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nataliekarapetian/Desktop/"/>
    </mc:Choice>
  </mc:AlternateContent>
  <xr:revisionPtr revIDLastSave="0" documentId="8_{8E3A64A3-9729-174C-A00A-C80FAE3A8166}" xr6:coauthVersionLast="47" xr6:coauthVersionMax="47" xr10:uidLastSave="{00000000-0000-0000-0000-000000000000}"/>
  <bookViews>
    <workbookView xWindow="320" yWindow="0" windowWidth="28480" windowHeight="18000" activeTab="3" xr2:uid="{4B9E0DF9-AAA6-644A-84F3-2C4242FDE534}"/>
  </bookViews>
  <sheets>
    <sheet name="Definitions" sheetId="1" r:id="rId1"/>
    <sheet name="Dose Form Groups" sheetId="2" r:id="rId2"/>
    <sheet name="Annotated Dosage Forms" sheetId="3" r:id="rId3"/>
    <sheet name="Reformat to Fit EDQM File"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11" i="4" l="1"/>
  <c r="K87" i="4"/>
  <c r="B60" i="4"/>
  <c r="K65" i="4"/>
  <c r="K60" i="4"/>
  <c r="K46" i="4"/>
  <c r="B47" i="4"/>
  <c r="B34" i="4"/>
  <c r="D81" i="4" l="1"/>
  <c r="D85" i="4"/>
  <c r="D46" i="4"/>
  <c r="D47" i="4"/>
  <c r="D48" i="4"/>
  <c r="D27" i="4"/>
  <c r="D28" i="4"/>
  <c r="D52" i="4"/>
  <c r="D111" i="4"/>
  <c r="D30" i="4"/>
  <c r="D62" i="4"/>
  <c r="D50" i="4"/>
  <c r="D57" i="4"/>
  <c r="D58" i="4"/>
  <c r="D65" i="4"/>
  <c r="D95" i="4"/>
  <c r="D96" i="4"/>
  <c r="D97" i="4"/>
  <c r="D98" i="4"/>
  <c r="D99" i="4"/>
  <c r="D100" i="4"/>
  <c r="D102" i="4"/>
  <c r="D32" i="4"/>
  <c r="D34" i="4"/>
  <c r="D38" i="4"/>
  <c r="D86" i="4"/>
  <c r="D87" i="4"/>
  <c r="D88" i="4"/>
  <c r="D89" i="4"/>
  <c r="D90" i="4"/>
  <c r="D91" i="4"/>
  <c r="D92" i="4"/>
  <c r="D93" i="4"/>
  <c r="D94" i="4"/>
  <c r="D29" i="4"/>
  <c r="D101" i="4"/>
  <c r="D112" i="4"/>
  <c r="D66" i="4"/>
  <c r="D10" i="4"/>
  <c r="D13" i="4"/>
  <c r="D3" i="4"/>
  <c r="D4" i="4"/>
  <c r="D33" i="4"/>
  <c r="D35" i="4"/>
  <c r="D36" i="4"/>
  <c r="D37" i="4"/>
  <c r="D39" i="4"/>
  <c r="D40" i="4"/>
  <c r="D41" i="4"/>
  <c r="D42" i="4"/>
  <c r="D43" i="4"/>
  <c r="D44" i="4"/>
  <c r="D45" i="4"/>
  <c r="D60" i="4"/>
  <c r="D61" i="4"/>
  <c r="D82" i="4"/>
  <c r="D63" i="4"/>
  <c r="D64" i="4"/>
  <c r="D56" i="4"/>
  <c r="D71" i="4"/>
  <c r="D72" i="4"/>
  <c r="D73" i="4"/>
  <c r="D79" i="4"/>
  <c r="D67" i="4"/>
  <c r="D68" i="4"/>
  <c r="D70" i="4"/>
  <c r="D77" i="4"/>
  <c r="D78" i="4"/>
  <c r="D83" i="4"/>
  <c r="D49" i="4"/>
  <c r="D51" i="4"/>
  <c r="D53" i="4"/>
  <c r="D54" i="4"/>
  <c r="D55" i="4"/>
  <c r="D59" i="4"/>
  <c r="D69" i="4"/>
  <c r="D74" i="4"/>
  <c r="D84" i="4"/>
  <c r="D5" i="4"/>
  <c r="D6" i="4"/>
  <c r="D7" i="4"/>
  <c r="D76" i="4"/>
  <c r="D113" i="4"/>
  <c r="D103" i="4"/>
  <c r="D104" i="4"/>
  <c r="D105" i="4"/>
  <c r="D106" i="4"/>
  <c r="D107" i="4"/>
  <c r="D108" i="4"/>
  <c r="D109" i="4"/>
  <c r="D110" i="4"/>
  <c r="D12" i="4"/>
  <c r="D8" i="4"/>
  <c r="D9" i="4"/>
  <c r="D11" i="4"/>
  <c r="D14" i="4"/>
  <c r="D15" i="4"/>
  <c r="D16" i="4"/>
  <c r="D17" i="4"/>
  <c r="D18" i="4"/>
  <c r="D19" i="4"/>
  <c r="D20" i="4"/>
  <c r="D21" i="4"/>
  <c r="D22" i="4"/>
  <c r="D23" i="4"/>
  <c r="D24" i="4"/>
  <c r="D25" i="4"/>
  <c r="D26" i="4"/>
  <c r="D31" i="4"/>
  <c r="D114" i="4"/>
  <c r="D115" i="4"/>
  <c r="D116" i="4"/>
  <c r="D117" i="4"/>
  <c r="D118" i="4"/>
  <c r="D119" i="4"/>
  <c r="D120" i="4"/>
  <c r="D121" i="4"/>
  <c r="D122" i="4"/>
  <c r="D75" i="4"/>
  <c r="F81" i="4"/>
  <c r="F85" i="4"/>
  <c r="F46" i="4"/>
  <c r="F47" i="4"/>
  <c r="F48" i="4"/>
  <c r="F27" i="4"/>
  <c r="F28" i="4"/>
  <c r="F52" i="4"/>
  <c r="F111" i="4"/>
  <c r="F30" i="4"/>
  <c r="F62" i="4"/>
  <c r="F50" i="4"/>
  <c r="F57" i="4"/>
  <c r="F58" i="4"/>
  <c r="F65" i="4"/>
  <c r="F95" i="4"/>
  <c r="F96" i="4"/>
  <c r="F97" i="4"/>
  <c r="F98" i="4"/>
  <c r="F99" i="4"/>
  <c r="F100" i="4"/>
  <c r="F102" i="4"/>
  <c r="F32" i="4"/>
  <c r="F34" i="4"/>
  <c r="F38" i="4"/>
  <c r="F86" i="4"/>
  <c r="F87" i="4"/>
  <c r="F88" i="4"/>
  <c r="F89" i="4"/>
  <c r="F90" i="4"/>
  <c r="F91" i="4"/>
  <c r="F92" i="4"/>
  <c r="F93" i="4"/>
  <c r="F94" i="4"/>
  <c r="F29" i="4"/>
  <c r="F101" i="4"/>
  <c r="F112" i="4"/>
  <c r="F66" i="4"/>
  <c r="F10" i="4"/>
  <c r="F13" i="4"/>
  <c r="F3" i="4"/>
  <c r="F4" i="4"/>
  <c r="F33" i="4"/>
  <c r="F35" i="4"/>
  <c r="F36" i="4"/>
  <c r="F37" i="4"/>
  <c r="F39" i="4"/>
  <c r="F40" i="4"/>
  <c r="F41" i="4"/>
  <c r="F42" i="4"/>
  <c r="F43" i="4"/>
  <c r="F44" i="4"/>
  <c r="F45" i="4"/>
  <c r="F60" i="4"/>
  <c r="F61" i="4"/>
  <c r="F82" i="4"/>
  <c r="F63" i="4"/>
  <c r="F64" i="4"/>
  <c r="F56" i="4"/>
  <c r="F71" i="4"/>
  <c r="F72" i="4"/>
  <c r="F73" i="4"/>
  <c r="F79" i="4"/>
  <c r="F67" i="4"/>
  <c r="F68" i="4"/>
  <c r="F70" i="4"/>
  <c r="F77" i="4"/>
  <c r="F78" i="4"/>
  <c r="F83" i="4"/>
  <c r="F49" i="4"/>
  <c r="F51" i="4"/>
  <c r="F53" i="4"/>
  <c r="F54" i="4"/>
  <c r="F55" i="4"/>
  <c r="F59" i="4"/>
  <c r="F69" i="4"/>
  <c r="F74" i="4"/>
  <c r="F84" i="4"/>
  <c r="F5" i="4"/>
  <c r="F6" i="4"/>
  <c r="F7" i="4"/>
  <c r="F76" i="4"/>
  <c r="F113" i="4"/>
  <c r="F103" i="4"/>
  <c r="F104" i="4"/>
  <c r="F105" i="4"/>
  <c r="F106" i="4"/>
  <c r="F107" i="4"/>
  <c r="F108" i="4"/>
  <c r="F109" i="4"/>
  <c r="F110" i="4"/>
  <c r="F12" i="4"/>
  <c r="F8" i="4"/>
  <c r="F9" i="4"/>
  <c r="F11" i="4"/>
  <c r="F14" i="4"/>
  <c r="F15" i="4"/>
  <c r="F16" i="4"/>
  <c r="F17" i="4"/>
  <c r="F18" i="4"/>
  <c r="F19" i="4"/>
  <c r="F20" i="4"/>
  <c r="F21" i="4"/>
  <c r="F22" i="4"/>
  <c r="F23" i="4"/>
  <c r="F24" i="4"/>
  <c r="F25" i="4"/>
  <c r="F26" i="4"/>
  <c r="F31" i="4"/>
  <c r="F114" i="4"/>
  <c r="F115" i="4"/>
  <c r="F116" i="4"/>
  <c r="F117" i="4"/>
  <c r="F118" i="4"/>
  <c r="F119" i="4"/>
  <c r="F120" i="4"/>
  <c r="F121" i="4"/>
  <c r="F122" i="4"/>
  <c r="F75" i="4"/>
  <c r="G27" i="4"/>
  <c r="G28" i="4"/>
  <c r="G86" i="4"/>
  <c r="G87" i="4"/>
  <c r="G88" i="4"/>
  <c r="G89" i="4"/>
  <c r="G90" i="4"/>
  <c r="G91" i="4"/>
  <c r="G92" i="4"/>
  <c r="G93" i="4"/>
  <c r="G94" i="4"/>
  <c r="G29" i="4"/>
  <c r="G101" i="4"/>
  <c r="G112" i="4"/>
  <c r="G10" i="4"/>
  <c r="G13" i="4"/>
  <c r="G3" i="4"/>
  <c r="G4" i="4"/>
  <c r="G33" i="4"/>
  <c r="G35" i="4"/>
  <c r="G36" i="4"/>
  <c r="G37" i="4"/>
  <c r="G39" i="4"/>
  <c r="G40" i="4"/>
  <c r="G41" i="4"/>
  <c r="G42" i="4"/>
  <c r="G43" i="4"/>
  <c r="G44" i="4"/>
  <c r="G45" i="4"/>
  <c r="G60" i="4"/>
  <c r="G72" i="4"/>
  <c r="G67" i="4"/>
  <c r="G68" i="4"/>
  <c r="G5" i="4"/>
  <c r="G6" i="4"/>
  <c r="G7" i="4"/>
  <c r="G76" i="4"/>
  <c r="G113" i="4"/>
  <c r="G103" i="4"/>
  <c r="G104" i="4"/>
  <c r="G105" i="4"/>
  <c r="G106" i="4"/>
  <c r="G107" i="4"/>
  <c r="G108" i="4"/>
  <c r="G109" i="4"/>
  <c r="G110" i="4"/>
  <c r="G12" i="4"/>
  <c r="G8" i="4"/>
  <c r="G9" i="4"/>
  <c r="G11" i="4"/>
  <c r="G14" i="4"/>
  <c r="G15" i="4"/>
  <c r="G16" i="4"/>
  <c r="G17" i="4"/>
  <c r="G18" i="4"/>
  <c r="G19" i="4"/>
  <c r="G20" i="4"/>
  <c r="G21" i="4"/>
  <c r="G22" i="4"/>
  <c r="G23" i="4"/>
  <c r="G24" i="4"/>
  <c r="G25" i="4"/>
  <c r="G26" i="4"/>
  <c r="G31" i="4"/>
  <c r="G114" i="4"/>
  <c r="G115" i="4"/>
  <c r="G116" i="4"/>
  <c r="G117" i="4"/>
  <c r="G118" i="4"/>
  <c r="G119" i="4"/>
  <c r="G120" i="4"/>
  <c r="G121" i="4"/>
  <c r="G122" i="4"/>
  <c r="H81" i="4"/>
  <c r="H85" i="4"/>
  <c r="H46" i="4"/>
  <c r="H47" i="4"/>
  <c r="H48" i="4"/>
  <c r="H27" i="4"/>
  <c r="H28" i="4"/>
  <c r="H52" i="4"/>
  <c r="H111" i="4"/>
  <c r="H30" i="4"/>
  <c r="H62" i="4"/>
  <c r="H50" i="4"/>
  <c r="H57" i="4"/>
  <c r="H58" i="4"/>
  <c r="H65" i="4"/>
  <c r="H95" i="4"/>
  <c r="H96" i="4"/>
  <c r="H97" i="4"/>
  <c r="H98" i="4"/>
  <c r="H99" i="4"/>
  <c r="H100" i="4"/>
  <c r="H102" i="4"/>
  <c r="H32" i="4"/>
  <c r="H34" i="4"/>
  <c r="H38" i="4"/>
  <c r="H86" i="4"/>
  <c r="H87" i="4"/>
  <c r="H88" i="4"/>
  <c r="H89" i="4"/>
  <c r="H90" i="4"/>
  <c r="H91" i="4"/>
  <c r="H92" i="4"/>
  <c r="H93" i="4"/>
  <c r="H94" i="4"/>
  <c r="H29" i="4"/>
  <c r="H101" i="4"/>
  <c r="H112" i="4"/>
  <c r="H66" i="4"/>
  <c r="H10" i="4"/>
  <c r="H13" i="4"/>
  <c r="H3" i="4"/>
  <c r="H4" i="4"/>
  <c r="H33" i="4"/>
  <c r="H35" i="4"/>
  <c r="H36" i="4"/>
  <c r="H37" i="4"/>
  <c r="H39" i="4"/>
  <c r="H40" i="4"/>
  <c r="H41" i="4"/>
  <c r="H42" i="4"/>
  <c r="H43" i="4"/>
  <c r="H44" i="4"/>
  <c r="H45" i="4"/>
  <c r="H60" i="4"/>
  <c r="H61" i="4"/>
  <c r="H82" i="4"/>
  <c r="H63" i="4"/>
  <c r="H64" i="4"/>
  <c r="H56" i="4"/>
  <c r="H71" i="4"/>
  <c r="H72" i="4"/>
  <c r="H73" i="4"/>
  <c r="H79" i="4"/>
  <c r="H67" i="4"/>
  <c r="H68" i="4"/>
  <c r="H70" i="4"/>
  <c r="H77" i="4"/>
  <c r="H78" i="4"/>
  <c r="H83" i="4"/>
  <c r="H49" i="4"/>
  <c r="H51" i="4"/>
  <c r="H53" i="4"/>
  <c r="H54" i="4"/>
  <c r="H55" i="4"/>
  <c r="H59" i="4"/>
  <c r="H69" i="4"/>
  <c r="H74" i="4"/>
  <c r="H84" i="4"/>
  <c r="H5" i="4"/>
  <c r="H6" i="4"/>
  <c r="H7" i="4"/>
  <c r="H76" i="4"/>
  <c r="H113" i="4"/>
  <c r="H103" i="4"/>
  <c r="H104" i="4"/>
  <c r="H105" i="4"/>
  <c r="H106" i="4"/>
  <c r="H107" i="4"/>
  <c r="H108" i="4"/>
  <c r="H109" i="4"/>
  <c r="H110" i="4"/>
  <c r="H12" i="4"/>
  <c r="H8" i="4"/>
  <c r="H9" i="4"/>
  <c r="H11" i="4"/>
  <c r="H14" i="4"/>
  <c r="H15" i="4"/>
  <c r="H16" i="4"/>
  <c r="H17" i="4"/>
  <c r="H18" i="4"/>
  <c r="H19" i="4"/>
  <c r="H20" i="4"/>
  <c r="H21" i="4"/>
  <c r="H22" i="4"/>
  <c r="H23" i="4"/>
  <c r="H24" i="4"/>
  <c r="H25" i="4"/>
  <c r="H26" i="4"/>
  <c r="H31" i="4"/>
  <c r="H114" i="4"/>
  <c r="H115" i="4"/>
  <c r="H116" i="4"/>
  <c r="H117" i="4"/>
  <c r="H118" i="4"/>
  <c r="H119" i="4"/>
  <c r="H120" i="4"/>
  <c r="H121" i="4"/>
  <c r="H122" i="4"/>
  <c r="H75" i="4"/>
  <c r="I27" i="4"/>
  <c r="I28" i="4"/>
  <c r="I30" i="4"/>
  <c r="I95" i="4"/>
  <c r="I96" i="4"/>
  <c r="I97" i="4"/>
  <c r="I98" i="4"/>
  <c r="I99" i="4"/>
  <c r="I100" i="4"/>
  <c r="I102" i="4"/>
  <c r="I29" i="4"/>
  <c r="I101" i="4"/>
  <c r="I112" i="4"/>
  <c r="I5" i="4"/>
  <c r="I6" i="4"/>
  <c r="I7" i="4"/>
  <c r="I113" i="4"/>
  <c r="I31" i="4"/>
  <c r="I114" i="4"/>
  <c r="I115" i="4"/>
  <c r="I116" i="4"/>
  <c r="I117" i="4"/>
  <c r="I118" i="4"/>
  <c r="I119" i="4"/>
  <c r="I120" i="4"/>
  <c r="I121" i="4"/>
  <c r="I122" i="4"/>
  <c r="I75" i="4"/>
  <c r="K81" i="4"/>
  <c r="K85" i="4"/>
  <c r="K47" i="4"/>
  <c r="K48" i="4"/>
  <c r="K27" i="4"/>
  <c r="K28" i="4"/>
  <c r="K52" i="4"/>
  <c r="K111" i="4"/>
  <c r="K30" i="4"/>
  <c r="K62" i="4"/>
  <c r="K50" i="4"/>
  <c r="K57" i="4"/>
  <c r="K58" i="4"/>
  <c r="K95" i="4"/>
  <c r="K96" i="4"/>
  <c r="K97" i="4"/>
  <c r="K98" i="4"/>
  <c r="K99" i="4"/>
  <c r="K100" i="4"/>
  <c r="K102" i="4"/>
  <c r="K32" i="4"/>
  <c r="K34" i="4"/>
  <c r="K38" i="4"/>
  <c r="K86" i="4"/>
  <c r="K88" i="4"/>
  <c r="K89" i="4"/>
  <c r="K90" i="4"/>
  <c r="K91" i="4"/>
  <c r="K92" i="4"/>
  <c r="K93" i="4"/>
  <c r="K94" i="4"/>
  <c r="K29" i="4"/>
  <c r="K101" i="4"/>
  <c r="K112" i="4"/>
  <c r="K66" i="4"/>
  <c r="K10" i="4"/>
  <c r="K13" i="4"/>
  <c r="K3" i="4"/>
  <c r="K4" i="4"/>
  <c r="K33" i="4"/>
  <c r="K35" i="4"/>
  <c r="K36" i="4"/>
  <c r="K37" i="4"/>
  <c r="K39" i="4"/>
  <c r="K40" i="4"/>
  <c r="K41" i="4"/>
  <c r="K42" i="4"/>
  <c r="K43" i="4"/>
  <c r="K44" i="4"/>
  <c r="K45" i="4"/>
  <c r="K61" i="4"/>
  <c r="K82" i="4"/>
  <c r="K63" i="4"/>
  <c r="K64" i="4"/>
  <c r="K56" i="4"/>
  <c r="K71" i="4"/>
  <c r="K72" i="4"/>
  <c r="K73" i="4"/>
  <c r="K79" i="4"/>
  <c r="K67" i="4"/>
  <c r="K68" i="4"/>
  <c r="K70" i="4"/>
  <c r="K77" i="4"/>
  <c r="K78" i="4"/>
  <c r="K83" i="4"/>
  <c r="K49" i="4"/>
  <c r="K51" i="4"/>
  <c r="K53" i="4"/>
  <c r="K54" i="4"/>
  <c r="K55" i="4"/>
  <c r="K59" i="4"/>
  <c r="K69" i="4"/>
  <c r="K74" i="4"/>
  <c r="K84" i="4"/>
  <c r="K5" i="4"/>
  <c r="K6" i="4"/>
  <c r="K7" i="4"/>
  <c r="K76" i="4"/>
  <c r="K113" i="4"/>
  <c r="K103" i="4"/>
  <c r="K104" i="4"/>
  <c r="K105" i="4"/>
  <c r="K106" i="4"/>
  <c r="K107" i="4"/>
  <c r="K108" i="4"/>
  <c r="K109" i="4"/>
  <c r="K110" i="4"/>
  <c r="K12" i="4"/>
  <c r="K8" i="4"/>
  <c r="K9" i="4"/>
  <c r="K11" i="4"/>
  <c r="K14" i="4"/>
  <c r="K15" i="4"/>
  <c r="K16" i="4"/>
  <c r="K17" i="4"/>
  <c r="K18" i="4"/>
  <c r="K19" i="4"/>
  <c r="K20" i="4"/>
  <c r="K21" i="4"/>
  <c r="K22" i="4"/>
  <c r="K23" i="4"/>
  <c r="K24" i="4"/>
  <c r="K25" i="4"/>
  <c r="K26" i="4"/>
  <c r="K31" i="4"/>
  <c r="K114" i="4"/>
  <c r="K115" i="4"/>
  <c r="K116" i="4"/>
  <c r="K117" i="4"/>
  <c r="K118" i="4"/>
  <c r="K119" i="4"/>
  <c r="K120" i="4"/>
  <c r="K121" i="4"/>
  <c r="K122" i="4"/>
  <c r="K75" i="4"/>
  <c r="K80" i="4"/>
  <c r="H80" i="4"/>
  <c r="F80" i="4"/>
  <c r="D80" i="4"/>
  <c r="C57" i="4"/>
  <c r="C58" i="4"/>
  <c r="C39" i="4"/>
  <c r="C79" i="4"/>
  <c r="C77" i="4"/>
  <c r="C78" i="4"/>
  <c r="C113" i="4"/>
  <c r="C18" i="4"/>
  <c r="C80" i="4"/>
  <c r="B81" i="4"/>
  <c r="B85" i="4"/>
  <c r="B46" i="4"/>
  <c r="B48" i="4"/>
  <c r="B27" i="4"/>
  <c r="B28" i="4"/>
  <c r="B52" i="4"/>
  <c r="B111" i="4"/>
  <c r="B30" i="4"/>
  <c r="B62" i="4"/>
  <c r="B50" i="4"/>
  <c r="B57" i="4"/>
  <c r="B58" i="4"/>
  <c r="B65" i="4"/>
  <c r="B95" i="4"/>
  <c r="B96" i="4"/>
  <c r="B97" i="4"/>
  <c r="B98" i="4"/>
  <c r="B99" i="4"/>
  <c r="B100" i="4"/>
  <c r="B102" i="4"/>
  <c r="B32" i="4"/>
  <c r="B38" i="4"/>
  <c r="B86" i="4"/>
  <c r="B87" i="4"/>
  <c r="B88" i="4"/>
  <c r="B89" i="4"/>
  <c r="B90" i="4"/>
  <c r="B91" i="4"/>
  <c r="B92" i="4"/>
  <c r="B93" i="4"/>
  <c r="B94" i="4"/>
  <c r="B29" i="4"/>
  <c r="B101" i="4"/>
  <c r="B112" i="4"/>
  <c r="B66" i="4"/>
  <c r="B10" i="4"/>
  <c r="B13" i="4"/>
  <c r="B3" i="4"/>
  <c r="B4" i="4"/>
  <c r="B33" i="4"/>
  <c r="B35" i="4"/>
  <c r="B36" i="4"/>
  <c r="B37" i="4"/>
  <c r="B39" i="4"/>
  <c r="B40" i="4"/>
  <c r="B41" i="4"/>
  <c r="B42" i="4"/>
  <c r="B43" i="4"/>
  <c r="B44" i="4"/>
  <c r="B45" i="4"/>
  <c r="B61" i="4"/>
  <c r="B82" i="4"/>
  <c r="B63" i="4"/>
  <c r="B64" i="4"/>
  <c r="B56" i="4"/>
  <c r="B71" i="4"/>
  <c r="B72" i="4"/>
  <c r="B73" i="4"/>
  <c r="B79" i="4"/>
  <c r="B67" i="4"/>
  <c r="B68" i="4"/>
  <c r="B70" i="4"/>
  <c r="B77" i="4"/>
  <c r="B78" i="4"/>
  <c r="B83" i="4"/>
  <c r="B49" i="4"/>
  <c r="B51" i="4"/>
  <c r="B53" i="4"/>
  <c r="B54" i="4"/>
  <c r="B55" i="4"/>
  <c r="B59" i="4"/>
  <c r="B69" i="4"/>
  <c r="B74" i="4"/>
  <c r="B84" i="4"/>
  <c r="B5" i="4"/>
  <c r="B6" i="4"/>
  <c r="B7" i="4"/>
  <c r="B76" i="4"/>
  <c r="B113" i="4"/>
  <c r="B103" i="4"/>
  <c r="B104" i="4"/>
  <c r="B105" i="4"/>
  <c r="B106" i="4"/>
  <c r="B107" i="4"/>
  <c r="B108" i="4"/>
  <c r="B109" i="4"/>
  <c r="B110" i="4"/>
  <c r="B12" i="4"/>
  <c r="B8" i="4"/>
  <c r="B9" i="4"/>
  <c r="B11" i="4"/>
  <c r="B14" i="4"/>
  <c r="B15" i="4"/>
  <c r="B16" i="4"/>
  <c r="B17" i="4"/>
  <c r="B18" i="4"/>
  <c r="B19" i="4"/>
  <c r="B20" i="4"/>
  <c r="B21" i="4"/>
  <c r="B22" i="4"/>
  <c r="B23" i="4"/>
  <c r="B24" i="4"/>
  <c r="B25" i="4"/>
  <c r="B26" i="4"/>
  <c r="B31" i="4"/>
  <c r="B114" i="4"/>
  <c r="B115" i="4"/>
  <c r="B116" i="4"/>
  <c r="B117" i="4"/>
  <c r="B118" i="4"/>
  <c r="B119" i="4"/>
  <c r="B120" i="4"/>
  <c r="B121" i="4"/>
  <c r="B122" i="4"/>
  <c r="B75" i="4"/>
  <c r="B80" i="4"/>
  <c r="U129" i="4"/>
  <c r="U128" i="4"/>
  <c r="P128" i="4"/>
  <c r="U127" i="4"/>
  <c r="P127" i="4"/>
  <c r="S127" i="4" s="1"/>
  <c r="Y125" i="4"/>
  <c r="U125" i="4"/>
  <c r="P125" i="4"/>
  <c r="S125" i="4" s="1"/>
  <c r="O125" i="4"/>
  <c r="Q125" i="4" s="1"/>
  <c r="Y75" i="4"/>
  <c r="G75" i="4" s="1"/>
  <c r="U75" i="4"/>
  <c r="E75" i="4" s="1"/>
  <c r="R75" i="4"/>
  <c r="O75" i="4"/>
  <c r="C75" i="4" s="1"/>
  <c r="U122" i="4"/>
  <c r="E122" i="4" s="1"/>
  <c r="P122" i="4"/>
  <c r="S122" i="4" s="1"/>
  <c r="R122" i="4" s="1"/>
  <c r="O122" i="4"/>
  <c r="Q122" i="4" s="1"/>
  <c r="U121" i="4"/>
  <c r="E121" i="4" s="1"/>
  <c r="O121" i="4"/>
  <c r="C121" i="4" s="1"/>
  <c r="U120" i="4"/>
  <c r="E120" i="4" s="1"/>
  <c r="P120" i="4"/>
  <c r="S120" i="4" s="1"/>
  <c r="R120" i="4" s="1"/>
  <c r="O120" i="4"/>
  <c r="Q120" i="4" s="1"/>
  <c r="U119" i="4"/>
  <c r="E119" i="4" s="1"/>
  <c r="P119" i="4"/>
  <c r="O119" i="4"/>
  <c r="Q119" i="4" s="1"/>
  <c r="U118" i="4"/>
  <c r="E118" i="4" s="1"/>
  <c r="P118" i="4"/>
  <c r="S118" i="4" s="1"/>
  <c r="R118" i="4" s="1"/>
  <c r="O118" i="4"/>
  <c r="Q118" i="4" s="1"/>
  <c r="U117" i="4"/>
  <c r="E117" i="4" s="1"/>
  <c r="P117" i="4"/>
  <c r="S117" i="4" s="1"/>
  <c r="R117" i="4" s="1"/>
  <c r="O117" i="4"/>
  <c r="Q117" i="4" s="1"/>
  <c r="U116" i="4"/>
  <c r="E116" i="4" s="1"/>
  <c r="P116" i="4"/>
  <c r="S116" i="4" s="1"/>
  <c r="R116" i="4" s="1"/>
  <c r="O116" i="4"/>
  <c r="Q116" i="4" s="1"/>
  <c r="U115" i="4"/>
  <c r="E115" i="4" s="1"/>
  <c r="P115" i="4"/>
  <c r="S115" i="4" s="1"/>
  <c r="R115" i="4" s="1"/>
  <c r="O115" i="4"/>
  <c r="Q115" i="4" s="1"/>
  <c r="U114" i="4"/>
  <c r="E114" i="4" s="1"/>
  <c r="P114" i="4"/>
  <c r="S114" i="4" s="1"/>
  <c r="R114" i="4" s="1"/>
  <c r="O114" i="4"/>
  <c r="Q114" i="4" s="1"/>
  <c r="U31" i="4"/>
  <c r="E31" i="4" s="1"/>
  <c r="P31" i="4"/>
  <c r="S31" i="4" s="1"/>
  <c r="R31" i="4" s="1"/>
  <c r="O31" i="4"/>
  <c r="Q31" i="4" s="1"/>
  <c r="W26" i="4"/>
  <c r="I26" i="4" s="1"/>
  <c r="U26" i="4"/>
  <c r="E26" i="4" s="1"/>
  <c r="P26" i="4"/>
  <c r="S26" i="4" s="1"/>
  <c r="R26" i="4" s="1"/>
  <c r="O26" i="4"/>
  <c r="Q26" i="4" s="1"/>
  <c r="W25" i="4"/>
  <c r="I25" i="4" s="1"/>
  <c r="U25" i="4"/>
  <c r="E25" i="4" s="1"/>
  <c r="P25" i="4"/>
  <c r="S25" i="4" s="1"/>
  <c r="R25" i="4" s="1"/>
  <c r="O25" i="4"/>
  <c r="Q25" i="4" s="1"/>
  <c r="W24" i="4"/>
  <c r="I24" i="4" s="1"/>
  <c r="U24" i="4"/>
  <c r="E24" i="4" s="1"/>
  <c r="P24" i="4"/>
  <c r="O24" i="4"/>
  <c r="Q24" i="4" s="1"/>
  <c r="W23" i="4"/>
  <c r="I23" i="4" s="1"/>
  <c r="U23" i="4"/>
  <c r="E23" i="4" s="1"/>
  <c r="P23" i="4"/>
  <c r="S23" i="4" s="1"/>
  <c r="R23" i="4" s="1"/>
  <c r="O23" i="4"/>
  <c r="Q23" i="4" s="1"/>
  <c r="W22" i="4"/>
  <c r="I22" i="4" s="1"/>
  <c r="U22" i="4"/>
  <c r="E22" i="4" s="1"/>
  <c r="P22" i="4"/>
  <c r="S22" i="4" s="1"/>
  <c r="R22" i="4" s="1"/>
  <c r="O22" i="4"/>
  <c r="Q22" i="4" s="1"/>
  <c r="W21" i="4"/>
  <c r="I21" i="4" s="1"/>
  <c r="U21" i="4"/>
  <c r="E21" i="4" s="1"/>
  <c r="P21" i="4"/>
  <c r="S21" i="4" s="1"/>
  <c r="R21" i="4" s="1"/>
  <c r="O21" i="4"/>
  <c r="Q21" i="4" s="1"/>
  <c r="W20" i="4"/>
  <c r="I20" i="4" s="1"/>
  <c r="U20" i="4"/>
  <c r="E20" i="4" s="1"/>
  <c r="P20" i="4"/>
  <c r="S20" i="4" s="1"/>
  <c r="R20" i="4" s="1"/>
  <c r="O20" i="4"/>
  <c r="Q20" i="4" s="1"/>
  <c r="W19" i="4"/>
  <c r="I19" i="4" s="1"/>
  <c r="U19" i="4"/>
  <c r="E19" i="4" s="1"/>
  <c r="P19" i="4"/>
  <c r="S19" i="4" s="1"/>
  <c r="R19" i="4" s="1"/>
  <c r="O19" i="4"/>
  <c r="Q19" i="4" s="1"/>
  <c r="W18" i="4"/>
  <c r="I18" i="4" s="1"/>
  <c r="U18" i="4"/>
  <c r="E18" i="4" s="1"/>
  <c r="S18" i="4"/>
  <c r="R18" i="4" s="1"/>
  <c r="W17" i="4"/>
  <c r="I17" i="4" s="1"/>
  <c r="U17" i="4"/>
  <c r="E17" i="4" s="1"/>
  <c r="P17" i="4"/>
  <c r="S17" i="4" s="1"/>
  <c r="R17" i="4" s="1"/>
  <c r="O17" i="4"/>
  <c r="Q17" i="4" s="1"/>
  <c r="W16" i="4"/>
  <c r="I16" i="4" s="1"/>
  <c r="U16" i="4"/>
  <c r="E16" i="4" s="1"/>
  <c r="P16" i="4"/>
  <c r="S16" i="4" s="1"/>
  <c r="R16" i="4" s="1"/>
  <c r="O16" i="4"/>
  <c r="Q16" i="4" s="1"/>
  <c r="W15" i="4"/>
  <c r="I15" i="4" s="1"/>
  <c r="U15" i="4"/>
  <c r="E15" i="4" s="1"/>
  <c r="P15" i="4"/>
  <c r="S15" i="4" s="1"/>
  <c r="R15" i="4" s="1"/>
  <c r="O15" i="4"/>
  <c r="Q15" i="4" s="1"/>
  <c r="W14" i="4"/>
  <c r="I14" i="4" s="1"/>
  <c r="U14" i="4"/>
  <c r="E14" i="4" s="1"/>
  <c r="P14" i="4"/>
  <c r="O14" i="4"/>
  <c r="Q14" i="4" s="1"/>
  <c r="W11" i="4"/>
  <c r="I11" i="4" s="1"/>
  <c r="U11" i="4"/>
  <c r="E11" i="4" s="1"/>
  <c r="P11" i="4"/>
  <c r="S11" i="4" s="1"/>
  <c r="R11" i="4" s="1"/>
  <c r="O11" i="4"/>
  <c r="Q11" i="4" s="1"/>
  <c r="W9" i="4"/>
  <c r="I9" i="4" s="1"/>
  <c r="U9" i="4"/>
  <c r="E9" i="4" s="1"/>
  <c r="P9" i="4"/>
  <c r="S9" i="4" s="1"/>
  <c r="R9" i="4" s="1"/>
  <c r="O9" i="4"/>
  <c r="Q9" i="4" s="1"/>
  <c r="W8" i="4"/>
  <c r="I8" i="4" s="1"/>
  <c r="U8" i="4"/>
  <c r="E8" i="4" s="1"/>
  <c r="P8" i="4"/>
  <c r="S8" i="4" s="1"/>
  <c r="R8" i="4" s="1"/>
  <c r="O8" i="4"/>
  <c r="Q8" i="4" s="1"/>
  <c r="W12" i="4"/>
  <c r="I12" i="4" s="1"/>
  <c r="U12" i="4"/>
  <c r="E12" i="4" s="1"/>
  <c r="P12" i="4"/>
  <c r="O12" i="4"/>
  <c r="Q12" i="4" s="1"/>
  <c r="W110" i="4"/>
  <c r="I110" i="4" s="1"/>
  <c r="U110" i="4"/>
  <c r="E110" i="4" s="1"/>
  <c r="P110" i="4"/>
  <c r="S110" i="4" s="1"/>
  <c r="R110" i="4" s="1"/>
  <c r="O110" i="4"/>
  <c r="Q110" i="4" s="1"/>
  <c r="W109" i="4"/>
  <c r="I109" i="4" s="1"/>
  <c r="U109" i="4"/>
  <c r="E109" i="4" s="1"/>
  <c r="P109" i="4"/>
  <c r="O109" i="4"/>
  <c r="Q109" i="4" s="1"/>
  <c r="W108" i="4"/>
  <c r="I108" i="4" s="1"/>
  <c r="U108" i="4"/>
  <c r="E108" i="4" s="1"/>
  <c r="P108" i="4"/>
  <c r="S108" i="4" s="1"/>
  <c r="R108" i="4" s="1"/>
  <c r="O108" i="4"/>
  <c r="Q108" i="4" s="1"/>
  <c r="W107" i="4"/>
  <c r="I107" i="4" s="1"/>
  <c r="U107" i="4"/>
  <c r="E107" i="4" s="1"/>
  <c r="P107" i="4"/>
  <c r="S107" i="4" s="1"/>
  <c r="R107" i="4" s="1"/>
  <c r="O107" i="4"/>
  <c r="Q107" i="4" s="1"/>
  <c r="W106" i="4"/>
  <c r="I106" i="4" s="1"/>
  <c r="U106" i="4"/>
  <c r="E106" i="4" s="1"/>
  <c r="P106" i="4"/>
  <c r="S106" i="4" s="1"/>
  <c r="R106" i="4" s="1"/>
  <c r="O106" i="4"/>
  <c r="Q106" i="4" s="1"/>
  <c r="W105" i="4"/>
  <c r="I105" i="4" s="1"/>
  <c r="U105" i="4"/>
  <c r="E105" i="4" s="1"/>
  <c r="P105" i="4"/>
  <c r="S105" i="4" s="1"/>
  <c r="R105" i="4" s="1"/>
  <c r="O105" i="4"/>
  <c r="Q105" i="4" s="1"/>
  <c r="W104" i="4"/>
  <c r="I104" i="4" s="1"/>
  <c r="U104" i="4"/>
  <c r="E104" i="4" s="1"/>
  <c r="P104" i="4"/>
  <c r="S104" i="4" s="1"/>
  <c r="R104" i="4" s="1"/>
  <c r="O104" i="4"/>
  <c r="Q104" i="4" s="1"/>
  <c r="W103" i="4"/>
  <c r="I103" i="4" s="1"/>
  <c r="U103" i="4"/>
  <c r="E103" i="4" s="1"/>
  <c r="P103" i="4"/>
  <c r="S103" i="4" s="1"/>
  <c r="R103" i="4" s="1"/>
  <c r="O103" i="4"/>
  <c r="Q103" i="4" s="1"/>
  <c r="U113" i="4"/>
  <c r="E113" i="4" s="1"/>
  <c r="S113" i="4"/>
  <c r="R113" i="4" s="1"/>
  <c r="W76" i="4"/>
  <c r="I76" i="4" s="1"/>
  <c r="U76" i="4"/>
  <c r="E76" i="4" s="1"/>
  <c r="P76" i="4"/>
  <c r="S76" i="4" s="1"/>
  <c r="R76" i="4" s="1"/>
  <c r="O76" i="4"/>
  <c r="Q76" i="4" s="1"/>
  <c r="U7" i="4"/>
  <c r="E7" i="4" s="1"/>
  <c r="P7" i="4"/>
  <c r="S7" i="4" s="1"/>
  <c r="R7" i="4" s="1"/>
  <c r="O7" i="4"/>
  <c r="Q7" i="4" s="1"/>
  <c r="U6" i="4"/>
  <c r="E6" i="4" s="1"/>
  <c r="P6" i="4"/>
  <c r="S6" i="4" s="1"/>
  <c r="R6" i="4" s="1"/>
  <c r="O6" i="4"/>
  <c r="Q6" i="4" s="1"/>
  <c r="U5" i="4"/>
  <c r="E5" i="4" s="1"/>
  <c r="P5" i="4"/>
  <c r="S5" i="4" s="1"/>
  <c r="R5" i="4" s="1"/>
  <c r="O5" i="4"/>
  <c r="Q5" i="4" s="1"/>
  <c r="Y84" i="4"/>
  <c r="G84" i="4" s="1"/>
  <c r="W84" i="4"/>
  <c r="I84" i="4" s="1"/>
  <c r="U84" i="4"/>
  <c r="E84" i="4" s="1"/>
  <c r="P84" i="4"/>
  <c r="S84" i="4" s="1"/>
  <c r="R84" i="4" s="1"/>
  <c r="O84" i="4"/>
  <c r="Q84" i="4" s="1"/>
  <c r="Y74" i="4"/>
  <c r="G74" i="4" s="1"/>
  <c r="W74" i="4"/>
  <c r="I74" i="4" s="1"/>
  <c r="U74" i="4"/>
  <c r="E74" i="4" s="1"/>
  <c r="P74" i="4"/>
  <c r="S74" i="4" s="1"/>
  <c r="R74" i="4" s="1"/>
  <c r="O74" i="4"/>
  <c r="Q74" i="4" s="1"/>
  <c r="Y69" i="4"/>
  <c r="G69" i="4" s="1"/>
  <c r="W69" i="4"/>
  <c r="I69" i="4" s="1"/>
  <c r="U69" i="4"/>
  <c r="E69" i="4" s="1"/>
  <c r="P69" i="4"/>
  <c r="S69" i="4" s="1"/>
  <c r="R69" i="4" s="1"/>
  <c r="O69" i="4"/>
  <c r="Q69" i="4" s="1"/>
  <c r="Y59" i="4"/>
  <c r="G59" i="4" s="1"/>
  <c r="W59" i="4"/>
  <c r="I59" i="4" s="1"/>
  <c r="U59" i="4"/>
  <c r="E59" i="4" s="1"/>
  <c r="P59" i="4"/>
  <c r="S59" i="4" s="1"/>
  <c r="R59" i="4" s="1"/>
  <c r="O59" i="4"/>
  <c r="Q59" i="4" s="1"/>
  <c r="Y55" i="4"/>
  <c r="G55" i="4" s="1"/>
  <c r="W55" i="4"/>
  <c r="I55" i="4" s="1"/>
  <c r="U55" i="4"/>
  <c r="E55" i="4" s="1"/>
  <c r="P55" i="4"/>
  <c r="S55" i="4" s="1"/>
  <c r="R55" i="4" s="1"/>
  <c r="O55" i="4"/>
  <c r="Q55" i="4" s="1"/>
  <c r="Y54" i="4"/>
  <c r="G54" i="4" s="1"/>
  <c r="W54" i="4"/>
  <c r="I54" i="4" s="1"/>
  <c r="U54" i="4"/>
  <c r="E54" i="4" s="1"/>
  <c r="P54" i="4"/>
  <c r="S54" i="4" s="1"/>
  <c r="R54" i="4" s="1"/>
  <c r="O54" i="4"/>
  <c r="Q54" i="4" s="1"/>
  <c r="Y53" i="4"/>
  <c r="G53" i="4" s="1"/>
  <c r="W53" i="4"/>
  <c r="I53" i="4" s="1"/>
  <c r="U53" i="4"/>
  <c r="E53" i="4" s="1"/>
  <c r="P53" i="4"/>
  <c r="S53" i="4" s="1"/>
  <c r="R53" i="4" s="1"/>
  <c r="O53" i="4"/>
  <c r="Q53" i="4" s="1"/>
  <c r="Y51" i="4"/>
  <c r="G51" i="4" s="1"/>
  <c r="W51" i="4"/>
  <c r="I51" i="4" s="1"/>
  <c r="U51" i="4"/>
  <c r="E51" i="4" s="1"/>
  <c r="P51" i="4"/>
  <c r="S51" i="4" s="1"/>
  <c r="R51" i="4" s="1"/>
  <c r="O51" i="4"/>
  <c r="Q51" i="4" s="1"/>
  <c r="Y49" i="4"/>
  <c r="G49" i="4" s="1"/>
  <c r="W49" i="4"/>
  <c r="I49" i="4" s="1"/>
  <c r="U49" i="4"/>
  <c r="E49" i="4" s="1"/>
  <c r="P49" i="4"/>
  <c r="S49" i="4" s="1"/>
  <c r="R49" i="4" s="1"/>
  <c r="O49" i="4"/>
  <c r="Q49" i="4" s="1"/>
  <c r="Y83" i="4"/>
  <c r="G83" i="4" s="1"/>
  <c r="W83" i="4"/>
  <c r="I83" i="4" s="1"/>
  <c r="U83" i="4"/>
  <c r="E83" i="4" s="1"/>
  <c r="P83" i="4"/>
  <c r="S83" i="4" s="1"/>
  <c r="R83" i="4" s="1"/>
  <c r="O83" i="4"/>
  <c r="Q83" i="4" s="1"/>
  <c r="Y78" i="4"/>
  <c r="G78" i="4" s="1"/>
  <c r="W78" i="4"/>
  <c r="I78" i="4" s="1"/>
  <c r="U78" i="4"/>
  <c r="E78" i="4" s="1"/>
  <c r="S78" i="4"/>
  <c r="R78" i="4" s="1"/>
  <c r="Y77" i="4"/>
  <c r="G77" i="4" s="1"/>
  <c r="W77" i="4"/>
  <c r="I77" i="4" s="1"/>
  <c r="U77" i="4"/>
  <c r="E77" i="4" s="1"/>
  <c r="S77" i="4"/>
  <c r="R77" i="4" s="1"/>
  <c r="Y70" i="4"/>
  <c r="G70" i="4" s="1"/>
  <c r="W70" i="4"/>
  <c r="I70" i="4" s="1"/>
  <c r="U70" i="4"/>
  <c r="E70" i="4" s="1"/>
  <c r="P70" i="4"/>
  <c r="S70" i="4" s="1"/>
  <c r="R70" i="4" s="1"/>
  <c r="O70" i="4"/>
  <c r="Q70" i="4" s="1"/>
  <c r="W68" i="4"/>
  <c r="I68" i="4" s="1"/>
  <c r="U68" i="4"/>
  <c r="E68" i="4" s="1"/>
  <c r="P68" i="4"/>
  <c r="S68" i="4" s="1"/>
  <c r="R68" i="4" s="1"/>
  <c r="O68" i="4"/>
  <c r="Q68" i="4" s="1"/>
  <c r="W67" i="4"/>
  <c r="I67" i="4" s="1"/>
  <c r="U67" i="4"/>
  <c r="E67" i="4" s="1"/>
  <c r="P67" i="4"/>
  <c r="S67" i="4" s="1"/>
  <c r="R67" i="4" s="1"/>
  <c r="O67" i="4"/>
  <c r="Q67" i="4" s="1"/>
  <c r="Y79" i="4"/>
  <c r="G79" i="4" s="1"/>
  <c r="W79" i="4"/>
  <c r="I79" i="4" s="1"/>
  <c r="U79" i="4"/>
  <c r="E79" i="4" s="1"/>
  <c r="S79" i="4"/>
  <c r="R79" i="4" s="1"/>
  <c r="Y73" i="4"/>
  <c r="G73" i="4" s="1"/>
  <c r="W73" i="4"/>
  <c r="I73" i="4" s="1"/>
  <c r="U73" i="4"/>
  <c r="E73" i="4" s="1"/>
  <c r="P73" i="4"/>
  <c r="S73" i="4" s="1"/>
  <c r="R73" i="4" s="1"/>
  <c r="O73" i="4"/>
  <c r="Q73" i="4" s="1"/>
  <c r="W72" i="4"/>
  <c r="I72" i="4" s="1"/>
  <c r="U72" i="4"/>
  <c r="E72" i="4" s="1"/>
  <c r="P72" i="4"/>
  <c r="O72" i="4"/>
  <c r="Q72" i="4" s="1"/>
  <c r="Y71" i="4"/>
  <c r="G71" i="4" s="1"/>
  <c r="W71" i="4"/>
  <c r="I71" i="4" s="1"/>
  <c r="U71" i="4"/>
  <c r="E71" i="4" s="1"/>
  <c r="P71" i="4"/>
  <c r="S71" i="4" s="1"/>
  <c r="R71" i="4" s="1"/>
  <c r="O71" i="4"/>
  <c r="Q71" i="4" s="1"/>
  <c r="Y56" i="4"/>
  <c r="G56" i="4" s="1"/>
  <c r="W56" i="4"/>
  <c r="I56" i="4" s="1"/>
  <c r="U56" i="4"/>
  <c r="E56" i="4" s="1"/>
  <c r="P56" i="4"/>
  <c r="S56" i="4" s="1"/>
  <c r="R56" i="4" s="1"/>
  <c r="O56" i="4"/>
  <c r="Q56" i="4" s="1"/>
  <c r="Y64" i="4"/>
  <c r="G64" i="4" s="1"/>
  <c r="W64" i="4"/>
  <c r="I64" i="4" s="1"/>
  <c r="U64" i="4"/>
  <c r="E64" i="4" s="1"/>
  <c r="P64" i="4"/>
  <c r="S64" i="4" s="1"/>
  <c r="R64" i="4" s="1"/>
  <c r="O64" i="4"/>
  <c r="Q64" i="4" s="1"/>
  <c r="Y63" i="4"/>
  <c r="G63" i="4" s="1"/>
  <c r="W63" i="4"/>
  <c r="I63" i="4" s="1"/>
  <c r="U63" i="4"/>
  <c r="E63" i="4" s="1"/>
  <c r="P63" i="4"/>
  <c r="S63" i="4" s="1"/>
  <c r="R63" i="4" s="1"/>
  <c r="O63" i="4"/>
  <c r="Q63" i="4" s="1"/>
  <c r="Y82" i="4"/>
  <c r="G82" i="4" s="1"/>
  <c r="W82" i="4"/>
  <c r="I82" i="4" s="1"/>
  <c r="U82" i="4"/>
  <c r="E82" i="4" s="1"/>
  <c r="P82" i="4"/>
  <c r="S82" i="4" s="1"/>
  <c r="R82" i="4" s="1"/>
  <c r="O82" i="4"/>
  <c r="Q82" i="4" s="1"/>
  <c r="Y61" i="4"/>
  <c r="G61" i="4" s="1"/>
  <c r="W61" i="4"/>
  <c r="I61" i="4" s="1"/>
  <c r="U61" i="4"/>
  <c r="E61" i="4" s="1"/>
  <c r="P61" i="4"/>
  <c r="S61" i="4" s="1"/>
  <c r="R61" i="4" s="1"/>
  <c r="O61" i="4"/>
  <c r="Q61" i="4" s="1"/>
  <c r="W60" i="4"/>
  <c r="I60" i="4" s="1"/>
  <c r="U60" i="4"/>
  <c r="E60" i="4" s="1"/>
  <c r="P60" i="4"/>
  <c r="S60" i="4" s="1"/>
  <c r="R60" i="4" s="1"/>
  <c r="O60" i="4"/>
  <c r="Q60" i="4" s="1"/>
  <c r="W45" i="4"/>
  <c r="I45" i="4" s="1"/>
  <c r="U45" i="4"/>
  <c r="E45" i="4" s="1"/>
  <c r="P45" i="4"/>
  <c r="S45" i="4" s="1"/>
  <c r="R45" i="4" s="1"/>
  <c r="O45" i="4"/>
  <c r="Q45" i="4" s="1"/>
  <c r="W44" i="4"/>
  <c r="I44" i="4" s="1"/>
  <c r="U44" i="4"/>
  <c r="E44" i="4" s="1"/>
  <c r="P44" i="4"/>
  <c r="S44" i="4" s="1"/>
  <c r="R44" i="4" s="1"/>
  <c r="O44" i="4"/>
  <c r="Q44" i="4" s="1"/>
  <c r="W43" i="4"/>
  <c r="I43" i="4" s="1"/>
  <c r="U43" i="4"/>
  <c r="E43" i="4" s="1"/>
  <c r="P43" i="4"/>
  <c r="S43" i="4" s="1"/>
  <c r="R43" i="4" s="1"/>
  <c r="O43" i="4"/>
  <c r="Q43" i="4" s="1"/>
  <c r="W42" i="4"/>
  <c r="I42" i="4" s="1"/>
  <c r="U42" i="4"/>
  <c r="E42" i="4" s="1"/>
  <c r="P42" i="4"/>
  <c r="S42" i="4" s="1"/>
  <c r="R42" i="4" s="1"/>
  <c r="O42" i="4"/>
  <c r="Q42" i="4" s="1"/>
  <c r="W41" i="4"/>
  <c r="I41" i="4" s="1"/>
  <c r="U41" i="4"/>
  <c r="E41" i="4" s="1"/>
  <c r="P41" i="4"/>
  <c r="S41" i="4" s="1"/>
  <c r="R41" i="4" s="1"/>
  <c r="O41" i="4"/>
  <c r="Q41" i="4" s="1"/>
  <c r="W40" i="4"/>
  <c r="I40" i="4" s="1"/>
  <c r="U40" i="4"/>
  <c r="E40" i="4" s="1"/>
  <c r="P40" i="4"/>
  <c r="S40" i="4" s="1"/>
  <c r="R40" i="4" s="1"/>
  <c r="O40" i="4"/>
  <c r="Q40" i="4" s="1"/>
  <c r="W39" i="4"/>
  <c r="I39" i="4" s="1"/>
  <c r="U39" i="4"/>
  <c r="E39" i="4" s="1"/>
  <c r="S39" i="4"/>
  <c r="R39" i="4" s="1"/>
  <c r="W37" i="4"/>
  <c r="I37" i="4" s="1"/>
  <c r="U37" i="4"/>
  <c r="E37" i="4" s="1"/>
  <c r="P37" i="4"/>
  <c r="S37" i="4" s="1"/>
  <c r="R37" i="4" s="1"/>
  <c r="O37" i="4"/>
  <c r="Q37" i="4" s="1"/>
  <c r="W36" i="4"/>
  <c r="I36" i="4" s="1"/>
  <c r="U36" i="4"/>
  <c r="E36" i="4" s="1"/>
  <c r="P36" i="4"/>
  <c r="S36" i="4" s="1"/>
  <c r="R36" i="4" s="1"/>
  <c r="O36" i="4"/>
  <c r="Q36" i="4" s="1"/>
  <c r="W35" i="4"/>
  <c r="I35" i="4" s="1"/>
  <c r="U35" i="4"/>
  <c r="E35" i="4" s="1"/>
  <c r="P35" i="4"/>
  <c r="S35" i="4" s="1"/>
  <c r="R35" i="4" s="1"/>
  <c r="O35" i="4"/>
  <c r="Q35" i="4" s="1"/>
  <c r="W33" i="4"/>
  <c r="I33" i="4" s="1"/>
  <c r="U33" i="4"/>
  <c r="E33" i="4" s="1"/>
  <c r="P33" i="4"/>
  <c r="S33" i="4" s="1"/>
  <c r="R33" i="4" s="1"/>
  <c r="O33" i="4"/>
  <c r="Q33" i="4" s="1"/>
  <c r="W4" i="4"/>
  <c r="I4" i="4" s="1"/>
  <c r="U4" i="4"/>
  <c r="E4" i="4" s="1"/>
  <c r="P4" i="4"/>
  <c r="S4" i="4" s="1"/>
  <c r="R4" i="4" s="1"/>
  <c r="O4" i="4"/>
  <c r="Q4" i="4" s="1"/>
  <c r="W3" i="4"/>
  <c r="I3" i="4" s="1"/>
  <c r="U3" i="4"/>
  <c r="E3" i="4" s="1"/>
  <c r="P3" i="4"/>
  <c r="O3" i="4"/>
  <c r="Q3" i="4" s="1"/>
  <c r="W13" i="4"/>
  <c r="I13" i="4" s="1"/>
  <c r="U13" i="4"/>
  <c r="E13" i="4" s="1"/>
  <c r="P13" i="4"/>
  <c r="S13" i="4" s="1"/>
  <c r="R13" i="4" s="1"/>
  <c r="O13" i="4"/>
  <c r="Q13" i="4" s="1"/>
  <c r="W10" i="4"/>
  <c r="I10" i="4" s="1"/>
  <c r="U10" i="4"/>
  <c r="E10" i="4" s="1"/>
  <c r="P10" i="4"/>
  <c r="S10" i="4" s="1"/>
  <c r="R10" i="4" s="1"/>
  <c r="O10" i="4"/>
  <c r="Q10" i="4" s="1"/>
  <c r="Y66" i="4"/>
  <c r="G66" i="4" s="1"/>
  <c r="W66" i="4"/>
  <c r="I66" i="4" s="1"/>
  <c r="U66" i="4"/>
  <c r="E66" i="4" s="1"/>
  <c r="P66" i="4"/>
  <c r="S66" i="4" s="1"/>
  <c r="R66" i="4" s="1"/>
  <c r="O66" i="4"/>
  <c r="Q66" i="4" s="1"/>
  <c r="U112" i="4"/>
  <c r="E112" i="4" s="1"/>
  <c r="P112" i="4"/>
  <c r="S112" i="4" s="1"/>
  <c r="R112" i="4" s="1"/>
  <c r="O112" i="4"/>
  <c r="Q112" i="4" s="1"/>
  <c r="U101" i="4"/>
  <c r="E101" i="4" s="1"/>
  <c r="P101" i="4"/>
  <c r="S101" i="4" s="1"/>
  <c r="R101" i="4" s="1"/>
  <c r="O101" i="4"/>
  <c r="Q101" i="4" s="1"/>
  <c r="U29" i="4"/>
  <c r="E29" i="4" s="1"/>
  <c r="P29" i="4"/>
  <c r="S29" i="4" s="1"/>
  <c r="R29" i="4" s="1"/>
  <c r="O29" i="4"/>
  <c r="Q29" i="4" s="1"/>
  <c r="W94" i="4"/>
  <c r="I94" i="4" s="1"/>
  <c r="U94" i="4"/>
  <c r="E94" i="4" s="1"/>
  <c r="P94" i="4"/>
  <c r="S94" i="4" s="1"/>
  <c r="R94" i="4" s="1"/>
  <c r="O94" i="4"/>
  <c r="Q94" i="4" s="1"/>
  <c r="W93" i="4"/>
  <c r="I93" i="4" s="1"/>
  <c r="U93" i="4"/>
  <c r="E93" i="4" s="1"/>
  <c r="P93" i="4"/>
  <c r="S93" i="4" s="1"/>
  <c r="R93" i="4" s="1"/>
  <c r="O93" i="4"/>
  <c r="Q93" i="4" s="1"/>
  <c r="W92" i="4"/>
  <c r="I92" i="4" s="1"/>
  <c r="U92" i="4"/>
  <c r="E92" i="4" s="1"/>
  <c r="P92" i="4"/>
  <c r="S92" i="4" s="1"/>
  <c r="R92" i="4" s="1"/>
  <c r="O92" i="4"/>
  <c r="Q92" i="4" s="1"/>
  <c r="W91" i="4"/>
  <c r="I91" i="4" s="1"/>
  <c r="U91" i="4"/>
  <c r="E91" i="4" s="1"/>
  <c r="P91" i="4"/>
  <c r="S91" i="4" s="1"/>
  <c r="R91" i="4" s="1"/>
  <c r="O91" i="4"/>
  <c r="Q91" i="4" s="1"/>
  <c r="W90" i="4"/>
  <c r="I90" i="4" s="1"/>
  <c r="U90" i="4"/>
  <c r="E90" i="4" s="1"/>
  <c r="P90" i="4"/>
  <c r="S90" i="4" s="1"/>
  <c r="R90" i="4" s="1"/>
  <c r="O90" i="4"/>
  <c r="Q90" i="4" s="1"/>
  <c r="W89" i="4"/>
  <c r="I89" i="4" s="1"/>
  <c r="U89" i="4"/>
  <c r="E89" i="4" s="1"/>
  <c r="P89" i="4"/>
  <c r="S89" i="4" s="1"/>
  <c r="R89" i="4" s="1"/>
  <c r="O89" i="4"/>
  <c r="Q89" i="4" s="1"/>
  <c r="W88" i="4"/>
  <c r="I88" i="4" s="1"/>
  <c r="U88" i="4"/>
  <c r="E88" i="4" s="1"/>
  <c r="P88" i="4"/>
  <c r="S88" i="4" s="1"/>
  <c r="R88" i="4" s="1"/>
  <c r="O88" i="4"/>
  <c r="Q88" i="4" s="1"/>
  <c r="W87" i="4"/>
  <c r="I87" i="4" s="1"/>
  <c r="U87" i="4"/>
  <c r="E87" i="4" s="1"/>
  <c r="P87" i="4"/>
  <c r="S87" i="4" s="1"/>
  <c r="R87" i="4" s="1"/>
  <c r="O87" i="4"/>
  <c r="Q87" i="4" s="1"/>
  <c r="W86" i="4"/>
  <c r="I86" i="4" s="1"/>
  <c r="U86" i="4"/>
  <c r="E86" i="4" s="1"/>
  <c r="P86" i="4"/>
  <c r="S86" i="4" s="1"/>
  <c r="R86" i="4" s="1"/>
  <c r="O86" i="4"/>
  <c r="Q86" i="4" s="1"/>
  <c r="Y38" i="4"/>
  <c r="G38" i="4" s="1"/>
  <c r="W38" i="4"/>
  <c r="I38" i="4" s="1"/>
  <c r="U38" i="4"/>
  <c r="E38" i="4" s="1"/>
  <c r="P38" i="4"/>
  <c r="O38" i="4"/>
  <c r="Q38" i="4" s="1"/>
  <c r="Y34" i="4"/>
  <c r="G34" i="4" s="1"/>
  <c r="W34" i="4"/>
  <c r="I34" i="4" s="1"/>
  <c r="U34" i="4"/>
  <c r="E34" i="4" s="1"/>
  <c r="S34" i="4"/>
  <c r="R34" i="4" s="1"/>
  <c r="O34" i="4"/>
  <c r="C34" i="4" s="1"/>
  <c r="Y32" i="4"/>
  <c r="G32" i="4" s="1"/>
  <c r="W32" i="4"/>
  <c r="I32" i="4" s="1"/>
  <c r="U32" i="4"/>
  <c r="E32" i="4" s="1"/>
  <c r="P32" i="4"/>
  <c r="O32" i="4"/>
  <c r="Q32" i="4" s="1"/>
  <c r="Y102" i="4"/>
  <c r="G102" i="4" s="1"/>
  <c r="U102" i="4"/>
  <c r="E102" i="4" s="1"/>
  <c r="P102" i="4"/>
  <c r="S102" i="4" s="1"/>
  <c r="R102" i="4" s="1"/>
  <c r="O102" i="4"/>
  <c r="Q102" i="4" s="1"/>
  <c r="Y100" i="4"/>
  <c r="G100" i="4" s="1"/>
  <c r="U100" i="4"/>
  <c r="E100" i="4" s="1"/>
  <c r="P100" i="4"/>
  <c r="S100" i="4" s="1"/>
  <c r="R100" i="4" s="1"/>
  <c r="O100" i="4"/>
  <c r="Q100" i="4" s="1"/>
  <c r="Y99" i="4"/>
  <c r="G99" i="4" s="1"/>
  <c r="U99" i="4"/>
  <c r="E99" i="4" s="1"/>
  <c r="P99" i="4"/>
  <c r="O99" i="4"/>
  <c r="Q99" i="4" s="1"/>
  <c r="Y98" i="4"/>
  <c r="G98" i="4" s="1"/>
  <c r="U98" i="4"/>
  <c r="E98" i="4" s="1"/>
  <c r="P98" i="4"/>
  <c r="S98" i="4" s="1"/>
  <c r="R98" i="4" s="1"/>
  <c r="O98" i="4"/>
  <c r="Q98" i="4" s="1"/>
  <c r="Y97" i="4"/>
  <c r="G97" i="4" s="1"/>
  <c r="U97" i="4"/>
  <c r="E97" i="4" s="1"/>
  <c r="P97" i="4"/>
  <c r="S97" i="4" s="1"/>
  <c r="R97" i="4" s="1"/>
  <c r="O97" i="4"/>
  <c r="Q97" i="4" s="1"/>
  <c r="Y96" i="4"/>
  <c r="G96" i="4" s="1"/>
  <c r="U96" i="4"/>
  <c r="E96" i="4" s="1"/>
  <c r="P96" i="4"/>
  <c r="O96" i="4"/>
  <c r="Q96" i="4" s="1"/>
  <c r="Y95" i="4"/>
  <c r="G95" i="4" s="1"/>
  <c r="U95" i="4"/>
  <c r="E95" i="4" s="1"/>
  <c r="P95" i="4"/>
  <c r="S95" i="4" s="1"/>
  <c r="R95" i="4" s="1"/>
  <c r="O95" i="4"/>
  <c r="Q95" i="4" s="1"/>
  <c r="Y65" i="4"/>
  <c r="G65" i="4" s="1"/>
  <c r="W65" i="4"/>
  <c r="I65" i="4" s="1"/>
  <c r="U65" i="4"/>
  <c r="E65" i="4" s="1"/>
  <c r="P65" i="4"/>
  <c r="S65" i="4" s="1"/>
  <c r="R65" i="4" s="1"/>
  <c r="O65" i="4"/>
  <c r="Q65" i="4" s="1"/>
  <c r="Y58" i="4"/>
  <c r="G58" i="4" s="1"/>
  <c r="W58" i="4"/>
  <c r="I58" i="4" s="1"/>
  <c r="U58" i="4"/>
  <c r="E58" i="4" s="1"/>
  <c r="S58" i="4"/>
  <c r="R58" i="4" s="1"/>
  <c r="Y57" i="4"/>
  <c r="G57" i="4" s="1"/>
  <c r="W57" i="4"/>
  <c r="I57" i="4" s="1"/>
  <c r="U57" i="4"/>
  <c r="E57" i="4" s="1"/>
  <c r="S57" i="4"/>
  <c r="R57" i="4" s="1"/>
  <c r="Y50" i="4"/>
  <c r="G50" i="4" s="1"/>
  <c r="W50" i="4"/>
  <c r="I50" i="4" s="1"/>
  <c r="U50" i="4"/>
  <c r="E50" i="4" s="1"/>
  <c r="P50" i="4"/>
  <c r="S50" i="4" s="1"/>
  <c r="R50" i="4" s="1"/>
  <c r="O50" i="4"/>
  <c r="Q50" i="4" s="1"/>
  <c r="Y62" i="4"/>
  <c r="G62" i="4" s="1"/>
  <c r="W62" i="4"/>
  <c r="I62" i="4" s="1"/>
  <c r="U62" i="4"/>
  <c r="E62" i="4" s="1"/>
  <c r="P62" i="4"/>
  <c r="S62" i="4" s="1"/>
  <c r="R62" i="4" s="1"/>
  <c r="O62" i="4"/>
  <c r="Q62" i="4" s="1"/>
  <c r="Y30" i="4"/>
  <c r="G30" i="4" s="1"/>
  <c r="U30" i="4"/>
  <c r="E30" i="4" s="1"/>
  <c r="P30" i="4"/>
  <c r="S30" i="4" s="1"/>
  <c r="R30" i="4" s="1"/>
  <c r="O30" i="4"/>
  <c r="Q30" i="4" s="1"/>
  <c r="Y111" i="4"/>
  <c r="G111" i="4" s="1"/>
  <c r="U111" i="4"/>
  <c r="E111" i="4" s="1"/>
  <c r="P111" i="4"/>
  <c r="S111" i="4" s="1"/>
  <c r="R111" i="4" s="1"/>
  <c r="O111" i="4"/>
  <c r="Q111" i="4" s="1"/>
  <c r="Y52" i="4"/>
  <c r="G52" i="4" s="1"/>
  <c r="W52" i="4"/>
  <c r="I52" i="4" s="1"/>
  <c r="U52" i="4"/>
  <c r="E52" i="4" s="1"/>
  <c r="P52" i="4"/>
  <c r="S52" i="4" s="1"/>
  <c r="R52" i="4" s="1"/>
  <c r="O52" i="4"/>
  <c r="Q52" i="4" s="1"/>
  <c r="U28" i="4"/>
  <c r="E28" i="4" s="1"/>
  <c r="P28" i="4"/>
  <c r="S28" i="4" s="1"/>
  <c r="R28" i="4" s="1"/>
  <c r="O28" i="4"/>
  <c r="Q28" i="4" s="1"/>
  <c r="U27" i="4"/>
  <c r="E27" i="4" s="1"/>
  <c r="P27" i="4"/>
  <c r="S27" i="4" s="1"/>
  <c r="R27" i="4" s="1"/>
  <c r="O27" i="4"/>
  <c r="Q27" i="4" s="1"/>
  <c r="Y48" i="4"/>
  <c r="G48" i="4" s="1"/>
  <c r="W48" i="4"/>
  <c r="I48" i="4" s="1"/>
  <c r="U48" i="4"/>
  <c r="E48" i="4" s="1"/>
  <c r="P48" i="4"/>
  <c r="S48" i="4" s="1"/>
  <c r="R48" i="4" s="1"/>
  <c r="O48" i="4"/>
  <c r="Q48" i="4" s="1"/>
  <c r="Y47" i="4"/>
  <c r="G47" i="4" s="1"/>
  <c r="W47" i="4"/>
  <c r="I47" i="4" s="1"/>
  <c r="U47" i="4"/>
  <c r="E47" i="4" s="1"/>
  <c r="P47" i="4"/>
  <c r="S47" i="4" s="1"/>
  <c r="R47" i="4" s="1"/>
  <c r="O47" i="4"/>
  <c r="Q47" i="4" s="1"/>
  <c r="Y46" i="4"/>
  <c r="G46" i="4" s="1"/>
  <c r="W46" i="4"/>
  <c r="I46" i="4" s="1"/>
  <c r="U46" i="4"/>
  <c r="E46" i="4" s="1"/>
  <c r="P46" i="4"/>
  <c r="S46" i="4" s="1"/>
  <c r="R46" i="4" s="1"/>
  <c r="O46" i="4"/>
  <c r="Q46" i="4" s="1"/>
  <c r="Y85" i="4"/>
  <c r="G85" i="4" s="1"/>
  <c r="W85" i="4"/>
  <c r="I85" i="4" s="1"/>
  <c r="U85" i="4"/>
  <c r="E85" i="4" s="1"/>
  <c r="P85" i="4"/>
  <c r="S85" i="4" s="1"/>
  <c r="R85" i="4" s="1"/>
  <c r="O85" i="4"/>
  <c r="Q85" i="4" s="1"/>
  <c r="Y81" i="4"/>
  <c r="G81" i="4" s="1"/>
  <c r="W81" i="4"/>
  <c r="I81" i="4" s="1"/>
  <c r="U81" i="4"/>
  <c r="E81" i="4" s="1"/>
  <c r="P81" i="4"/>
  <c r="S81" i="4" s="1"/>
  <c r="R81" i="4" s="1"/>
  <c r="O81" i="4"/>
  <c r="Q81" i="4" s="1"/>
  <c r="Y80" i="4"/>
  <c r="G80" i="4" s="1"/>
  <c r="W80" i="4"/>
  <c r="I80" i="4" s="1"/>
  <c r="U80" i="4"/>
  <c r="E80" i="4" s="1"/>
  <c r="Q80" i="4"/>
  <c r="P80" i="4"/>
  <c r="S80" i="4" s="1"/>
  <c r="R80" i="4" s="1"/>
  <c r="C120" i="4" l="1"/>
  <c r="C116" i="4"/>
  <c r="C23" i="4"/>
  <c r="C19" i="4"/>
  <c r="C15" i="4"/>
  <c r="C110" i="4"/>
  <c r="C106" i="4"/>
  <c r="C59" i="4"/>
  <c r="C55" i="4"/>
  <c r="C51" i="4"/>
  <c r="C83" i="4"/>
  <c r="C73" i="4"/>
  <c r="C56" i="4"/>
  <c r="C61" i="4"/>
  <c r="C43" i="4"/>
  <c r="C35" i="4"/>
  <c r="C4" i="4"/>
  <c r="C10" i="4"/>
  <c r="C29" i="4"/>
  <c r="C91" i="4"/>
  <c r="C87" i="4"/>
  <c r="C32" i="4"/>
  <c r="C98" i="4"/>
  <c r="C65" i="4"/>
  <c r="C62" i="4"/>
  <c r="C28" i="4"/>
  <c r="C46" i="4"/>
  <c r="C119" i="4"/>
  <c r="C115" i="4"/>
  <c r="C26" i="4"/>
  <c r="C22" i="4"/>
  <c r="C14" i="4"/>
  <c r="C9" i="4"/>
  <c r="C109" i="4"/>
  <c r="C105" i="4"/>
  <c r="C7" i="4"/>
  <c r="C74" i="4"/>
  <c r="C54" i="4"/>
  <c r="C68" i="4"/>
  <c r="C72" i="4"/>
  <c r="C64" i="4"/>
  <c r="C60" i="4"/>
  <c r="C42" i="4"/>
  <c r="C3" i="4"/>
  <c r="C66" i="4"/>
  <c r="C94" i="4"/>
  <c r="C90" i="4"/>
  <c r="C86" i="4"/>
  <c r="C102" i="4"/>
  <c r="C97" i="4"/>
  <c r="C30" i="4"/>
  <c r="C27" i="4"/>
  <c r="C85" i="4"/>
  <c r="C122" i="4"/>
  <c r="C118" i="4"/>
  <c r="C114" i="4"/>
  <c r="C25" i="4"/>
  <c r="C21" i="4"/>
  <c r="C17" i="4"/>
  <c r="C8" i="4"/>
  <c r="C108" i="4"/>
  <c r="C104" i="4"/>
  <c r="C6" i="4"/>
  <c r="C69" i="4"/>
  <c r="C53" i="4"/>
  <c r="C49" i="4"/>
  <c r="C67" i="4"/>
  <c r="C71" i="4"/>
  <c r="C63" i="4"/>
  <c r="C45" i="4"/>
  <c r="C41" i="4"/>
  <c r="C37" i="4"/>
  <c r="C33" i="4"/>
  <c r="C112" i="4"/>
  <c r="C93" i="4"/>
  <c r="C89" i="4"/>
  <c r="C38" i="4"/>
  <c r="C100" i="4"/>
  <c r="C96" i="4"/>
  <c r="C111" i="4"/>
  <c r="C48" i="4"/>
  <c r="C81" i="4"/>
  <c r="C117" i="4"/>
  <c r="C31" i="4"/>
  <c r="C24" i="4"/>
  <c r="C20" i="4"/>
  <c r="C16" i="4"/>
  <c r="C11" i="4"/>
  <c r="C12" i="4"/>
  <c r="C107" i="4"/>
  <c r="C103" i="4"/>
  <c r="C76" i="4"/>
  <c r="C5" i="4"/>
  <c r="C84" i="4"/>
  <c r="C70" i="4"/>
  <c r="C82" i="4"/>
  <c r="C44" i="4"/>
  <c r="C40" i="4"/>
  <c r="C36" i="4"/>
  <c r="C13" i="4"/>
  <c r="C101" i="4"/>
  <c r="C92" i="4"/>
  <c r="C88" i="4"/>
  <c r="C99" i="4"/>
  <c r="C95" i="4"/>
  <c r="C50" i="4"/>
  <c r="C52" i="4"/>
  <c r="C47" i="4"/>
  <c r="O221" i="3"/>
  <c r="O222" i="3"/>
  <c r="O223" i="3"/>
  <c r="O224" i="3"/>
  <c r="O19" i="3"/>
  <c r="O20" i="3"/>
  <c r="O21" i="3"/>
  <c r="O22" i="3"/>
  <c r="O23" i="3"/>
  <c r="O24" i="3"/>
  <c r="O25" i="3"/>
  <c r="O26" i="3"/>
  <c r="O27" i="3"/>
  <c r="O28" i="3"/>
  <c r="O29" i="3"/>
  <c r="O30" i="3"/>
  <c r="O31" i="3"/>
  <c r="O32" i="3"/>
  <c r="O33" i="3"/>
  <c r="O34" i="3"/>
  <c r="O35" i="3"/>
  <c r="O36" i="3"/>
  <c r="O37" i="3"/>
  <c r="O38" i="3"/>
  <c r="O39" i="3"/>
  <c r="O40" i="3"/>
  <c r="O41" i="3"/>
  <c r="O42" i="3"/>
  <c r="O43" i="3"/>
  <c r="O44" i="3"/>
  <c r="O45" i="3"/>
  <c r="O55" i="3"/>
  <c r="O56" i="3"/>
  <c r="O58" i="3"/>
  <c r="O59" i="3"/>
  <c r="O61" i="3"/>
  <c r="O62" i="3"/>
  <c r="O64" i="3"/>
  <c r="O65" i="3"/>
  <c r="O66" i="3"/>
  <c r="O67" i="3"/>
  <c r="O68" i="3"/>
  <c r="O71" i="3"/>
  <c r="O72" i="3"/>
  <c r="O74" i="3"/>
  <c r="O75" i="3"/>
  <c r="O78" i="3"/>
  <c r="O79" i="3"/>
  <c r="O82" i="3"/>
  <c r="O88" i="3"/>
  <c r="O89" i="3"/>
  <c r="O96" i="3"/>
  <c r="O97" i="3"/>
  <c r="O99" i="3"/>
  <c r="O100" i="3"/>
  <c r="O101" i="3"/>
  <c r="O102" i="3"/>
  <c r="O103" i="3"/>
  <c r="O104" i="3"/>
  <c r="O105" i="3"/>
  <c r="O106" i="3"/>
  <c r="O107" i="3"/>
  <c r="O108" i="3"/>
  <c r="O109" i="3"/>
  <c r="O110" i="3"/>
  <c r="O111" i="3"/>
  <c r="O113" i="3"/>
  <c r="O115" i="3"/>
  <c r="O116" i="3"/>
  <c r="O117" i="3"/>
  <c r="O118" i="3"/>
  <c r="O120" i="3"/>
  <c r="O121" i="3"/>
  <c r="O124" i="3"/>
  <c r="O125" i="3"/>
  <c r="O126" i="3"/>
  <c r="O127" i="3"/>
  <c r="O128" i="3"/>
  <c r="O129" i="3"/>
  <c r="O130" i="3"/>
  <c r="O131" i="3"/>
  <c r="O132" i="3"/>
  <c r="O133" i="3"/>
  <c r="O137" i="3"/>
  <c r="O138" i="3"/>
  <c r="O139" i="3"/>
  <c r="O140" i="3"/>
  <c r="O141" i="3"/>
  <c r="O142" i="3"/>
  <c r="O143" i="3"/>
  <c r="O144" i="3"/>
  <c r="O145" i="3"/>
  <c r="O146" i="3"/>
  <c r="O147" i="3"/>
  <c r="O149" i="3"/>
  <c r="O150" i="3"/>
  <c r="O153" i="3"/>
  <c r="O154" i="3"/>
  <c r="O157" i="3"/>
  <c r="O158" i="3"/>
  <c r="O159" i="3"/>
  <c r="O161" i="3"/>
  <c r="O162" i="3"/>
  <c r="O163" i="3"/>
  <c r="O164" i="3"/>
  <c r="O165" i="3"/>
  <c r="O166" i="3"/>
  <c r="O167" i="3"/>
  <c r="O168" i="3"/>
  <c r="O169" i="3"/>
  <c r="O170" i="3"/>
  <c r="O171" i="3"/>
  <c r="O172" i="3"/>
  <c r="O174" i="3"/>
  <c r="O175" i="3"/>
  <c r="O179" i="3"/>
  <c r="O180" i="3"/>
  <c r="O184" i="3"/>
  <c r="O185" i="3"/>
  <c r="O186" i="3"/>
  <c r="O187" i="3"/>
  <c r="O188" i="3"/>
  <c r="O189" i="3"/>
  <c r="O190" i="3"/>
  <c r="O191" i="3"/>
  <c r="O192" i="3"/>
  <c r="O193" i="3"/>
  <c r="O194" i="3"/>
  <c r="O195" i="3"/>
  <c r="O196" i="3"/>
  <c r="O197" i="3"/>
  <c r="O198" i="3"/>
  <c r="O199" i="3"/>
  <c r="O200" i="3"/>
  <c r="O201" i="3"/>
  <c r="O202" i="3"/>
  <c r="O204" i="3"/>
  <c r="O205" i="3"/>
  <c r="O214" i="3"/>
  <c r="O215" i="3"/>
  <c r="O217" i="3"/>
  <c r="O218" i="3"/>
  <c r="O225" i="3"/>
  <c r="O226" i="3"/>
  <c r="O227" i="3"/>
  <c r="O229" i="3"/>
  <c r="O230" i="3"/>
  <c r="O247" i="3"/>
  <c r="O248" i="3"/>
  <c r="O250" i="3"/>
  <c r="O251" i="3"/>
  <c r="O253" i="3"/>
  <c r="O254" i="3"/>
  <c r="O264" i="3"/>
  <c r="O265" i="3"/>
  <c r="O266" i="3"/>
  <c r="O267" i="3"/>
  <c r="O5" i="3"/>
  <c r="O6" i="3"/>
  <c r="O7" i="3"/>
  <c r="O8" i="3"/>
  <c r="O9" i="3"/>
  <c r="O10" i="3"/>
  <c r="O11" i="3"/>
  <c r="O12" i="3"/>
  <c r="O13" i="3"/>
  <c r="O16" i="3"/>
  <c r="O17" i="3"/>
  <c r="O18" i="3"/>
  <c r="M4" i="3"/>
  <c r="O4" i="3"/>
  <c r="M7" i="3" l="1"/>
  <c r="M8" i="3"/>
  <c r="M9" i="3"/>
  <c r="M10" i="3"/>
  <c r="M11" i="3"/>
  <c r="M12" i="3"/>
  <c r="M13" i="3"/>
  <c r="M16" i="3"/>
  <c r="M17" i="3"/>
  <c r="M18" i="3"/>
  <c r="M19" i="3"/>
  <c r="M20" i="3"/>
  <c r="M23" i="3"/>
  <c r="M24" i="3"/>
  <c r="M25" i="3"/>
  <c r="M26" i="3"/>
  <c r="M27" i="3"/>
  <c r="M28" i="3"/>
  <c r="M29" i="3"/>
  <c r="M30" i="3"/>
  <c r="M31" i="3"/>
  <c r="M32" i="3"/>
  <c r="M33" i="3"/>
  <c r="M41" i="3"/>
  <c r="M42" i="3"/>
  <c r="M43" i="3"/>
  <c r="M44" i="3"/>
  <c r="M45" i="3"/>
  <c r="M46" i="3"/>
  <c r="M47" i="3"/>
  <c r="M48" i="3"/>
  <c r="M49" i="3"/>
  <c r="M50" i="3"/>
  <c r="M51" i="3"/>
  <c r="M52" i="3"/>
  <c r="M53" i="3"/>
  <c r="M54" i="3"/>
  <c r="M55" i="3"/>
  <c r="M56" i="3"/>
  <c r="M58" i="3"/>
  <c r="M59" i="3"/>
  <c r="M61" i="3"/>
  <c r="M62"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3" i="3"/>
  <c r="M114" i="3"/>
  <c r="M115" i="3"/>
  <c r="M116" i="3"/>
  <c r="M117" i="3"/>
  <c r="M118" i="3"/>
  <c r="M119" i="3"/>
  <c r="M120" i="3"/>
  <c r="M121" i="3"/>
  <c r="M122"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9" i="3"/>
  <c r="M180" i="3"/>
  <c r="M181" i="3"/>
  <c r="M182" i="3"/>
  <c r="M184" i="3"/>
  <c r="M185" i="3"/>
  <c r="M186" i="3"/>
  <c r="M187" i="3"/>
  <c r="M188" i="3"/>
  <c r="M189" i="3"/>
  <c r="M190" i="3"/>
  <c r="M191" i="3"/>
  <c r="M192" i="3"/>
  <c r="M193" i="3"/>
  <c r="M194" i="3"/>
  <c r="M195" i="3"/>
  <c r="M196" i="3"/>
  <c r="M197" i="3"/>
  <c r="M198" i="3"/>
  <c r="M199" i="3"/>
  <c r="M200" i="3"/>
  <c r="M201" i="3"/>
  <c r="M202" i="3"/>
  <c r="M204" i="3"/>
  <c r="M205" i="3"/>
  <c r="M206" i="3"/>
  <c r="M207" i="3"/>
  <c r="M208" i="3"/>
  <c r="M209" i="3"/>
  <c r="M210" i="3"/>
  <c r="M211" i="3"/>
  <c r="M212" i="3"/>
  <c r="M213" i="3"/>
  <c r="M214" i="3"/>
  <c r="M215" i="3"/>
  <c r="M216" i="3"/>
  <c r="M217" i="3"/>
  <c r="M218" i="3"/>
  <c r="M219" i="3"/>
  <c r="M220" i="3"/>
  <c r="M221" i="3"/>
  <c r="M222" i="3"/>
  <c r="M223" i="3"/>
  <c r="M224" i="3"/>
  <c r="M225" i="3"/>
  <c r="M226" i="3"/>
  <c r="M227" i="3"/>
  <c r="M229" i="3"/>
  <c r="M230" i="3"/>
  <c r="M231" i="3"/>
  <c r="M232" i="3"/>
  <c r="M233" i="3"/>
  <c r="M234" i="3"/>
  <c r="M235" i="3"/>
  <c r="M236" i="3"/>
  <c r="M237" i="3"/>
  <c r="M238" i="3"/>
  <c r="M239" i="3"/>
  <c r="M240" i="3"/>
  <c r="M241" i="3"/>
  <c r="M242" i="3"/>
  <c r="M243" i="3"/>
  <c r="M244" i="3"/>
  <c r="M245" i="3"/>
  <c r="M246" i="3"/>
  <c r="M247" i="3"/>
  <c r="M248" i="3"/>
  <c r="M249" i="3"/>
  <c r="M250" i="3"/>
  <c r="M251" i="3"/>
  <c r="M253" i="3"/>
  <c r="M254" i="3"/>
  <c r="M6" i="3"/>
  <c r="M5"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9" i="3"/>
  <c r="K270" i="3"/>
  <c r="K271" i="3"/>
  <c r="K4" i="3"/>
  <c r="I29" i="3"/>
  <c r="H29" i="3" s="1"/>
  <c r="I30" i="3"/>
  <c r="H30" i="3" s="1"/>
  <c r="I87" i="3"/>
  <c r="H87" i="3" s="1"/>
  <c r="I116" i="3"/>
  <c r="H116" i="3" s="1"/>
  <c r="I127" i="3"/>
  <c r="H127" i="3" s="1"/>
  <c r="I128" i="3"/>
  <c r="H128" i="3" s="1"/>
  <c r="I145" i="3"/>
  <c r="H145" i="3" s="1"/>
  <c r="I146" i="3"/>
  <c r="H146" i="3" s="1"/>
  <c r="I164" i="3"/>
  <c r="H164" i="3" s="1"/>
  <c r="I165" i="3"/>
  <c r="H165" i="3" s="1"/>
  <c r="I170" i="3"/>
  <c r="H170" i="3" s="1"/>
  <c r="I203" i="3"/>
  <c r="H203" i="3" s="1"/>
  <c r="I238" i="3"/>
  <c r="H238" i="3" s="1"/>
  <c r="E47" i="3"/>
  <c r="E48" i="3"/>
  <c r="E49" i="3"/>
  <c r="G49" i="3" s="1"/>
  <c r="E50" i="3"/>
  <c r="G50" i="3" s="1"/>
  <c r="E51" i="3"/>
  <c r="E52" i="3"/>
  <c r="E53" i="3"/>
  <c r="G53" i="3" s="1"/>
  <c r="E54" i="3"/>
  <c r="G54" i="3" s="1"/>
  <c r="E55" i="3"/>
  <c r="E56" i="3"/>
  <c r="E57" i="3"/>
  <c r="G57" i="3" s="1"/>
  <c r="E58" i="3"/>
  <c r="G58" i="3" s="1"/>
  <c r="E59" i="3"/>
  <c r="E60" i="3"/>
  <c r="G60" i="3" s="1"/>
  <c r="E61" i="3"/>
  <c r="G61" i="3" s="1"/>
  <c r="E62" i="3"/>
  <c r="G62" i="3" s="1"/>
  <c r="E63" i="3"/>
  <c r="E64" i="3"/>
  <c r="E65" i="3"/>
  <c r="G65" i="3" s="1"/>
  <c r="E66" i="3"/>
  <c r="G66" i="3" s="1"/>
  <c r="E67" i="3"/>
  <c r="G67" i="3" s="1"/>
  <c r="E68" i="3"/>
  <c r="E69" i="3"/>
  <c r="G69" i="3" s="1"/>
  <c r="E70" i="3"/>
  <c r="G70" i="3" s="1"/>
  <c r="E71" i="3"/>
  <c r="E72" i="3"/>
  <c r="G47" i="3"/>
  <c r="G48" i="3"/>
  <c r="G51" i="3"/>
  <c r="G52" i="3"/>
  <c r="G55" i="3"/>
  <c r="G56" i="3"/>
  <c r="G59" i="3"/>
  <c r="G63" i="3"/>
  <c r="G64" i="3"/>
  <c r="G68" i="3"/>
  <c r="G71" i="3"/>
  <c r="G72" i="3"/>
  <c r="F5" i="3"/>
  <c r="I5" i="3" s="1"/>
  <c r="H5" i="3" s="1"/>
  <c r="F6" i="3"/>
  <c r="I6" i="3" s="1"/>
  <c r="H6" i="3" s="1"/>
  <c r="F7" i="3"/>
  <c r="I7" i="3" s="1"/>
  <c r="H7" i="3" s="1"/>
  <c r="F8" i="3"/>
  <c r="I8" i="3" s="1"/>
  <c r="H8" i="3" s="1"/>
  <c r="F9" i="3"/>
  <c r="I9" i="3" s="1"/>
  <c r="H9" i="3" s="1"/>
  <c r="F10" i="3"/>
  <c r="I10" i="3" s="1"/>
  <c r="H10" i="3" s="1"/>
  <c r="F11" i="3"/>
  <c r="I11" i="3" s="1"/>
  <c r="H11" i="3" s="1"/>
  <c r="F12" i="3"/>
  <c r="I12" i="3" s="1"/>
  <c r="H12" i="3" s="1"/>
  <c r="F13" i="3"/>
  <c r="I13" i="3" s="1"/>
  <c r="H13" i="3" s="1"/>
  <c r="F14" i="3"/>
  <c r="I14" i="3" s="1"/>
  <c r="H14" i="3" s="1"/>
  <c r="F15" i="3"/>
  <c r="I15" i="3" s="1"/>
  <c r="H15" i="3" s="1"/>
  <c r="F16" i="3"/>
  <c r="I16" i="3" s="1"/>
  <c r="H16" i="3" s="1"/>
  <c r="F17" i="3"/>
  <c r="I17" i="3" s="1"/>
  <c r="H17" i="3" s="1"/>
  <c r="F18" i="3"/>
  <c r="I18" i="3" s="1"/>
  <c r="H18" i="3" s="1"/>
  <c r="F19" i="3"/>
  <c r="I19" i="3" s="1"/>
  <c r="H19" i="3" s="1"/>
  <c r="F20" i="3"/>
  <c r="I20" i="3" s="1"/>
  <c r="H20" i="3" s="1"/>
  <c r="F21" i="3"/>
  <c r="I21" i="3" s="1"/>
  <c r="H21" i="3" s="1"/>
  <c r="F22" i="3"/>
  <c r="I22" i="3" s="1"/>
  <c r="H22" i="3" s="1"/>
  <c r="F23" i="3"/>
  <c r="I23" i="3" s="1"/>
  <c r="H23" i="3" s="1"/>
  <c r="F24" i="3"/>
  <c r="I24" i="3" s="1"/>
  <c r="H24" i="3" s="1"/>
  <c r="F25" i="3"/>
  <c r="I25" i="3" s="1"/>
  <c r="H25" i="3" s="1"/>
  <c r="F26" i="3"/>
  <c r="I26" i="3" s="1"/>
  <c r="H26" i="3" s="1"/>
  <c r="F27" i="3"/>
  <c r="I27" i="3" s="1"/>
  <c r="H27" i="3" s="1"/>
  <c r="F28" i="3"/>
  <c r="I28" i="3" s="1"/>
  <c r="H28" i="3" s="1"/>
  <c r="F31" i="3"/>
  <c r="I31" i="3" s="1"/>
  <c r="H31" i="3" s="1"/>
  <c r="F32" i="3"/>
  <c r="I32" i="3" s="1"/>
  <c r="H32" i="3" s="1"/>
  <c r="F33" i="3"/>
  <c r="I33" i="3" s="1"/>
  <c r="H33" i="3" s="1"/>
  <c r="F34" i="3"/>
  <c r="I34" i="3" s="1"/>
  <c r="H34" i="3" s="1"/>
  <c r="F35" i="3"/>
  <c r="F36" i="3"/>
  <c r="I36" i="3" s="1"/>
  <c r="H36" i="3" s="1"/>
  <c r="F37" i="3"/>
  <c r="I37" i="3" s="1"/>
  <c r="H37" i="3" s="1"/>
  <c r="F38" i="3"/>
  <c r="F39" i="3"/>
  <c r="I39" i="3" s="1"/>
  <c r="H39" i="3" s="1"/>
  <c r="F40" i="3"/>
  <c r="I40" i="3" s="1"/>
  <c r="H40" i="3" s="1"/>
  <c r="F41" i="3"/>
  <c r="I42" i="3"/>
  <c r="H42" i="3" s="1"/>
  <c r="F43" i="3"/>
  <c r="F44" i="3"/>
  <c r="I44" i="3" s="1"/>
  <c r="H44" i="3" s="1"/>
  <c r="F45" i="3"/>
  <c r="I45" i="3" s="1"/>
  <c r="H45" i="3" s="1"/>
  <c r="F46" i="3"/>
  <c r="I46" i="3" s="1"/>
  <c r="H46" i="3" s="1"/>
  <c r="F47" i="3"/>
  <c r="I47" i="3" s="1"/>
  <c r="H47" i="3" s="1"/>
  <c r="F48" i="3"/>
  <c r="I48" i="3" s="1"/>
  <c r="H48" i="3" s="1"/>
  <c r="F49" i="3"/>
  <c r="I49" i="3" s="1"/>
  <c r="H49" i="3" s="1"/>
  <c r="F50" i="3"/>
  <c r="I50" i="3" s="1"/>
  <c r="H50" i="3" s="1"/>
  <c r="F51" i="3"/>
  <c r="I51" i="3" s="1"/>
  <c r="H51" i="3" s="1"/>
  <c r="F52" i="3"/>
  <c r="I52" i="3" s="1"/>
  <c r="H52" i="3" s="1"/>
  <c r="F53" i="3"/>
  <c r="I53" i="3" s="1"/>
  <c r="H53" i="3" s="1"/>
  <c r="F54" i="3"/>
  <c r="I54" i="3" s="1"/>
  <c r="H54" i="3" s="1"/>
  <c r="F55" i="3"/>
  <c r="I55" i="3" s="1"/>
  <c r="H55" i="3" s="1"/>
  <c r="F56" i="3"/>
  <c r="I56" i="3" s="1"/>
  <c r="H56" i="3" s="1"/>
  <c r="F57" i="3"/>
  <c r="I57" i="3" s="1"/>
  <c r="H57" i="3" s="1"/>
  <c r="F58" i="3"/>
  <c r="I58" i="3" s="1"/>
  <c r="H58" i="3" s="1"/>
  <c r="F59" i="3"/>
  <c r="I59" i="3" s="1"/>
  <c r="H59" i="3" s="1"/>
  <c r="F60" i="3"/>
  <c r="I60" i="3" s="1"/>
  <c r="H60" i="3" s="1"/>
  <c r="F61" i="3"/>
  <c r="I61" i="3" s="1"/>
  <c r="H61" i="3" s="1"/>
  <c r="F62" i="3"/>
  <c r="I62" i="3" s="1"/>
  <c r="H62" i="3" s="1"/>
  <c r="F63" i="3"/>
  <c r="I63" i="3" s="1"/>
  <c r="H63" i="3" s="1"/>
  <c r="F64" i="3"/>
  <c r="I64" i="3" s="1"/>
  <c r="H64" i="3" s="1"/>
  <c r="F65" i="3"/>
  <c r="I65" i="3" s="1"/>
  <c r="H65" i="3" s="1"/>
  <c r="F66" i="3"/>
  <c r="I66" i="3" s="1"/>
  <c r="H66" i="3" s="1"/>
  <c r="F67" i="3"/>
  <c r="I67" i="3" s="1"/>
  <c r="H67" i="3" s="1"/>
  <c r="F68" i="3"/>
  <c r="I68" i="3" s="1"/>
  <c r="H68" i="3" s="1"/>
  <c r="F69" i="3"/>
  <c r="I69" i="3" s="1"/>
  <c r="H69" i="3" s="1"/>
  <c r="F70" i="3"/>
  <c r="I70" i="3" s="1"/>
  <c r="H70" i="3" s="1"/>
  <c r="F71" i="3"/>
  <c r="I71" i="3" s="1"/>
  <c r="H71" i="3" s="1"/>
  <c r="F72" i="3"/>
  <c r="I72" i="3" s="1"/>
  <c r="H72" i="3" s="1"/>
  <c r="F73" i="3"/>
  <c r="I73" i="3" s="1"/>
  <c r="H73" i="3" s="1"/>
  <c r="F74" i="3"/>
  <c r="I74" i="3" s="1"/>
  <c r="H74" i="3" s="1"/>
  <c r="F75" i="3"/>
  <c r="I75" i="3" s="1"/>
  <c r="H75" i="3" s="1"/>
  <c r="F76" i="3"/>
  <c r="F77" i="3"/>
  <c r="I77" i="3" s="1"/>
  <c r="H77" i="3" s="1"/>
  <c r="F78" i="3"/>
  <c r="I78" i="3" s="1"/>
  <c r="H78" i="3" s="1"/>
  <c r="F79" i="3"/>
  <c r="I79" i="3" s="1"/>
  <c r="H79" i="3" s="1"/>
  <c r="F80" i="3"/>
  <c r="F81" i="3"/>
  <c r="I81" i="3" s="1"/>
  <c r="H81" i="3" s="1"/>
  <c r="I82" i="3"/>
  <c r="H82" i="3" s="1"/>
  <c r="F83" i="3"/>
  <c r="I83" i="3" s="1"/>
  <c r="H83" i="3" s="1"/>
  <c r="F84" i="3"/>
  <c r="I84" i="3" s="1"/>
  <c r="H84" i="3" s="1"/>
  <c r="F85" i="3"/>
  <c r="I85" i="3" s="1"/>
  <c r="H85" i="3" s="1"/>
  <c r="F86" i="3"/>
  <c r="F88" i="3"/>
  <c r="I88" i="3" s="1"/>
  <c r="H88" i="3" s="1"/>
  <c r="F89" i="3"/>
  <c r="I89" i="3" s="1"/>
  <c r="H89" i="3" s="1"/>
  <c r="F90" i="3"/>
  <c r="I90" i="3" s="1"/>
  <c r="H90" i="3" s="1"/>
  <c r="F91" i="3"/>
  <c r="I91" i="3" s="1"/>
  <c r="H91" i="3" s="1"/>
  <c r="F92" i="3"/>
  <c r="I92" i="3" s="1"/>
  <c r="H92" i="3" s="1"/>
  <c r="F93" i="3"/>
  <c r="I93" i="3" s="1"/>
  <c r="H93" i="3" s="1"/>
  <c r="F94" i="3"/>
  <c r="I94" i="3" s="1"/>
  <c r="H94" i="3" s="1"/>
  <c r="F95" i="3"/>
  <c r="I95" i="3" s="1"/>
  <c r="H95" i="3" s="1"/>
  <c r="F96" i="3"/>
  <c r="I96" i="3" s="1"/>
  <c r="H96" i="3" s="1"/>
  <c r="F97" i="3"/>
  <c r="I97" i="3" s="1"/>
  <c r="H97" i="3" s="1"/>
  <c r="F98" i="3"/>
  <c r="I98" i="3" s="1"/>
  <c r="H98" i="3" s="1"/>
  <c r="F99" i="3"/>
  <c r="I99" i="3" s="1"/>
  <c r="H99" i="3" s="1"/>
  <c r="F100" i="3"/>
  <c r="I100" i="3" s="1"/>
  <c r="H100" i="3" s="1"/>
  <c r="F101" i="3"/>
  <c r="I101" i="3" s="1"/>
  <c r="H101" i="3" s="1"/>
  <c r="F102" i="3"/>
  <c r="I102" i="3" s="1"/>
  <c r="H102" i="3" s="1"/>
  <c r="F103" i="3"/>
  <c r="I103" i="3" s="1"/>
  <c r="H103" i="3" s="1"/>
  <c r="F104" i="3"/>
  <c r="I104" i="3" s="1"/>
  <c r="H104" i="3" s="1"/>
  <c r="F105" i="3"/>
  <c r="I105" i="3" s="1"/>
  <c r="H105" i="3" s="1"/>
  <c r="F106" i="3"/>
  <c r="I106" i="3" s="1"/>
  <c r="H106" i="3" s="1"/>
  <c r="F107" i="3"/>
  <c r="I107" i="3" s="1"/>
  <c r="H107" i="3" s="1"/>
  <c r="F108" i="3"/>
  <c r="I108" i="3" s="1"/>
  <c r="H108" i="3" s="1"/>
  <c r="F109" i="3"/>
  <c r="I109" i="3" s="1"/>
  <c r="H109" i="3" s="1"/>
  <c r="F110" i="3"/>
  <c r="I110" i="3" s="1"/>
  <c r="H110" i="3" s="1"/>
  <c r="F111" i="3"/>
  <c r="I111" i="3" s="1"/>
  <c r="H111" i="3" s="1"/>
  <c r="F112" i="3"/>
  <c r="I112" i="3" s="1"/>
  <c r="H112" i="3" s="1"/>
  <c r="F113" i="3"/>
  <c r="I113" i="3" s="1"/>
  <c r="H113" i="3" s="1"/>
  <c r="F114" i="3"/>
  <c r="F115" i="3"/>
  <c r="I115" i="3" s="1"/>
  <c r="H115" i="3" s="1"/>
  <c r="F117" i="3"/>
  <c r="I117" i="3" s="1"/>
  <c r="H117" i="3" s="1"/>
  <c r="F118" i="3"/>
  <c r="I118" i="3" s="1"/>
  <c r="H118" i="3" s="1"/>
  <c r="F119" i="3"/>
  <c r="I119" i="3" s="1"/>
  <c r="H119" i="3" s="1"/>
  <c r="F120" i="3"/>
  <c r="I120" i="3" s="1"/>
  <c r="H120" i="3" s="1"/>
  <c r="F121" i="3"/>
  <c r="I121" i="3" s="1"/>
  <c r="H121" i="3" s="1"/>
  <c r="F122" i="3"/>
  <c r="I122" i="3" s="1"/>
  <c r="H122" i="3" s="1"/>
  <c r="F123" i="3"/>
  <c r="I123" i="3" s="1"/>
  <c r="H123" i="3" s="1"/>
  <c r="F124" i="3"/>
  <c r="I124" i="3" s="1"/>
  <c r="H124" i="3" s="1"/>
  <c r="F125" i="3"/>
  <c r="I125" i="3" s="1"/>
  <c r="H125" i="3" s="1"/>
  <c r="F126" i="3"/>
  <c r="I126" i="3" s="1"/>
  <c r="H126" i="3" s="1"/>
  <c r="F129" i="3"/>
  <c r="I129" i="3" s="1"/>
  <c r="H129" i="3" s="1"/>
  <c r="F130" i="3"/>
  <c r="I130" i="3" s="1"/>
  <c r="H130" i="3" s="1"/>
  <c r="F131" i="3"/>
  <c r="I131" i="3" s="1"/>
  <c r="H131" i="3" s="1"/>
  <c r="F132" i="3"/>
  <c r="I132" i="3" s="1"/>
  <c r="H132" i="3" s="1"/>
  <c r="F133" i="3"/>
  <c r="I133" i="3" s="1"/>
  <c r="H133" i="3" s="1"/>
  <c r="F134" i="3"/>
  <c r="I134" i="3" s="1"/>
  <c r="H134" i="3" s="1"/>
  <c r="F135" i="3"/>
  <c r="I135" i="3" s="1"/>
  <c r="H135" i="3" s="1"/>
  <c r="F136" i="3"/>
  <c r="I136" i="3" s="1"/>
  <c r="H136" i="3" s="1"/>
  <c r="F137" i="3"/>
  <c r="I137" i="3" s="1"/>
  <c r="H137" i="3" s="1"/>
  <c r="F138" i="3"/>
  <c r="I138" i="3" s="1"/>
  <c r="H138" i="3" s="1"/>
  <c r="F139" i="3"/>
  <c r="I139" i="3" s="1"/>
  <c r="H139" i="3" s="1"/>
  <c r="F140" i="3"/>
  <c r="I140" i="3" s="1"/>
  <c r="H140" i="3" s="1"/>
  <c r="F141" i="3"/>
  <c r="I141" i="3" s="1"/>
  <c r="H141" i="3" s="1"/>
  <c r="F142" i="3"/>
  <c r="I142" i="3" s="1"/>
  <c r="H142" i="3" s="1"/>
  <c r="F143" i="3"/>
  <c r="I143" i="3" s="1"/>
  <c r="H143" i="3" s="1"/>
  <c r="F144" i="3"/>
  <c r="I144" i="3" s="1"/>
  <c r="H144" i="3" s="1"/>
  <c r="F147" i="3"/>
  <c r="I147" i="3" s="1"/>
  <c r="H147" i="3" s="1"/>
  <c r="F148" i="3"/>
  <c r="I148" i="3" s="1"/>
  <c r="H148" i="3" s="1"/>
  <c r="F149" i="3"/>
  <c r="I149" i="3" s="1"/>
  <c r="H149" i="3" s="1"/>
  <c r="F150" i="3"/>
  <c r="I150" i="3" s="1"/>
  <c r="H150" i="3" s="1"/>
  <c r="F151" i="3"/>
  <c r="I151" i="3" s="1"/>
  <c r="H151" i="3" s="1"/>
  <c r="F152" i="3"/>
  <c r="I152" i="3" s="1"/>
  <c r="H152" i="3" s="1"/>
  <c r="F153" i="3"/>
  <c r="I153" i="3" s="1"/>
  <c r="H153" i="3" s="1"/>
  <c r="F154" i="3"/>
  <c r="I154" i="3" s="1"/>
  <c r="H154" i="3" s="1"/>
  <c r="F155" i="3"/>
  <c r="I155" i="3" s="1"/>
  <c r="H155" i="3" s="1"/>
  <c r="F156" i="3"/>
  <c r="I156" i="3" s="1"/>
  <c r="H156" i="3" s="1"/>
  <c r="F157" i="3"/>
  <c r="I157" i="3" s="1"/>
  <c r="H157" i="3" s="1"/>
  <c r="F158" i="3"/>
  <c r="I158" i="3" s="1"/>
  <c r="H158" i="3" s="1"/>
  <c r="F159" i="3"/>
  <c r="I159" i="3" s="1"/>
  <c r="H159" i="3" s="1"/>
  <c r="F160" i="3"/>
  <c r="F161" i="3"/>
  <c r="I161" i="3" s="1"/>
  <c r="H161" i="3" s="1"/>
  <c r="F162" i="3"/>
  <c r="I162" i="3" s="1"/>
  <c r="H162" i="3" s="1"/>
  <c r="I163" i="3"/>
  <c r="H163" i="3" s="1"/>
  <c r="F166" i="3"/>
  <c r="I166" i="3" s="1"/>
  <c r="H166" i="3" s="1"/>
  <c r="F167" i="3"/>
  <c r="I167" i="3" s="1"/>
  <c r="H167" i="3" s="1"/>
  <c r="F168" i="3"/>
  <c r="I168" i="3" s="1"/>
  <c r="H168" i="3" s="1"/>
  <c r="F169" i="3"/>
  <c r="I169" i="3" s="1"/>
  <c r="H169" i="3" s="1"/>
  <c r="F171" i="3"/>
  <c r="I171" i="3" s="1"/>
  <c r="H171" i="3" s="1"/>
  <c r="F172" i="3"/>
  <c r="I172" i="3" s="1"/>
  <c r="H172" i="3" s="1"/>
  <c r="F173" i="3"/>
  <c r="F174" i="3"/>
  <c r="I174" i="3" s="1"/>
  <c r="H174" i="3" s="1"/>
  <c r="F175" i="3"/>
  <c r="I175" i="3" s="1"/>
  <c r="H175" i="3" s="1"/>
  <c r="F176" i="3"/>
  <c r="I176" i="3" s="1"/>
  <c r="H176" i="3" s="1"/>
  <c r="F177" i="3"/>
  <c r="I177" i="3" s="1"/>
  <c r="H177" i="3" s="1"/>
  <c r="F178" i="3"/>
  <c r="I178" i="3" s="1"/>
  <c r="H178" i="3" s="1"/>
  <c r="F179" i="3"/>
  <c r="I179" i="3" s="1"/>
  <c r="H179" i="3" s="1"/>
  <c r="F180" i="3"/>
  <c r="I180" i="3" s="1"/>
  <c r="H180" i="3" s="1"/>
  <c r="F181" i="3"/>
  <c r="I181" i="3" s="1"/>
  <c r="H181" i="3" s="1"/>
  <c r="F182" i="3"/>
  <c r="I182" i="3" s="1"/>
  <c r="H182" i="3" s="1"/>
  <c r="F183" i="3"/>
  <c r="I183" i="3" s="1"/>
  <c r="H183" i="3" s="1"/>
  <c r="F184" i="3"/>
  <c r="I184" i="3" s="1"/>
  <c r="H184" i="3" s="1"/>
  <c r="F185" i="3"/>
  <c r="I185" i="3" s="1"/>
  <c r="H185" i="3" s="1"/>
  <c r="F186" i="3"/>
  <c r="I186" i="3" s="1"/>
  <c r="H186" i="3" s="1"/>
  <c r="F187" i="3"/>
  <c r="I187" i="3" s="1"/>
  <c r="H187" i="3" s="1"/>
  <c r="F188" i="3"/>
  <c r="I188" i="3" s="1"/>
  <c r="H188" i="3" s="1"/>
  <c r="F189" i="3"/>
  <c r="I189" i="3" s="1"/>
  <c r="H189" i="3" s="1"/>
  <c r="F190" i="3"/>
  <c r="I190" i="3" s="1"/>
  <c r="H190" i="3" s="1"/>
  <c r="F191" i="3"/>
  <c r="I191" i="3" s="1"/>
  <c r="H191" i="3" s="1"/>
  <c r="F192" i="3"/>
  <c r="I192" i="3" s="1"/>
  <c r="H192" i="3" s="1"/>
  <c r="F193" i="3"/>
  <c r="I193" i="3" s="1"/>
  <c r="H193" i="3" s="1"/>
  <c r="F194" i="3"/>
  <c r="I194" i="3" s="1"/>
  <c r="H194" i="3" s="1"/>
  <c r="F195" i="3"/>
  <c r="I195" i="3" s="1"/>
  <c r="H195" i="3" s="1"/>
  <c r="F196" i="3"/>
  <c r="I196" i="3" s="1"/>
  <c r="H196" i="3" s="1"/>
  <c r="F197" i="3"/>
  <c r="I197" i="3" s="1"/>
  <c r="H197" i="3" s="1"/>
  <c r="F198" i="3"/>
  <c r="I198" i="3" s="1"/>
  <c r="H198" i="3" s="1"/>
  <c r="F199" i="3"/>
  <c r="I199" i="3" s="1"/>
  <c r="H199" i="3" s="1"/>
  <c r="F200" i="3"/>
  <c r="I200" i="3" s="1"/>
  <c r="H200" i="3" s="1"/>
  <c r="F201" i="3"/>
  <c r="I201" i="3" s="1"/>
  <c r="H201" i="3" s="1"/>
  <c r="F202" i="3"/>
  <c r="I202" i="3" s="1"/>
  <c r="H202" i="3" s="1"/>
  <c r="F204" i="3"/>
  <c r="I204" i="3" s="1"/>
  <c r="H204" i="3" s="1"/>
  <c r="F205" i="3"/>
  <c r="I205" i="3" s="1"/>
  <c r="H205" i="3" s="1"/>
  <c r="F206" i="3"/>
  <c r="I206" i="3" s="1"/>
  <c r="H206" i="3" s="1"/>
  <c r="F207" i="3"/>
  <c r="I207" i="3" s="1"/>
  <c r="H207" i="3" s="1"/>
  <c r="F208" i="3"/>
  <c r="I208" i="3" s="1"/>
  <c r="H208" i="3" s="1"/>
  <c r="F209" i="3"/>
  <c r="I209" i="3" s="1"/>
  <c r="H209" i="3" s="1"/>
  <c r="F210" i="3"/>
  <c r="I210" i="3" s="1"/>
  <c r="H210" i="3" s="1"/>
  <c r="F211" i="3"/>
  <c r="I211" i="3" s="1"/>
  <c r="H211" i="3" s="1"/>
  <c r="F212" i="3"/>
  <c r="F213" i="3"/>
  <c r="I213" i="3" s="1"/>
  <c r="H213" i="3" s="1"/>
  <c r="F214" i="3"/>
  <c r="I214" i="3" s="1"/>
  <c r="H214" i="3" s="1"/>
  <c r="F215" i="3"/>
  <c r="I215" i="3" s="1"/>
  <c r="H215" i="3" s="1"/>
  <c r="F216" i="3"/>
  <c r="F217" i="3"/>
  <c r="I217" i="3" s="1"/>
  <c r="H217" i="3" s="1"/>
  <c r="F218" i="3"/>
  <c r="I218" i="3" s="1"/>
  <c r="H218" i="3" s="1"/>
  <c r="F219" i="3"/>
  <c r="I219" i="3" s="1"/>
  <c r="H219" i="3" s="1"/>
  <c r="F220" i="3"/>
  <c r="I220" i="3" s="1"/>
  <c r="H220" i="3" s="1"/>
  <c r="F221" i="3"/>
  <c r="H221" i="3" s="1"/>
  <c r="F222" i="3"/>
  <c r="I222" i="3" s="1"/>
  <c r="H222" i="3" s="1"/>
  <c r="F223" i="3"/>
  <c r="I223" i="3" s="1"/>
  <c r="H223" i="3" s="1"/>
  <c r="F224" i="3"/>
  <c r="I224" i="3" s="1"/>
  <c r="H224" i="3" s="1"/>
  <c r="F225" i="3"/>
  <c r="I225" i="3" s="1"/>
  <c r="H225" i="3" s="1"/>
  <c r="F226" i="3"/>
  <c r="I226" i="3" s="1"/>
  <c r="H226" i="3" s="1"/>
  <c r="F227" i="3"/>
  <c r="I227" i="3" s="1"/>
  <c r="H227" i="3" s="1"/>
  <c r="F228" i="3"/>
  <c r="I228" i="3" s="1"/>
  <c r="H228" i="3" s="1"/>
  <c r="F229" i="3"/>
  <c r="I229" i="3" s="1"/>
  <c r="H229" i="3" s="1"/>
  <c r="F230" i="3"/>
  <c r="I230" i="3" s="1"/>
  <c r="H230" i="3" s="1"/>
  <c r="F231" i="3"/>
  <c r="I231" i="3" s="1"/>
  <c r="H231" i="3" s="1"/>
  <c r="F232" i="3"/>
  <c r="I232" i="3" s="1"/>
  <c r="H232" i="3" s="1"/>
  <c r="F233" i="3"/>
  <c r="I233" i="3" s="1"/>
  <c r="H233" i="3" s="1"/>
  <c r="F234" i="3"/>
  <c r="F235" i="3"/>
  <c r="I235" i="3" s="1"/>
  <c r="H235" i="3" s="1"/>
  <c r="F236" i="3"/>
  <c r="I236" i="3" s="1"/>
  <c r="H236" i="3" s="1"/>
  <c r="F237" i="3"/>
  <c r="I237" i="3" s="1"/>
  <c r="H237" i="3" s="1"/>
  <c r="F239" i="3"/>
  <c r="I239" i="3" s="1"/>
  <c r="H239" i="3" s="1"/>
  <c r="F240" i="3"/>
  <c r="I240" i="3" s="1"/>
  <c r="H240" i="3" s="1"/>
  <c r="F241" i="3"/>
  <c r="I241" i="3" s="1"/>
  <c r="H241" i="3" s="1"/>
  <c r="F242" i="3"/>
  <c r="I242" i="3" s="1"/>
  <c r="H242" i="3" s="1"/>
  <c r="F243" i="3"/>
  <c r="I243" i="3" s="1"/>
  <c r="H243" i="3" s="1"/>
  <c r="F244" i="3"/>
  <c r="F245" i="3"/>
  <c r="I245" i="3" s="1"/>
  <c r="H245" i="3" s="1"/>
  <c r="F246" i="3"/>
  <c r="I246" i="3" s="1"/>
  <c r="H246" i="3" s="1"/>
  <c r="F247" i="3"/>
  <c r="I247" i="3" s="1"/>
  <c r="H247" i="3" s="1"/>
  <c r="F248" i="3"/>
  <c r="I248" i="3" s="1"/>
  <c r="H248" i="3" s="1"/>
  <c r="F249" i="3"/>
  <c r="I249" i="3" s="1"/>
  <c r="H249" i="3" s="1"/>
  <c r="F250" i="3"/>
  <c r="I250" i="3" s="1"/>
  <c r="H250" i="3" s="1"/>
  <c r="F251" i="3"/>
  <c r="I251" i="3" s="1"/>
  <c r="H251" i="3" s="1"/>
  <c r="F252" i="3"/>
  <c r="I252" i="3" s="1"/>
  <c r="H252" i="3" s="1"/>
  <c r="F253" i="3"/>
  <c r="I253" i="3" s="1"/>
  <c r="H253" i="3" s="1"/>
  <c r="F254" i="3"/>
  <c r="I254" i="3" s="1"/>
  <c r="H254" i="3" s="1"/>
  <c r="F255" i="3"/>
  <c r="I255" i="3" s="1"/>
  <c r="H255" i="3" s="1"/>
  <c r="F256" i="3"/>
  <c r="I256" i="3" s="1"/>
  <c r="H256" i="3" s="1"/>
  <c r="F257" i="3"/>
  <c r="I257" i="3" s="1"/>
  <c r="H257" i="3" s="1"/>
  <c r="F258" i="3"/>
  <c r="I258" i="3" s="1"/>
  <c r="H258" i="3" s="1"/>
  <c r="F259" i="3"/>
  <c r="I259" i="3" s="1"/>
  <c r="H259" i="3" s="1"/>
  <c r="F260" i="3"/>
  <c r="F261" i="3"/>
  <c r="I261" i="3" s="1"/>
  <c r="H261" i="3" s="1"/>
  <c r="F263" i="3"/>
  <c r="I263" i="3" s="1"/>
  <c r="H263" i="3" s="1"/>
  <c r="F264" i="3"/>
  <c r="I264" i="3" s="1"/>
  <c r="H264" i="3" s="1"/>
  <c r="F265" i="3"/>
  <c r="I265" i="3" s="1"/>
  <c r="H265" i="3" s="1"/>
  <c r="H266" i="3"/>
  <c r="F267" i="3"/>
  <c r="I267" i="3" s="1"/>
  <c r="F269" i="3"/>
  <c r="I269" i="3" s="1"/>
  <c r="F270" i="3"/>
  <c r="G4" i="3"/>
  <c r="F4" i="3"/>
  <c r="I4" i="3" s="1"/>
  <c r="H4" i="3" s="1"/>
  <c r="E6" i="3"/>
  <c r="G6" i="3" s="1"/>
  <c r="E7" i="3"/>
  <c r="G7" i="3" s="1"/>
  <c r="E8" i="3"/>
  <c r="G8" i="3" s="1"/>
  <c r="E9" i="3"/>
  <c r="G9" i="3" s="1"/>
  <c r="E10" i="3"/>
  <c r="G10" i="3" s="1"/>
  <c r="E11" i="3"/>
  <c r="G11" i="3" s="1"/>
  <c r="E12" i="3"/>
  <c r="G12" i="3" s="1"/>
  <c r="E13" i="3"/>
  <c r="G13" i="3" s="1"/>
  <c r="E14" i="3"/>
  <c r="G14" i="3" s="1"/>
  <c r="E15" i="3"/>
  <c r="G15" i="3" s="1"/>
  <c r="E16" i="3"/>
  <c r="G16" i="3" s="1"/>
  <c r="E17" i="3"/>
  <c r="G17" i="3" s="1"/>
  <c r="E18" i="3"/>
  <c r="G18" i="3" s="1"/>
  <c r="E19" i="3"/>
  <c r="G19" i="3" s="1"/>
  <c r="E20" i="3"/>
  <c r="G20" i="3" s="1"/>
  <c r="E21" i="3"/>
  <c r="G21" i="3" s="1"/>
  <c r="E22" i="3"/>
  <c r="G22" i="3" s="1"/>
  <c r="E23" i="3"/>
  <c r="G23" i="3" s="1"/>
  <c r="E24" i="3"/>
  <c r="G24" i="3" s="1"/>
  <c r="E25" i="3"/>
  <c r="G25" i="3" s="1"/>
  <c r="E26" i="3"/>
  <c r="G26" i="3" s="1"/>
  <c r="E27" i="3"/>
  <c r="G27" i="3" s="1"/>
  <c r="E28" i="3"/>
  <c r="G28" i="3" s="1"/>
  <c r="E31" i="3"/>
  <c r="G31" i="3" s="1"/>
  <c r="E32" i="3"/>
  <c r="G32" i="3" s="1"/>
  <c r="E33" i="3"/>
  <c r="G33" i="3" s="1"/>
  <c r="E34" i="3"/>
  <c r="G34" i="3" s="1"/>
  <c r="E35" i="3"/>
  <c r="G35" i="3" s="1"/>
  <c r="E36" i="3"/>
  <c r="G36" i="3" s="1"/>
  <c r="E37" i="3"/>
  <c r="G37" i="3" s="1"/>
  <c r="E38" i="3"/>
  <c r="G38" i="3" s="1"/>
  <c r="E39" i="3"/>
  <c r="G39" i="3" s="1"/>
  <c r="E40" i="3"/>
  <c r="G40" i="3" s="1"/>
  <c r="E41" i="3"/>
  <c r="G41" i="3" s="1"/>
  <c r="E42" i="3"/>
  <c r="E43" i="3"/>
  <c r="G43" i="3" s="1"/>
  <c r="E44" i="3"/>
  <c r="G44" i="3" s="1"/>
  <c r="E45" i="3"/>
  <c r="G45" i="3" s="1"/>
  <c r="E46" i="3"/>
  <c r="G46" i="3" s="1"/>
  <c r="E73" i="3"/>
  <c r="G73" i="3" s="1"/>
  <c r="E74" i="3"/>
  <c r="G74" i="3" s="1"/>
  <c r="E75" i="3"/>
  <c r="G75" i="3" s="1"/>
  <c r="E76" i="3"/>
  <c r="G76" i="3" s="1"/>
  <c r="E77" i="3"/>
  <c r="G77" i="3" s="1"/>
  <c r="E78" i="3"/>
  <c r="G78" i="3" s="1"/>
  <c r="E79" i="3"/>
  <c r="G79" i="3" s="1"/>
  <c r="E80" i="3"/>
  <c r="G80" i="3" s="1"/>
  <c r="E81" i="3"/>
  <c r="G81" i="3" s="1"/>
  <c r="E82" i="3"/>
  <c r="E83" i="3"/>
  <c r="G83" i="3" s="1"/>
  <c r="E84" i="3"/>
  <c r="G84" i="3" s="1"/>
  <c r="E85" i="3"/>
  <c r="G85" i="3" s="1"/>
  <c r="E86" i="3"/>
  <c r="G86" i="3" s="1"/>
  <c r="E88" i="3"/>
  <c r="G88" i="3" s="1"/>
  <c r="E89" i="3"/>
  <c r="G89" i="3" s="1"/>
  <c r="E90" i="3"/>
  <c r="G90" i="3" s="1"/>
  <c r="E91" i="3"/>
  <c r="G91" i="3" s="1"/>
  <c r="E92" i="3"/>
  <c r="G92" i="3" s="1"/>
  <c r="E93" i="3"/>
  <c r="G93" i="3" s="1"/>
  <c r="E94" i="3"/>
  <c r="G94" i="3" s="1"/>
  <c r="E95" i="3"/>
  <c r="G95" i="3" s="1"/>
  <c r="E96" i="3"/>
  <c r="G96" i="3" s="1"/>
  <c r="E97" i="3"/>
  <c r="G97" i="3" s="1"/>
  <c r="E98" i="3"/>
  <c r="G98" i="3" s="1"/>
  <c r="E99" i="3"/>
  <c r="G99" i="3" s="1"/>
  <c r="E100" i="3"/>
  <c r="G100" i="3" s="1"/>
  <c r="E101" i="3"/>
  <c r="G101" i="3" s="1"/>
  <c r="E102" i="3"/>
  <c r="G102" i="3" s="1"/>
  <c r="E103" i="3"/>
  <c r="G103" i="3" s="1"/>
  <c r="E104" i="3"/>
  <c r="G104" i="3" s="1"/>
  <c r="E105" i="3"/>
  <c r="G105" i="3" s="1"/>
  <c r="E106" i="3"/>
  <c r="G106" i="3" s="1"/>
  <c r="E107" i="3"/>
  <c r="G107" i="3" s="1"/>
  <c r="E108" i="3"/>
  <c r="G108" i="3" s="1"/>
  <c r="E109" i="3"/>
  <c r="G109" i="3" s="1"/>
  <c r="E110" i="3"/>
  <c r="G110" i="3" s="1"/>
  <c r="E111" i="3"/>
  <c r="G111" i="3" s="1"/>
  <c r="E112" i="3"/>
  <c r="G112" i="3" s="1"/>
  <c r="E113" i="3"/>
  <c r="G113" i="3" s="1"/>
  <c r="E114" i="3"/>
  <c r="G114" i="3" s="1"/>
  <c r="E115" i="3"/>
  <c r="G115" i="3" s="1"/>
  <c r="E117" i="3"/>
  <c r="G117" i="3" s="1"/>
  <c r="E118" i="3"/>
  <c r="G118" i="3" s="1"/>
  <c r="E119" i="3"/>
  <c r="G119" i="3" s="1"/>
  <c r="E120" i="3"/>
  <c r="G120" i="3" s="1"/>
  <c r="E121" i="3"/>
  <c r="G121" i="3" s="1"/>
  <c r="E122" i="3"/>
  <c r="G122" i="3" s="1"/>
  <c r="E123" i="3"/>
  <c r="G123" i="3" s="1"/>
  <c r="E124" i="3"/>
  <c r="G124" i="3" s="1"/>
  <c r="E125" i="3"/>
  <c r="G125" i="3" s="1"/>
  <c r="E126" i="3"/>
  <c r="G126" i="3" s="1"/>
  <c r="E129" i="3"/>
  <c r="G129" i="3" s="1"/>
  <c r="E130" i="3"/>
  <c r="G130" i="3" s="1"/>
  <c r="E131" i="3"/>
  <c r="G131" i="3" s="1"/>
  <c r="E132" i="3"/>
  <c r="G132" i="3" s="1"/>
  <c r="E133" i="3"/>
  <c r="G133" i="3" s="1"/>
  <c r="E134" i="3"/>
  <c r="G134" i="3" s="1"/>
  <c r="E135" i="3"/>
  <c r="G135" i="3" s="1"/>
  <c r="E136" i="3"/>
  <c r="G136" i="3" s="1"/>
  <c r="E137" i="3"/>
  <c r="G137" i="3" s="1"/>
  <c r="E138" i="3"/>
  <c r="G138" i="3" s="1"/>
  <c r="E139" i="3"/>
  <c r="G139" i="3" s="1"/>
  <c r="E140" i="3"/>
  <c r="G140" i="3" s="1"/>
  <c r="E141" i="3"/>
  <c r="G141" i="3" s="1"/>
  <c r="E142" i="3"/>
  <c r="G142" i="3" s="1"/>
  <c r="E143" i="3"/>
  <c r="G143" i="3" s="1"/>
  <c r="E144" i="3"/>
  <c r="G144" i="3" s="1"/>
  <c r="E147" i="3"/>
  <c r="G147" i="3" s="1"/>
  <c r="E148" i="3"/>
  <c r="G148" i="3" s="1"/>
  <c r="E149" i="3"/>
  <c r="G149" i="3" s="1"/>
  <c r="E150" i="3"/>
  <c r="G150" i="3" s="1"/>
  <c r="E151" i="3"/>
  <c r="G151" i="3" s="1"/>
  <c r="E152" i="3"/>
  <c r="G152" i="3" s="1"/>
  <c r="E153" i="3"/>
  <c r="G153" i="3" s="1"/>
  <c r="E154" i="3"/>
  <c r="G154" i="3" s="1"/>
  <c r="E155" i="3"/>
  <c r="G155" i="3" s="1"/>
  <c r="E156" i="3"/>
  <c r="G156" i="3" s="1"/>
  <c r="E157" i="3"/>
  <c r="G157" i="3" s="1"/>
  <c r="E158" i="3"/>
  <c r="G158" i="3" s="1"/>
  <c r="E159" i="3"/>
  <c r="G159" i="3" s="1"/>
  <c r="E160" i="3"/>
  <c r="G160" i="3" s="1"/>
  <c r="E161" i="3"/>
  <c r="G161" i="3" s="1"/>
  <c r="E162" i="3"/>
  <c r="G162" i="3" s="1"/>
  <c r="E163" i="3"/>
  <c r="E166" i="3"/>
  <c r="G166" i="3" s="1"/>
  <c r="E167" i="3"/>
  <c r="G167" i="3" s="1"/>
  <c r="E168" i="3"/>
  <c r="G168" i="3" s="1"/>
  <c r="E169" i="3"/>
  <c r="G169" i="3" s="1"/>
  <c r="E171" i="3"/>
  <c r="G171" i="3" s="1"/>
  <c r="E172" i="3"/>
  <c r="G172" i="3" s="1"/>
  <c r="E173" i="3"/>
  <c r="G173" i="3" s="1"/>
  <c r="E174" i="3"/>
  <c r="G174" i="3" s="1"/>
  <c r="E175" i="3"/>
  <c r="G175" i="3" s="1"/>
  <c r="E176" i="3"/>
  <c r="G176" i="3" s="1"/>
  <c r="E177" i="3"/>
  <c r="G177" i="3" s="1"/>
  <c r="E178" i="3"/>
  <c r="G178" i="3" s="1"/>
  <c r="E179" i="3"/>
  <c r="G179" i="3" s="1"/>
  <c r="E180" i="3"/>
  <c r="G180" i="3" s="1"/>
  <c r="E181" i="3"/>
  <c r="G181" i="3" s="1"/>
  <c r="E182" i="3"/>
  <c r="G182" i="3" s="1"/>
  <c r="E183" i="3"/>
  <c r="G183" i="3" s="1"/>
  <c r="E184" i="3"/>
  <c r="G184" i="3" s="1"/>
  <c r="E185" i="3"/>
  <c r="G185" i="3" s="1"/>
  <c r="E186" i="3"/>
  <c r="G186" i="3" s="1"/>
  <c r="E187" i="3"/>
  <c r="G187" i="3" s="1"/>
  <c r="E188" i="3"/>
  <c r="G188" i="3" s="1"/>
  <c r="E189" i="3"/>
  <c r="G189" i="3" s="1"/>
  <c r="E190" i="3"/>
  <c r="G190" i="3" s="1"/>
  <c r="E191" i="3"/>
  <c r="G191" i="3" s="1"/>
  <c r="E192" i="3"/>
  <c r="G192" i="3" s="1"/>
  <c r="E193" i="3"/>
  <c r="G193" i="3" s="1"/>
  <c r="E194" i="3"/>
  <c r="G194" i="3" s="1"/>
  <c r="E195" i="3"/>
  <c r="G195" i="3" s="1"/>
  <c r="E196" i="3"/>
  <c r="G196" i="3" s="1"/>
  <c r="E197" i="3"/>
  <c r="G197" i="3" s="1"/>
  <c r="E198" i="3"/>
  <c r="G198" i="3" s="1"/>
  <c r="E199" i="3"/>
  <c r="G199" i="3" s="1"/>
  <c r="E200" i="3"/>
  <c r="G200" i="3" s="1"/>
  <c r="E201" i="3"/>
  <c r="G201" i="3" s="1"/>
  <c r="E202" i="3"/>
  <c r="G202" i="3" s="1"/>
  <c r="E204" i="3"/>
  <c r="G204" i="3" s="1"/>
  <c r="E205" i="3"/>
  <c r="G205" i="3" s="1"/>
  <c r="E206" i="3"/>
  <c r="G206" i="3" s="1"/>
  <c r="E207" i="3"/>
  <c r="G207" i="3" s="1"/>
  <c r="E208" i="3"/>
  <c r="G208" i="3" s="1"/>
  <c r="E209" i="3"/>
  <c r="G209" i="3" s="1"/>
  <c r="E210" i="3"/>
  <c r="G210" i="3" s="1"/>
  <c r="E211" i="3"/>
  <c r="G211" i="3" s="1"/>
  <c r="E212" i="3"/>
  <c r="G212" i="3" s="1"/>
  <c r="E213" i="3"/>
  <c r="G213" i="3" s="1"/>
  <c r="E214" i="3"/>
  <c r="G214" i="3" s="1"/>
  <c r="E215" i="3"/>
  <c r="G215" i="3" s="1"/>
  <c r="E216" i="3"/>
  <c r="G216" i="3" s="1"/>
  <c r="E217" i="3"/>
  <c r="G217" i="3" s="1"/>
  <c r="E218" i="3"/>
  <c r="G218" i="3" s="1"/>
  <c r="E219" i="3"/>
  <c r="G219" i="3" s="1"/>
  <c r="E220" i="3"/>
  <c r="G220" i="3" s="1"/>
  <c r="E221" i="3"/>
  <c r="G221" i="3" s="1"/>
  <c r="E222" i="3"/>
  <c r="G222" i="3" s="1"/>
  <c r="E223" i="3"/>
  <c r="G223" i="3" s="1"/>
  <c r="E224" i="3"/>
  <c r="G224" i="3" s="1"/>
  <c r="E225" i="3"/>
  <c r="G225" i="3" s="1"/>
  <c r="E226" i="3"/>
  <c r="G226" i="3" s="1"/>
  <c r="E227" i="3"/>
  <c r="G227" i="3" s="1"/>
  <c r="E228" i="3"/>
  <c r="G228" i="3" s="1"/>
  <c r="E229" i="3"/>
  <c r="G229" i="3" s="1"/>
  <c r="E230" i="3"/>
  <c r="G230" i="3" s="1"/>
  <c r="E231" i="3"/>
  <c r="G231" i="3" s="1"/>
  <c r="E232" i="3"/>
  <c r="G232" i="3" s="1"/>
  <c r="E233" i="3"/>
  <c r="G233" i="3" s="1"/>
  <c r="E234" i="3"/>
  <c r="G234" i="3" s="1"/>
  <c r="E235" i="3"/>
  <c r="G235" i="3" s="1"/>
  <c r="E236" i="3"/>
  <c r="G236" i="3" s="1"/>
  <c r="E237" i="3"/>
  <c r="G237" i="3" s="1"/>
  <c r="E239" i="3"/>
  <c r="G239" i="3" s="1"/>
  <c r="E240" i="3"/>
  <c r="G240" i="3" s="1"/>
  <c r="E241" i="3"/>
  <c r="G241" i="3" s="1"/>
  <c r="E242" i="3"/>
  <c r="G242" i="3" s="1"/>
  <c r="E243" i="3"/>
  <c r="G243" i="3" s="1"/>
  <c r="E244" i="3"/>
  <c r="G244" i="3" s="1"/>
  <c r="E245" i="3"/>
  <c r="G245" i="3" s="1"/>
  <c r="E246" i="3"/>
  <c r="G246" i="3" s="1"/>
  <c r="E247" i="3"/>
  <c r="G247" i="3" s="1"/>
  <c r="E248" i="3"/>
  <c r="G248" i="3" s="1"/>
  <c r="E249" i="3"/>
  <c r="G249" i="3" s="1"/>
  <c r="E250" i="3"/>
  <c r="G250" i="3" s="1"/>
  <c r="E251" i="3"/>
  <c r="G251" i="3" s="1"/>
  <c r="E252" i="3"/>
  <c r="G252" i="3" s="1"/>
  <c r="E253" i="3"/>
  <c r="G253" i="3" s="1"/>
  <c r="E254" i="3"/>
  <c r="G254" i="3" s="1"/>
  <c r="E255" i="3"/>
  <c r="G255" i="3" s="1"/>
  <c r="E256" i="3"/>
  <c r="G256" i="3" s="1"/>
  <c r="E257" i="3"/>
  <c r="G257" i="3" s="1"/>
  <c r="E258" i="3"/>
  <c r="G258" i="3" s="1"/>
  <c r="E259" i="3"/>
  <c r="G259" i="3" s="1"/>
  <c r="E260" i="3"/>
  <c r="G260" i="3" s="1"/>
  <c r="E261" i="3"/>
  <c r="G261" i="3" s="1"/>
  <c r="E262" i="3"/>
  <c r="E263" i="3"/>
  <c r="G263" i="3" s="1"/>
  <c r="E264" i="3"/>
  <c r="G264" i="3" s="1"/>
  <c r="E265" i="3"/>
  <c r="G265" i="3" s="1"/>
  <c r="E266" i="3"/>
  <c r="E267" i="3"/>
  <c r="G267" i="3" s="1"/>
  <c r="E5" i="3"/>
  <c r="G5"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A5" authorId="0" shapeId="0" xr:uid="{33C5FAA1-6E98-4394-9A13-F220D44D4140}">
      <text>
        <r>
          <rPr>
            <b/>
            <sz val="9"/>
            <color indexed="81"/>
            <rFont val="Tahoma"/>
            <family val="2"/>
          </rPr>
          <t>Administrator:</t>
        </r>
        <r>
          <rPr>
            <sz val="9"/>
            <color indexed="81"/>
            <rFont val="Tahoma"/>
            <family val="2"/>
          </rPr>
          <t xml:space="preserve">
one dose form can be member of more then one dose form group in RxNorm</t>
        </r>
      </text>
    </comment>
    <comment ref="A9" authorId="0" shapeId="0" xr:uid="{136D9DAB-0A3A-4C0B-BA79-25E2FBA27868}">
      <text>
        <r>
          <rPr>
            <b/>
            <sz val="9"/>
            <color indexed="81"/>
            <rFont val="Tahoma"/>
            <family val="2"/>
          </rPr>
          <t>Administrator:</t>
        </r>
        <r>
          <rPr>
            <sz val="9"/>
            <color indexed="81"/>
            <rFont val="Tahoma"/>
            <family val="2"/>
          </rPr>
          <t xml:space="preserve">
also belongs to oral tablets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Administrator</author>
    <author>tc={ACA880D1-D032-254E-9520-A3C6EC793E56}</author>
    <author>tc={E85863F7-67E3-954C-94C1-B4B034B2B6F4}</author>
    <author>tc={C0D50CD7-4A5F-9543-A6F5-43A1BBB4F70E}</author>
    <author>tc={FE966EB8-6B21-F344-841C-F7AC3F7D6419}</author>
    <author>tc={32F46A08-0457-6347-B85E-F0693749CB73}</author>
    <author>tc={D312B103-ED3F-B146-BB03-F852F2914744}</author>
    <author>tc={45D5F0EC-825E-304A-B210-81F985E31B74}</author>
    <author>tc={137268AE-EF39-A943-A072-29DAF8AC888C}</author>
    <author>tc={67E35B0E-40B7-FF45-B8CD-1D160B2CB989}</author>
    <author>tc={7B5CF1C2-7E53-614E-863E-C65BECD97F66}</author>
    <author>tc={68F1BDBA-96F2-0042-B75F-022D7AFB5157}</author>
    <author>tc={A460B4ED-5E2C-9C44-AFB2-D64206E57314}</author>
    <author>tc={BE8535F8-85D1-7D4A-A0BB-463626DC7A51}</author>
    <author>tc={A98F13EF-437F-A348-BC2C-0E359FE45220}</author>
    <author>tc={A970B912-AA08-7F46-8D50-8A846F3100DA}</author>
    <author>tc={6D2E6E36-579F-E548-A01B-FD31CCA651E3}</author>
    <author>tc={D91C4130-6B36-B246-ADE9-37B62B7C0B19}</author>
    <author>tc={9EC9F801-527F-8248-BCC1-9B3227683B28}</author>
    <author>tc={7ECC986F-3B46-BD45-9CA9-CFCA4FBC6EBA}</author>
    <author>tc={51886FED-46A1-594D-AEF4-6B392887F955}</author>
  </authors>
  <commentList>
    <comment ref="O4" authorId="0" shapeId="0" xr:uid="{DAAE702C-1037-4694-B5F2-E6ED8C139915}">
      <text>
        <r>
          <rPr>
            <b/>
            <sz val="9"/>
            <color rgb="FF000000"/>
            <rFont val="Tahoma"/>
            <family val="2"/>
          </rPr>
          <t>Administrator:</t>
        </r>
        <r>
          <rPr>
            <sz val="9"/>
            <color rgb="FF000000"/>
            <rFont val="Tahoma"/>
            <family val="2"/>
          </rPr>
          <t xml:space="preserve">
</t>
        </r>
        <r>
          <rPr>
            <sz val="9"/>
            <color rgb="FF000000"/>
            <rFont val="Tahoma"/>
            <family val="2"/>
          </rPr>
          <t xml:space="preserve">orodispersion does exist in EDQM, but here </t>
        </r>
      </text>
    </comment>
    <comment ref="A9" authorId="0" shapeId="0" xr:uid="{91E9349F-657F-41F9-A112-0111C319EA9D}">
      <text>
        <r>
          <rPr>
            <b/>
            <sz val="9"/>
            <color rgb="FF000000"/>
            <rFont val="Tahoma"/>
            <family val="2"/>
          </rPr>
          <t>Administrator:</t>
        </r>
        <r>
          <rPr>
            <sz val="9"/>
            <color rgb="FF000000"/>
            <rFont val="Tahoma"/>
            <family val="2"/>
          </rPr>
          <t xml:space="preserve">
</t>
        </r>
        <r>
          <rPr>
            <sz val="9"/>
            <color rgb="FF000000"/>
            <rFont val="Tahoma"/>
            <family val="2"/>
          </rPr>
          <t>no equivalent in EDQM</t>
        </r>
      </text>
    </comment>
    <comment ref="O9" authorId="0" shapeId="0" xr:uid="{AC55E467-0B78-43A9-B1F8-A226931164BC}">
      <text>
        <r>
          <rPr>
            <b/>
            <sz val="9"/>
            <color indexed="81"/>
            <rFont val="Tahoma"/>
            <family val="2"/>
          </rPr>
          <t>Administrator:</t>
        </r>
        <r>
          <rPr>
            <sz val="9"/>
            <color indexed="81"/>
            <rFont val="Tahoma"/>
            <family val="2"/>
          </rPr>
          <t xml:space="preserve">
mostly chewing/swallowing in EDQM</t>
        </r>
      </text>
    </comment>
    <comment ref="Q9" authorId="0" shapeId="0" xr:uid="{352B6E15-F980-46B6-9725-CFD272BB09F8}">
      <text>
        <r>
          <rPr>
            <b/>
            <sz val="9"/>
            <color indexed="81"/>
            <rFont val="Tahoma"/>
            <family val="2"/>
          </rPr>
          <t>Administrator:</t>
        </r>
        <r>
          <rPr>
            <sz val="9"/>
            <color indexed="81"/>
            <rFont val="Tahoma"/>
            <family val="2"/>
          </rPr>
          <t xml:space="preserve">
no equivalent
</t>
        </r>
      </text>
    </comment>
    <comment ref="R10" authorId="0" shapeId="0" xr:uid="{03CD82BA-03C8-4F4F-B21E-4F2DF0F4351C}">
      <text>
        <r>
          <rPr>
            <b/>
            <sz val="9"/>
            <color indexed="81"/>
            <rFont val="Tahoma"/>
            <family val="2"/>
          </rPr>
          <t>Administrator:</t>
        </r>
        <r>
          <rPr>
            <sz val="9"/>
            <color indexed="81"/>
            <rFont val="Tahoma"/>
            <family val="2"/>
          </rPr>
          <t xml:space="preserve">
but also chewable capsule, chewable capsule, soft; chewable 
tablet, soft</t>
        </r>
      </text>
    </comment>
    <comment ref="A11" authorId="0" shapeId="0" xr:uid="{CF7DD48F-B7F3-4F70-BCA6-ACA6F51538E3}">
      <text>
        <r>
          <rPr>
            <b/>
            <sz val="9"/>
            <color rgb="FF000000"/>
            <rFont val="Tahoma"/>
            <family val="2"/>
          </rPr>
          <t>Administrator:</t>
        </r>
        <r>
          <rPr>
            <sz val="9"/>
            <color rgb="FF000000"/>
            <rFont val="Tahoma"/>
            <family val="2"/>
          </rPr>
          <t xml:space="preserve">
</t>
        </r>
        <r>
          <rPr>
            <sz val="9"/>
            <color rgb="FF000000"/>
            <rFont val="Tahoma"/>
            <family val="2"/>
          </rPr>
          <t>is also under oral forms</t>
        </r>
      </text>
    </comment>
    <comment ref="A13" authorId="0" shapeId="0" xr:uid="{1A0C1ECB-EE3A-4F56-8A18-AF590BB49BC0}">
      <text>
        <r>
          <rPr>
            <b/>
            <sz val="9"/>
            <color rgb="FF000000"/>
            <rFont val="Tahoma"/>
            <family val="2"/>
          </rPr>
          <t>Administrator:</t>
        </r>
        <r>
          <rPr>
            <sz val="9"/>
            <color rgb="FF000000"/>
            <rFont val="Tahoma"/>
            <family val="2"/>
          </rPr>
          <t xml:space="preserve">
</t>
        </r>
        <r>
          <rPr>
            <sz val="9"/>
            <color rgb="FF000000"/>
            <rFont val="Tahoma"/>
            <family val="2"/>
          </rPr>
          <t xml:space="preserve">many other dental forms in edqm 
</t>
        </r>
      </text>
    </comment>
    <comment ref="A14" authorId="0" shapeId="0" xr:uid="{CD05547F-9E74-436B-825E-DA1AEA8D605E}">
      <text>
        <r>
          <rPr>
            <b/>
            <sz val="9"/>
            <color indexed="81"/>
            <rFont val="Tahoma"/>
            <family val="2"/>
          </rPr>
          <t>Administrator:</t>
        </r>
        <r>
          <rPr>
            <sz val="9"/>
            <color indexed="81"/>
            <rFont val="Tahoma"/>
            <family val="2"/>
          </rPr>
          <t xml:space="preserve">
mouthwash is under dental product and under mouthwash products
Liquids for the teeth in EDQM would be dental solution, suspension, emulsion, ..
</t>
        </r>
      </text>
    </comment>
    <comment ref="Q14" authorId="0" shapeId="0" xr:uid="{35A99FA7-931D-4FD4-BC7A-32D54D6B3146}">
      <text>
        <r>
          <rPr>
            <b/>
            <sz val="9"/>
            <color indexed="81"/>
            <rFont val="Tahoma"/>
            <family val="2"/>
          </rPr>
          <t>Administrator:</t>
        </r>
        <r>
          <rPr>
            <sz val="9"/>
            <color indexed="81"/>
            <rFont val="Tahoma"/>
            <family val="2"/>
          </rPr>
          <t xml:space="preserve">
not really an exact match, as AME is gargling/rinsing/washing.
But difference not relevant</t>
        </r>
      </text>
    </comment>
    <comment ref="A17" authorId="0" shapeId="0" xr:uid="{CA9AA0A4-1109-4DA8-B7E2-6023910C0570}">
      <text>
        <r>
          <rPr>
            <b/>
            <sz val="9"/>
            <color rgb="FF000000"/>
            <rFont val="Tahoma"/>
            <family val="2"/>
          </rPr>
          <t>Administrator:</t>
        </r>
        <r>
          <rPr>
            <sz val="9"/>
            <color rgb="FF000000"/>
            <rFont val="Tahoma"/>
            <family val="2"/>
          </rPr>
          <t xml:space="preserve">
</t>
        </r>
        <r>
          <rPr>
            <sz val="9"/>
            <color rgb="FF000000"/>
            <rFont val="Tahoma"/>
            <family val="2"/>
          </rPr>
          <t xml:space="preserve">only one example of this group, much larger in EDQM; even a group apart
</t>
        </r>
      </text>
    </comment>
    <comment ref="O18" authorId="0" shapeId="0" xr:uid="{9F3E875C-9531-47FB-B8A2-E7A09C770E70}">
      <text>
        <r>
          <rPr>
            <b/>
            <sz val="9"/>
            <color rgb="FF000000"/>
            <rFont val="Tahoma"/>
            <family val="2"/>
          </rPr>
          <t>Administrator:</t>
        </r>
        <r>
          <rPr>
            <sz val="9"/>
            <color rgb="FF000000"/>
            <rFont val="Tahoma"/>
            <family val="2"/>
          </rPr>
          <t xml:space="preserve">
</t>
        </r>
        <r>
          <rPr>
            <sz val="9"/>
            <color rgb="FF000000"/>
            <rFont val="Tahoma"/>
            <family val="2"/>
          </rPr>
          <t xml:space="preserve">when efferfecent, it is dissolution
</t>
        </r>
      </text>
    </comment>
    <comment ref="Q18" authorId="0" shapeId="0" xr:uid="{2446399B-8FC0-428C-B84D-DD7989C2D679}">
      <text>
        <r>
          <rPr>
            <b/>
            <sz val="9"/>
            <color rgb="FF000000"/>
            <rFont val="Tahoma"/>
            <family val="2"/>
          </rPr>
          <t>Administrator:</t>
        </r>
        <r>
          <rPr>
            <sz val="9"/>
            <color rgb="FF000000"/>
            <rFont val="Tahoma"/>
            <family val="2"/>
          </rPr>
          <t xml:space="preserve">
</t>
        </r>
        <r>
          <rPr>
            <sz val="9"/>
            <color rgb="FF000000"/>
            <rFont val="Tahoma"/>
            <family val="2"/>
          </rPr>
          <t>no exact match relationship. One to many possible narrower terms</t>
        </r>
      </text>
    </comment>
    <comment ref="A20" authorId="0" shapeId="0" xr:uid="{B01B6A34-6106-4D18-9D82-B3BBFF6702EA}">
      <text>
        <r>
          <rPr>
            <b/>
            <sz val="9"/>
            <color rgb="FF000000"/>
            <rFont val="Tahoma"/>
            <family val="2"/>
          </rPr>
          <t>Administrator:</t>
        </r>
        <r>
          <rPr>
            <sz val="9"/>
            <color rgb="FF000000"/>
            <rFont val="Tahoma"/>
            <family val="2"/>
          </rPr>
          <t xml:space="preserve">
</t>
        </r>
        <r>
          <rPr>
            <sz val="9"/>
            <color rgb="FF000000"/>
            <rFont val="Tahoma"/>
            <family val="2"/>
          </rPr>
          <t xml:space="preserve">ill defined group </t>
        </r>
      </text>
    </comment>
    <comment ref="J21" authorId="1" shapeId="0" xr:uid="{ACA880D1-D032-254E-9520-A3C6EC793E56}">
      <text>
        <t>[Threaded comment]
Your version of Excel allows you to read this threaded comment; however, any edits to it will get removed if the file is opened in a newer version of Excel. Learn more: https://go.microsoft.com/fwlink/?linkid=870924
Comment:
    Would it be “conventional” unless otherwise specified?</t>
      </text>
    </comment>
    <comment ref="L21" authorId="2" shapeId="0" xr:uid="{E85863F7-67E3-954C-94C1-B4B034B2B6F4}">
      <text>
        <t>[Threaded comment]
Your version of Excel allows you to read this threaded comment; however, any edits to it will get removed if the file is opened in a newer version of Excel. Learn more: https://go.microsoft.com/fwlink/?linkid=870924
Comment:
    General term; can be anywhere</t>
      </text>
    </comment>
    <comment ref="R21" authorId="0" shapeId="0" xr:uid="{8B461535-FFDC-46B8-A19C-1ACB97972275}">
      <text>
        <r>
          <rPr>
            <b/>
            <sz val="9"/>
            <color indexed="81"/>
            <rFont val="Tahoma"/>
            <family val="2"/>
          </rPr>
          <t>Administrator:</t>
        </r>
        <r>
          <rPr>
            <sz val="9"/>
            <color indexed="81"/>
            <rFont val="Tahoma"/>
            <family val="2"/>
          </rPr>
          <t xml:space="preserve">
but Several other possibilies
</t>
        </r>
      </text>
    </comment>
    <comment ref="R22" authorId="0" shapeId="0" xr:uid="{AA6F2EC8-7DD2-4614-8441-0A6F3D814E26}">
      <text>
        <r>
          <rPr>
            <b/>
            <sz val="9"/>
            <color indexed="81"/>
            <rFont val="Tahoma"/>
            <family val="2"/>
          </rPr>
          <t>Administrator:</t>
        </r>
        <r>
          <rPr>
            <sz val="9"/>
            <color indexed="81"/>
            <rFont val="Tahoma"/>
            <family val="2"/>
          </rPr>
          <t xml:space="preserve">
considered as having systemic action (organism cannot get pregnant), despite local mechanism of action.</t>
        </r>
      </text>
    </comment>
    <comment ref="A24" authorId="0" shapeId="0" xr:uid="{53407E82-31EF-4262-A1C7-DB266D466BDE}">
      <text>
        <r>
          <rPr>
            <b/>
            <sz val="9"/>
            <color rgb="FF000000"/>
            <rFont val="Tahoma"/>
            <family val="2"/>
          </rPr>
          <t>Administrator:</t>
        </r>
        <r>
          <rPr>
            <sz val="9"/>
            <color rgb="FF000000"/>
            <rFont val="Tahoma"/>
            <family val="2"/>
          </rPr>
          <t xml:space="preserve">
</t>
        </r>
        <r>
          <rPr>
            <sz val="9"/>
            <color rgb="FF000000"/>
            <rFont val="Tahoma"/>
            <family val="2"/>
          </rPr>
          <t xml:space="preserve">unknown in EDQM
</t>
        </r>
      </text>
    </comment>
    <comment ref="C25" authorId="3" shapeId="0" xr:uid="{C0D50CD7-4A5F-9543-A6F5-43A1BBB4F70E}">
      <text>
        <t>[Threaded comment]
Your version of Excel allows you to read this threaded comment; however, any edits to it will get removed if the file is opened in a newer version of Excel. Learn more: https://go.microsoft.com/fwlink/?linkid=870924
Comment:
    uncertain; no edqm equivalent</t>
      </text>
    </comment>
    <comment ref="A27" authorId="0" shapeId="0" xr:uid="{04712B23-76A8-4F46-B2F6-CE892833358E}">
      <text>
        <r>
          <rPr>
            <b/>
            <sz val="9"/>
            <color rgb="FF000000"/>
            <rFont val="Tahoma"/>
            <family val="2"/>
          </rPr>
          <t>Administrator:</t>
        </r>
        <r>
          <rPr>
            <sz val="9"/>
            <color rgb="FF000000"/>
            <rFont val="Tahoma"/>
            <family val="2"/>
          </rPr>
          <t xml:space="preserve">
</t>
        </r>
        <r>
          <rPr>
            <sz val="9"/>
            <color rgb="FF000000"/>
            <rFont val="Tahoma"/>
            <family val="2"/>
          </rPr>
          <t>do not see the advantage of having this group. In EDQM many more granules in different groups</t>
        </r>
      </text>
    </comment>
    <comment ref="A33" authorId="0" shapeId="0" xr:uid="{037B7780-D6CF-4D60-B472-D69722871E3A}">
      <text>
        <r>
          <rPr>
            <b/>
            <sz val="9"/>
            <color rgb="FF000000"/>
            <rFont val="Tahoma"/>
            <family val="2"/>
          </rPr>
          <t>Administrator:</t>
        </r>
        <r>
          <rPr>
            <sz val="9"/>
            <color rgb="FF000000"/>
            <rFont val="Tahoma"/>
            <family val="2"/>
          </rPr>
          <t xml:space="preserve">
</t>
        </r>
        <r>
          <rPr>
            <sz val="9"/>
            <color rgb="FF000000"/>
            <rFont val="Tahoma"/>
            <family val="2"/>
          </rPr>
          <t xml:space="preserve">conglomerate of things, 
</t>
        </r>
        <r>
          <rPr>
            <sz val="9"/>
            <color rgb="FF000000"/>
            <rFont val="Tahoma"/>
            <family val="2"/>
          </rPr>
          <t>gas, inhalers, nebulisers, sprays (with or without systemic effect)</t>
        </r>
      </text>
    </comment>
    <comment ref="B40" authorId="4" shapeId="0" xr:uid="{FE966EB8-6B21-F344-841C-F7AC3F7D6419}">
      <text>
        <t>[Threaded comment]
Your version of Excel allows you to read this threaded comment; however, any edits to it will get removed if the file is opened in a newer version of Excel. Learn more: https://go.microsoft.com/fwlink/?linkid=870924
Comment:
    No term for “mist” in EDQM</t>
      </text>
    </comment>
    <comment ref="N41" authorId="5" shapeId="0" xr:uid="{32F46A08-0457-6347-B85E-F0693749CB73}">
      <text>
        <t>[Threaded comment]
Your version of Excel allows you to read this threaded comment; however, any edits to it will get removed if the file is opened in a newer version of Excel. Learn more: https://go.microsoft.com/fwlink/?linkid=870924
Comment:
    Could also be “spray” but under “Inhalant Product” Dosage Form Group</t>
      </text>
    </comment>
    <comment ref="A42" authorId="0" shapeId="0" xr:uid="{5B612D77-CA9B-40DB-97E9-3B93C8F7E757}">
      <text>
        <r>
          <rPr>
            <b/>
            <sz val="9"/>
            <color indexed="81"/>
            <rFont val="Tahoma"/>
            <family val="2"/>
          </rPr>
          <t>Administrator:</t>
        </r>
        <r>
          <rPr>
            <sz val="9"/>
            <color indexed="81"/>
            <rFont val="Tahoma"/>
            <family val="2"/>
          </rPr>
          <t xml:space="preserve">
no equivalent in edqm
</t>
        </r>
      </text>
    </comment>
    <comment ref="B42" authorId="6" shapeId="0" xr:uid="{D312B103-ED3F-B146-BB03-F852F2914744}">
      <text>
        <t>[Threaded comment]
Your version of Excel allows you to read this threaded comment; however, any edits to it will get removed if the file is opened in a newer version of Excel. Learn more: https://go.microsoft.com/fwlink/?linkid=870924
Comment:
    No specification of SOM in definition
Could be powder/liquid etc.</t>
      </text>
    </comment>
    <comment ref="N43" authorId="7" shapeId="0" xr:uid="{45D5F0EC-825E-304A-B210-81F985E31B74}">
      <text>
        <t>[Threaded comment]
Your version of Excel allows you to read this threaded comment; however, any edits to it will get removed if the file is opened in a newer version of Excel. Learn more: https://go.microsoft.com/fwlink/?linkid=870924
Comment:
    Also could be “spray”</t>
      </text>
    </comment>
    <comment ref="A45" authorId="0" shapeId="0" xr:uid="{A2117824-C327-4F1E-BF4C-3BCF9E018D29}">
      <text>
        <r>
          <rPr>
            <b/>
            <sz val="9"/>
            <color indexed="81"/>
            <rFont val="Tahoma"/>
            <family val="2"/>
          </rPr>
          <t>Administrator:</t>
        </r>
        <r>
          <rPr>
            <sz val="9"/>
            <color indexed="81"/>
            <rFont val="Tahoma"/>
            <family val="2"/>
          </rPr>
          <t xml:space="preserve">
term too general for limited selection (unclear on what grounds). 
On the other hand, maybe more practical description of injectable dose forms then EDQM</t>
        </r>
      </text>
    </comment>
    <comment ref="B46" authorId="8" shapeId="0" xr:uid="{137268AE-EF39-A943-A072-29DAF8AC888C}">
      <text>
        <t>[Threaded comment]
Your version of Excel allows you to read this threaded comment; however, any edits to it will get removed if the file is opened in a newer version of Excel. Learn more: https://go.microsoft.com/fwlink/?linkid=870924
Comment:
    “Solution” or “Suspension”</t>
      </text>
    </comment>
    <comment ref="B47" authorId="9" shapeId="0" xr:uid="{67E35B0E-40B7-FF45-B8CD-1D160B2CB989}">
      <text>
        <t>[Threaded comment]
Your version of Excel allows you to read this threaded comment; however, any edits to it will get removed if the file is opened in a newer version of Excel. Learn more: https://go.microsoft.com/fwlink/?linkid=870924
Comment:
    “Solution or suspension”</t>
      </text>
    </comment>
    <comment ref="B51" authorId="10" shapeId="0" xr:uid="{7B5CF1C2-7E53-614E-863E-C65BECD97F66}">
      <text>
        <t>[Threaded comment]
Your version of Excel allows you to read this threaded comment; however, any edits to it will get removed if the file is opened in a newer version of Excel. Learn more: https://go.microsoft.com/fwlink/?linkid=870924
Comment:
    “solution, suspension, or reconstituted powder”</t>
      </text>
    </comment>
    <comment ref="B52" authorId="11" shapeId="0" xr:uid="{68F1BDBA-96F2-0042-B75F-022D7AFB5157}">
      <text>
        <t>[Threaded comment]
Your version of Excel allows you to read this threaded comment; however, any edits to it will get removed if the file is opened in a newer version of Excel. Learn more: https://go.microsoft.com/fwlink/?linkid=870924
Comment:
    “solution or suspension”</t>
      </text>
    </comment>
    <comment ref="M66" authorId="0" shapeId="0" xr:uid="{C7E809E3-1D39-40AD-BCF2-9BAB2C0294C3}">
      <text>
        <r>
          <rPr>
            <b/>
            <sz val="9"/>
            <color indexed="81"/>
            <rFont val="Tahoma"/>
            <family val="2"/>
          </rPr>
          <t>Administrator:</t>
        </r>
        <r>
          <rPr>
            <sz val="9"/>
            <color indexed="81"/>
            <rFont val="Tahoma"/>
            <family val="2"/>
          </rPr>
          <t xml:space="preserve">
Lozenge is usually for local effect. In edqm there is also compressed lozenge, which can have a local or systemic effect. </t>
        </r>
      </text>
    </comment>
    <comment ref="A75" authorId="0" shapeId="0" xr:uid="{1B438FC6-801D-4B56-9A3A-69AE11F8C038}">
      <text>
        <r>
          <rPr>
            <b/>
            <sz val="9"/>
            <color rgb="FF000000"/>
            <rFont val="Tahoma"/>
            <family val="2"/>
          </rPr>
          <t>Administrator:</t>
        </r>
        <r>
          <rPr>
            <sz val="9"/>
            <color rgb="FF000000"/>
            <rFont val="Tahoma"/>
            <family val="2"/>
          </rPr>
          <t xml:space="preserve">
</t>
        </r>
        <r>
          <rPr>
            <sz val="9"/>
            <color rgb="FF000000"/>
            <rFont val="Tahoma"/>
            <family val="2"/>
          </rPr>
          <t>Mucosal is more general than nasal, rectal, ophtalmic, even oralmucosal. Ontologically not correct</t>
        </r>
      </text>
    </comment>
    <comment ref="L76" authorId="12" shapeId="0" xr:uid="{A460B4ED-5E2C-9C44-AFB2-D64206E57314}">
      <text>
        <t>[Threaded comment]
Your version of Excel allows you to read this threaded comment; however, any edits to it will get removed if the file is opened in a newer version of Excel. Learn more: https://go.microsoft.com/fwlink/?linkid=870924
Comment:
    could be oral, nasal, ocular, etc</t>
      </text>
    </comment>
    <comment ref="L77" authorId="13" shapeId="0" xr:uid="{BE8535F8-85D1-7D4A-A0BB-463626DC7A51}">
      <text>
        <t>[Threaded comment]
Your version of Excel allows you to read this threaded comment; however, any edits to it will get removed if the file is opened in a newer version of Excel. Learn more: https://go.microsoft.com/fwlink/?linkid=870924
Comment:
    could be oral, nasal, ocular, etc</t>
      </text>
    </comment>
    <comment ref="B82" authorId="14" shapeId="0" xr:uid="{A98F13EF-437F-A348-BC2C-0E359FE45220}">
      <text>
        <t>[Threaded comment]
Your version of Excel allows you to read this threaded comment; however, any edits to it will get removed if the file is opened in a newer version of Excel. Learn more: https://go.microsoft.com/fwlink/?linkid=870924
Comment:
    No specification of SOM (could be powder or liquid)</t>
      </text>
    </comment>
    <comment ref="L112" authorId="15" shapeId="0" xr:uid="{A970B912-AA08-7F46-8D50-8A846F3100DA}">
      <text>
        <t>[Threaded comment]
Your version of Excel allows you to read this threaded comment; however, any edits to it will get removed if the file is opened in a newer version of Excel. Learn more: https://go.microsoft.com/fwlink/?linkid=870924
Comment:
    Could also be Oromucosal</t>
      </text>
    </comment>
    <comment ref="A131" authorId="0" shapeId="0" xr:uid="{A2C60C0B-BE80-46FC-A127-14C85837F301}">
      <text>
        <r>
          <rPr>
            <b/>
            <sz val="9"/>
            <color rgb="FF000000"/>
            <rFont val="Tahoma"/>
            <family val="2"/>
          </rPr>
          <t>Administrator:</t>
        </r>
        <r>
          <rPr>
            <sz val="9"/>
            <color rgb="FF000000"/>
            <rFont val="Tahoma"/>
            <family val="2"/>
          </rPr>
          <t xml:space="preserve">
</t>
        </r>
        <r>
          <rPr>
            <sz val="9"/>
            <color rgb="FF000000"/>
            <rFont val="Tahoma"/>
            <family val="2"/>
          </rPr>
          <t>Very broad group, including many other small groupings</t>
        </r>
      </text>
    </comment>
    <comment ref="C150" authorId="16" shapeId="0" xr:uid="{6D2E6E36-579F-E548-A01B-FD31CCA651E3}">
      <text>
        <t>[Threaded comment]
Your version of Excel allows you to read this threaded comment; however, any edits to it will get removed if the file is opened in a newer version of Excel. Learn more: https://go.microsoft.com/fwlink/?linkid=870924
Comment:
    no edqm equivlent</t>
      </text>
    </comment>
    <comment ref="B163" authorId="17" shapeId="0" xr:uid="{D91C4130-6B36-B246-ADE9-37B62B7C0B19}">
      <text>
        <t>[Threaded comment]
Your version of Excel allows you to read this threaded comment; however, any edits to it will get removed if the file is opened in a newer version of Excel. Learn more: https://go.microsoft.com/fwlink/?linkid=870924
Comment:
    No edqm equivalent</t>
      </text>
    </comment>
    <comment ref="A205" authorId="0" shapeId="0" xr:uid="{62B2AFF4-DEE1-4AAA-98FF-386C921671E5}">
      <text>
        <r>
          <rPr>
            <b/>
            <sz val="9"/>
            <color indexed="81"/>
            <rFont val="Tahoma"/>
            <family val="2"/>
          </rPr>
          <t>Administrator:</t>
        </r>
        <r>
          <rPr>
            <sz val="9"/>
            <color indexed="81"/>
            <rFont val="Tahoma"/>
            <family val="2"/>
          </rPr>
          <t xml:space="preserve">
as in edqm not clear about systemic or not</t>
        </r>
      </text>
    </comment>
    <comment ref="A222" authorId="0" shapeId="0" xr:uid="{0FFB190C-BBCE-469F-9B56-B419F5FF805F}">
      <text>
        <r>
          <rPr>
            <b/>
            <sz val="9"/>
            <color indexed="81"/>
            <rFont val="Tahoma"/>
            <family val="2"/>
          </rPr>
          <t>Administrator:</t>
        </r>
        <r>
          <rPr>
            <sz val="9"/>
            <color indexed="81"/>
            <rFont val="Tahoma"/>
            <family val="2"/>
          </rPr>
          <t xml:space="preserve">
OK, grouped apart, but the elements also under oral</t>
        </r>
      </text>
    </comment>
    <comment ref="B238" authorId="18" shapeId="0" xr:uid="{9EC9F801-527F-8248-BCC1-9B3227683B28}">
      <text>
        <t>[Threaded comment]
Your version of Excel allows you to read this threaded comment; however, any edits to it will get removed if the file is opened in a newer version of Excel. Learn more: https://go.microsoft.com/fwlink/?linkid=870924
Comment:
    MDF= gas + ADF = liquid?</t>
      </text>
    </comment>
    <comment ref="A248" authorId="0" shapeId="0" xr:uid="{35FC78D7-91E3-4E90-A011-686F1DD04BAC}">
      <text>
        <r>
          <rPr>
            <b/>
            <sz val="9"/>
            <color indexed="81"/>
            <rFont val="Tahoma"/>
            <family val="2"/>
          </rPr>
          <t>Administrator:</t>
        </r>
        <r>
          <rPr>
            <sz val="9"/>
            <color indexed="81"/>
            <rFont val="Tahoma"/>
            <family val="2"/>
          </rPr>
          <t xml:space="preserve">
OK exists as seperate group, but very general member of the group. EDQM is much more specific</t>
        </r>
      </text>
    </comment>
    <comment ref="A252" authorId="0" shapeId="0" xr:uid="{8F330D0F-AD29-4F91-B280-F653558C5C99}">
      <text>
        <r>
          <rPr>
            <b/>
            <sz val="9"/>
            <color indexed="81"/>
            <rFont val="Tahoma"/>
            <family val="2"/>
          </rPr>
          <t>Administrator:</t>
        </r>
        <r>
          <rPr>
            <sz val="9"/>
            <color indexed="81"/>
            <rFont val="Tahoma"/>
            <family val="2"/>
          </rPr>
          <t xml:space="preserve">
no equivalent in EDQM</t>
        </r>
      </text>
    </comment>
    <comment ref="B262" authorId="19" shapeId="0" xr:uid="{7ECC986F-3B46-BD45-9CA9-CFCA4FBC6EBA}">
      <text>
        <t>[Threaded comment]
Your version of Excel allows you to read this threaded comment; however, any edits to it will get removed if the file is opened in a newer version of Excel. Learn more: https://go.microsoft.com/fwlink/?linkid=870924
Comment:
    No edqm equivalent</t>
      </text>
    </comment>
    <comment ref="B266" authorId="20" shapeId="0" xr:uid="{51886FED-46A1-594D-AEF4-6B392887F955}">
      <text>
        <t>[Threaded comment]
Your version of Excel allows you to read this threaded comment; however, any edits to it will get removed if the file is opened in a newer version of Excel. Learn more: https://go.microsoft.com/fwlink/?linkid=870924
Comment:
    no edqm equivalent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tc={2A7F22FD-2029-D34A-8ACE-033DE88A51ED}</author>
    <author>tc={883CEADB-8275-C140-BDB6-A9A7197CB86B}</author>
    <author>tc={EF231835-CAC7-3F4A-B413-070D709CF614}</author>
    <author>Administrator</author>
    <author>tc={129B7B61-DF68-3742-9FD9-2FAED5430D71}</author>
    <author>tc={B89516F9-5241-C546-ABA0-16E3F3D79DE2}</author>
    <author>tc={8B04E3BB-BB9C-C94C-8C9A-3AB946C5A44A}</author>
    <author>tc={52630359-F2A2-F24B-AF04-E25341689DD2}</author>
    <author>tc={E35DECA6-4F37-A84D-B4D7-A69695D3701F}</author>
    <author>tc={2CF7029B-B79E-CB49-A12A-C27632F1325B}</author>
    <author>tc={DA1525E2-136B-6649-9DFC-4AC67C5EB8C1}</author>
    <author>tc={F3E17A3E-ADA1-664F-B5D5-8DE125A893B2}</author>
    <author>tc={B02821BF-3555-8E42-BE8B-BB305B9C27E9}</author>
    <author>tc={FC45A5F6-84DE-BC49-BC61-671744B8C567}</author>
    <author>tc={2E25A169-7EF2-7D4A-85FB-042D7ABC894C}</author>
    <author>tc={C042ACD1-EE6E-EE42-9055-50461AB64CA8}</author>
    <author>tc={F8230903-FF49-8F40-8821-3C8CAB06AD08}</author>
  </authors>
  <commentList>
    <comment ref="V3" authorId="0" shapeId="0" xr:uid="{2A7F22FD-2029-D34A-8ACE-033DE88A51ED}">
      <text>
        <t>[Threaded comment]
Your version of Excel allows you to read this threaded comment; however, any edits to it will get removed if the file is opened in a newer version of Excel. Learn more: https://go.microsoft.com/fwlink/?linkid=870924
Comment:
    could be oral, nasal, ocular, etc</t>
      </text>
    </comment>
    <comment ref="V4" authorId="1" shapeId="0" xr:uid="{883CEADB-8275-C140-BDB6-A9A7197CB86B}">
      <text>
        <t>[Threaded comment]
Your version of Excel allows you to read this threaded comment; however, any edits to it will get removed if the file is opened in a newer version of Excel. Learn more: https://go.microsoft.com/fwlink/?linkid=870924
Comment:
    could be oral, nasal, ocular, etc</t>
      </text>
    </comment>
    <comment ref="L18" authorId="2" shapeId="0" xr:uid="{EF231835-CAC7-3F4A-B413-070D709CF614}">
      <text>
        <t>[Threaded comment]
Your version of Excel allows you to read this threaded comment; however, any edits to it will get removed if the file is opened in a newer version of Excel. Learn more: https://go.microsoft.com/fwlink/?linkid=870924
Comment:
    MDF= gas + ADF = liquid?</t>
      </text>
    </comment>
    <comment ref="A27" authorId="3" shapeId="0" xr:uid="{62894F88-F6FC-5E49-9FA3-0F3CF8708E27}">
      <text>
        <r>
          <rPr>
            <b/>
            <sz val="9"/>
            <color rgb="FF000000"/>
            <rFont val="Tahoma"/>
            <family val="2"/>
          </rPr>
          <t>Administrator:</t>
        </r>
        <r>
          <rPr>
            <sz val="9"/>
            <color rgb="FF000000"/>
            <rFont val="Tahoma"/>
            <family val="2"/>
          </rPr>
          <t xml:space="preserve">
</t>
        </r>
        <r>
          <rPr>
            <sz val="9"/>
            <color rgb="FF000000"/>
            <rFont val="Tahoma"/>
            <family val="2"/>
          </rPr>
          <t xml:space="preserve">mouthwash is under dental product and under mouthwash products
</t>
        </r>
        <r>
          <rPr>
            <sz val="9"/>
            <color rgb="FF000000"/>
            <rFont val="Tahoma"/>
            <family val="2"/>
          </rPr>
          <t xml:space="preserve">Liquids for the teeth in EDQM would be dental solution, suspension, emulsion, ..
</t>
        </r>
      </text>
    </comment>
    <comment ref="AA27" authorId="3" shapeId="0" xr:uid="{ED13B8EA-607E-6D4D-AC72-DE0FBC10DAD4}">
      <text>
        <r>
          <rPr>
            <b/>
            <sz val="9"/>
            <color rgb="FF000000"/>
            <rFont val="Tahoma"/>
            <family val="2"/>
          </rPr>
          <t>Administrator:</t>
        </r>
        <r>
          <rPr>
            <sz val="9"/>
            <color rgb="FF000000"/>
            <rFont val="Tahoma"/>
            <family val="2"/>
          </rPr>
          <t xml:space="preserve">
</t>
        </r>
        <r>
          <rPr>
            <sz val="9"/>
            <color rgb="FF000000"/>
            <rFont val="Tahoma"/>
            <family val="2"/>
          </rPr>
          <t xml:space="preserve">not really an exact match, as AME is gargling/rinsing/washing.
</t>
        </r>
        <r>
          <rPr>
            <sz val="9"/>
            <color rgb="FF000000"/>
            <rFont val="Tahoma"/>
            <family val="2"/>
          </rPr>
          <t>But difference not relevant</t>
        </r>
      </text>
    </comment>
    <comment ref="AB30" authorId="3" shapeId="0" xr:uid="{3F1D12C9-C024-F245-AA29-55A7D73E6C3F}">
      <text>
        <r>
          <rPr>
            <b/>
            <sz val="9"/>
            <color indexed="81"/>
            <rFont val="Tahoma"/>
            <family val="2"/>
          </rPr>
          <t>Administrator:</t>
        </r>
        <r>
          <rPr>
            <sz val="9"/>
            <color indexed="81"/>
            <rFont val="Tahoma"/>
            <family val="2"/>
          </rPr>
          <t xml:space="preserve">
considered as having systemic action (organism cannot get pregnant), despite local mechanism of action.</t>
        </r>
      </text>
    </comment>
    <comment ref="A31" authorId="3" shapeId="0" xr:uid="{4F6464CF-3C4D-974C-8516-3FBF9BBE057D}">
      <text>
        <r>
          <rPr>
            <b/>
            <sz val="9"/>
            <color rgb="FF000000"/>
            <rFont val="Tahoma"/>
            <family val="2"/>
          </rPr>
          <t>Administrator:</t>
        </r>
        <r>
          <rPr>
            <sz val="9"/>
            <color rgb="FF000000"/>
            <rFont val="Tahoma"/>
            <family val="2"/>
          </rPr>
          <t xml:space="preserve">
</t>
        </r>
        <r>
          <rPr>
            <sz val="9"/>
            <color rgb="FF000000"/>
            <rFont val="Tahoma"/>
            <family val="2"/>
          </rPr>
          <t>no equivalent in EDQM</t>
        </r>
      </text>
    </comment>
    <comment ref="X32" authorId="4" shapeId="0" xr:uid="{129B7B61-DF68-3742-9FD9-2FAED5430D71}">
      <text>
        <t>[Threaded comment]
Your version of Excel allows you to read this threaded comment; however, any edits to it will get removed if the file is opened in a newer version of Excel. Learn more: https://go.microsoft.com/fwlink/?linkid=870924
Comment:
    Could also be “spray” but under “Inhalant Product” Dosage Form Group</t>
      </text>
    </comment>
    <comment ref="A34" authorId="3" shapeId="0" xr:uid="{3E62A97F-48A9-7C48-B603-915618C6C112}">
      <text>
        <r>
          <rPr>
            <b/>
            <sz val="9"/>
            <color rgb="FF000000"/>
            <rFont val="Tahoma"/>
            <family val="2"/>
          </rPr>
          <t>Administrator:</t>
        </r>
        <r>
          <rPr>
            <sz val="9"/>
            <color rgb="FF000000"/>
            <rFont val="Tahoma"/>
            <family val="2"/>
          </rPr>
          <t xml:space="preserve">
</t>
        </r>
        <r>
          <rPr>
            <sz val="9"/>
            <color rgb="FF000000"/>
            <rFont val="Tahoma"/>
            <family val="2"/>
          </rPr>
          <t xml:space="preserve">no equivalent in edqm
</t>
        </r>
      </text>
    </comment>
    <comment ref="L34" authorId="5" shapeId="0" xr:uid="{B89516F9-5241-C546-ABA0-16E3F3D79DE2}">
      <text>
        <t>[Threaded comment]
Your version of Excel allows you to read this threaded comment; however, any edits to it will get removed if the file is opened in a newer version of Excel. Learn more: https://go.microsoft.com/fwlink/?linkid=870924
Comment:
    No specification of SOM in definition
Could be powder/liquid etc.</t>
      </text>
    </comment>
    <comment ref="X38" authorId="6" shapeId="0" xr:uid="{8B04E3BB-BB9C-C94C-8C9A-3AB946C5A44A}">
      <text>
        <t>[Threaded comment]
Your version of Excel allows you to read this threaded comment; however, any edits to it will get removed if the file is opened in a newer version of Excel. Learn more: https://go.microsoft.com/fwlink/?linkid=870924
Comment:
    Also could be “spray”</t>
      </text>
    </comment>
    <comment ref="A46" authorId="3" shapeId="0" xr:uid="{90D23637-D29E-A241-8CF0-F5B3A2C191C4}">
      <text>
        <r>
          <rPr>
            <b/>
            <sz val="9"/>
            <color rgb="FF000000"/>
            <rFont val="Tahoma"/>
            <family val="2"/>
          </rPr>
          <t>Administrator:</t>
        </r>
        <r>
          <rPr>
            <sz val="9"/>
            <color rgb="FF000000"/>
            <rFont val="Tahoma"/>
            <family val="2"/>
          </rPr>
          <t xml:space="preserve">
</t>
        </r>
        <r>
          <rPr>
            <sz val="9"/>
            <color rgb="FF000000"/>
            <rFont val="Tahoma"/>
            <family val="2"/>
          </rPr>
          <t>no equivalent in EDQM</t>
        </r>
      </text>
    </comment>
    <comment ref="Y46" authorId="3" shapeId="0" xr:uid="{C93A8A62-282A-464C-BC60-37A43D41C710}">
      <text>
        <r>
          <rPr>
            <b/>
            <sz val="9"/>
            <color indexed="81"/>
            <rFont val="Tahoma"/>
            <family val="2"/>
          </rPr>
          <t>Administrator:</t>
        </r>
        <r>
          <rPr>
            <sz val="9"/>
            <color indexed="81"/>
            <rFont val="Tahoma"/>
            <family val="2"/>
          </rPr>
          <t xml:space="preserve">
mostly chewing/swallowing in EDQM</t>
        </r>
      </text>
    </comment>
    <comment ref="AA46" authorId="3" shapeId="0" xr:uid="{8FA21C30-E462-1444-862F-85AD528199DD}">
      <text>
        <r>
          <rPr>
            <b/>
            <sz val="9"/>
            <color indexed="81"/>
            <rFont val="Tahoma"/>
            <family val="2"/>
          </rPr>
          <t>Administrator:</t>
        </r>
        <r>
          <rPr>
            <sz val="9"/>
            <color indexed="81"/>
            <rFont val="Tahoma"/>
            <family val="2"/>
          </rPr>
          <t xml:space="preserve">
no equivalent
</t>
        </r>
      </text>
    </comment>
    <comment ref="AB47" authorId="3" shapeId="0" xr:uid="{2D3A12D8-7351-E34A-A9B8-D5226054D2ED}">
      <text>
        <r>
          <rPr>
            <b/>
            <sz val="9"/>
            <color indexed="81"/>
            <rFont val="Tahoma"/>
            <family val="2"/>
          </rPr>
          <t>Administrator:</t>
        </r>
        <r>
          <rPr>
            <sz val="9"/>
            <color indexed="81"/>
            <rFont val="Tahoma"/>
            <family val="2"/>
          </rPr>
          <t xml:space="preserve">
but also chewable capsule, chewable capsule, soft; chewable 
tablet, soft</t>
        </r>
      </text>
    </comment>
    <comment ref="A48" authorId="3" shapeId="0" xr:uid="{3BA4B828-7EB1-C24F-961F-E19D0E8817F7}">
      <text>
        <r>
          <rPr>
            <b/>
            <sz val="9"/>
            <color rgb="FF000000"/>
            <rFont val="Tahoma"/>
            <family val="2"/>
          </rPr>
          <t>Administrator:</t>
        </r>
        <r>
          <rPr>
            <sz val="9"/>
            <color rgb="FF000000"/>
            <rFont val="Tahoma"/>
            <family val="2"/>
          </rPr>
          <t xml:space="preserve">
</t>
        </r>
        <r>
          <rPr>
            <sz val="9"/>
            <color rgb="FF000000"/>
            <rFont val="Tahoma"/>
            <family val="2"/>
          </rPr>
          <t>is also under oral forms</t>
        </r>
      </text>
    </comment>
    <comment ref="Y52" authorId="3" shapeId="0" xr:uid="{03750860-E0AC-1946-9B30-7F4635FA8394}">
      <text>
        <r>
          <rPr>
            <b/>
            <sz val="9"/>
            <color rgb="FF000000"/>
            <rFont val="Tahoma"/>
            <family val="2"/>
          </rPr>
          <t>Administrator:</t>
        </r>
        <r>
          <rPr>
            <sz val="9"/>
            <color rgb="FF000000"/>
            <rFont val="Tahoma"/>
            <family val="2"/>
          </rPr>
          <t xml:space="preserve">
</t>
        </r>
        <r>
          <rPr>
            <sz val="9"/>
            <color rgb="FF000000"/>
            <rFont val="Tahoma"/>
            <family val="2"/>
          </rPr>
          <t xml:space="preserve">when efferfecent, it is dissolution
</t>
        </r>
      </text>
    </comment>
    <comment ref="AA52" authorId="3" shapeId="0" xr:uid="{4929B110-8C50-5349-9BA2-F6AC93593FC6}">
      <text>
        <r>
          <rPr>
            <b/>
            <sz val="9"/>
            <color rgb="FF000000"/>
            <rFont val="Tahoma"/>
            <family val="2"/>
          </rPr>
          <t>Administrator:</t>
        </r>
        <r>
          <rPr>
            <sz val="9"/>
            <color rgb="FF000000"/>
            <rFont val="Tahoma"/>
            <family val="2"/>
          </rPr>
          <t xml:space="preserve">
</t>
        </r>
        <r>
          <rPr>
            <sz val="9"/>
            <color rgb="FF000000"/>
            <rFont val="Tahoma"/>
            <family val="2"/>
          </rPr>
          <t>no exact match relationship. One to many possible narrower terms</t>
        </r>
      </text>
    </comment>
    <comment ref="M62" authorId="7" shapeId="0" xr:uid="{52630359-F2A2-F24B-AF04-E25341689DD2}">
      <text>
        <t>[Threaded comment]
Your version of Excel allows you to read this threaded comment; however, any edits to it will get removed if the file is opened in a newer version of Excel. Learn more: https://go.microsoft.com/fwlink/?linkid=870924
Comment:
    uncertain; no edqm equivalent</t>
      </text>
    </comment>
    <comment ref="W66" authorId="3" shapeId="0" xr:uid="{52097C30-9724-6B41-94F7-66123F9E6757}">
      <text>
        <r>
          <rPr>
            <b/>
            <sz val="9"/>
            <color indexed="81"/>
            <rFont val="Tahoma"/>
            <family val="2"/>
          </rPr>
          <t>Administrator:</t>
        </r>
        <r>
          <rPr>
            <sz val="9"/>
            <color indexed="81"/>
            <rFont val="Tahoma"/>
            <family val="2"/>
          </rPr>
          <t xml:space="preserve">
Lozenge is usually for local effect. In edqm there is also compressed lozenge, which can have a local or systemic effect. </t>
        </r>
      </text>
    </comment>
    <comment ref="L75" authorId="8" shapeId="0" xr:uid="{E35DECA6-4F37-A84D-B4D7-A69695D3701F}">
      <text>
        <t>[Threaded comment]
Your version of Excel allows you to read this threaded comment; however, any edits to it will get removed if the file is opened in a newer version of Excel. Learn more: https://go.microsoft.com/fwlink/?linkid=870924
Comment:
    no edqm equivalent</t>
      </text>
    </comment>
    <comment ref="Y80" authorId="3" shapeId="0" xr:uid="{DB585A21-6C96-EC4D-8E9E-471E408D98B4}">
      <text>
        <r>
          <rPr>
            <b/>
            <sz val="9"/>
            <color rgb="FF000000"/>
            <rFont val="Tahoma"/>
            <family val="2"/>
          </rPr>
          <t>Administrator:</t>
        </r>
        <r>
          <rPr>
            <sz val="9"/>
            <color rgb="FF000000"/>
            <rFont val="Tahoma"/>
            <family val="2"/>
          </rPr>
          <t xml:space="preserve">
</t>
        </r>
        <r>
          <rPr>
            <sz val="9"/>
            <color rgb="FF000000"/>
            <rFont val="Tahoma"/>
            <family val="2"/>
          </rPr>
          <t xml:space="preserve">orodispersion does exist in EDQM, but here </t>
        </r>
      </text>
    </comment>
    <comment ref="L86" authorId="9" shapeId="0" xr:uid="{2CF7029B-B79E-CB49-A12A-C27632F1325B}">
      <text>
        <t>[Threaded comment]
Your version of Excel allows you to read this threaded comment; however, any edits to it will get removed if the file is opened in a newer version of Excel. Learn more: https://go.microsoft.com/fwlink/?linkid=870924
Comment:
    “Solution” or “Suspension”</t>
      </text>
    </comment>
    <comment ref="L87" authorId="10" shapeId="0" xr:uid="{DA1525E2-136B-6649-9DFC-4AC67C5EB8C1}">
      <text>
        <t>[Threaded comment]
Your version of Excel allows you to read this threaded comment; however, any edits to it will get removed if the file is opened in a newer version of Excel. Learn more: https://go.microsoft.com/fwlink/?linkid=870924
Comment:
    “Solution or suspension”</t>
      </text>
    </comment>
    <comment ref="L91" authorId="11" shapeId="0" xr:uid="{F3E17A3E-ADA1-664F-B5D5-8DE125A893B2}">
      <text>
        <t>[Threaded comment]
Your version of Excel allows you to read this threaded comment; however, any edits to it will get removed if the file is opened in a newer version of Excel. Learn more: https://go.microsoft.com/fwlink/?linkid=870924
Comment:
    “solution, suspension, or reconstituted powder”</t>
      </text>
    </comment>
    <comment ref="L92" authorId="12" shapeId="0" xr:uid="{B02821BF-3555-8E42-BE8B-BB305B9C27E9}">
      <text>
        <t>[Threaded comment]
Your version of Excel allows you to read this threaded comment; however, any edits to it will get removed if the file is opened in a newer version of Excel. Learn more: https://go.microsoft.com/fwlink/?linkid=870924
Comment:
    “solution or suspension”</t>
      </text>
    </comment>
    <comment ref="L102" authorId="13" shapeId="0" xr:uid="{FC45A5F6-84DE-BC49-BC61-671744B8C567}">
      <text>
        <t>[Threaded comment]
Your version of Excel allows you to read this threaded comment; however, any edits to it will get removed if the file is opened in a newer version of Excel. Learn more: https://go.microsoft.com/fwlink/?linkid=870924
Comment:
    No term for “mist” in EDQM</t>
      </text>
    </comment>
    <comment ref="T111" authorId="14" shapeId="0" xr:uid="{2E25A169-7EF2-7D4A-85FB-042D7ABC894C}">
      <text>
        <t>[Threaded comment]
Your version of Excel allows you to read this threaded comment; however, any edits to it will get removed if the file is opened in a newer version of Excel. Learn more: https://go.microsoft.com/fwlink/?linkid=870924
Comment:
    Would it be “conventional” unless otherwise specified?</t>
      </text>
    </comment>
    <comment ref="V111" authorId="15" shapeId="0" xr:uid="{C042ACD1-EE6E-EE42-9055-50461AB64CA8}">
      <text>
        <t>[Threaded comment]
Your version of Excel allows you to read this threaded comment; however, any edits to it will get removed if the file is opened in a newer version of Excel. Learn more: https://go.microsoft.com/fwlink/?linkid=870924
Comment:
    General term; can be anywhere</t>
      </text>
    </comment>
    <comment ref="AB111" authorId="3" shapeId="0" xr:uid="{17EA6E14-FB26-2C46-8459-C739816BAAE0}">
      <text>
        <r>
          <rPr>
            <b/>
            <sz val="9"/>
            <color indexed="81"/>
            <rFont val="Tahoma"/>
            <family val="2"/>
          </rPr>
          <t>Administrator:</t>
        </r>
        <r>
          <rPr>
            <sz val="9"/>
            <color indexed="81"/>
            <rFont val="Tahoma"/>
            <family val="2"/>
          </rPr>
          <t xml:space="preserve">
but Several other possibilies
</t>
        </r>
      </text>
    </comment>
    <comment ref="L121" authorId="16" shapeId="0" xr:uid="{F8230903-FF49-8F40-8821-3C8CAB06AD08}">
      <text>
        <t>[Threaded comment]
Your version of Excel allows you to read this threaded comment; however, any edits to it will get removed if the file is opened in a newer version of Excel. Learn more: https://go.microsoft.com/fwlink/?linkid=870924
Comment:
    No edqm equivalent</t>
      </text>
    </comment>
  </commentList>
</comments>
</file>

<file path=xl/sharedStrings.xml><?xml version="1.0" encoding="utf-8"?>
<sst xmlns="http://schemas.openxmlformats.org/spreadsheetml/2006/main" count="1556" uniqueCount="555">
  <si>
    <t>Appendix 2 - RxNorm Dose Forms (TTY=DF) with Definitions</t>
  </si>
  <si>
    <t>Only forms whose names are given in bold are used. Additional terms for the same form (not necessarily synonymous, and in some cases ambiguous) are listed in parentheses after the term. Some additional hierarchical nodes are given to aid in finding the correct form.</t>
  </si>
  <si>
    <t>Forms</t>
  </si>
  <si>
    <t>Definition &amp; Usage Notes</t>
  </si>
  <si>
    <t>Inhalants</t>
  </si>
  <si>
    <t>Gas for Inhalation</t>
  </si>
  <si>
    <t>a gas that can be breathed into the nose or mouth</t>
  </si>
  <si>
    <t>Inhalation Solution</t>
  </si>
  <si>
    <t>a solution intended to be inhaled</t>
  </si>
  <si>
    <t>Inhalation Spray</t>
  </si>
  <si>
    <t>a spray intended to be inhaled</t>
  </si>
  <si>
    <t>Inhalation Suspension</t>
  </si>
  <si>
    <t>a suspension intended to be inhaled</t>
  </si>
  <si>
    <t>Metered Dose Inhaler</t>
  </si>
  <si>
    <t>a liquid medication delivered as a mist to be inhaled as a measured dose</t>
  </si>
  <si>
    <t>Nasal Inhalant</t>
  </si>
  <si>
    <t>a medication intended to be inhaled through the nose</t>
  </si>
  <si>
    <r>
      <t>Inhalation Powder </t>
    </r>
    <r>
      <rPr>
        <sz val="12"/>
        <color rgb="FF212529"/>
        <rFont val="Helvetica Neue"/>
        <family val="2"/>
      </rPr>
      <t>(Powdered Dose Inhaler)</t>
    </r>
  </si>
  <si>
    <t>a powdered medication that is intended to be inhaled</t>
  </si>
  <si>
    <t>Dry Powder Inhaler</t>
  </si>
  <si>
    <t>a powdered medication inhaled as a measured dose</t>
  </si>
  <si>
    <t>Spray</t>
  </si>
  <si>
    <t>a substance propelled by gas(es)</t>
  </si>
  <si>
    <t>Metered Dose Nasal Spray</t>
  </si>
  <si>
    <t>a nasal solution intended for use in the nasal cavity delivered by a spray as a measured dose (see also Nasal Spray &amp; Nasal Inhalant)</t>
  </si>
  <si>
    <t>Mucosal Spray</t>
  </si>
  <si>
    <t>a spray intended for use on the mucous membranes</t>
  </si>
  <si>
    <t>Nasal Spray</t>
  </si>
  <si>
    <t>a nasal solution intended for use in the nasal cavity delivered by a spray (see also Metered Dose Nasal Spray &amp; Nasal Inhalant)</t>
  </si>
  <si>
    <t>Oral Spray</t>
  </si>
  <si>
    <t>a spray intended to be applied into the oral cavity</t>
  </si>
  <si>
    <t>Rectal Spray</t>
  </si>
  <si>
    <t>a spray intended to be used in or around the rectum</t>
  </si>
  <si>
    <r>
      <t>Topical Spray</t>
    </r>
    <r>
      <rPr>
        <sz val="12"/>
        <color rgb="FF212529"/>
        <rFont val="Helvetica Neue"/>
        <family val="2"/>
      </rPr>
      <t> (Dermal Spray)</t>
    </r>
  </si>
  <si>
    <t>a spray intended for use on the skin</t>
  </si>
  <si>
    <t>Powder Spray</t>
  </si>
  <si>
    <t>a powder delivered on the skin as a spray</t>
  </si>
  <si>
    <t>Cream</t>
  </si>
  <si>
    <t>a homogenous mixture that contains two liquid phases - usually oil in water or water in oil</t>
  </si>
  <si>
    <t>Ophthalmic Cream</t>
  </si>
  <si>
    <t>a cream intended for use in the eye</t>
  </si>
  <si>
    <t>Oral Cream</t>
  </si>
  <si>
    <t>a cream intended for use on or in the mouth</t>
  </si>
  <si>
    <t>Rectal Cream</t>
  </si>
  <si>
    <t>a cream intended for use in or around the rectum</t>
  </si>
  <si>
    <t>Topical Cream</t>
  </si>
  <si>
    <t>a cream intended to be used on the skin</t>
  </si>
  <si>
    <t>Augmented Topical Cream</t>
  </si>
  <si>
    <t>a cream with enhanced drug delivery capability</t>
  </si>
  <si>
    <t>Vaginal Cream</t>
  </si>
  <si>
    <t>a cream intended for use in or around the vagina</t>
  </si>
  <si>
    <t>Foam</t>
  </si>
  <si>
    <t>bubbles of gas that are introduced into a liquid</t>
  </si>
  <si>
    <t>Injectable Foam</t>
  </si>
  <si>
    <t>a foam intended to be injected</t>
  </si>
  <si>
    <t>Oral Foam</t>
  </si>
  <si>
    <t>a foam intended to be administered into the mouth</t>
  </si>
  <si>
    <t>Rectal Foam</t>
  </si>
  <si>
    <t>a foam intended for use in the rectum</t>
  </si>
  <si>
    <t>Topical Foam</t>
  </si>
  <si>
    <t>a foam intended for use on the skin</t>
  </si>
  <si>
    <t>Vaginal Foam</t>
  </si>
  <si>
    <t>a foam intended for use in the vagina</t>
  </si>
  <si>
    <t>Liquid Cleanser</t>
  </si>
  <si>
    <t>a liquid containing a detergent (see also Bar Soap)</t>
  </si>
  <si>
    <t>Medicated Liquid Soap</t>
  </si>
  <si>
    <t>a liquid containing a detergent and a medication</t>
  </si>
  <si>
    <t>Medicated Shampoo</t>
  </si>
  <si>
    <t>a medicated liquid soap intended for use on hair</t>
  </si>
  <si>
    <t>Oil</t>
  </si>
  <si>
    <t>a fatty liquid</t>
  </si>
  <si>
    <t>Topical Oil</t>
  </si>
  <si>
    <t>an oil intended to be applied on the skin</t>
  </si>
  <si>
    <t>Solution</t>
  </si>
  <si>
    <t>a homogenous mixture of one or more solutes completely dissolved in a liquid solvent</t>
  </si>
  <si>
    <t>Injectable Solution</t>
  </si>
  <si>
    <t>a multiple use solution or reconstituted powder intended to be injected</t>
  </si>
  <si>
    <t>Auto-Injector</t>
  </si>
  <si>
    <t>a single use solution or suspension contained in a spring loaded injection system that can be administered by activating the device causing automatic insertion of the needle through the skin</t>
  </si>
  <si>
    <t>Cartridge</t>
  </si>
  <si>
    <t>a single or multiple use solution or a suspension contained in a vessel used with a separate reusable injection system</t>
  </si>
  <si>
    <t>Injection</t>
  </si>
  <si>
    <t>a single use sterile solution, suspension, or reconstituted powder intended for parenteral use</t>
  </si>
  <si>
    <t>Intraperitoneal Solution</t>
  </si>
  <si>
    <t>a solution intended for use in the peritoneal cavity</t>
  </si>
  <si>
    <t>Jet Injector</t>
  </si>
  <si>
    <t>a single use solution or a suspension contained in a needle free injection system</t>
  </si>
  <si>
    <t>Pen Injector</t>
  </si>
  <si>
    <t>a single or multiple use solution or suspension contained in a mechanical injection system used to administer the drug through a needle manually inserted into the skin</t>
  </si>
  <si>
    <t>Prefilled Syringe</t>
  </si>
  <si>
    <t>a single use solution or suspension intended to be injected in a syringe</t>
  </si>
  <si>
    <t>Irrigation Solution</t>
  </si>
  <si>
    <t>a solution intended for use as a flushing or rinsing agent</t>
  </si>
  <si>
    <t>Douche</t>
  </si>
  <si>
    <t>an irrigation solution intended for use in the vagina</t>
  </si>
  <si>
    <r>
      <t>Enema</t>
    </r>
    <r>
      <rPr>
        <sz val="12"/>
        <color rgb="FF212529"/>
        <rFont val="Helvetica Neue"/>
        <family val="2"/>
      </rPr>
      <t> (Rectal Solution; Rectal Suspension)</t>
    </r>
  </si>
  <si>
    <t>an irrigation solution intended to cleanse the bowel or administer diagnostic drugs</t>
  </si>
  <si>
    <t>Ophthalmic Irrigation Solution</t>
  </si>
  <si>
    <t>an irrigation solution intended for use in the eye</t>
  </si>
  <si>
    <r>
      <t>Nasal Solution </t>
    </r>
    <r>
      <rPr>
        <sz val="12"/>
        <color rgb="FF212529"/>
        <rFont val="Helvetica Neue"/>
        <family val="2"/>
      </rPr>
      <t>(Nasal Drops; Nose Drops)</t>
    </r>
  </si>
  <si>
    <t>a solution intended for use on the nasal mucosa</t>
  </si>
  <si>
    <r>
      <t>Ophthalmic Solution </t>
    </r>
    <r>
      <rPr>
        <sz val="12"/>
        <color rgb="FF212529"/>
        <rFont val="Helvetica Neue"/>
        <family val="2"/>
      </rPr>
      <t>(Ophthalmic Drops; Eye Drops)</t>
    </r>
  </si>
  <si>
    <t>a solution intended for use in the eye</t>
  </si>
  <si>
    <r>
      <t>Oral Solution </t>
    </r>
    <r>
      <rPr>
        <sz val="12"/>
        <color rgb="FF212529"/>
        <rFont val="Helvetica Neue"/>
        <family val="2"/>
      </rPr>
      <t>(Oral Drops)</t>
    </r>
  </si>
  <si>
    <t>a solution intended to be taken by mouth. For solutions applied to the teeth, use Mouthwash</t>
  </si>
  <si>
    <r>
      <t>Mouthwash</t>
    </r>
    <r>
      <rPr>
        <sz val="12"/>
        <color rgb="FF212529"/>
        <rFont val="Helvetica Neue"/>
        <family val="2"/>
      </rPr>
      <t> (Oral Rinse; Topical Dental Solution)</t>
    </r>
  </si>
  <si>
    <t>an oral solution intended to be used as a rinse or for irrigation. This includes oral solutions that are applied to the teeth</t>
  </si>
  <si>
    <t>Mucous Membrane Topical Solution</t>
  </si>
  <si>
    <t>an oral solution intended for use on the mucous membranes</t>
  </si>
  <si>
    <r>
      <t>Otic Solution </t>
    </r>
    <r>
      <rPr>
        <sz val="12"/>
        <color rgb="FF212529"/>
        <rFont val="Helvetica Neue"/>
        <family val="2"/>
      </rPr>
      <t>(Otic Drops; Ear Drops)</t>
    </r>
  </si>
  <si>
    <t>a solution intended for use in the ear</t>
  </si>
  <si>
    <t>Rectal Solution</t>
  </si>
  <si>
    <t>a solution intended for use in the rectum</t>
  </si>
  <si>
    <r>
      <t>Topical Solution </t>
    </r>
    <r>
      <rPr>
        <sz val="12"/>
        <color rgb="FF212529"/>
        <rFont val="Helvetica Neue"/>
        <family val="2"/>
      </rPr>
      <t>(Tincture; Liniment)</t>
    </r>
  </si>
  <si>
    <t>a solution intended for use on a surface (do not use for Oral Solutions)</t>
  </si>
  <si>
    <t>Topical Liquefied Gas</t>
  </si>
  <si>
    <t>a gas that is cooled or pressurized to its liquid form and used topically on the skin for cryotherapy or freezing skin lesions</t>
  </si>
  <si>
    <t>a package that contains multiple drugs, or drugs designed to be administered in a specified sequence</t>
  </si>
  <si>
    <t>Suspension</t>
  </si>
  <si>
    <t>a nonhomogenous mixture of one or more substances not completely dissolved in a liquid</t>
  </si>
  <si>
    <t>Injectable Suspension</t>
  </si>
  <si>
    <t>a multiple use suspension or reconstituted powder intended to be injected</t>
  </si>
  <si>
    <t>Intratracheal Suspension</t>
  </si>
  <si>
    <t>a suspension intended for use in the trachea</t>
  </si>
  <si>
    <t>Lotion</t>
  </si>
  <si>
    <t>a viscous liquid suspension</t>
  </si>
  <si>
    <t>Topical Lotion</t>
  </si>
  <si>
    <t>a lotion intended for use on the skin</t>
  </si>
  <si>
    <t>Augmented Topical Lotion</t>
  </si>
  <si>
    <t>a lotion with enhanced drug delivery capability</t>
  </si>
  <si>
    <r>
      <t>Nasal Suspension</t>
    </r>
    <r>
      <rPr>
        <sz val="12"/>
        <color rgb="FF212529"/>
        <rFont val="Helvetica Neue"/>
        <family val="2"/>
      </rPr>
      <t> (Nasal Drops; Nose Drops)</t>
    </r>
  </si>
  <si>
    <t>a suspension intended for use in the nose</t>
  </si>
  <si>
    <r>
      <t>Ophthalmic Suspension</t>
    </r>
    <r>
      <rPr>
        <sz val="12"/>
        <color rgb="FF212529"/>
        <rFont val="Helvetica Neue"/>
        <family val="2"/>
      </rPr>
      <t>(Ophthalmic Drops; Eye Drops)</t>
    </r>
  </si>
  <si>
    <t>a suspension intended for use in the eye</t>
  </si>
  <si>
    <r>
      <t>Oral Suspension</t>
    </r>
    <r>
      <rPr>
        <sz val="12"/>
        <color rgb="FF212529"/>
        <rFont val="Helvetica Neue"/>
        <family val="2"/>
      </rPr>
      <t> (Oral Drops)</t>
    </r>
  </si>
  <si>
    <t>a suspension intended to be taken by mouth</t>
  </si>
  <si>
    <t>Extended Release Suspension</t>
  </si>
  <si>
    <t>a suspension that allows for a timed or controlled release of the solute</t>
  </si>
  <si>
    <r>
      <t>Otic Suspension</t>
    </r>
    <r>
      <rPr>
        <sz val="12"/>
        <color rgb="FF212529"/>
        <rFont val="Helvetica Neue"/>
        <family val="2"/>
      </rPr>
      <t> (Otic Drops; Ear Drops)</t>
    </r>
  </si>
  <si>
    <t>a suspension intended for use in the ear</t>
  </si>
  <si>
    <t>Topical Suspension</t>
  </si>
  <si>
    <t>a suspension intended for external application on the skin</t>
  </si>
  <si>
    <t>Solid</t>
  </si>
  <si>
    <t>Bar</t>
  </si>
  <si>
    <t>a block of solid material that is longer in length than width</t>
  </si>
  <si>
    <t>Bar Soap</t>
  </si>
  <si>
    <t>a bar intended to be used to cleanse the body</t>
  </si>
  <si>
    <t>Medicated Bar Soap</t>
  </si>
  <si>
    <t>a bar of soap containing medication</t>
  </si>
  <si>
    <t>Capsule</t>
  </si>
  <si>
    <t>a contained dosage form filled with solid or liquid ingredients that can be poured or squeezed</t>
  </si>
  <si>
    <t>Oral Capsule</t>
  </si>
  <si>
    <t>a capsule taken by mouth</t>
  </si>
  <si>
    <t>Delayed Release Oral Capsule</t>
  </si>
  <si>
    <t>a solid dosage form in which the drug is enclosed within either a hard or soft soluble container made from a suitable form of gelatin, and which releases a drug (or drugs) at a time other than promptly after oral administration (enteric-coated particles are delayed release dosage forms)</t>
  </si>
  <si>
    <t>Extended Release Oral Capsule</t>
  </si>
  <si>
    <t>a capsule that allows medication to be released over an extended period of time at a controlled rate</t>
  </si>
  <si>
    <t>Chewing Gum</t>
  </si>
  <si>
    <t>an insoluble material that is chewed to release medication</t>
  </si>
  <si>
    <t>Oral Flakes</t>
  </si>
  <si>
    <t>a collection of small, flat, thin, pieces of matter</t>
  </si>
  <si>
    <t>Gel (Jelly)</t>
  </si>
  <si>
    <t>fine particles dispersed in a medium resulting in a solid substance</t>
  </si>
  <si>
    <r>
      <t>Nasal Gel </t>
    </r>
    <r>
      <rPr>
        <sz val="12"/>
        <color rgb="FF212529"/>
        <rFont val="Helvetica Neue"/>
        <family val="2"/>
      </rPr>
      <t>(Nasal Jelly)</t>
    </r>
  </si>
  <si>
    <t>a gel intended for use on or in the nasal cavity</t>
  </si>
  <si>
    <r>
      <t>Oral Gel </t>
    </r>
    <r>
      <rPr>
        <sz val="12"/>
        <color rgb="FF212529"/>
        <rFont val="Helvetica Neue"/>
        <family val="2"/>
      </rPr>
      <t>(Oral Jelly)</t>
    </r>
  </si>
  <si>
    <t>a gel intended for use on or in the oral cavity</t>
  </si>
  <si>
    <r>
      <t>Ophthalmic Gel </t>
    </r>
    <r>
      <rPr>
        <sz val="12"/>
        <color rgb="FF212529"/>
        <rFont val="Helvetica Neue"/>
        <family val="2"/>
      </rPr>
      <t>(Ophthalmic Jelly)</t>
    </r>
  </si>
  <si>
    <t>a gel intended for use on or in the eye</t>
  </si>
  <si>
    <r>
      <t>Rectal Gel </t>
    </r>
    <r>
      <rPr>
        <sz val="12"/>
        <color rgb="FF212529"/>
        <rFont val="Helvetica Neue"/>
        <family val="2"/>
      </rPr>
      <t>(Rectal Jelly)</t>
    </r>
  </si>
  <si>
    <t>a gel intended for use in or around the rectum</t>
  </si>
  <si>
    <r>
      <t>Topical Gel </t>
    </r>
    <r>
      <rPr>
        <sz val="12"/>
        <color rgb="FF212529"/>
        <rFont val="Helvetica Neue"/>
        <family val="2"/>
      </rPr>
      <t>(Topical Jelly)</t>
    </r>
  </si>
  <si>
    <t>a gel intended for use on the skin</t>
  </si>
  <si>
    <t>Augmented Topical Gel</t>
  </si>
  <si>
    <t>a gel with enhanced drug delivery capability</t>
  </si>
  <si>
    <r>
      <t>Urethral Gel </t>
    </r>
    <r>
      <rPr>
        <sz val="12"/>
        <color rgb="FF212529"/>
        <rFont val="Helvetica Neue"/>
        <family val="2"/>
      </rPr>
      <t>(Urethral Jelly)</t>
    </r>
  </si>
  <si>
    <t>a gel intended for use in the urethra</t>
  </si>
  <si>
    <r>
      <t>Vaginal Gel </t>
    </r>
    <r>
      <rPr>
        <sz val="12"/>
        <color rgb="FF212529"/>
        <rFont val="Helvetica Neue"/>
        <family val="2"/>
      </rPr>
      <t>(Vaginal Jelly)</t>
    </r>
  </si>
  <si>
    <t>a gel intended for use in or around the vagina</t>
  </si>
  <si>
    <t>Granules</t>
  </si>
  <si>
    <t>numerous particles forming a larger unit</t>
  </si>
  <si>
    <t>Delayed Release Oral Granules</t>
  </si>
  <si>
    <t>granules intended to be taken by mouth which releases a drug (or drugs) at a time other than promptly after oral administration (enteric-coated articles are delayed release dosage forms)</t>
  </si>
  <si>
    <t>Granules for Oral Solution</t>
  </si>
  <si>
    <t>granules to be reconstituted with solvent just before dispensing to form a solution intended to be taken by mouth</t>
  </si>
  <si>
    <t>Granules for Oral Suspension</t>
  </si>
  <si>
    <t>granules to be reconstituted with diluent prior to administration to form a suspension intended to be taken by mouth</t>
  </si>
  <si>
    <t>Oral Granules</t>
  </si>
  <si>
    <t>granules intended to be taken by mouth</t>
  </si>
  <si>
    <t>Drug Implant</t>
  </si>
  <si>
    <t>a solid form inserted into the body that releases medication over time</t>
  </si>
  <si>
    <t>Intrauterine System</t>
  </si>
  <si>
    <t>a drug delivery system inserted and left in the uterus to provide uniform release of drugs over several years</t>
  </si>
  <si>
    <t>a solid mass intended to be held in the mouth to allow for slow dissolution</t>
  </si>
  <si>
    <t>a non-adhesive patch used to apply medication (see also Medicated Patch and Transdermal System)</t>
  </si>
  <si>
    <t>Medicated Tape</t>
  </si>
  <si>
    <t>an adhesive tape used to apply medication (see also Medicated Patch and Transdermal System)</t>
  </si>
  <si>
    <t>Ointment</t>
  </si>
  <si>
    <t>a viscous occlusive mixture</t>
  </si>
  <si>
    <t>Nasal Ointment</t>
  </si>
  <si>
    <t>a ointment intended for use on or in the nose</t>
  </si>
  <si>
    <t>Ophthalmic Ointment</t>
  </si>
  <si>
    <t>a ointment intended for use on or in the eye</t>
  </si>
  <si>
    <t>Oral Ointment</t>
  </si>
  <si>
    <t>a ointment intended for use on or in the mouth</t>
  </si>
  <si>
    <t>Otic Ointment</t>
  </si>
  <si>
    <t>a ointment intended for use on or in the ear</t>
  </si>
  <si>
    <t>Rectal Ointment</t>
  </si>
  <si>
    <t>a ointment intended for use on or in the rectum</t>
  </si>
  <si>
    <t>Topical Ointment</t>
  </si>
  <si>
    <t>a ointment intended for use on or in the skin</t>
  </si>
  <si>
    <t>Augmented Topical Ointment</t>
  </si>
  <si>
    <t>an ointment with enhanced drug delivery capability</t>
  </si>
  <si>
    <t>Vaginal Ointment</t>
  </si>
  <si>
    <t>a ointment intended for use on or in the vagina</t>
  </si>
  <si>
    <t>Oral Film</t>
  </si>
  <si>
    <t>a thin sheet placed in the oral cavity and contains one or more layers</t>
  </si>
  <si>
    <t>Buccal Film</t>
  </si>
  <si>
    <t>a thin sheet placed on the inner lining of the cheek until dissolved and contains one or more layers</t>
  </si>
  <si>
    <t>Sublingual Film</t>
  </si>
  <si>
    <t>a thin sheet placed under the tongue until dissolved and contains one or more layers</t>
  </si>
  <si>
    <t>Paste</t>
  </si>
  <si>
    <t>a smooth, viscous mixture of material; semisolid in nature</t>
  </si>
  <si>
    <t>Oral Paste</t>
  </si>
  <si>
    <t>a paste to be taken or used orally</t>
  </si>
  <si>
    <t>Toothpaste</t>
  </si>
  <si>
    <t>a paste intended to be used in cleaning teeth</t>
  </si>
  <si>
    <t>Patch</t>
  </si>
  <si>
    <t>a type of material that can be used to cover or repair an affected area</t>
  </si>
  <si>
    <t>Medicated Patch</t>
  </si>
  <si>
    <t>an adhesive patch that delivers medication locally to the area beneath the patch (see also Transdermal System and Medicated Tape) </t>
  </si>
  <si>
    <t>Transdermal System</t>
  </si>
  <si>
    <t>an adhesive patch that delivers medication at a set rate systemically over a defined period of time (see also Medicated Patch)</t>
  </si>
  <si>
    <t>Oral Pellet</t>
  </si>
  <si>
    <t>a small rounded body</t>
  </si>
  <si>
    <t>Oral Wafer</t>
  </si>
  <si>
    <t>a thin, cookie-like, baked form</t>
  </si>
  <si>
    <t>Powder</t>
  </si>
  <si>
    <t>a loose state of particulate matter</t>
  </si>
  <si>
    <t>Nasal Powder</t>
  </si>
  <si>
    <t>a powder intended for use in the nasal cavity</t>
  </si>
  <si>
    <t>Oral Powder</t>
  </si>
  <si>
    <t>a powder given orally, often sprinkled on or mixed with food. Not for powders mixed with liquids</t>
  </si>
  <si>
    <t>Powder for Nasal Solution</t>
  </si>
  <si>
    <t>a powder, which, upon the addition of suitable vehicles, yields a solution intended for use on the nasal mucosa</t>
  </si>
  <si>
    <t>Powder for Oral Solution</t>
  </si>
  <si>
    <t>a powder, which, upon the addition of suitable vehicles, yields a solution intended to be taken by mouth</t>
  </si>
  <si>
    <t>Powder for Oral Suspension</t>
  </si>
  <si>
    <t>a powder, which, upon the addition of suitable vehicles, yields a suspension intended to be taken by mouth</t>
  </si>
  <si>
    <t>Powder for Pyelocalyceal Solution</t>
  </si>
  <si>
    <t>a powder, which, upon the addition of suitable vehicles, yields a solution intended to be administered via the renal pelvis and calices</t>
  </si>
  <si>
    <t>Sublingual Powder</t>
  </si>
  <si>
    <t>a powder intended for use under the tongue</t>
  </si>
  <si>
    <t>Topical Powder</t>
  </si>
  <si>
    <t>a powder intended for use on the outside surface of the body</t>
  </si>
  <si>
    <t>Sponge</t>
  </si>
  <si>
    <t>a solid composed of a porous, interlacing, absorbent, usually shape-retaining material containing a medication, intended for temporary insertion into a body cavity</t>
  </si>
  <si>
    <t>Vaginal Sponge </t>
  </si>
  <si>
    <t>a disposable sponge saturated with a medication to be placed in the vagina, covering the cervix</t>
  </si>
  <si>
    <t>Suppository</t>
  </si>
  <si>
    <t>a solid drug delivery vehicle that melts at normal body temperature</t>
  </si>
  <si>
    <t>Rectal Suppository</t>
  </si>
  <si>
    <t>a suppository intended to be inserted into the rectum</t>
  </si>
  <si>
    <t>Urethral Suppository</t>
  </si>
  <si>
    <t>a suppository intended to be inserted into the urethra</t>
  </si>
  <si>
    <t>Vaginal Insert</t>
  </si>
  <si>
    <t>a solid form (tablet, capsule, or suppository) intended to be inserted into the vagina</t>
  </si>
  <si>
    <t>Tablet</t>
  </si>
  <si>
    <t>a solid, compressed dosage form</t>
  </si>
  <si>
    <r>
      <t>Oral Tablet </t>
    </r>
    <r>
      <rPr>
        <sz val="12"/>
        <color rgb="FF212529"/>
        <rFont val="Helvetica Neue"/>
        <family val="2"/>
      </rPr>
      <t>(Caplet)</t>
    </r>
  </si>
  <si>
    <t>a tablet containing medicated materials to be taken by mouth</t>
  </si>
  <si>
    <t>Buccal Tablet</t>
  </si>
  <si>
    <t>a tablet held in the hollow pockets of the cheek until dissolved</t>
  </si>
  <si>
    <t>Sustained Release Buccal Tablet</t>
  </si>
  <si>
    <t>a tablet held in the hollow pockets of the cheek while the slowed delivery system allows the drug to be released over an extended period of time at a controlled rate</t>
  </si>
  <si>
    <t>Chewable Tablet</t>
  </si>
  <si>
    <t>a tablet taken by mouth and crushed into smaller pieces before swallowing</t>
  </si>
  <si>
    <t>Chewable Extended Release Oral Tablet</t>
  </si>
  <si>
    <t>a tablet taken by mouth and crushed into smaller pieces before swallowing whose contents are slowly released over an extended period of time at a controlled rate</t>
  </si>
  <si>
    <t>Delayed Release Oral Tablet</t>
  </si>
  <si>
    <t>a solid dosage form which releases a drug (or drugs) at a time other than promptly after oral administration (enteric-coated particles are delayed release dosage forms)</t>
  </si>
  <si>
    <t>Disintegrating Oral Tablet</t>
  </si>
  <si>
    <t>a tablet dissolved in the mouth to release medication</t>
  </si>
  <si>
    <t>Effervescent Oral Tablet</t>
  </si>
  <si>
    <t>a solid dosage form containing mixtures of acids (e.g., citric acid, tartaric acid) and sodium bicarbonate, which release carbon dioxide when dissolved in water; it is intended to be dissolved or dispersed in water before oral administration</t>
  </si>
  <si>
    <t>Extended Release Oral Tablet</t>
  </si>
  <si>
    <t>a tablet whose contents are slowly released over an extended period of time at a controlled rate</t>
  </si>
  <si>
    <t>Sublingual Tablet</t>
  </si>
  <si>
    <t>a tablet held under the tongue until dissolved</t>
  </si>
  <si>
    <t>Tablet for Oral Suspension</t>
  </si>
  <si>
    <t>a tablet to be reconstituted with diluent prior to administration to form a suspension intended to be taken by mouth</t>
  </si>
  <si>
    <t>Vaginal Film</t>
  </si>
  <si>
    <t>a thin sheet placed on the inner lining of the vagina until dissolved and contains one or more layers</t>
  </si>
  <si>
    <t>Vaginal System</t>
  </si>
  <si>
    <t>a pliable delivery system surrounded by a polymeric membrane that provides controlled drug release to the vagina</t>
  </si>
  <si>
    <r>
      <t>Oral Lozenge </t>
    </r>
    <r>
      <rPr>
        <sz val="16"/>
        <color rgb="FF212529"/>
        <rFont val="Helvetica Neue"/>
        <family val="2"/>
      </rPr>
      <t>(Oral Troche)</t>
    </r>
  </si>
  <si>
    <r>
      <t>Medicated Pad </t>
    </r>
    <r>
      <rPr>
        <sz val="16"/>
        <color rgb="FF212529"/>
        <rFont val="Helvetica Neue"/>
        <family val="2"/>
      </rPr>
      <t>(Medicated Swab)</t>
    </r>
  </si>
  <si>
    <t>PACK</t>
  </si>
  <si>
    <t>LIQUIDS</t>
  </si>
  <si>
    <t>INHALANTS AND SPRAYS</t>
  </si>
  <si>
    <t>Appendix 3 - RxNorm Dose Form Groups (TTY=DFG)</t>
  </si>
  <si>
    <t>Dose form group (TTY=DFG) is a term type that serves as a grouping of dose forms (TTY=DF) related by route of administration (i.e., Topical) or dose form (i.e., Pill). DFG, along with SCDG and SBDG term types, are meant to be used in medication application interfaces. Instead of users scrolling through a long list of drugs with many different dose forms, the DFG/SCDG/SBDG group dose forms for shorter, more manageable drug lists.</t>
  </si>
  <si>
    <t>This is the list of available dose form groups and the dose forms they group together:</t>
  </si>
  <si>
    <t>Buccal Film </t>
  </si>
  <si>
    <t>Buccal Tablet </t>
  </si>
  <si>
    <t>Sustained Release Buccal Tablet </t>
  </si>
  <si>
    <t>Chewable Extended Release Oral Tablet </t>
  </si>
  <si>
    <t>Chewable Tablet </t>
  </si>
  <si>
    <t>Chewing Gum </t>
  </si>
  <si>
    <t>Dental Product </t>
  </si>
  <si>
    <t>Mouthwash </t>
  </si>
  <si>
    <t>Toothpaste </t>
  </si>
  <si>
    <t>Disintegrating Oral Product </t>
  </si>
  <si>
    <t>Disintegrating Oral Tablet </t>
  </si>
  <si>
    <t>Drug Implant Product </t>
  </si>
  <si>
    <t>Drug Implant </t>
  </si>
  <si>
    <t>Intrauterine System </t>
  </si>
  <si>
    <t>Flake Product </t>
  </si>
  <si>
    <t>Oral Flakes </t>
  </si>
  <si>
    <t>Granule Product </t>
  </si>
  <si>
    <t>Delayed Release Oral Granules </t>
  </si>
  <si>
    <t>Granules for Oral Solution </t>
  </si>
  <si>
    <t>Granules for Oral Suspension </t>
  </si>
  <si>
    <t>Oral Granules </t>
  </si>
  <si>
    <t>Inhalant Product </t>
  </si>
  <si>
    <t>Dry Powder Inhaler </t>
  </si>
  <si>
    <t>Gas for Inhalation </t>
  </si>
  <si>
    <t>Inhalation Powder </t>
  </si>
  <si>
    <t>Inhalation Solution </t>
  </si>
  <si>
    <t>Inhalation Spray </t>
  </si>
  <si>
    <t>Inhalation Suspension </t>
  </si>
  <si>
    <t>Metered Dose Inhaler </t>
  </si>
  <si>
    <t>Metered Dose Nasal Spray </t>
  </si>
  <si>
    <t>Nasal Inhalant </t>
  </si>
  <si>
    <t>Nasal Spray </t>
  </si>
  <si>
    <t>Injectable Product </t>
  </si>
  <si>
    <t>Auto-Injector </t>
  </si>
  <si>
    <t>Cartridge </t>
  </si>
  <si>
    <t>Injectable Foam </t>
  </si>
  <si>
    <t>Injectable Solution </t>
  </si>
  <si>
    <t>Injectable Suspension </t>
  </si>
  <si>
    <t>Injection </t>
  </si>
  <si>
    <t>Jet Injector </t>
  </si>
  <si>
    <t>Pen Injector </t>
  </si>
  <si>
    <t>Prefilled Syringe </t>
  </si>
  <si>
    <t>Intraperitoneal Product </t>
  </si>
  <si>
    <t>Intraperitoneal Solution </t>
  </si>
  <si>
    <t>Intratracheal Product </t>
  </si>
  <si>
    <t>Intratracheal Suspension </t>
  </si>
  <si>
    <t>Irrigation Product </t>
  </si>
  <si>
    <t>Irrigation Solution </t>
  </si>
  <si>
    <t>Lozenge Product </t>
  </si>
  <si>
    <t>Oral Lozenge </t>
  </si>
  <si>
    <t>Medicated Pad or Tape </t>
  </si>
  <si>
    <t>Medicated Pad </t>
  </si>
  <si>
    <t>Medicated Tape </t>
  </si>
  <si>
    <t>Mouthwash Product </t>
  </si>
  <si>
    <t>Mucosal Product </t>
  </si>
  <si>
    <t>Mucosal Spray </t>
  </si>
  <si>
    <t>Mucous Membrane Topical Solution </t>
  </si>
  <si>
    <t>Nasal Product </t>
  </si>
  <si>
    <t>Nasal Gel </t>
  </si>
  <si>
    <t>Nasal Ointment </t>
  </si>
  <si>
    <t>Nasal Powder </t>
  </si>
  <si>
    <t>Nasal Solution </t>
  </si>
  <si>
    <t>Powder for Nasal Solution </t>
  </si>
  <si>
    <t>Ophthalmic Product </t>
  </si>
  <si>
    <t>Ophthalmic Cream </t>
  </si>
  <si>
    <t>Ophthalmic Gel </t>
  </si>
  <si>
    <t>Ophthalmic Irrigation Solution </t>
  </si>
  <si>
    <t>Ophthalmic Ointment </t>
  </si>
  <si>
    <t>Ophthalmic Solution </t>
  </si>
  <si>
    <t>Ophthalmic Suspension </t>
  </si>
  <si>
    <t>Oral Cream Product </t>
  </si>
  <si>
    <t>Oral Cream </t>
  </si>
  <si>
    <t>Oral Film Product </t>
  </si>
  <si>
    <t>Oral Film </t>
  </si>
  <si>
    <t>Sublingual Film </t>
  </si>
  <si>
    <t>Oral Foam Product </t>
  </si>
  <si>
    <t>Oral Foam </t>
  </si>
  <si>
    <t>Oral Gel Product </t>
  </si>
  <si>
    <t>Oral Gel </t>
  </si>
  <si>
    <t>Oral Liquid Product </t>
  </si>
  <si>
    <t>Extended Release Suspension </t>
  </si>
  <si>
    <t>Oral Solution </t>
  </si>
  <si>
    <t>Oral Spray </t>
  </si>
  <si>
    <t>Oral Suspension </t>
  </si>
  <si>
    <t>Tablet for Oral Suspension </t>
  </si>
  <si>
    <t>Oral Ointment Product </t>
  </si>
  <si>
    <t>Oral Ointment </t>
  </si>
  <si>
    <t>Oral Paste Product </t>
  </si>
  <si>
    <t>Oral Paste </t>
  </si>
  <si>
    <t>Oral Powder Product </t>
  </si>
  <si>
    <t>Oral Powder </t>
  </si>
  <si>
    <t>Powder for Oral Solution </t>
  </si>
  <si>
    <t>Powder for Oral Suspension </t>
  </si>
  <si>
    <t>Sublingual Powder </t>
  </si>
  <si>
    <t>Oral Product </t>
  </si>
  <si>
    <t>Delayed Release Oral Capsule </t>
  </si>
  <si>
    <t>Delayed Release Oral Tablet </t>
  </si>
  <si>
    <t>Effervescent Oral Tablet </t>
  </si>
  <si>
    <t>Extended Release Oral Capsule </t>
  </si>
  <si>
    <t>Extended Release Oral Tablet </t>
  </si>
  <si>
    <t>Oral Capsule </t>
  </si>
  <si>
    <t>Oral Pellet </t>
  </si>
  <si>
    <t>Oral Tablet </t>
  </si>
  <si>
    <t>Oral Wafer </t>
  </si>
  <si>
    <t>Sublingual Tablet </t>
  </si>
  <si>
    <t>Oral Spray Product </t>
  </si>
  <si>
    <t>Otic Product </t>
  </si>
  <si>
    <t>Otic Ointment </t>
  </si>
  <si>
    <t>Otic Solution </t>
  </si>
  <si>
    <t>Otic Suspension </t>
  </si>
  <si>
    <t>Paste Product </t>
  </si>
  <si>
    <t>Paste </t>
  </si>
  <si>
    <t>Pellet Product </t>
  </si>
  <si>
    <t>Pill </t>
  </si>
  <si>
    <t>Pyelocalyceal Product </t>
  </si>
  <si>
    <t>Powder for Pyelocalyceal Solution </t>
  </si>
  <si>
    <t>Rectal Product </t>
  </si>
  <si>
    <t>Enema </t>
  </si>
  <si>
    <t>Rectal Cream </t>
  </si>
  <si>
    <t>Rectal Foam </t>
  </si>
  <si>
    <t>Rectal Gel </t>
  </si>
  <si>
    <t>Rectal Ointment </t>
  </si>
  <si>
    <t>Rectal Solution </t>
  </si>
  <si>
    <t>Rectal Spray </t>
  </si>
  <si>
    <t>Rectal Suppository </t>
  </si>
  <si>
    <t>Shampoo Product </t>
  </si>
  <si>
    <t>Medicated Shampoo </t>
  </si>
  <si>
    <t>Soap Product </t>
  </si>
  <si>
    <t>Medicated Bar Soap </t>
  </si>
  <si>
    <t>Medicated Liquid Soap </t>
  </si>
  <si>
    <t>Sublingual Product </t>
  </si>
  <si>
    <t>Toothpaste Product </t>
  </si>
  <si>
    <t>Topical Product </t>
  </si>
  <si>
    <t>Medicated Patch </t>
  </si>
  <si>
    <t>Powder Spray </t>
  </si>
  <si>
    <t>Topical Cream </t>
  </si>
  <si>
    <t>Topical Foam </t>
  </si>
  <si>
    <t>Topical Gel </t>
  </si>
  <si>
    <t>Topical Liquefied Gas </t>
  </si>
  <si>
    <t>Topical Lotion </t>
  </si>
  <si>
    <t>Topical Oil </t>
  </si>
  <si>
    <t>Topical Ointment </t>
  </si>
  <si>
    <t>Topical Powder </t>
  </si>
  <si>
    <t>Topical Solution </t>
  </si>
  <si>
    <t>Topical Spray </t>
  </si>
  <si>
    <t>Topical Suspension </t>
  </si>
  <si>
    <t>Transdermal System </t>
  </si>
  <si>
    <t>Transdermal Product </t>
  </si>
  <si>
    <t>Urethral Product </t>
  </si>
  <si>
    <t>Urethral Suppository </t>
  </si>
  <si>
    <t>Vaginal Product </t>
  </si>
  <si>
    <t>Douche </t>
  </si>
  <si>
    <t>Vaginal Cream </t>
  </si>
  <si>
    <t>Vaginal Film </t>
  </si>
  <si>
    <t>Vaginal Foam </t>
  </si>
  <si>
    <t>Vaginal Gel </t>
  </si>
  <si>
    <t>Vaginal Insert </t>
  </si>
  <si>
    <t>Vaginal Ointment </t>
  </si>
  <si>
    <t>Vaginal System </t>
  </si>
  <si>
    <t>Wafer Product </t>
  </si>
  <si>
    <t>Last Reviewed: August 2, 2021</t>
  </si>
  <si>
    <t>Buccal Product</t>
  </si>
  <si>
    <t>Chewable Product</t>
  </si>
  <si>
    <t>tra_code</t>
  </si>
  <si>
    <t>tra_term</t>
  </si>
  <si>
    <t>adf_bf_code</t>
  </si>
  <si>
    <t>adf_bf_term</t>
  </si>
  <si>
    <t>adf_som_code</t>
  </si>
  <si>
    <t>adf_som_term</t>
  </si>
  <si>
    <t>mdf_bf_code</t>
  </si>
  <si>
    <t>mdf_bf_term</t>
  </si>
  <si>
    <t>adf_rca_code</t>
  </si>
  <si>
    <t>adf_rca_term</t>
  </si>
  <si>
    <t>adf_isi_code</t>
  </si>
  <si>
    <t>adf_isi_term</t>
  </si>
  <si>
    <t>adf_ame_code</t>
  </si>
  <si>
    <t>adf_ame_term</t>
  </si>
  <si>
    <t>Basic Form of Manufactured Drug</t>
  </si>
  <si>
    <t>Transformation of Manufactured Drug</t>
  </si>
  <si>
    <t xml:space="preserve">Basic Form of Administrable Drug </t>
  </si>
  <si>
    <t>State of Matter of ADF</t>
  </si>
  <si>
    <t>Release Character of ADF</t>
  </si>
  <si>
    <t>Intended Site of ADF</t>
  </si>
  <si>
    <t>Administration Method of ADF</t>
  </si>
  <si>
    <t>film</t>
  </si>
  <si>
    <t>no transformation</t>
  </si>
  <si>
    <t>Pulmonary</t>
  </si>
  <si>
    <t>tablet</t>
  </si>
  <si>
    <t>gum</t>
  </si>
  <si>
    <t>solution</t>
  </si>
  <si>
    <t>semi-solid</t>
  </si>
  <si>
    <t>implant</t>
  </si>
  <si>
    <t>lozenge</t>
  </si>
  <si>
    <t>granules</t>
  </si>
  <si>
    <t>dissolution</t>
  </si>
  <si>
    <t>suspension</t>
  </si>
  <si>
    <t>powder</t>
  </si>
  <si>
    <t>medicinal gas</t>
  </si>
  <si>
    <t>spray</t>
  </si>
  <si>
    <t>liquid</t>
  </si>
  <si>
    <t>foam</t>
  </si>
  <si>
    <t>patch</t>
  </si>
  <si>
    <t>gel</t>
  </si>
  <si>
    <t>ointment</t>
  </si>
  <si>
    <t>cream</t>
  </si>
  <si>
    <t>dispersion</t>
  </si>
  <si>
    <t>paste</t>
  </si>
  <si>
    <t>capsule</t>
  </si>
  <si>
    <t>pellets</t>
  </si>
  <si>
    <t>pellet</t>
  </si>
  <si>
    <t>suppository</t>
  </si>
  <si>
    <t>shampoo</t>
  </si>
  <si>
    <t>block</t>
  </si>
  <si>
    <t>unknown</t>
  </si>
  <si>
    <t>insert</t>
  </si>
  <si>
    <t>impregnated material</t>
  </si>
  <si>
    <t>Dental</t>
  </si>
  <si>
    <t>Unknown/Miscellaneous</t>
  </si>
  <si>
    <t>Intrauterine</t>
  </si>
  <si>
    <t>Intraperitoneal</t>
  </si>
  <si>
    <t>Auricular</t>
  </si>
  <si>
    <t>Intravesical/Urethral</t>
  </si>
  <si>
    <t>Vaginal</t>
  </si>
  <si>
    <t>Oral</t>
  </si>
  <si>
    <t>Rinsing/washing</t>
  </si>
  <si>
    <t>Application</t>
  </si>
  <si>
    <t>Gas</t>
  </si>
  <si>
    <t>Liquid</t>
  </si>
  <si>
    <t>Dialysis</t>
  </si>
  <si>
    <t>Instillation</t>
  </si>
  <si>
    <t>Spraying</t>
  </si>
  <si>
    <t>Chewing</t>
  </si>
  <si>
    <t>Insertion</t>
  </si>
  <si>
    <t>Bathing</t>
  </si>
  <si>
    <t>muco-adhesive buccal tablet</t>
  </si>
  <si>
    <t>buccal tablet</t>
  </si>
  <si>
    <t>buccal film</t>
  </si>
  <si>
    <t>toothpaste</t>
  </si>
  <si>
    <t>oral gum</t>
  </si>
  <si>
    <t>chewable tablet</t>
  </si>
  <si>
    <t>gargle/mouthwash</t>
  </si>
  <si>
    <t>intrauterine delivery system</t>
  </si>
  <si>
    <t>trac_code</t>
  </si>
  <si>
    <t>trac_term</t>
  </si>
  <si>
    <t>rca_code</t>
  </si>
  <si>
    <t>rca_term</t>
  </si>
  <si>
    <t>amec_code</t>
  </si>
  <si>
    <t>amec_term</t>
  </si>
  <si>
    <t>isic_code</t>
  </si>
  <si>
    <t>isic_split_term</t>
  </si>
  <si>
    <t>rxcui</t>
  </si>
  <si>
    <t>english_pdf_and_mdf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</si>
</sst>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2"/>
      <color theme="1"/>
      <name val="Calibri"/>
      <family val="2"/>
      <scheme val="minor"/>
    </font>
    <font>
      <b/>
      <sz val="12"/>
      <color theme="1"/>
      <name val="Calibri"/>
      <family val="2"/>
      <scheme val="minor"/>
    </font>
    <font>
      <sz val="24"/>
      <color rgb="FF000000"/>
      <name val="Helvetica Neue"/>
      <family val="2"/>
    </font>
    <font>
      <sz val="16"/>
      <color rgb="FF212529"/>
      <name val="Helvetica Neue"/>
      <family val="2"/>
    </font>
    <font>
      <b/>
      <sz val="16"/>
      <color rgb="FF212529"/>
      <name val="Helvetica Neue"/>
      <family val="2"/>
    </font>
    <font>
      <sz val="12"/>
      <color rgb="FF212529"/>
      <name val="Helvetica Neue"/>
      <family val="2"/>
    </font>
    <font>
      <b/>
      <sz val="12"/>
      <color rgb="FF212529"/>
      <name val="Helvetica Neue"/>
      <family val="2"/>
    </font>
    <font>
      <sz val="24"/>
      <color rgb="FF000000"/>
      <name val="Inherit"/>
    </font>
    <font>
      <sz val="13"/>
      <color rgb="FF212529"/>
      <name val="Helvetica Neue"/>
      <family val="2"/>
    </font>
    <font>
      <sz val="20"/>
      <color rgb="FF212529"/>
      <name val="Inherit"/>
    </font>
    <font>
      <sz val="20"/>
      <color theme="1"/>
      <name val="Calibri"/>
      <family val="2"/>
      <scheme val="minor"/>
    </font>
    <font>
      <sz val="12"/>
      <color rgb="FF3F3F3F"/>
      <name val="Helvetica"/>
      <family val="2"/>
    </font>
    <font>
      <sz val="8"/>
      <color rgb="FFFCC90A"/>
      <name val="Calibri,Bold"/>
    </font>
    <font>
      <sz val="8"/>
      <color rgb="FFFCC90A"/>
      <name val="Calibri"/>
      <family val="2"/>
      <scheme val="minor"/>
    </font>
    <font>
      <sz val="8"/>
      <color theme="1"/>
      <name val="Calibri"/>
      <family val="2"/>
      <scheme val="minor"/>
    </font>
    <font>
      <sz val="9"/>
      <color indexed="81"/>
      <name val="Tahoma"/>
      <family val="2"/>
    </font>
    <font>
      <b/>
      <sz val="9"/>
      <color indexed="81"/>
      <name val="Tahoma"/>
      <family val="2"/>
    </font>
    <font>
      <b/>
      <sz val="9"/>
      <color rgb="FF000000"/>
      <name val="Tahoma"/>
      <family val="2"/>
    </font>
    <font>
      <sz val="9"/>
      <color rgb="FF000000"/>
      <name val="Tahoma"/>
      <family val="2"/>
    </font>
    <font>
      <b/>
      <sz val="12"/>
      <color theme="1"/>
      <name val="Calibri Light"/>
      <family val="2"/>
      <scheme val="major"/>
    </font>
    <font>
      <sz val="8"/>
      <color rgb="FFFCC90A"/>
      <name val="Calibri Light"/>
      <family val="2"/>
      <scheme val="major"/>
    </font>
    <font>
      <sz val="12"/>
      <color theme="1"/>
      <name val="Calibri Light"/>
      <family val="2"/>
      <scheme val="major"/>
    </font>
    <font>
      <b/>
      <sz val="12"/>
      <color rgb="FF212529"/>
      <name val="Calibri Light"/>
      <family val="2"/>
      <scheme val="major"/>
    </font>
    <font>
      <sz val="12"/>
      <color rgb="FF212529"/>
      <name val="Calibri Light"/>
      <family val="2"/>
      <scheme val="major"/>
    </font>
    <font>
      <sz val="12"/>
      <color rgb="FF3F3F3F"/>
      <name val="Calibri Light"/>
      <family val="2"/>
      <scheme val="major"/>
    </font>
    <font>
      <sz val="8"/>
      <color theme="1"/>
      <name val="Calibri Light"/>
      <family val="2"/>
      <scheme val="major"/>
    </font>
    <font>
      <sz val="13"/>
      <color rgb="FF212529"/>
      <name val="Calibri Light"/>
      <family val="2"/>
      <scheme val="major"/>
    </font>
  </fonts>
  <fills count="7">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57">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3" fillId="2" borderId="0" xfId="0" applyFont="1" applyFill="1"/>
    <xf numFmtId="0" fontId="4" fillId="2" borderId="0" xfId="0" applyFont="1" applyFill="1"/>
    <xf numFmtId="0" fontId="3" fillId="3" borderId="0" xfId="0" applyFont="1" applyFill="1"/>
    <xf numFmtId="0" fontId="4" fillId="3" borderId="0" xfId="0" applyFont="1" applyFill="1"/>
    <xf numFmtId="0" fontId="5" fillId="2" borderId="0" xfId="0" applyFont="1" applyFill="1"/>
    <xf numFmtId="0" fontId="0" fillId="2" borderId="0" xfId="0" applyFill="1"/>
    <xf numFmtId="0" fontId="4" fillId="0" borderId="0" xfId="0" applyFont="1" applyFill="1"/>
    <xf numFmtId="0" fontId="5" fillId="0" borderId="0" xfId="0" applyFont="1" applyFill="1"/>
    <xf numFmtId="0" fontId="0" fillId="0" borderId="0" xfId="0" applyFill="1"/>
    <xf numFmtId="0" fontId="7" fillId="0" borderId="0" xfId="0" applyFont="1"/>
    <xf numFmtId="0" fontId="8" fillId="0" borderId="0" xfId="0" applyFont="1"/>
    <xf numFmtId="0" fontId="9" fillId="0" borderId="0" xfId="0" applyFont="1"/>
    <xf numFmtId="0" fontId="10" fillId="0" borderId="0" xfId="0" applyFont="1"/>
    <xf numFmtId="0" fontId="0" fillId="0" borderId="0" xfId="0" applyFont="1" applyFill="1"/>
    <xf numFmtId="0" fontId="11" fillId="0" borderId="0" xfId="0" applyFont="1" applyFill="1"/>
    <xf numFmtId="0" fontId="13" fillId="0" borderId="0" xfId="0" applyFont="1" applyFill="1" applyAlignment="1"/>
    <xf numFmtId="0" fontId="14" fillId="0" borderId="0" xfId="0" applyFont="1" applyFill="1" applyAlignment="1"/>
    <xf numFmtId="0" fontId="14" fillId="0" borderId="0" xfId="0" applyFont="1" applyFill="1"/>
    <xf numFmtId="0" fontId="1" fillId="0" borderId="0" xfId="0" applyFont="1" applyFill="1"/>
    <xf numFmtId="0" fontId="12" fillId="0" borderId="0" xfId="0" applyFont="1" applyFill="1" applyAlignment="1"/>
    <xf numFmtId="0" fontId="0" fillId="0" borderId="0" xfId="0" applyFont="1" applyFill="1" applyAlignment="1">
      <alignment horizontal="left"/>
    </xf>
    <xf numFmtId="0" fontId="13" fillId="0" borderId="0" xfId="0" applyFont="1" applyFill="1"/>
    <xf numFmtId="0" fontId="1" fillId="0" borderId="0" xfId="0" applyFont="1" applyFill="1" applyAlignment="1"/>
    <xf numFmtId="0" fontId="8" fillId="0" borderId="0" xfId="0" applyFont="1" applyFill="1"/>
    <xf numFmtId="0" fontId="19" fillId="0" borderId="0" xfId="0" applyFont="1"/>
    <xf numFmtId="0" fontId="20" fillId="0" borderId="0" xfId="0" applyFont="1" applyAlignment="1"/>
    <xf numFmtId="0" fontId="21" fillId="0" borderId="0" xfId="0" applyFont="1"/>
    <xf numFmtId="0" fontId="22" fillId="0" borderId="0" xfId="0" applyFont="1"/>
    <xf numFmtId="0" fontId="23" fillId="0" borderId="0" xfId="0" applyFont="1"/>
    <xf numFmtId="0" fontId="24" fillId="0" borderId="0" xfId="0" applyFont="1"/>
    <xf numFmtId="0" fontId="21" fillId="5" borderId="0" xfId="0" applyFont="1" applyFill="1"/>
    <xf numFmtId="0" fontId="25" fillId="0" borderId="0" xfId="0" applyFont="1" applyAlignment="1"/>
    <xf numFmtId="0" fontId="25" fillId="0" borderId="0" xfId="0" applyFont="1"/>
    <xf numFmtId="0" fontId="20" fillId="0" borderId="0" xfId="0" applyFont="1"/>
    <xf numFmtId="0" fontId="21" fillId="6" borderId="0" xfId="0" applyFont="1" applyFill="1"/>
    <xf numFmtId="0" fontId="23" fillId="4" borderId="0" xfId="0" applyFont="1" applyFill="1"/>
    <xf numFmtId="0" fontId="21" fillId="4" borderId="0" xfId="0" applyFont="1" applyFill="1"/>
    <xf numFmtId="0" fontId="24" fillId="4" borderId="0" xfId="0" applyFont="1" applyFill="1"/>
    <xf numFmtId="0" fontId="20" fillId="4" borderId="0" xfId="0" applyFont="1" applyFill="1" applyAlignment="1"/>
    <xf numFmtId="0" fontId="21" fillId="0" borderId="0" xfId="0" applyFont="1" applyAlignment="1">
      <alignment horizontal="left"/>
    </xf>
    <xf numFmtId="0" fontId="21" fillId="4" borderId="0" xfId="0" applyFont="1" applyFill="1" applyAlignment="1">
      <alignment horizontal="left"/>
    </xf>
    <xf numFmtId="0" fontId="25" fillId="4" borderId="0" xfId="0" applyFont="1" applyFill="1" applyAlignment="1"/>
    <xf numFmtId="0" fontId="25" fillId="4" borderId="0" xfId="0" applyFont="1" applyFill="1"/>
    <xf numFmtId="0" fontId="21" fillId="0" borderId="0" xfId="0" applyFont="1" applyFill="1"/>
    <xf numFmtId="0" fontId="23" fillId="0" borderId="0" xfId="0" applyFont="1" applyFill="1"/>
    <xf numFmtId="0" fontId="24" fillId="0" borderId="0" xfId="0" applyFont="1" applyFill="1"/>
    <xf numFmtId="0" fontId="20" fillId="0" borderId="0" xfId="0" applyFont="1" applyFill="1" applyAlignment="1"/>
    <xf numFmtId="0" fontId="25" fillId="0" borderId="0" xfId="0" applyFont="1" applyFill="1" applyAlignment="1"/>
    <xf numFmtId="0" fontId="25" fillId="0" borderId="0" xfId="0" applyFont="1" applyFill="1"/>
    <xf numFmtId="0" fontId="26" fillId="0" borderId="0" xfId="0" applyFont="1"/>
    <xf numFmtId="0" fontId="19"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217</xdr:row>
      <xdr:rowOff>0</xdr:rowOff>
    </xdr:from>
    <xdr:to>
      <xdr:col>22</xdr:col>
      <xdr:colOff>0</xdr:colOff>
      <xdr:row>250</xdr:row>
      <xdr:rowOff>50800</xdr:rowOff>
    </xdr:to>
    <xdr:pic>
      <xdr:nvPicPr>
        <xdr:cNvPr id="2" name="Picture 1" descr="page1image21619680">
          <a:extLst>
            <a:ext uri="{FF2B5EF4-FFF2-40B4-BE49-F238E27FC236}">
              <a16:creationId xmlns:a16="http://schemas.microsoft.com/office/drawing/2014/main" id="{56FCA035-0C20-1944-B022-C342745347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90600" y="44500800"/>
          <a:ext cx="0" cy="675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32</xdr:col>
      <xdr:colOff>0</xdr:colOff>
      <xdr:row>98</xdr:row>
      <xdr:rowOff>0</xdr:rowOff>
    </xdr:from>
    <xdr:to>
      <xdr:col>32</xdr:col>
      <xdr:colOff>0</xdr:colOff>
      <xdr:row>131</xdr:row>
      <xdr:rowOff>38100</xdr:rowOff>
    </xdr:to>
    <xdr:pic>
      <xdr:nvPicPr>
        <xdr:cNvPr id="2" name="Picture 1" descr="page1image21619680">
          <a:extLst>
            <a:ext uri="{FF2B5EF4-FFF2-40B4-BE49-F238E27FC236}">
              <a16:creationId xmlns:a16="http://schemas.microsoft.com/office/drawing/2014/main" id="{6457FAF7-CC11-314B-9479-EF763744EC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14200" y="44094400"/>
          <a:ext cx="0" cy="675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Natalie J Karapetian" id="{5112038E-D820-CD4A-828D-BD75DD27E364}" userId="S::njkarape@ucsd.edu::2a956813-be6b-4604-b5e9-e0131aa0a0c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21" dT="2021-08-06T02:28:36.64" personId="{5112038E-D820-CD4A-828D-BD75DD27E364}" id="{ACA880D1-D032-254E-9520-A3C6EC793E56}">
    <text>Would it be “conventional” unless otherwise specified?</text>
  </threadedComment>
  <threadedComment ref="L21" dT="2021-08-06T02:50:42.23" personId="{5112038E-D820-CD4A-828D-BD75DD27E364}" id="{E85863F7-67E3-954C-94C1-B4B034B2B6F4}">
    <text>General term; can be anywhere</text>
  </threadedComment>
  <threadedComment ref="C25" dT="2021-08-05T23:35:27.31" personId="{5112038E-D820-CD4A-828D-BD75DD27E364}" id="{C0D50CD7-4A5F-9543-A6F5-43A1BBB4F70E}">
    <text>uncertain; no edqm equivalent</text>
  </threadedComment>
  <threadedComment ref="B40" dT="2021-08-05T23:00:16.11" personId="{5112038E-D820-CD4A-828D-BD75DD27E364}" id="{FE966EB8-6B21-F344-841C-F7AC3F7D6419}">
    <text>No term for “mist” in EDQM</text>
  </threadedComment>
  <threadedComment ref="N41" dT="2021-08-16T21:35:58.24" personId="{5112038E-D820-CD4A-828D-BD75DD27E364}" id="{32F46A08-0457-6347-B85E-F0693749CB73}">
    <text>Could also be “spray” but under “Inhalant Product” Dosage Form Group</text>
  </threadedComment>
  <threadedComment ref="B42" dT="2021-08-05T23:01:47.56" personId="{5112038E-D820-CD4A-828D-BD75DD27E364}" id="{D312B103-ED3F-B146-BB03-F852F2914744}">
    <text>No specification of SOM in definition
Could be powder/liquid etc.</text>
  </threadedComment>
  <threadedComment ref="N43" dT="2021-08-16T21:35:09.37" personId="{5112038E-D820-CD4A-828D-BD75DD27E364}" id="{45D5F0EC-825E-304A-B210-81F985E31B74}">
    <text>Also could be “spray”</text>
  </threadedComment>
  <threadedComment ref="B46" dT="2021-08-05T23:03:02.39" personId="{5112038E-D820-CD4A-828D-BD75DD27E364}" id="{137268AE-EF39-A943-A072-29DAF8AC888C}">
    <text>“Solution” or “Suspension”</text>
  </threadedComment>
  <threadedComment ref="B47" dT="2021-08-05T23:03:52.98" personId="{5112038E-D820-CD4A-828D-BD75DD27E364}" id="{67E35B0E-40B7-FF45-B8CD-1D160B2CB989}">
    <text>“Solution or suspension”</text>
  </threadedComment>
  <threadedComment ref="B51" dT="2021-08-05T23:08:41.21" personId="{5112038E-D820-CD4A-828D-BD75DD27E364}" id="{7B5CF1C2-7E53-614E-863E-C65BECD97F66}">
    <text>“solution, suspension, or reconstituted powder”</text>
  </threadedComment>
  <threadedComment ref="B52" dT="2021-08-05T23:10:52.16" personId="{5112038E-D820-CD4A-828D-BD75DD27E364}" id="{68F1BDBA-96F2-0042-B75F-022D7AFB5157}">
    <text>“solution or suspension”</text>
  </threadedComment>
  <threadedComment ref="L76" dT="2021-08-06T02:59:27.64" personId="{5112038E-D820-CD4A-828D-BD75DD27E364}" id="{A460B4ED-5E2C-9C44-AFB2-D64206E57314}">
    <text>could be oral, nasal, ocular, etc</text>
  </threadedComment>
  <threadedComment ref="L77" dT="2021-08-06T02:59:51.45" personId="{5112038E-D820-CD4A-828D-BD75DD27E364}" id="{BE8535F8-85D1-7D4A-A0BB-463626DC7A51}">
    <text>could be oral, nasal, ocular, etc</text>
  </threadedComment>
  <threadedComment ref="B82" dT="2021-08-05T23:20:17.31" personId="{5112038E-D820-CD4A-828D-BD75DD27E364}" id="{A98F13EF-437F-A348-BC2C-0E359FE45220}">
    <text>No specification of SOM (could be powder or liquid)</text>
  </threadedComment>
  <threadedComment ref="L112" dT="2021-08-16T23:01:32.88" personId="{5112038E-D820-CD4A-828D-BD75DD27E364}" id="{A970B912-AA08-7F46-8D50-8A846F3100DA}">
    <text>Could also be Oromucosal</text>
  </threadedComment>
  <threadedComment ref="C150" dT="2021-08-05T23:36:13.26" personId="{5112038E-D820-CD4A-828D-BD75DD27E364}" id="{6D2E6E36-579F-E548-A01B-FD31CCA651E3}">
    <text>no edqm equivlent</text>
  </threadedComment>
  <threadedComment ref="B163" dT="2021-08-05T23:39:53.15" personId="{5112038E-D820-CD4A-828D-BD75DD27E364}" id="{D91C4130-6B36-B246-ADE9-37B62B7C0B19}">
    <text>No edqm equivalent</text>
  </threadedComment>
  <threadedComment ref="B238" dT="2021-08-05T23:50:57.01" personId="{5112038E-D820-CD4A-828D-BD75DD27E364}" id="{9EC9F801-527F-8248-BCC1-9B3227683B28}">
    <text>MDF= gas + ADF = liquid?</text>
  </threadedComment>
  <threadedComment ref="B262" dT="2021-08-05T23:56:29.04" personId="{5112038E-D820-CD4A-828D-BD75DD27E364}" id="{7ECC986F-3B46-BD45-9CA9-CFCA4FBC6EBA}">
    <text>No edqm equivalent</text>
  </threadedComment>
  <threadedComment ref="B266" dT="2021-08-05T23:57:15.35" personId="{5112038E-D820-CD4A-828D-BD75DD27E364}" id="{51886FED-46A1-594D-AEF4-6B392887F955}">
    <text>no edqm equivalent</text>
  </threadedComment>
</ThreadedComments>
</file>

<file path=xl/threadedComments/threadedComment2.xml><?xml version="1.0" encoding="utf-8"?>
<ThreadedComments xmlns="http://schemas.microsoft.com/office/spreadsheetml/2018/threadedcomments" xmlns:x="http://schemas.openxmlformats.org/spreadsheetml/2006/main">
  <threadedComment ref="V3" dT="2021-08-06T02:59:27.64" personId="{5112038E-D820-CD4A-828D-BD75DD27E364}" id="{2A7F22FD-2029-D34A-8ACE-033DE88A51ED}">
    <text>could be oral, nasal, ocular, etc</text>
  </threadedComment>
  <threadedComment ref="V4" dT="2021-08-06T02:59:51.45" personId="{5112038E-D820-CD4A-828D-BD75DD27E364}" id="{883CEADB-8275-C140-BDB6-A9A7197CB86B}">
    <text>could be oral, nasal, ocular, etc</text>
  </threadedComment>
  <threadedComment ref="L18" dT="2021-08-05T23:50:57.01" personId="{5112038E-D820-CD4A-828D-BD75DD27E364}" id="{EF231835-CAC7-3F4A-B413-070D709CF614}">
    <text>MDF= gas + ADF = liquid?</text>
  </threadedComment>
  <threadedComment ref="X32" dT="2021-08-16T21:35:58.24" personId="{5112038E-D820-CD4A-828D-BD75DD27E364}" id="{129B7B61-DF68-3742-9FD9-2FAED5430D71}">
    <text>Could also be “spray” but under “Inhalant Product” Dosage Form Group</text>
  </threadedComment>
  <threadedComment ref="L34" dT="2021-08-05T23:01:47.56" personId="{5112038E-D820-CD4A-828D-BD75DD27E364}" id="{B89516F9-5241-C546-ABA0-16E3F3D79DE2}">
    <text>No specification of SOM in definition
Could be powder/liquid etc.</text>
  </threadedComment>
  <threadedComment ref="X38" dT="2021-08-16T21:35:09.37" personId="{5112038E-D820-CD4A-828D-BD75DD27E364}" id="{8B04E3BB-BB9C-C94C-8C9A-3AB946C5A44A}">
    <text>Also could be “spray”</text>
  </threadedComment>
  <threadedComment ref="M62" dT="2021-08-05T23:35:27.31" personId="{5112038E-D820-CD4A-828D-BD75DD27E364}" id="{52630359-F2A2-F24B-AF04-E25341689DD2}">
    <text>uncertain; no edqm equivalent</text>
  </threadedComment>
  <threadedComment ref="L75" dT="2021-08-05T23:57:15.35" personId="{5112038E-D820-CD4A-828D-BD75DD27E364}" id="{E35DECA6-4F37-A84D-B4D7-A69695D3701F}">
    <text>no edqm equivalent</text>
  </threadedComment>
  <threadedComment ref="L86" dT="2021-08-05T23:03:02.39" personId="{5112038E-D820-CD4A-828D-BD75DD27E364}" id="{2CF7029B-B79E-CB49-A12A-C27632F1325B}">
    <text>“Solution” or “Suspension”</text>
  </threadedComment>
  <threadedComment ref="L87" dT="2021-08-05T23:03:52.98" personId="{5112038E-D820-CD4A-828D-BD75DD27E364}" id="{DA1525E2-136B-6649-9DFC-4AC67C5EB8C1}">
    <text>“Solution or suspension”</text>
  </threadedComment>
  <threadedComment ref="L91" dT="2021-08-05T23:08:41.21" personId="{5112038E-D820-CD4A-828D-BD75DD27E364}" id="{F3E17A3E-ADA1-664F-B5D5-8DE125A893B2}">
    <text>“solution, suspension, or reconstituted powder”</text>
  </threadedComment>
  <threadedComment ref="L92" dT="2021-08-05T23:10:52.16" personId="{5112038E-D820-CD4A-828D-BD75DD27E364}" id="{B02821BF-3555-8E42-BE8B-BB305B9C27E9}">
    <text>“solution or suspension”</text>
  </threadedComment>
  <threadedComment ref="L102" dT="2021-08-05T23:00:16.11" personId="{5112038E-D820-CD4A-828D-BD75DD27E364}" id="{FC45A5F6-84DE-BC49-BC61-671744B8C567}">
    <text>No term for “mist” in EDQM</text>
  </threadedComment>
  <threadedComment ref="T111" dT="2021-08-06T02:28:36.64" personId="{5112038E-D820-CD4A-828D-BD75DD27E364}" id="{2E25A169-7EF2-7D4A-85FB-042D7ABC894C}">
    <text>Would it be “conventional” unless otherwise specified?</text>
  </threadedComment>
  <threadedComment ref="V111" dT="2021-08-06T02:50:42.23" personId="{5112038E-D820-CD4A-828D-BD75DD27E364}" id="{C042ACD1-EE6E-EE42-9055-50461AB64CA8}">
    <text>General term; can be anywhere</text>
  </threadedComment>
  <threadedComment ref="L121" dT="2021-08-05T23:56:29.04" personId="{5112038E-D820-CD4A-828D-BD75DD27E364}" id="{F8230903-FF49-8F40-8821-3C8CAB06AD08}">
    <text>No edqm equivalent</text>
  </threadedComment>
</ThreadedComment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18918-E200-C040-9446-4AA4C15678DD}">
  <dimension ref="A1:B169"/>
  <sheetViews>
    <sheetView workbookViewId="0">
      <selection activeCell="A13" sqref="A13"/>
    </sheetView>
  </sheetViews>
  <sheetFormatPr baseColWidth="10" defaultColWidth="10.6640625" defaultRowHeight="16"/>
  <cols>
    <col min="1" max="1" width="44" customWidth="1"/>
  </cols>
  <sheetData>
    <row r="1" spans="1:2" ht="30">
      <c r="A1" s="1" t="s">
        <v>0</v>
      </c>
    </row>
    <row r="3" spans="1:2" ht="20">
      <c r="A3" s="2" t="s">
        <v>1</v>
      </c>
    </row>
    <row r="5" spans="1:2" ht="20">
      <c r="A5" s="3" t="s">
        <v>2</v>
      </c>
      <c r="B5" s="3" t="s">
        <v>3</v>
      </c>
    </row>
    <row r="6" spans="1:2" s="11" customFormat="1" ht="20">
      <c r="A6" s="6" t="s">
        <v>299</v>
      </c>
    </row>
    <row r="7" spans="1:2" ht="20">
      <c r="A7" s="8" t="s">
        <v>4</v>
      </c>
    </row>
    <row r="8" spans="1:2">
      <c r="A8" s="5" t="s">
        <v>5</v>
      </c>
      <c r="B8" s="4" t="s">
        <v>6</v>
      </c>
    </row>
    <row r="9" spans="1:2">
      <c r="A9" s="5" t="s">
        <v>7</v>
      </c>
      <c r="B9" s="4" t="s">
        <v>8</v>
      </c>
    </row>
    <row r="10" spans="1:2">
      <c r="A10" s="5" t="s">
        <v>9</v>
      </c>
      <c r="B10" s="4" t="s">
        <v>10</v>
      </c>
    </row>
    <row r="11" spans="1:2">
      <c r="A11" s="5" t="s">
        <v>11</v>
      </c>
      <c r="B11" s="4" t="s">
        <v>12</v>
      </c>
    </row>
    <row r="12" spans="1:2">
      <c r="A12" s="5" t="s">
        <v>13</v>
      </c>
      <c r="B12" s="4" t="s">
        <v>14</v>
      </c>
    </row>
    <row r="13" spans="1:2">
      <c r="A13" s="5" t="s">
        <v>15</v>
      </c>
      <c r="B13" s="4" t="s">
        <v>16</v>
      </c>
    </row>
    <row r="14" spans="1:2">
      <c r="A14" s="5" t="s">
        <v>17</v>
      </c>
      <c r="B14" s="4" t="s">
        <v>18</v>
      </c>
    </row>
    <row r="15" spans="1:2">
      <c r="A15" s="5" t="s">
        <v>19</v>
      </c>
      <c r="B15" s="4" t="s">
        <v>20</v>
      </c>
    </row>
    <row r="16" spans="1:2" ht="20">
      <c r="A16" s="8" t="s">
        <v>21</v>
      </c>
      <c r="B16" s="4" t="s">
        <v>22</v>
      </c>
    </row>
    <row r="17" spans="1:2">
      <c r="A17" s="5" t="s">
        <v>9</v>
      </c>
      <c r="B17" s="4" t="s">
        <v>10</v>
      </c>
    </row>
    <row r="18" spans="1:2">
      <c r="A18" s="5" t="s">
        <v>23</v>
      </c>
      <c r="B18" s="4" t="s">
        <v>24</v>
      </c>
    </row>
    <row r="19" spans="1:2">
      <c r="A19" s="5" t="s">
        <v>25</v>
      </c>
      <c r="B19" s="4" t="s">
        <v>26</v>
      </c>
    </row>
    <row r="20" spans="1:2">
      <c r="A20" s="5" t="s">
        <v>27</v>
      </c>
      <c r="B20" s="4" t="s">
        <v>28</v>
      </c>
    </row>
    <row r="21" spans="1:2">
      <c r="A21" s="5" t="s">
        <v>29</v>
      </c>
      <c r="B21" s="4" t="s">
        <v>30</v>
      </c>
    </row>
    <row r="22" spans="1:2">
      <c r="A22" s="5" t="s">
        <v>31</v>
      </c>
      <c r="B22" s="4" t="s">
        <v>32</v>
      </c>
    </row>
    <row r="23" spans="1:2">
      <c r="A23" s="5" t="s">
        <v>33</v>
      </c>
      <c r="B23" s="4" t="s">
        <v>34</v>
      </c>
    </row>
    <row r="24" spans="1:2">
      <c r="A24" s="5" t="s">
        <v>35</v>
      </c>
      <c r="B24" s="4" t="s">
        <v>36</v>
      </c>
    </row>
    <row r="25" spans="1:2">
      <c r="A25" s="5"/>
      <c r="B25" s="4"/>
    </row>
    <row r="26" spans="1:2" s="11" customFormat="1" ht="20">
      <c r="A26" s="6" t="s">
        <v>298</v>
      </c>
    </row>
    <row r="27" spans="1:2" ht="20">
      <c r="A27" s="8" t="s">
        <v>37</v>
      </c>
      <c r="B27" s="4" t="s">
        <v>38</v>
      </c>
    </row>
    <row r="28" spans="1:2">
      <c r="A28" s="5" t="s">
        <v>39</v>
      </c>
      <c r="B28" s="4" t="s">
        <v>40</v>
      </c>
    </row>
    <row r="29" spans="1:2">
      <c r="A29" s="5" t="s">
        <v>41</v>
      </c>
      <c r="B29" s="4" t="s">
        <v>42</v>
      </c>
    </row>
    <row r="30" spans="1:2">
      <c r="A30" s="5" t="s">
        <v>43</v>
      </c>
      <c r="B30" s="4" t="s">
        <v>44</v>
      </c>
    </row>
    <row r="31" spans="1:2">
      <c r="A31" s="5" t="s">
        <v>45</v>
      </c>
      <c r="B31" s="4" t="s">
        <v>46</v>
      </c>
    </row>
    <row r="32" spans="1:2">
      <c r="A32" s="4" t="s">
        <v>47</v>
      </c>
      <c r="B32" s="4" t="s">
        <v>48</v>
      </c>
    </row>
    <row r="33" spans="1:2">
      <c r="A33" s="5" t="s">
        <v>49</v>
      </c>
      <c r="B33" s="4" t="s">
        <v>50</v>
      </c>
    </row>
    <row r="34" spans="1:2" ht="20">
      <c r="A34" s="8" t="s">
        <v>51</v>
      </c>
      <c r="B34" s="4" t="s">
        <v>52</v>
      </c>
    </row>
    <row r="35" spans="1:2">
      <c r="A35" s="5" t="s">
        <v>53</v>
      </c>
      <c r="B35" s="4" t="s">
        <v>54</v>
      </c>
    </row>
    <row r="36" spans="1:2">
      <c r="A36" s="5" t="s">
        <v>55</v>
      </c>
      <c r="B36" s="4" t="s">
        <v>56</v>
      </c>
    </row>
    <row r="37" spans="1:2">
      <c r="A37" s="5" t="s">
        <v>57</v>
      </c>
      <c r="B37" s="4" t="s">
        <v>58</v>
      </c>
    </row>
    <row r="38" spans="1:2">
      <c r="A38" s="5" t="s">
        <v>59</v>
      </c>
      <c r="B38" s="4" t="s">
        <v>60</v>
      </c>
    </row>
    <row r="39" spans="1:2">
      <c r="A39" s="5" t="s">
        <v>61</v>
      </c>
      <c r="B39" s="4" t="s">
        <v>62</v>
      </c>
    </row>
    <row r="40" spans="1:2" ht="20">
      <c r="A40" s="8" t="s">
        <v>63</v>
      </c>
      <c r="B40" s="4" t="s">
        <v>64</v>
      </c>
    </row>
    <row r="41" spans="1:2">
      <c r="A41" s="5" t="s">
        <v>65</v>
      </c>
      <c r="B41" s="4" t="s">
        <v>66</v>
      </c>
    </row>
    <row r="42" spans="1:2">
      <c r="A42" s="5" t="s">
        <v>67</v>
      </c>
      <c r="B42" s="4" t="s">
        <v>68</v>
      </c>
    </row>
    <row r="43" spans="1:2" ht="20">
      <c r="A43" s="8" t="s">
        <v>69</v>
      </c>
      <c r="B43" s="4" t="s">
        <v>70</v>
      </c>
    </row>
    <row r="44" spans="1:2">
      <c r="A44" s="5" t="s">
        <v>71</v>
      </c>
      <c r="B44" s="4" t="s">
        <v>72</v>
      </c>
    </row>
    <row r="45" spans="1:2" ht="20">
      <c r="A45" s="8" t="s">
        <v>73</v>
      </c>
      <c r="B45" s="4" t="s">
        <v>74</v>
      </c>
    </row>
    <row r="46" spans="1:2">
      <c r="A46" s="5" t="s">
        <v>7</v>
      </c>
      <c r="B46" s="4" t="s">
        <v>8</v>
      </c>
    </row>
    <row r="47" spans="1:2">
      <c r="A47" s="5" t="s">
        <v>75</v>
      </c>
      <c r="B47" s="4" t="s">
        <v>76</v>
      </c>
    </row>
    <row r="48" spans="1:2">
      <c r="A48" s="5" t="s">
        <v>77</v>
      </c>
      <c r="B48" s="4" t="s">
        <v>78</v>
      </c>
    </row>
    <row r="49" spans="1:2">
      <c r="A49" s="5" t="s">
        <v>79</v>
      </c>
      <c r="B49" s="4" t="s">
        <v>80</v>
      </c>
    </row>
    <row r="50" spans="1:2">
      <c r="A50" s="5" t="s">
        <v>81</v>
      </c>
      <c r="B50" s="4" t="s">
        <v>82</v>
      </c>
    </row>
    <row r="51" spans="1:2">
      <c r="A51" s="5" t="s">
        <v>83</v>
      </c>
      <c r="B51" s="4" t="s">
        <v>84</v>
      </c>
    </row>
    <row r="52" spans="1:2">
      <c r="A52" s="5" t="s">
        <v>85</v>
      </c>
      <c r="B52" s="4" t="s">
        <v>86</v>
      </c>
    </row>
    <row r="53" spans="1:2">
      <c r="A53" s="5" t="s">
        <v>87</v>
      </c>
      <c r="B53" s="4" t="s">
        <v>88</v>
      </c>
    </row>
    <row r="54" spans="1:2">
      <c r="A54" s="5" t="s">
        <v>89</v>
      </c>
      <c r="B54" s="4" t="s">
        <v>90</v>
      </c>
    </row>
    <row r="55" spans="1:2">
      <c r="A55" s="5" t="s">
        <v>91</v>
      </c>
      <c r="B55" s="4" t="s">
        <v>92</v>
      </c>
    </row>
    <row r="56" spans="1:2">
      <c r="A56" s="5" t="s">
        <v>93</v>
      </c>
      <c r="B56" s="4" t="s">
        <v>94</v>
      </c>
    </row>
    <row r="57" spans="1:2">
      <c r="A57" s="5" t="s">
        <v>95</v>
      </c>
      <c r="B57" s="4" t="s">
        <v>96</v>
      </c>
    </row>
    <row r="58" spans="1:2">
      <c r="A58" s="5" t="s">
        <v>97</v>
      </c>
      <c r="B58" s="4" t="s">
        <v>98</v>
      </c>
    </row>
    <row r="59" spans="1:2">
      <c r="A59" s="5" t="s">
        <v>99</v>
      </c>
      <c r="B59" s="4" t="s">
        <v>100</v>
      </c>
    </row>
    <row r="60" spans="1:2">
      <c r="A60" s="5" t="s">
        <v>101</v>
      </c>
      <c r="B60" s="4" t="s">
        <v>102</v>
      </c>
    </row>
    <row r="61" spans="1:2">
      <c r="A61" s="5" t="s">
        <v>103</v>
      </c>
      <c r="B61" s="4" t="s">
        <v>104</v>
      </c>
    </row>
    <row r="62" spans="1:2">
      <c r="A62" s="5" t="s">
        <v>105</v>
      </c>
      <c r="B62" s="4" t="s">
        <v>106</v>
      </c>
    </row>
    <row r="63" spans="1:2">
      <c r="A63" s="5" t="s">
        <v>107</v>
      </c>
      <c r="B63" s="4" t="s">
        <v>108</v>
      </c>
    </row>
    <row r="64" spans="1:2">
      <c r="A64" s="5" t="s">
        <v>109</v>
      </c>
      <c r="B64" s="4" t="s">
        <v>110</v>
      </c>
    </row>
    <row r="65" spans="1:2">
      <c r="A65" s="5" t="s">
        <v>111</v>
      </c>
      <c r="B65" s="4" t="s">
        <v>112</v>
      </c>
    </row>
    <row r="66" spans="1:2">
      <c r="A66" s="5" t="s">
        <v>113</v>
      </c>
      <c r="B66" s="4" t="s">
        <v>114</v>
      </c>
    </row>
    <row r="67" spans="1:2" ht="20">
      <c r="A67" s="9" t="s">
        <v>115</v>
      </c>
      <c r="B67" s="4" t="s">
        <v>116</v>
      </c>
    </row>
    <row r="68" spans="1:2" s="14" customFormat="1" ht="20">
      <c r="A68" s="12"/>
      <c r="B68" s="13"/>
    </row>
    <row r="69" spans="1:2" s="11" customFormat="1" ht="20">
      <c r="A69" s="7" t="s">
        <v>297</v>
      </c>
      <c r="B69" s="10" t="s">
        <v>117</v>
      </c>
    </row>
    <row r="70" spans="1:2" ht="20">
      <c r="A70" s="8" t="s">
        <v>118</v>
      </c>
      <c r="B70" s="4" t="s">
        <v>119</v>
      </c>
    </row>
    <row r="71" spans="1:2">
      <c r="A71" s="5" t="s">
        <v>11</v>
      </c>
      <c r="B71" s="4" t="s">
        <v>12</v>
      </c>
    </row>
    <row r="72" spans="1:2">
      <c r="A72" s="5" t="s">
        <v>120</v>
      </c>
      <c r="B72" s="4" t="s">
        <v>121</v>
      </c>
    </row>
    <row r="73" spans="1:2">
      <c r="A73" s="5" t="s">
        <v>77</v>
      </c>
      <c r="B73" s="4" t="s">
        <v>78</v>
      </c>
    </row>
    <row r="74" spans="1:2">
      <c r="A74" s="5" t="s">
        <v>79</v>
      </c>
      <c r="B74" s="4" t="s">
        <v>80</v>
      </c>
    </row>
    <row r="75" spans="1:2">
      <c r="A75" s="5" t="s">
        <v>81</v>
      </c>
      <c r="B75" s="4" t="s">
        <v>82</v>
      </c>
    </row>
    <row r="76" spans="1:2">
      <c r="A76" s="5" t="s">
        <v>85</v>
      </c>
      <c r="B76" s="4" t="s">
        <v>86</v>
      </c>
    </row>
    <row r="77" spans="1:2">
      <c r="A77" s="5" t="s">
        <v>87</v>
      </c>
      <c r="B77" s="4" t="s">
        <v>88</v>
      </c>
    </row>
    <row r="78" spans="1:2">
      <c r="A78" s="5" t="s">
        <v>89</v>
      </c>
      <c r="B78" s="4" t="s">
        <v>90</v>
      </c>
    </row>
    <row r="79" spans="1:2">
      <c r="A79" s="5" t="s">
        <v>122</v>
      </c>
      <c r="B79" s="4" t="s">
        <v>123</v>
      </c>
    </row>
    <row r="80" spans="1:2">
      <c r="A80" s="4" t="s">
        <v>124</v>
      </c>
      <c r="B80" s="4" t="s">
        <v>125</v>
      </c>
    </row>
    <row r="81" spans="1:2">
      <c r="A81" s="5" t="s">
        <v>126</v>
      </c>
      <c r="B81" s="4" t="s">
        <v>127</v>
      </c>
    </row>
    <row r="82" spans="1:2">
      <c r="A82" s="4" t="s">
        <v>128</v>
      </c>
      <c r="B82" s="4" t="s">
        <v>129</v>
      </c>
    </row>
    <row r="83" spans="1:2">
      <c r="A83" s="5" t="s">
        <v>130</v>
      </c>
      <c r="B83" s="4" t="s">
        <v>131</v>
      </c>
    </row>
    <row r="84" spans="1:2">
      <c r="A84" s="5" t="s">
        <v>132</v>
      </c>
      <c r="B84" s="4" t="s">
        <v>133</v>
      </c>
    </row>
    <row r="85" spans="1:2">
      <c r="A85" s="5" t="s">
        <v>134</v>
      </c>
      <c r="B85" s="4" t="s">
        <v>135</v>
      </c>
    </row>
    <row r="86" spans="1:2">
      <c r="A86" s="5" t="s">
        <v>136</v>
      </c>
      <c r="B86" s="4" t="s">
        <v>137</v>
      </c>
    </row>
    <row r="87" spans="1:2">
      <c r="A87" s="5" t="s">
        <v>138</v>
      </c>
      <c r="B87" s="4" t="s">
        <v>139</v>
      </c>
    </row>
    <row r="88" spans="1:2">
      <c r="A88" s="5" t="s">
        <v>140</v>
      </c>
      <c r="B88" s="4" t="s">
        <v>141</v>
      </c>
    </row>
    <row r="89" spans="1:2">
      <c r="A89" s="5"/>
      <c r="B89" s="4"/>
    </row>
    <row r="90" spans="1:2" s="11" customFormat="1" ht="20">
      <c r="A90" s="6" t="s">
        <v>142</v>
      </c>
    </row>
    <row r="91" spans="1:2" ht="20">
      <c r="A91" s="8" t="s">
        <v>143</v>
      </c>
      <c r="B91" s="4" t="s">
        <v>144</v>
      </c>
    </row>
    <row r="92" spans="1:2">
      <c r="A92" s="4" t="s">
        <v>145</v>
      </c>
      <c r="B92" s="4" t="s">
        <v>146</v>
      </c>
    </row>
    <row r="93" spans="1:2">
      <c r="A93" s="5" t="s">
        <v>147</v>
      </c>
      <c r="B93" s="4" t="s">
        <v>148</v>
      </c>
    </row>
    <row r="94" spans="1:2" ht="20">
      <c r="A94" s="8" t="s">
        <v>149</v>
      </c>
      <c r="B94" s="4" t="s">
        <v>150</v>
      </c>
    </row>
    <row r="95" spans="1:2">
      <c r="A95" s="5" t="s">
        <v>151</v>
      </c>
      <c r="B95" s="4" t="s">
        <v>152</v>
      </c>
    </row>
    <row r="96" spans="1:2">
      <c r="A96" s="5" t="s">
        <v>153</v>
      </c>
      <c r="B96" s="4" t="s">
        <v>154</v>
      </c>
    </row>
    <row r="97" spans="1:2">
      <c r="A97" s="5" t="s">
        <v>155</v>
      </c>
      <c r="B97" s="4" t="s">
        <v>156</v>
      </c>
    </row>
    <row r="98" spans="1:2" ht="20">
      <c r="A98" s="9" t="s">
        <v>157</v>
      </c>
      <c r="B98" s="4" t="s">
        <v>158</v>
      </c>
    </row>
    <row r="99" spans="1:2" ht="20">
      <c r="A99" s="9" t="s">
        <v>159</v>
      </c>
      <c r="B99" s="4" t="s">
        <v>160</v>
      </c>
    </row>
    <row r="100" spans="1:2" ht="20">
      <c r="A100" s="8" t="s">
        <v>161</v>
      </c>
      <c r="B100" s="4" t="s">
        <v>162</v>
      </c>
    </row>
    <row r="101" spans="1:2">
      <c r="A101" s="5" t="s">
        <v>163</v>
      </c>
      <c r="B101" s="4" t="s">
        <v>164</v>
      </c>
    </row>
    <row r="102" spans="1:2">
      <c r="A102" s="5" t="s">
        <v>165</v>
      </c>
      <c r="B102" s="4" t="s">
        <v>166</v>
      </c>
    </row>
    <row r="103" spans="1:2">
      <c r="A103" s="5" t="s">
        <v>167</v>
      </c>
      <c r="B103" s="4" t="s">
        <v>168</v>
      </c>
    </row>
    <row r="104" spans="1:2">
      <c r="A104" s="5" t="s">
        <v>169</v>
      </c>
      <c r="B104" s="4" t="s">
        <v>170</v>
      </c>
    </row>
    <row r="105" spans="1:2">
      <c r="A105" s="5" t="s">
        <v>171</v>
      </c>
      <c r="B105" s="4" t="s">
        <v>172</v>
      </c>
    </row>
    <row r="106" spans="1:2">
      <c r="A106" s="4" t="s">
        <v>173</v>
      </c>
      <c r="B106" s="4" t="s">
        <v>174</v>
      </c>
    </row>
    <row r="107" spans="1:2">
      <c r="A107" s="5" t="s">
        <v>175</v>
      </c>
      <c r="B107" s="4" t="s">
        <v>176</v>
      </c>
    </row>
    <row r="108" spans="1:2">
      <c r="A108" s="5" t="s">
        <v>177</v>
      </c>
      <c r="B108" s="4" t="s">
        <v>178</v>
      </c>
    </row>
    <row r="109" spans="1:2" ht="20">
      <c r="A109" s="9" t="s">
        <v>179</v>
      </c>
      <c r="B109" s="4" t="s">
        <v>180</v>
      </c>
    </row>
    <row r="110" spans="1:2">
      <c r="A110" s="5" t="s">
        <v>181</v>
      </c>
      <c r="B110" s="4" t="s">
        <v>182</v>
      </c>
    </row>
    <row r="111" spans="1:2">
      <c r="A111" s="5" t="s">
        <v>183</v>
      </c>
      <c r="B111" s="4" t="s">
        <v>184</v>
      </c>
    </row>
    <row r="112" spans="1:2">
      <c r="A112" s="5" t="s">
        <v>185</v>
      </c>
      <c r="B112" s="4" t="s">
        <v>186</v>
      </c>
    </row>
    <row r="113" spans="1:2">
      <c r="A113" s="5" t="s">
        <v>187</v>
      </c>
      <c r="B113" s="4" t="s">
        <v>188</v>
      </c>
    </row>
    <row r="114" spans="1:2" ht="20">
      <c r="A114" s="9" t="s">
        <v>189</v>
      </c>
      <c r="B114" s="4" t="s">
        <v>190</v>
      </c>
    </row>
    <row r="115" spans="1:2" ht="20">
      <c r="A115" s="9" t="s">
        <v>191</v>
      </c>
      <c r="B115" s="4" t="s">
        <v>192</v>
      </c>
    </row>
    <row r="116" spans="1:2" ht="20">
      <c r="A116" s="9" t="s">
        <v>295</v>
      </c>
      <c r="B116" s="4" t="s">
        <v>193</v>
      </c>
    </row>
    <row r="117" spans="1:2" ht="20">
      <c r="A117" s="9" t="s">
        <v>296</v>
      </c>
      <c r="B117" s="4" t="s">
        <v>194</v>
      </c>
    </row>
    <row r="118" spans="1:2" ht="20">
      <c r="A118" s="9" t="s">
        <v>195</v>
      </c>
      <c r="B118" s="4" t="s">
        <v>196</v>
      </c>
    </row>
    <row r="119" spans="1:2" ht="20">
      <c r="A119" s="8" t="s">
        <v>197</v>
      </c>
      <c r="B119" s="4" t="s">
        <v>198</v>
      </c>
    </row>
    <row r="120" spans="1:2">
      <c r="A120" s="5" t="s">
        <v>199</v>
      </c>
      <c r="B120" s="4" t="s">
        <v>200</v>
      </c>
    </row>
    <row r="121" spans="1:2">
      <c r="A121" s="5" t="s">
        <v>201</v>
      </c>
      <c r="B121" s="4" t="s">
        <v>202</v>
      </c>
    </row>
    <row r="122" spans="1:2">
      <c r="A122" s="5" t="s">
        <v>203</v>
      </c>
      <c r="B122" s="4" t="s">
        <v>204</v>
      </c>
    </row>
    <row r="123" spans="1:2">
      <c r="A123" s="5" t="s">
        <v>205</v>
      </c>
      <c r="B123" s="4" t="s">
        <v>206</v>
      </c>
    </row>
    <row r="124" spans="1:2">
      <c r="A124" s="5" t="s">
        <v>207</v>
      </c>
      <c r="B124" s="4" t="s">
        <v>208</v>
      </c>
    </row>
    <row r="125" spans="1:2">
      <c r="A125" s="5" t="s">
        <v>209</v>
      </c>
      <c r="B125" s="4" t="s">
        <v>210</v>
      </c>
    </row>
    <row r="126" spans="1:2">
      <c r="A126" s="4" t="s">
        <v>211</v>
      </c>
      <c r="B126" s="4" t="s">
        <v>212</v>
      </c>
    </row>
    <row r="127" spans="1:2">
      <c r="A127" s="5" t="s">
        <v>213</v>
      </c>
      <c r="B127" s="4" t="s">
        <v>214</v>
      </c>
    </row>
    <row r="128" spans="1:2" ht="20">
      <c r="A128" s="9" t="s">
        <v>215</v>
      </c>
      <c r="B128" s="4" t="s">
        <v>216</v>
      </c>
    </row>
    <row r="129" spans="1:2">
      <c r="A129" s="5" t="s">
        <v>217</v>
      </c>
      <c r="B129" s="4" t="s">
        <v>218</v>
      </c>
    </row>
    <row r="130" spans="1:2">
      <c r="A130" s="5" t="s">
        <v>219</v>
      </c>
      <c r="B130" s="4" t="s">
        <v>220</v>
      </c>
    </row>
    <row r="131" spans="1:2" ht="20">
      <c r="A131" s="9" t="s">
        <v>221</v>
      </c>
      <c r="B131" s="4" t="s">
        <v>222</v>
      </c>
    </row>
    <row r="132" spans="1:2">
      <c r="A132" s="5" t="s">
        <v>223</v>
      </c>
      <c r="B132" s="4" t="s">
        <v>224</v>
      </c>
    </row>
    <row r="133" spans="1:2">
      <c r="A133" s="5" t="s">
        <v>225</v>
      </c>
      <c r="B133" s="4" t="s">
        <v>226</v>
      </c>
    </row>
    <row r="134" spans="1:2" ht="20">
      <c r="A134" s="8" t="s">
        <v>227</v>
      </c>
      <c r="B134" s="4" t="s">
        <v>228</v>
      </c>
    </row>
    <row r="135" spans="1:2">
      <c r="A135" s="5" t="s">
        <v>229</v>
      </c>
      <c r="B135" s="4" t="s">
        <v>230</v>
      </c>
    </row>
    <row r="136" spans="1:2">
      <c r="A136" s="5" t="s">
        <v>231</v>
      </c>
      <c r="B136" s="4" t="s">
        <v>232</v>
      </c>
    </row>
    <row r="137" spans="1:2" ht="20">
      <c r="A137" s="9" t="s">
        <v>233</v>
      </c>
      <c r="B137" s="4" t="s">
        <v>234</v>
      </c>
    </row>
    <row r="138" spans="1:2" ht="20">
      <c r="A138" s="9" t="s">
        <v>235</v>
      </c>
      <c r="B138" s="4" t="s">
        <v>236</v>
      </c>
    </row>
    <row r="139" spans="1:2" ht="20">
      <c r="A139" s="8" t="s">
        <v>237</v>
      </c>
      <c r="B139" s="4" t="s">
        <v>238</v>
      </c>
    </row>
    <row r="140" spans="1:2">
      <c r="A140" s="5" t="s">
        <v>17</v>
      </c>
      <c r="B140" s="4" t="s">
        <v>18</v>
      </c>
    </row>
    <row r="141" spans="1:2">
      <c r="A141" s="5" t="s">
        <v>239</v>
      </c>
      <c r="B141" s="4" t="s">
        <v>240</v>
      </c>
    </row>
    <row r="142" spans="1:2">
      <c r="A142" s="5" t="s">
        <v>241</v>
      </c>
      <c r="B142" s="4" t="s">
        <v>242</v>
      </c>
    </row>
    <row r="143" spans="1:2">
      <c r="A143" s="5" t="s">
        <v>243</v>
      </c>
      <c r="B143" s="4" t="s">
        <v>244</v>
      </c>
    </row>
    <row r="144" spans="1:2">
      <c r="A144" s="5" t="s">
        <v>245</v>
      </c>
      <c r="B144" s="4" t="s">
        <v>246</v>
      </c>
    </row>
    <row r="145" spans="1:2">
      <c r="A145" s="5" t="s">
        <v>247</v>
      </c>
      <c r="B145" s="4" t="s">
        <v>248</v>
      </c>
    </row>
    <row r="146" spans="1:2">
      <c r="A146" s="5" t="s">
        <v>249</v>
      </c>
      <c r="B146" s="4" t="s">
        <v>250</v>
      </c>
    </row>
    <row r="147" spans="1:2">
      <c r="A147" s="5" t="s">
        <v>251</v>
      </c>
      <c r="B147" s="4" t="s">
        <v>252</v>
      </c>
    </row>
    <row r="148" spans="1:2">
      <c r="A148" s="5" t="s">
        <v>253</v>
      </c>
      <c r="B148" s="4" t="s">
        <v>254</v>
      </c>
    </row>
    <row r="149" spans="1:2" ht="20">
      <c r="A149" s="8" t="s">
        <v>255</v>
      </c>
      <c r="B149" s="4" t="s">
        <v>256</v>
      </c>
    </row>
    <row r="150" spans="1:2">
      <c r="A150" s="5" t="s">
        <v>257</v>
      </c>
      <c r="B150" s="4" t="s">
        <v>258</v>
      </c>
    </row>
    <row r="151" spans="1:2" ht="20">
      <c r="A151" s="8" t="s">
        <v>259</v>
      </c>
      <c r="B151" s="4" t="s">
        <v>260</v>
      </c>
    </row>
    <row r="152" spans="1:2">
      <c r="A152" s="5" t="s">
        <v>261</v>
      </c>
      <c r="B152" s="4" t="s">
        <v>262</v>
      </c>
    </row>
    <row r="153" spans="1:2">
      <c r="A153" s="5" t="s">
        <v>263</v>
      </c>
      <c r="B153" s="4" t="s">
        <v>264</v>
      </c>
    </row>
    <row r="154" spans="1:2">
      <c r="A154" s="5" t="s">
        <v>265</v>
      </c>
      <c r="B154" s="4" t="s">
        <v>266</v>
      </c>
    </row>
    <row r="155" spans="1:2" ht="20">
      <c r="A155" s="8" t="s">
        <v>267</v>
      </c>
      <c r="B155" s="4" t="s">
        <v>268</v>
      </c>
    </row>
    <row r="156" spans="1:2">
      <c r="A156" s="5" t="s">
        <v>269</v>
      </c>
      <c r="B156" s="4" t="s">
        <v>270</v>
      </c>
    </row>
    <row r="157" spans="1:2">
      <c r="A157" s="5" t="s">
        <v>271</v>
      </c>
      <c r="B157" s="4" t="s">
        <v>272</v>
      </c>
    </row>
    <row r="158" spans="1:2">
      <c r="A158" s="5" t="s">
        <v>273</v>
      </c>
      <c r="B158" s="4" t="s">
        <v>274</v>
      </c>
    </row>
    <row r="159" spans="1:2">
      <c r="A159" s="5" t="s">
        <v>275</v>
      </c>
      <c r="B159" s="4" t="s">
        <v>276</v>
      </c>
    </row>
    <row r="160" spans="1:2">
      <c r="A160" s="5" t="s">
        <v>277</v>
      </c>
      <c r="B160" s="4" t="s">
        <v>278</v>
      </c>
    </row>
    <row r="161" spans="1:2">
      <c r="A161" s="5" t="s">
        <v>279</v>
      </c>
      <c r="B161" s="4" t="s">
        <v>280</v>
      </c>
    </row>
    <row r="162" spans="1:2">
      <c r="A162" s="5" t="s">
        <v>281</v>
      </c>
      <c r="B162" s="4" t="s">
        <v>282</v>
      </c>
    </row>
    <row r="163" spans="1:2">
      <c r="A163" s="5" t="s">
        <v>283</v>
      </c>
      <c r="B163" s="4" t="s">
        <v>284</v>
      </c>
    </row>
    <row r="164" spans="1:2">
      <c r="A164" s="5" t="s">
        <v>285</v>
      </c>
      <c r="B164" s="4" t="s">
        <v>286</v>
      </c>
    </row>
    <row r="165" spans="1:2">
      <c r="A165" s="5" t="s">
        <v>287</v>
      </c>
      <c r="B165" s="4" t="s">
        <v>288</v>
      </c>
    </row>
    <row r="166" spans="1:2">
      <c r="A166" s="5" t="s">
        <v>289</v>
      </c>
      <c r="B166" s="4" t="s">
        <v>290</v>
      </c>
    </row>
    <row r="167" spans="1:2" ht="20">
      <c r="A167" s="9" t="s">
        <v>291</v>
      </c>
      <c r="B167" s="4" t="s">
        <v>292</v>
      </c>
    </row>
    <row r="168" spans="1:2" ht="20">
      <c r="A168" s="9" t="s">
        <v>265</v>
      </c>
      <c r="B168" s="4" t="s">
        <v>266</v>
      </c>
    </row>
    <row r="169" spans="1:2" ht="20">
      <c r="A169" s="9" t="s">
        <v>293</v>
      </c>
      <c r="B169" s="4" t="s">
        <v>294</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DB5A8-AD74-404B-A3FB-F07A5EDA8616}">
  <dimension ref="A1:A272"/>
  <sheetViews>
    <sheetView topLeftCell="A20" workbookViewId="0">
      <selection activeCell="A28" sqref="A28"/>
    </sheetView>
  </sheetViews>
  <sheetFormatPr baseColWidth="10" defaultColWidth="10.6640625" defaultRowHeight="16"/>
  <sheetData>
    <row r="1" spans="1:1" ht="31">
      <c r="A1" s="15" t="s">
        <v>300</v>
      </c>
    </row>
    <row r="3" spans="1:1" ht="20">
      <c r="A3" s="2" t="s">
        <v>301</v>
      </c>
    </row>
    <row r="5" spans="1:1" ht="20">
      <c r="A5" s="2" t="s">
        <v>302</v>
      </c>
    </row>
    <row r="7" spans="1:1" s="18" customFormat="1" ht="26">
      <c r="A7" s="17" t="s">
        <v>464</v>
      </c>
    </row>
    <row r="8" spans="1:1" ht="20">
      <c r="A8" s="2" t="s">
        <v>303</v>
      </c>
    </row>
    <row r="9" spans="1:1" ht="20">
      <c r="A9" s="2" t="s">
        <v>304</v>
      </c>
    </row>
    <row r="10" spans="1:1" ht="20">
      <c r="A10" s="2" t="s">
        <v>305</v>
      </c>
    </row>
    <row r="12" spans="1:1" s="18" customFormat="1" ht="26">
      <c r="A12" s="17" t="s">
        <v>465</v>
      </c>
    </row>
    <row r="13" spans="1:1" ht="20">
      <c r="A13" s="2" t="s">
        <v>306</v>
      </c>
    </row>
    <row r="14" spans="1:1" ht="20">
      <c r="A14" s="2" t="s">
        <v>307</v>
      </c>
    </row>
    <row r="15" spans="1:1" ht="20">
      <c r="A15" s="2" t="s">
        <v>308</v>
      </c>
    </row>
    <row r="17" spans="1:1" s="18" customFormat="1" ht="26">
      <c r="A17" s="17" t="s">
        <v>309</v>
      </c>
    </row>
    <row r="18" spans="1:1" ht="20">
      <c r="A18" s="2" t="s">
        <v>310</v>
      </c>
    </row>
    <row r="19" spans="1:1" ht="20">
      <c r="A19" s="2" t="s">
        <v>311</v>
      </c>
    </row>
    <row r="21" spans="1:1" s="18" customFormat="1" ht="26">
      <c r="A21" s="17" t="s">
        <v>312</v>
      </c>
    </row>
    <row r="22" spans="1:1" ht="20">
      <c r="A22" s="2" t="s">
        <v>313</v>
      </c>
    </row>
    <row r="24" spans="1:1" s="18" customFormat="1" ht="26">
      <c r="A24" s="17" t="s">
        <v>314</v>
      </c>
    </row>
    <row r="25" spans="1:1" ht="20">
      <c r="A25" s="2" t="s">
        <v>315</v>
      </c>
    </row>
    <row r="26" spans="1:1" ht="20">
      <c r="A26" s="2" t="s">
        <v>316</v>
      </c>
    </row>
    <row r="28" spans="1:1" s="18" customFormat="1" ht="26">
      <c r="A28" s="17" t="s">
        <v>317</v>
      </c>
    </row>
    <row r="29" spans="1:1" ht="20">
      <c r="A29" s="2" t="s">
        <v>318</v>
      </c>
    </row>
    <row r="31" spans="1:1" s="18" customFormat="1" ht="26">
      <c r="A31" s="17" t="s">
        <v>319</v>
      </c>
    </row>
    <row r="32" spans="1:1" ht="20">
      <c r="A32" s="2" t="s">
        <v>320</v>
      </c>
    </row>
    <row r="33" spans="1:1" ht="20">
      <c r="A33" s="2" t="s">
        <v>321</v>
      </c>
    </row>
    <row r="34" spans="1:1" ht="20">
      <c r="A34" s="2" t="s">
        <v>322</v>
      </c>
    </row>
    <row r="35" spans="1:1" ht="20">
      <c r="A35" s="2" t="s">
        <v>323</v>
      </c>
    </row>
    <row r="37" spans="1:1" s="18" customFormat="1" ht="26">
      <c r="A37" s="17" t="s">
        <v>324</v>
      </c>
    </row>
    <row r="38" spans="1:1" ht="20">
      <c r="A38" s="2" t="s">
        <v>325</v>
      </c>
    </row>
    <row r="39" spans="1:1" ht="20">
      <c r="A39" s="2" t="s">
        <v>326</v>
      </c>
    </row>
    <row r="40" spans="1:1" ht="20">
      <c r="A40" s="2" t="s">
        <v>327</v>
      </c>
    </row>
    <row r="41" spans="1:1" ht="20">
      <c r="A41" s="2" t="s">
        <v>328</v>
      </c>
    </row>
    <row r="42" spans="1:1" ht="20">
      <c r="A42" s="2" t="s">
        <v>329</v>
      </c>
    </row>
    <row r="43" spans="1:1" ht="20">
      <c r="A43" s="2" t="s">
        <v>330</v>
      </c>
    </row>
    <row r="44" spans="1:1" ht="20">
      <c r="A44" s="2" t="s">
        <v>331</v>
      </c>
    </row>
    <row r="45" spans="1:1" ht="20">
      <c r="A45" s="2" t="s">
        <v>332</v>
      </c>
    </row>
    <row r="46" spans="1:1" ht="20">
      <c r="A46" s="2" t="s">
        <v>333</v>
      </c>
    </row>
    <row r="47" spans="1:1" ht="20">
      <c r="A47" s="2" t="s">
        <v>334</v>
      </c>
    </row>
    <row r="49" spans="1:1" s="18" customFormat="1" ht="26">
      <c r="A49" s="17" t="s">
        <v>335</v>
      </c>
    </row>
    <row r="50" spans="1:1" ht="20">
      <c r="A50" s="2" t="s">
        <v>336</v>
      </c>
    </row>
    <row r="51" spans="1:1" ht="20">
      <c r="A51" s="2" t="s">
        <v>337</v>
      </c>
    </row>
    <row r="52" spans="1:1" ht="20">
      <c r="A52" s="2" t="s">
        <v>338</v>
      </c>
    </row>
    <row r="53" spans="1:1" ht="20">
      <c r="A53" s="2" t="s">
        <v>339</v>
      </c>
    </row>
    <row r="54" spans="1:1" ht="20">
      <c r="A54" s="2" t="s">
        <v>340</v>
      </c>
    </row>
    <row r="55" spans="1:1" ht="20">
      <c r="A55" s="2" t="s">
        <v>341</v>
      </c>
    </row>
    <row r="56" spans="1:1" ht="20">
      <c r="A56" s="2" t="s">
        <v>342</v>
      </c>
    </row>
    <row r="57" spans="1:1" ht="20">
      <c r="A57" s="2" t="s">
        <v>343</v>
      </c>
    </row>
    <row r="58" spans="1:1" ht="20">
      <c r="A58" s="2" t="s">
        <v>344</v>
      </c>
    </row>
    <row r="60" spans="1:1" s="18" customFormat="1" ht="26">
      <c r="A60" s="17" t="s">
        <v>345</v>
      </c>
    </row>
    <row r="61" spans="1:1" ht="20">
      <c r="A61" s="2" t="s">
        <v>346</v>
      </c>
    </row>
    <row r="63" spans="1:1" s="18" customFormat="1" ht="26">
      <c r="A63" s="17" t="s">
        <v>347</v>
      </c>
    </row>
    <row r="64" spans="1:1" ht="20">
      <c r="A64" s="2" t="s">
        <v>348</v>
      </c>
    </row>
    <row r="66" spans="1:1" s="18" customFormat="1" ht="26">
      <c r="A66" s="17" t="s">
        <v>349</v>
      </c>
    </row>
    <row r="67" spans="1:1" ht="20">
      <c r="A67" s="2" t="s">
        <v>350</v>
      </c>
    </row>
    <row r="69" spans="1:1" s="18" customFormat="1" ht="26">
      <c r="A69" s="17" t="s">
        <v>351</v>
      </c>
    </row>
    <row r="70" spans="1:1" ht="20">
      <c r="A70" s="2" t="s">
        <v>352</v>
      </c>
    </row>
    <row r="72" spans="1:1" s="18" customFormat="1" ht="26">
      <c r="A72" s="17" t="s">
        <v>353</v>
      </c>
    </row>
    <row r="73" spans="1:1" ht="20">
      <c r="A73" s="2" t="s">
        <v>354</v>
      </c>
    </row>
    <row r="74" spans="1:1" ht="20">
      <c r="A74" s="2" t="s">
        <v>355</v>
      </c>
    </row>
    <row r="76" spans="1:1" s="18" customFormat="1" ht="26">
      <c r="A76" s="17" t="s">
        <v>356</v>
      </c>
    </row>
    <row r="77" spans="1:1" ht="20">
      <c r="A77" s="2" t="s">
        <v>310</v>
      </c>
    </row>
    <row r="79" spans="1:1" s="18" customFormat="1" ht="26">
      <c r="A79" s="17" t="s">
        <v>357</v>
      </c>
    </row>
    <row r="80" spans="1:1" ht="20">
      <c r="A80" s="2" t="s">
        <v>358</v>
      </c>
    </row>
    <row r="81" spans="1:1" ht="20">
      <c r="A81" s="2" t="s">
        <v>359</v>
      </c>
    </row>
    <row r="83" spans="1:1" s="18" customFormat="1" ht="26">
      <c r="A83" s="17" t="s">
        <v>360</v>
      </c>
    </row>
    <row r="84" spans="1:1" ht="20">
      <c r="A84" s="2" t="s">
        <v>332</v>
      </c>
    </row>
    <row r="85" spans="1:1" ht="20">
      <c r="A85" s="2" t="s">
        <v>361</v>
      </c>
    </row>
    <row r="86" spans="1:1" ht="20">
      <c r="A86" s="2" t="s">
        <v>333</v>
      </c>
    </row>
    <row r="87" spans="1:1" ht="20">
      <c r="A87" s="2" t="s">
        <v>362</v>
      </c>
    </row>
    <row r="88" spans="1:1" ht="20">
      <c r="A88" s="2" t="s">
        <v>363</v>
      </c>
    </row>
    <row r="89" spans="1:1" ht="20">
      <c r="A89" s="2" t="s">
        <v>364</v>
      </c>
    </row>
    <row r="90" spans="1:1" ht="20">
      <c r="A90" s="2" t="s">
        <v>334</v>
      </c>
    </row>
    <row r="91" spans="1:1" ht="20">
      <c r="A91" s="2" t="s">
        <v>365</v>
      </c>
    </row>
    <row r="93" spans="1:1" s="18" customFormat="1" ht="26">
      <c r="A93" s="17" t="s">
        <v>366</v>
      </c>
    </row>
    <row r="94" spans="1:1" ht="20">
      <c r="A94" s="2" t="s">
        <v>367</v>
      </c>
    </row>
    <row r="95" spans="1:1" ht="20">
      <c r="A95" s="2" t="s">
        <v>368</v>
      </c>
    </row>
    <row r="96" spans="1:1" ht="20">
      <c r="A96" s="2" t="s">
        <v>369</v>
      </c>
    </row>
    <row r="97" spans="1:1" ht="20">
      <c r="A97" s="2" t="s">
        <v>370</v>
      </c>
    </row>
    <row r="98" spans="1:1" ht="20">
      <c r="A98" s="2" t="s">
        <v>371</v>
      </c>
    </row>
    <row r="99" spans="1:1" ht="20">
      <c r="A99" s="2" t="s">
        <v>372</v>
      </c>
    </row>
    <row r="101" spans="1:1" s="18" customFormat="1" ht="26">
      <c r="A101" s="17" t="s">
        <v>373</v>
      </c>
    </row>
    <row r="102" spans="1:1" ht="20">
      <c r="A102" s="2" t="s">
        <v>374</v>
      </c>
    </row>
    <row r="104" spans="1:1" s="18" customFormat="1" ht="26">
      <c r="A104" s="17" t="s">
        <v>375</v>
      </c>
    </row>
    <row r="105" spans="1:1" ht="20">
      <c r="A105" s="2" t="s">
        <v>376</v>
      </c>
    </row>
    <row r="106" spans="1:1" ht="20">
      <c r="A106" s="2" t="s">
        <v>377</v>
      </c>
    </row>
    <row r="108" spans="1:1" s="18" customFormat="1" ht="26">
      <c r="A108" s="17" t="s">
        <v>378</v>
      </c>
    </row>
    <row r="109" spans="1:1" ht="20">
      <c r="A109" s="2" t="s">
        <v>379</v>
      </c>
    </row>
    <row r="111" spans="1:1" s="18" customFormat="1" ht="26">
      <c r="A111" s="17" t="s">
        <v>380</v>
      </c>
    </row>
    <row r="112" spans="1:1" ht="20">
      <c r="A112" s="2" t="s">
        <v>381</v>
      </c>
    </row>
    <row r="114" spans="1:1" s="18" customFormat="1" ht="26">
      <c r="A114" s="17" t="s">
        <v>382</v>
      </c>
    </row>
    <row r="115" spans="1:1" ht="20">
      <c r="A115" s="2" t="s">
        <v>383</v>
      </c>
    </row>
    <row r="116" spans="1:1" ht="20">
      <c r="A116" s="2" t="s">
        <v>310</v>
      </c>
    </row>
    <row r="117" spans="1:1" ht="20">
      <c r="A117" s="2" t="s">
        <v>384</v>
      </c>
    </row>
    <row r="118" spans="1:1" ht="20">
      <c r="A118" s="2" t="s">
        <v>385</v>
      </c>
    </row>
    <row r="119" spans="1:1" ht="20">
      <c r="A119" s="2" t="s">
        <v>386</v>
      </c>
    </row>
    <row r="120" spans="1:1" ht="20">
      <c r="A120" s="2" t="s">
        <v>387</v>
      </c>
    </row>
    <row r="122" spans="1:1" s="18" customFormat="1" ht="26">
      <c r="A122" s="17" t="s">
        <v>388</v>
      </c>
    </row>
    <row r="123" spans="1:1" ht="20">
      <c r="A123" s="2" t="s">
        <v>389</v>
      </c>
    </row>
    <row r="125" spans="1:1" s="18" customFormat="1" ht="26">
      <c r="A125" s="17" t="s">
        <v>390</v>
      </c>
    </row>
    <row r="126" spans="1:1" ht="20">
      <c r="A126" s="2" t="s">
        <v>391</v>
      </c>
    </row>
    <row r="127" spans="1:1" ht="20">
      <c r="A127" s="2" t="s">
        <v>311</v>
      </c>
    </row>
    <row r="129" spans="1:1" s="18" customFormat="1" ht="26">
      <c r="A129" s="17" t="s">
        <v>392</v>
      </c>
    </row>
    <row r="130" spans="1:1" ht="20">
      <c r="A130" s="2" t="s">
        <v>393</v>
      </c>
    </row>
    <row r="131" spans="1:1" ht="20">
      <c r="A131" s="2" t="s">
        <v>394</v>
      </c>
    </row>
    <row r="132" spans="1:1" ht="20">
      <c r="A132" s="2" t="s">
        <v>395</v>
      </c>
    </row>
    <row r="133" spans="1:1" ht="20">
      <c r="A133" s="2" t="s">
        <v>396</v>
      </c>
    </row>
    <row r="135" spans="1:1" s="18" customFormat="1" ht="26">
      <c r="A135" s="17" t="s">
        <v>397</v>
      </c>
    </row>
    <row r="136" spans="1:1" ht="20">
      <c r="A136" s="2" t="s">
        <v>303</v>
      </c>
    </row>
    <row r="137" spans="1:1" ht="20">
      <c r="A137" s="2" t="s">
        <v>304</v>
      </c>
    </row>
    <row r="138" spans="1:1" ht="20">
      <c r="A138" s="2" t="s">
        <v>306</v>
      </c>
    </row>
    <row r="139" spans="1:1" ht="20">
      <c r="A139" s="2" t="s">
        <v>307</v>
      </c>
    </row>
    <row r="140" spans="1:1" ht="20">
      <c r="A140" s="2" t="s">
        <v>308</v>
      </c>
    </row>
    <row r="141" spans="1:1" ht="20">
      <c r="A141" s="2" t="s">
        <v>398</v>
      </c>
    </row>
    <row r="142" spans="1:1" ht="20">
      <c r="A142" s="2" t="s">
        <v>320</v>
      </c>
    </row>
    <row r="143" spans="1:1" ht="20">
      <c r="A143" s="2" t="s">
        <v>399</v>
      </c>
    </row>
    <row r="144" spans="1:1" ht="20">
      <c r="A144" s="2" t="s">
        <v>313</v>
      </c>
    </row>
    <row r="145" spans="1:1" ht="20">
      <c r="A145" s="2" t="s">
        <v>400</v>
      </c>
    </row>
    <row r="146" spans="1:1" ht="20">
      <c r="A146" s="2" t="s">
        <v>401</v>
      </c>
    </row>
    <row r="147" spans="1:1" ht="20">
      <c r="A147" s="2" t="s">
        <v>402</v>
      </c>
    </row>
    <row r="148" spans="1:1" ht="20">
      <c r="A148" s="2" t="s">
        <v>383</v>
      </c>
    </row>
    <row r="149" spans="1:1" ht="20">
      <c r="A149" s="2" t="s">
        <v>321</v>
      </c>
    </row>
    <row r="150" spans="1:1" ht="20">
      <c r="A150" s="2" t="s">
        <v>322</v>
      </c>
    </row>
    <row r="151" spans="1:1" ht="20">
      <c r="A151" s="2" t="s">
        <v>403</v>
      </c>
    </row>
    <row r="152" spans="1:1" ht="20">
      <c r="A152" s="2" t="s">
        <v>374</v>
      </c>
    </row>
    <row r="153" spans="1:1" ht="20">
      <c r="A153" s="2" t="s">
        <v>376</v>
      </c>
    </row>
    <row r="154" spans="1:1" ht="20">
      <c r="A154" s="2" t="s">
        <v>318</v>
      </c>
    </row>
    <row r="155" spans="1:1" ht="20">
      <c r="A155" s="2" t="s">
        <v>379</v>
      </c>
    </row>
    <row r="156" spans="1:1" ht="20">
      <c r="A156" s="2" t="s">
        <v>381</v>
      </c>
    </row>
    <row r="157" spans="1:1" ht="20">
      <c r="A157" s="2" t="s">
        <v>323</v>
      </c>
    </row>
    <row r="158" spans="1:1" ht="20">
      <c r="A158" s="2" t="s">
        <v>352</v>
      </c>
    </row>
    <row r="159" spans="1:1" ht="20">
      <c r="A159" s="2" t="s">
        <v>389</v>
      </c>
    </row>
    <row r="160" spans="1:1" ht="20">
      <c r="A160" s="2" t="s">
        <v>391</v>
      </c>
    </row>
    <row r="161" spans="1:1" ht="20">
      <c r="A161" s="2" t="s">
        <v>404</v>
      </c>
    </row>
    <row r="162" spans="1:1" ht="20">
      <c r="A162" s="2" t="s">
        <v>393</v>
      </c>
    </row>
    <row r="163" spans="1:1" ht="20">
      <c r="A163" s="2" t="s">
        <v>384</v>
      </c>
    </row>
    <row r="164" spans="1:1" ht="20">
      <c r="A164" s="2" t="s">
        <v>385</v>
      </c>
    </row>
    <row r="165" spans="1:1" ht="20">
      <c r="A165" s="2" t="s">
        <v>386</v>
      </c>
    </row>
    <row r="166" spans="1:1" ht="20">
      <c r="A166" s="2" t="s">
        <v>405</v>
      </c>
    </row>
    <row r="167" spans="1:1" ht="20">
      <c r="A167" s="2" t="s">
        <v>406</v>
      </c>
    </row>
    <row r="168" spans="1:1" ht="20">
      <c r="A168" s="2" t="s">
        <v>394</v>
      </c>
    </row>
    <row r="169" spans="1:1" ht="20">
      <c r="A169" s="2" t="s">
        <v>395</v>
      </c>
    </row>
    <row r="170" spans="1:1" ht="20">
      <c r="A170" s="2" t="s">
        <v>377</v>
      </c>
    </row>
    <row r="171" spans="1:1" ht="20">
      <c r="A171" s="2" t="s">
        <v>396</v>
      </c>
    </row>
    <row r="172" spans="1:1" ht="20">
      <c r="A172" s="2" t="s">
        <v>407</v>
      </c>
    </row>
    <row r="173" spans="1:1" ht="20">
      <c r="A173" s="2" t="s">
        <v>305</v>
      </c>
    </row>
    <row r="174" spans="1:1" ht="20">
      <c r="A174" s="2" t="s">
        <v>387</v>
      </c>
    </row>
    <row r="176" spans="1:1" s="18" customFormat="1" ht="26">
      <c r="A176" s="17" t="s">
        <v>408</v>
      </c>
    </row>
    <row r="177" spans="1:1" ht="20">
      <c r="A177" s="2" t="s">
        <v>385</v>
      </c>
    </row>
    <row r="179" spans="1:1" s="18" customFormat="1" ht="26">
      <c r="A179" s="17" t="s">
        <v>409</v>
      </c>
    </row>
    <row r="180" spans="1:1" ht="20">
      <c r="A180" s="2" t="s">
        <v>410</v>
      </c>
    </row>
    <row r="181" spans="1:1" ht="20">
      <c r="A181" s="2" t="s">
        <v>411</v>
      </c>
    </row>
    <row r="182" spans="1:1" ht="20">
      <c r="A182" s="2" t="s">
        <v>412</v>
      </c>
    </row>
    <row r="184" spans="1:1" s="18" customFormat="1" ht="26">
      <c r="A184" s="17" t="s">
        <v>413</v>
      </c>
    </row>
    <row r="185" spans="1:1" ht="20">
      <c r="A185" s="2" t="s">
        <v>391</v>
      </c>
    </row>
    <row r="186" spans="1:1" ht="20">
      <c r="A186" s="2" t="s">
        <v>414</v>
      </c>
    </row>
    <row r="187" spans="1:1" ht="20">
      <c r="A187" s="2" t="s">
        <v>311</v>
      </c>
    </row>
    <row r="189" spans="1:1" s="18" customFormat="1" ht="26">
      <c r="A189" s="17" t="s">
        <v>415</v>
      </c>
    </row>
    <row r="190" spans="1:1" ht="20">
      <c r="A190" s="2" t="s">
        <v>404</v>
      </c>
    </row>
    <row r="192" spans="1:1" s="18" customFormat="1" ht="26">
      <c r="A192" s="17" t="s">
        <v>416</v>
      </c>
    </row>
    <row r="193" spans="1:1" ht="20">
      <c r="A193" s="2" t="s">
        <v>304</v>
      </c>
    </row>
    <row r="194" spans="1:1" ht="20">
      <c r="A194" s="2" t="s">
        <v>306</v>
      </c>
    </row>
    <row r="195" spans="1:1" ht="20">
      <c r="A195" s="2" t="s">
        <v>307</v>
      </c>
    </row>
    <row r="196" spans="1:1" ht="20">
      <c r="A196" s="2" t="s">
        <v>398</v>
      </c>
    </row>
    <row r="197" spans="1:1" ht="20">
      <c r="A197" s="2" t="s">
        <v>399</v>
      </c>
    </row>
    <row r="198" spans="1:1" ht="20">
      <c r="A198" s="2" t="s">
        <v>313</v>
      </c>
    </row>
    <row r="199" spans="1:1" ht="20">
      <c r="A199" s="2" t="s">
        <v>401</v>
      </c>
    </row>
    <row r="200" spans="1:1" ht="20">
      <c r="A200" s="2" t="s">
        <v>402</v>
      </c>
    </row>
    <row r="201" spans="1:1" ht="20">
      <c r="A201" s="2" t="s">
        <v>403</v>
      </c>
    </row>
    <row r="202" spans="1:1" ht="20">
      <c r="A202" s="2" t="s">
        <v>405</v>
      </c>
    </row>
    <row r="203" spans="1:1" ht="20">
      <c r="A203" s="2" t="s">
        <v>407</v>
      </c>
    </row>
    <row r="204" spans="1:1" ht="20">
      <c r="A204" s="2" t="s">
        <v>305</v>
      </c>
    </row>
    <row r="206" spans="1:1" s="18" customFormat="1" ht="26">
      <c r="A206" s="17" t="s">
        <v>417</v>
      </c>
    </row>
    <row r="207" spans="1:1" ht="20">
      <c r="A207" s="2" t="s">
        <v>418</v>
      </c>
    </row>
    <row r="209" spans="1:1" s="18" customFormat="1" ht="26">
      <c r="A209" s="17" t="s">
        <v>419</v>
      </c>
    </row>
    <row r="210" spans="1:1" ht="20">
      <c r="A210" s="2" t="s">
        <v>420</v>
      </c>
    </row>
    <row r="211" spans="1:1" ht="20">
      <c r="A211" s="2" t="s">
        <v>421</v>
      </c>
    </row>
    <row r="212" spans="1:1" ht="20">
      <c r="A212" s="2" t="s">
        <v>422</v>
      </c>
    </row>
    <row r="213" spans="1:1" ht="20">
      <c r="A213" s="2" t="s">
        <v>423</v>
      </c>
    </row>
    <row r="214" spans="1:1" ht="20">
      <c r="A214" s="2" t="s">
        <v>424</v>
      </c>
    </row>
    <row r="215" spans="1:1" ht="20">
      <c r="A215" s="2" t="s">
        <v>425</v>
      </c>
    </row>
    <row r="216" spans="1:1" ht="20">
      <c r="A216" s="2" t="s">
        <v>426</v>
      </c>
    </row>
    <row r="217" spans="1:1" ht="20">
      <c r="A217" s="2" t="s">
        <v>427</v>
      </c>
    </row>
    <row r="219" spans="1:1" s="18" customFormat="1" ht="26">
      <c r="A219" s="17" t="s">
        <v>428</v>
      </c>
    </row>
    <row r="220" spans="1:1" ht="20">
      <c r="A220" s="2" t="s">
        <v>429</v>
      </c>
    </row>
    <row r="222" spans="1:1" s="18" customFormat="1" ht="26">
      <c r="A222" s="17" t="s">
        <v>430</v>
      </c>
    </row>
    <row r="223" spans="1:1" ht="20">
      <c r="A223" s="2" t="s">
        <v>431</v>
      </c>
    </row>
    <row r="224" spans="1:1" ht="20">
      <c r="A224" s="2" t="s">
        <v>432</v>
      </c>
    </row>
    <row r="226" spans="1:1" s="18" customFormat="1" ht="26">
      <c r="A226" s="17" t="s">
        <v>433</v>
      </c>
    </row>
    <row r="227" spans="1:1" ht="20">
      <c r="A227" s="2" t="s">
        <v>377</v>
      </c>
    </row>
    <row r="228" spans="1:1" ht="20">
      <c r="A228" s="2" t="s">
        <v>396</v>
      </c>
    </row>
    <row r="229" spans="1:1" ht="20">
      <c r="A229" s="2" t="s">
        <v>407</v>
      </c>
    </row>
    <row r="231" spans="1:1" s="18" customFormat="1" ht="26">
      <c r="A231" s="17" t="s">
        <v>434</v>
      </c>
    </row>
    <row r="232" spans="1:1" ht="20">
      <c r="A232" s="2" t="s">
        <v>311</v>
      </c>
    </row>
    <row r="234" spans="1:1" s="18" customFormat="1" ht="26">
      <c r="A234" s="17" t="s">
        <v>435</v>
      </c>
    </row>
    <row r="235" spans="1:1" ht="20">
      <c r="A235" s="2" t="s">
        <v>354</v>
      </c>
    </row>
    <row r="236" spans="1:1" ht="20">
      <c r="A236" s="2" t="s">
        <v>436</v>
      </c>
    </row>
    <row r="237" spans="1:1" ht="20">
      <c r="A237" s="2" t="s">
        <v>355</v>
      </c>
    </row>
    <row r="238" spans="1:1" ht="20">
      <c r="A238" s="2" t="s">
        <v>437</v>
      </c>
    </row>
    <row r="239" spans="1:1" ht="20">
      <c r="A239" s="2" t="s">
        <v>438</v>
      </c>
    </row>
    <row r="240" spans="1:1" ht="20">
      <c r="A240" s="2" t="s">
        <v>439</v>
      </c>
    </row>
    <row r="241" spans="1:1" ht="20">
      <c r="A241" s="2" t="s">
        <v>440</v>
      </c>
    </row>
    <row r="242" spans="1:1" ht="20">
      <c r="A242" s="2" t="s">
        <v>441</v>
      </c>
    </row>
    <row r="243" spans="1:1" ht="20">
      <c r="A243" s="2" t="s">
        <v>442</v>
      </c>
    </row>
    <row r="244" spans="1:1" ht="20">
      <c r="A244" s="2" t="s">
        <v>443</v>
      </c>
    </row>
    <row r="245" spans="1:1" ht="20">
      <c r="A245" s="2" t="s">
        <v>444</v>
      </c>
    </row>
    <row r="246" spans="1:1" ht="20">
      <c r="A246" s="2" t="s">
        <v>445</v>
      </c>
    </row>
    <row r="247" spans="1:1" ht="20">
      <c r="A247" s="2" t="s">
        <v>446</v>
      </c>
    </row>
    <row r="248" spans="1:1" ht="20">
      <c r="A248" s="2" t="s">
        <v>447</v>
      </c>
    </row>
    <row r="249" spans="1:1" ht="20">
      <c r="A249" s="2" t="s">
        <v>448</v>
      </c>
    </row>
    <row r="250" spans="1:1" ht="20">
      <c r="A250" s="2" t="s">
        <v>449</v>
      </c>
    </row>
    <row r="252" spans="1:1" s="18" customFormat="1" ht="26">
      <c r="A252" s="17" t="s">
        <v>450</v>
      </c>
    </row>
    <row r="253" spans="1:1" ht="20">
      <c r="A253" s="2" t="s">
        <v>449</v>
      </c>
    </row>
    <row r="255" spans="1:1" s="18" customFormat="1" ht="26">
      <c r="A255" s="17" t="s">
        <v>451</v>
      </c>
    </row>
    <row r="256" spans="1:1" ht="20">
      <c r="A256" s="2" t="s">
        <v>452</v>
      </c>
    </row>
    <row r="258" spans="1:1" s="18" customFormat="1" ht="26">
      <c r="A258" s="17" t="s">
        <v>453</v>
      </c>
    </row>
    <row r="259" spans="1:1" ht="20">
      <c r="A259" s="2" t="s">
        <v>454</v>
      </c>
    </row>
    <row r="260" spans="1:1" ht="20">
      <c r="A260" s="2" t="s">
        <v>455</v>
      </c>
    </row>
    <row r="261" spans="1:1" ht="20">
      <c r="A261" s="2" t="s">
        <v>456</v>
      </c>
    </row>
    <row r="262" spans="1:1" ht="20">
      <c r="A262" s="2" t="s">
        <v>457</v>
      </c>
    </row>
    <row r="263" spans="1:1" ht="20">
      <c r="A263" s="2" t="s">
        <v>458</v>
      </c>
    </row>
    <row r="264" spans="1:1" ht="20">
      <c r="A264" s="2" t="s">
        <v>459</v>
      </c>
    </row>
    <row r="265" spans="1:1" ht="20">
      <c r="A265" s="2" t="s">
        <v>460</v>
      </c>
    </row>
    <row r="266" spans="1:1" ht="20">
      <c r="A266" s="2" t="s">
        <v>257</v>
      </c>
    </row>
    <row r="267" spans="1:1" ht="20">
      <c r="A267" s="2" t="s">
        <v>461</v>
      </c>
    </row>
    <row r="269" spans="1:1" s="18" customFormat="1" ht="26">
      <c r="A269" s="17" t="s">
        <v>462</v>
      </c>
    </row>
    <row r="270" spans="1:1" ht="20">
      <c r="A270" s="2" t="s">
        <v>406</v>
      </c>
    </row>
    <row r="272" spans="1:1" ht="17">
      <c r="A272" s="16" t="s">
        <v>463</v>
      </c>
    </row>
  </sheetData>
  <pageMargins left="0.7" right="0.7" top="0.75" bottom="0.75" header="0.3" footer="0.3"/>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6158E-2B6A-E54E-ADDC-83EFEEB61232}">
  <dimension ref="A1:Y271"/>
  <sheetViews>
    <sheetView zoomScaleNormal="100" workbookViewId="0">
      <selection activeCell="A17" sqref="A17"/>
    </sheetView>
  </sheetViews>
  <sheetFormatPr baseColWidth="10" defaultColWidth="10.6640625" defaultRowHeight="16"/>
  <cols>
    <col min="1" max="1" width="38.6640625" style="32" bestFit="1" customWidth="1"/>
    <col min="2" max="2" width="15" style="32" customWidth="1"/>
    <col min="3" max="3" width="14.5" style="32" customWidth="1"/>
    <col min="4" max="4" width="13.1640625" style="32" customWidth="1"/>
    <col min="5" max="5" width="19.6640625" style="32" customWidth="1"/>
    <col min="6" max="6" width="15.6640625" style="32" customWidth="1"/>
    <col min="7" max="7" width="19.33203125" style="32" customWidth="1"/>
    <col min="8" max="8" width="13.1640625" style="32" bestFit="1" customWidth="1"/>
    <col min="9" max="9" width="12.5" style="32" customWidth="1"/>
    <col min="10" max="10" width="12.1640625" style="32" bestFit="1" customWidth="1"/>
    <col min="11" max="11" width="12.33203125" style="32" bestFit="1" customWidth="1"/>
    <col min="12" max="12" width="11.5" style="32" bestFit="1" customWidth="1"/>
    <col min="13" max="13" width="23.83203125" style="32" bestFit="1" customWidth="1"/>
    <col min="14" max="14" width="13.33203125" style="32" bestFit="1" customWidth="1"/>
    <col min="15" max="15" width="14.83203125" style="32" bestFit="1" customWidth="1"/>
    <col min="16" max="22" width="10.6640625" style="32"/>
    <col min="23" max="23" width="56.1640625" style="32" bestFit="1" customWidth="1"/>
    <col min="24" max="16384" width="10.6640625" style="32"/>
  </cols>
  <sheetData>
    <row r="1" spans="1:25" s="30" customFormat="1">
      <c r="B1" s="56" t="s">
        <v>480</v>
      </c>
      <c r="C1" s="56"/>
      <c r="D1" s="56" t="s">
        <v>481</v>
      </c>
      <c r="E1" s="56"/>
      <c r="F1" s="56" t="s">
        <v>482</v>
      </c>
      <c r="G1" s="56"/>
      <c r="H1" s="56" t="s">
        <v>483</v>
      </c>
      <c r="I1" s="56"/>
      <c r="J1" s="56" t="s">
        <v>484</v>
      </c>
      <c r="K1" s="56"/>
      <c r="L1" s="56" t="s">
        <v>485</v>
      </c>
      <c r="M1" s="56"/>
      <c r="N1" s="56" t="s">
        <v>486</v>
      </c>
      <c r="O1" s="56"/>
      <c r="W1" s="31"/>
      <c r="X1" s="31"/>
      <c r="Y1" s="32"/>
    </row>
    <row r="2" spans="1:25" s="30" customFormat="1">
      <c r="B2" s="30" t="s">
        <v>472</v>
      </c>
      <c r="C2" s="30" t="s">
        <v>473</v>
      </c>
      <c r="D2" s="30" t="s">
        <v>466</v>
      </c>
      <c r="E2" s="30" t="s">
        <v>467</v>
      </c>
      <c r="F2" s="30" t="s">
        <v>468</v>
      </c>
      <c r="G2" s="30" t="s">
        <v>469</v>
      </c>
      <c r="H2" s="30" t="s">
        <v>470</v>
      </c>
      <c r="I2" s="30" t="s">
        <v>471</v>
      </c>
      <c r="J2" s="30" t="s">
        <v>474</v>
      </c>
      <c r="K2" s="30" t="s">
        <v>475</v>
      </c>
      <c r="L2" s="30" t="s">
        <v>476</v>
      </c>
      <c r="M2" s="30" t="s">
        <v>477</v>
      </c>
      <c r="N2" s="30" t="s">
        <v>478</v>
      </c>
      <c r="O2" s="30" t="s">
        <v>479</v>
      </c>
      <c r="W2" s="31"/>
      <c r="X2" s="31"/>
      <c r="Y2" s="32"/>
    </row>
    <row r="3" spans="1:25">
      <c r="A3" s="33" t="s">
        <v>464</v>
      </c>
      <c r="B3" s="34"/>
      <c r="C3" s="34"/>
      <c r="D3" s="34"/>
      <c r="E3" s="34"/>
      <c r="F3" s="34"/>
      <c r="G3" s="34"/>
      <c r="W3" s="31"/>
      <c r="X3" s="31"/>
      <c r="Y3" s="31"/>
    </row>
    <row r="4" spans="1:25">
      <c r="A4" s="34" t="s">
        <v>303</v>
      </c>
      <c r="B4" s="34">
        <v>52</v>
      </c>
      <c r="C4" s="34" t="s">
        <v>487</v>
      </c>
      <c r="D4" s="34">
        <v>42</v>
      </c>
      <c r="E4" s="34" t="s">
        <v>488</v>
      </c>
      <c r="F4" s="34">
        <f>IF(D4=42, B4, "")</f>
        <v>52</v>
      </c>
      <c r="G4" s="34" t="str">
        <f>IF(E4="no transformation",C4, "")</f>
        <v>film</v>
      </c>
      <c r="H4" s="32" t="str">
        <f>IF(I4="Liquid", "99", IF(I4= "SemiSolid", "98", IF(I4= "Solid", "97", "")))</f>
        <v>97</v>
      </c>
      <c r="I4" s="35" t="str">
        <f>IF(AND(F4&gt;=77,F4&lt;=86),"Liquid",IF(AND(F4&gt;=71,F4&lt;=76),"SemiSolid",IF(AND(F4&gt;=49,F4&lt;=70),"Solid","")))</f>
        <v>Solid</v>
      </c>
      <c r="J4" s="32">
        <v>47</v>
      </c>
      <c r="K4" s="32" t="str">
        <f>IF(J4=47, "conventional", IF(J4=45, "prolonged", IF(J4=44, "delayed", "")))</f>
        <v>conventional</v>
      </c>
      <c r="L4" s="32">
        <v>32</v>
      </c>
      <c r="M4" s="35" t="str">
        <f t="shared" ref="M4:M68" si="0">IF(L4=32,"Oromucosal",IF(L4=31,"Oral",IF(L4=30,"Ocular",IF(L4=29,"Nasal",IF(L4=33,"Parenteral",IF(L4=35,"Rectal",IF(L4=22,"Cutaneous/Transdermal","")))))))</f>
        <v>Oromucosal</v>
      </c>
      <c r="N4" s="32">
        <v>14</v>
      </c>
      <c r="O4" s="32" t="str">
        <f>IF(N4=14,"Orodispersion",IF(N4=10,"Inhalation",IF(N4=19,"Swallowing",IF(N4=7,"Chewing",IF(N4=113,"Implantation",IF(N4=9,"Infusion",IF(N4=18,"Sucking","")))))))</f>
        <v>Orodispersion</v>
      </c>
      <c r="Q4" s="36">
        <v>10314011</v>
      </c>
      <c r="R4" s="36" t="s">
        <v>539</v>
      </c>
    </row>
    <row r="5" spans="1:25">
      <c r="A5" s="34" t="s">
        <v>304</v>
      </c>
      <c r="B5" s="34">
        <v>69</v>
      </c>
      <c r="C5" s="34" t="s">
        <v>490</v>
      </c>
      <c r="D5" s="34">
        <v>42</v>
      </c>
      <c r="E5" s="34" t="str">
        <f>IF(D5=42, "no transformation", "")</f>
        <v>no transformation</v>
      </c>
      <c r="F5" s="34">
        <f t="shared" ref="F5:F68" si="1">IF(D5=42, B5, "")</f>
        <v>69</v>
      </c>
      <c r="G5" s="34" t="str">
        <f t="shared" ref="G5:G68" si="2">IF(E5="no transformation",C5, "")</f>
        <v>tablet</v>
      </c>
      <c r="H5" s="32" t="str">
        <f t="shared" ref="H5:H68" si="3">IF(I5="Liquid", "99", IF(I5= "SemiSolid", "98", IF(I5= "Solid", "97", "")))</f>
        <v>97</v>
      </c>
      <c r="I5" s="35" t="str">
        <f t="shared" ref="I5:I68" si="4">IF(AND(F5&gt;=77,F5&lt;=86),"Liquid",IF(AND(F5&gt;=71,F5&lt;=76),"SemiSolid",IF(AND(F5&gt;=49,F5&lt;=70),"Solid","")))</f>
        <v>Solid</v>
      </c>
      <c r="J5" s="32">
        <v>47</v>
      </c>
      <c r="K5" s="32" t="str">
        <f t="shared" ref="K5:K68" si="5">IF(J5=47, "conventional", IF(J5=45, "prolonged", IF(J5=44, "delayed", "")))</f>
        <v>conventional</v>
      </c>
      <c r="L5" s="32">
        <v>32</v>
      </c>
      <c r="M5" s="35" t="str">
        <f t="shared" si="0"/>
        <v>Oromucosal</v>
      </c>
      <c r="N5" s="32">
        <v>14</v>
      </c>
      <c r="O5" s="32" t="str">
        <f t="shared" ref="O5:O68" si="6">IF(N5=14,"Orodispersion",IF(N5=10,"Inhalation",IF(N5=19,"Swallowing",IF(N5=7,"Chewing",IF(N5=113,"Implantation",IF(N5=9,"Infusion",IF(N5=18,"Sucking","")))))))</f>
        <v>Orodispersion</v>
      </c>
      <c r="Q5" s="36">
        <v>10320000</v>
      </c>
      <c r="R5" s="36" t="s">
        <v>538</v>
      </c>
      <c r="W5" s="31"/>
      <c r="X5" s="37"/>
      <c r="Y5" s="31"/>
    </row>
    <row r="6" spans="1:25">
      <c r="A6" s="34" t="s">
        <v>305</v>
      </c>
      <c r="B6" s="34">
        <v>70</v>
      </c>
      <c r="C6" s="34" t="s">
        <v>490</v>
      </c>
      <c r="D6" s="34">
        <v>42</v>
      </c>
      <c r="E6" s="34" t="str">
        <f t="shared" ref="E6:E69" si="7">IF(D6=42, "no transformation", "")</f>
        <v>no transformation</v>
      </c>
      <c r="F6" s="34">
        <f t="shared" si="1"/>
        <v>70</v>
      </c>
      <c r="G6" s="34" t="str">
        <f t="shared" si="2"/>
        <v>tablet</v>
      </c>
      <c r="H6" s="32" t="str">
        <f t="shared" si="3"/>
        <v>97</v>
      </c>
      <c r="I6" s="35" t="str">
        <f t="shared" si="4"/>
        <v>Solid</v>
      </c>
      <c r="J6" s="32">
        <v>45</v>
      </c>
      <c r="K6" s="32" t="str">
        <f t="shared" si="5"/>
        <v>prolonged</v>
      </c>
      <c r="L6" s="32">
        <v>32</v>
      </c>
      <c r="M6" s="35" t="str">
        <f t="shared" si="0"/>
        <v>Oromucosal</v>
      </c>
      <c r="N6" s="32">
        <v>14</v>
      </c>
      <c r="O6" s="32" t="str">
        <f t="shared" si="6"/>
        <v>Orodispersion</v>
      </c>
      <c r="Q6" s="32">
        <v>10319000</v>
      </c>
      <c r="R6" s="32" t="s">
        <v>537</v>
      </c>
      <c r="W6" s="31"/>
      <c r="X6" s="37"/>
      <c r="Y6" s="31"/>
    </row>
    <row r="7" spans="1:25">
      <c r="E7" s="34" t="str">
        <f t="shared" si="7"/>
        <v/>
      </c>
      <c r="F7" s="34" t="str">
        <f t="shared" si="1"/>
        <v/>
      </c>
      <c r="G7" s="34" t="str">
        <f t="shared" si="2"/>
        <v/>
      </c>
      <c r="H7" s="32" t="str">
        <f t="shared" si="3"/>
        <v/>
      </c>
      <c r="I7" s="35" t="str">
        <f t="shared" si="4"/>
        <v/>
      </c>
      <c r="K7" s="32" t="str">
        <f t="shared" si="5"/>
        <v/>
      </c>
      <c r="M7" s="35" t="str">
        <f t="shared" si="0"/>
        <v/>
      </c>
      <c r="O7" s="32" t="str">
        <f t="shared" si="6"/>
        <v/>
      </c>
      <c r="W7" s="31"/>
      <c r="X7" s="37"/>
      <c r="Y7" s="31"/>
    </row>
    <row r="8" spans="1:25">
      <c r="A8" s="33" t="s">
        <v>465</v>
      </c>
      <c r="B8" s="34"/>
      <c r="C8" s="34"/>
      <c r="D8" s="34"/>
      <c r="E8" s="34" t="str">
        <f t="shared" si="7"/>
        <v/>
      </c>
      <c r="F8" s="34" t="str">
        <f t="shared" si="1"/>
        <v/>
      </c>
      <c r="G8" s="34" t="str">
        <f t="shared" si="2"/>
        <v/>
      </c>
      <c r="H8" s="32" t="str">
        <f t="shared" si="3"/>
        <v/>
      </c>
      <c r="I8" s="35" t="str">
        <f t="shared" si="4"/>
        <v/>
      </c>
      <c r="K8" s="32" t="str">
        <f t="shared" si="5"/>
        <v/>
      </c>
      <c r="M8" s="35" t="str">
        <f t="shared" si="0"/>
        <v/>
      </c>
      <c r="O8" s="32" t="str">
        <f t="shared" si="6"/>
        <v/>
      </c>
      <c r="W8" s="31"/>
      <c r="X8" s="38"/>
      <c r="Y8" s="39"/>
    </row>
    <row r="9" spans="1:25">
      <c r="A9" s="34" t="s">
        <v>306</v>
      </c>
      <c r="B9" s="34">
        <v>70</v>
      </c>
      <c r="C9" s="34" t="s">
        <v>490</v>
      </c>
      <c r="D9" s="34">
        <v>42</v>
      </c>
      <c r="E9" s="34" t="str">
        <f t="shared" si="7"/>
        <v>no transformation</v>
      </c>
      <c r="F9" s="34">
        <f t="shared" si="1"/>
        <v>70</v>
      </c>
      <c r="G9" s="34" t="str">
        <f t="shared" si="2"/>
        <v>tablet</v>
      </c>
      <c r="H9" s="32" t="str">
        <f t="shared" si="3"/>
        <v>97</v>
      </c>
      <c r="I9" s="35" t="str">
        <f t="shared" si="4"/>
        <v>Solid</v>
      </c>
      <c r="J9" s="32">
        <v>45</v>
      </c>
      <c r="K9" s="32" t="str">
        <f t="shared" si="5"/>
        <v>prolonged</v>
      </c>
      <c r="L9" s="32">
        <v>31</v>
      </c>
      <c r="M9" s="35" t="str">
        <f t="shared" si="0"/>
        <v>Oral</v>
      </c>
      <c r="N9" s="32">
        <v>7</v>
      </c>
      <c r="O9" s="32" t="str">
        <f t="shared" si="6"/>
        <v>Chewing</v>
      </c>
      <c r="W9" s="31"/>
    </row>
    <row r="10" spans="1:25">
      <c r="A10" s="34" t="s">
        <v>307</v>
      </c>
      <c r="B10" s="34">
        <v>70</v>
      </c>
      <c r="C10" s="34" t="s">
        <v>490</v>
      </c>
      <c r="D10" s="34">
        <v>42</v>
      </c>
      <c r="E10" s="34" t="str">
        <f t="shared" si="7"/>
        <v>no transformation</v>
      </c>
      <c r="F10" s="34">
        <f t="shared" si="1"/>
        <v>70</v>
      </c>
      <c r="G10" s="34" t="str">
        <f>IF(E10="no transformation",C10, "")</f>
        <v>tablet</v>
      </c>
      <c r="H10" s="32" t="str">
        <f t="shared" si="3"/>
        <v>97</v>
      </c>
      <c r="I10" s="35" t="str">
        <f t="shared" si="4"/>
        <v>Solid</v>
      </c>
      <c r="J10" s="32">
        <v>47</v>
      </c>
      <c r="K10" s="32" t="str">
        <f t="shared" si="5"/>
        <v>conventional</v>
      </c>
      <c r="L10" s="32">
        <v>31</v>
      </c>
      <c r="M10" s="35" t="str">
        <f t="shared" si="0"/>
        <v>Oral</v>
      </c>
      <c r="N10" s="32">
        <v>7</v>
      </c>
      <c r="O10" s="32" t="str">
        <f t="shared" si="6"/>
        <v>Chewing</v>
      </c>
      <c r="Q10" s="32">
        <v>10228000</v>
      </c>
      <c r="R10" s="32" t="s">
        <v>542</v>
      </c>
      <c r="W10" s="31"/>
    </row>
    <row r="11" spans="1:25">
      <c r="A11" s="34" t="s">
        <v>308</v>
      </c>
      <c r="B11" s="34">
        <v>54</v>
      </c>
      <c r="C11" s="34" t="s">
        <v>491</v>
      </c>
      <c r="D11" s="34">
        <v>42</v>
      </c>
      <c r="E11" s="34" t="str">
        <f t="shared" si="7"/>
        <v>no transformation</v>
      </c>
      <c r="F11" s="34">
        <f t="shared" si="1"/>
        <v>54</v>
      </c>
      <c r="G11" s="34" t="str">
        <f t="shared" si="2"/>
        <v>gum</v>
      </c>
      <c r="H11" s="32" t="str">
        <f t="shared" si="3"/>
        <v>97</v>
      </c>
      <c r="I11" s="35" t="str">
        <f t="shared" si="4"/>
        <v>Solid</v>
      </c>
      <c r="J11" s="32">
        <v>47</v>
      </c>
      <c r="K11" s="32" t="str">
        <f t="shared" si="5"/>
        <v>conventional</v>
      </c>
      <c r="L11" s="32">
        <v>31</v>
      </c>
      <c r="M11" s="35" t="str">
        <f t="shared" si="0"/>
        <v>Oral</v>
      </c>
      <c r="N11" s="32">
        <v>7</v>
      </c>
      <c r="O11" s="32" t="str">
        <f t="shared" si="6"/>
        <v>Chewing</v>
      </c>
      <c r="Q11" s="32">
        <v>10230000</v>
      </c>
      <c r="R11" s="32" t="s">
        <v>541</v>
      </c>
      <c r="W11" s="31"/>
    </row>
    <row r="12" spans="1:25">
      <c r="E12" s="34" t="str">
        <f t="shared" si="7"/>
        <v/>
      </c>
      <c r="F12" s="34" t="str">
        <f t="shared" si="1"/>
        <v/>
      </c>
      <c r="G12" s="34" t="str">
        <f t="shared" si="2"/>
        <v/>
      </c>
      <c r="H12" s="32" t="str">
        <f t="shared" si="3"/>
        <v/>
      </c>
      <c r="I12" s="35" t="str">
        <f t="shared" si="4"/>
        <v/>
      </c>
      <c r="K12" s="32" t="str">
        <f t="shared" si="5"/>
        <v/>
      </c>
      <c r="M12" s="35" t="str">
        <f t="shared" si="0"/>
        <v/>
      </c>
      <c r="O12" s="32" t="str">
        <f t="shared" si="6"/>
        <v/>
      </c>
      <c r="W12" s="31"/>
    </row>
    <row r="13" spans="1:25">
      <c r="A13" s="33" t="s">
        <v>309</v>
      </c>
      <c r="B13" s="34"/>
      <c r="C13" s="34"/>
      <c r="D13" s="34"/>
      <c r="E13" s="34" t="str">
        <f t="shared" si="7"/>
        <v/>
      </c>
      <c r="F13" s="34" t="str">
        <f t="shared" si="1"/>
        <v/>
      </c>
      <c r="G13" s="34" t="str">
        <f t="shared" si="2"/>
        <v/>
      </c>
      <c r="H13" s="32" t="str">
        <f t="shared" si="3"/>
        <v/>
      </c>
      <c r="I13" s="35" t="str">
        <f t="shared" si="4"/>
        <v/>
      </c>
      <c r="K13" s="32" t="str">
        <f t="shared" si="5"/>
        <v/>
      </c>
      <c r="M13" s="35" t="str">
        <f t="shared" si="0"/>
        <v/>
      </c>
      <c r="O13" s="32" t="str">
        <f t="shared" si="6"/>
        <v/>
      </c>
      <c r="W13" s="31"/>
    </row>
    <row r="14" spans="1:25">
      <c r="A14" s="34" t="s">
        <v>310</v>
      </c>
      <c r="B14" s="34">
        <v>83</v>
      </c>
      <c r="C14" s="34" t="s">
        <v>492</v>
      </c>
      <c r="D14" s="34">
        <v>42</v>
      </c>
      <c r="E14" s="34" t="str">
        <f t="shared" si="7"/>
        <v>no transformation</v>
      </c>
      <c r="F14" s="34">
        <f t="shared" si="1"/>
        <v>83</v>
      </c>
      <c r="G14" s="34" t="str">
        <f t="shared" si="2"/>
        <v>solution</v>
      </c>
      <c r="H14" s="32" t="str">
        <f t="shared" si="3"/>
        <v>99</v>
      </c>
      <c r="I14" s="35" t="str">
        <f t="shared" si="4"/>
        <v>Liquid</v>
      </c>
      <c r="J14" s="32">
        <v>47</v>
      </c>
      <c r="K14" s="32" t="str">
        <f t="shared" si="5"/>
        <v>conventional</v>
      </c>
      <c r="L14" s="32">
        <v>23</v>
      </c>
      <c r="M14" s="35" t="s">
        <v>519</v>
      </c>
      <c r="N14" s="32">
        <v>15</v>
      </c>
      <c r="O14" s="32" t="s">
        <v>527</v>
      </c>
      <c r="Q14" s="32">
        <v>50024000</v>
      </c>
      <c r="R14" s="32" t="s">
        <v>543</v>
      </c>
      <c r="W14" s="31"/>
    </row>
    <row r="15" spans="1:25">
      <c r="A15" s="34" t="s">
        <v>311</v>
      </c>
      <c r="B15" s="34">
        <v>75</v>
      </c>
      <c r="C15" s="34" t="s">
        <v>493</v>
      </c>
      <c r="D15" s="34">
        <v>42</v>
      </c>
      <c r="E15" s="34" t="str">
        <f t="shared" si="7"/>
        <v>no transformation</v>
      </c>
      <c r="F15" s="34">
        <f t="shared" si="1"/>
        <v>75</v>
      </c>
      <c r="G15" s="34" t="str">
        <f t="shared" si="2"/>
        <v>semi-solid</v>
      </c>
      <c r="H15" s="32" t="str">
        <f t="shared" si="3"/>
        <v>98</v>
      </c>
      <c r="I15" s="35" t="str">
        <f t="shared" si="4"/>
        <v>SemiSolid</v>
      </c>
      <c r="J15" s="32">
        <v>47</v>
      </c>
      <c r="K15" s="32" t="str">
        <f t="shared" si="5"/>
        <v>conventional</v>
      </c>
      <c r="L15" s="32">
        <v>23</v>
      </c>
      <c r="M15" s="35" t="s">
        <v>519</v>
      </c>
      <c r="N15" s="32">
        <v>5</v>
      </c>
      <c r="O15" s="32" t="s">
        <v>528</v>
      </c>
      <c r="Q15" s="40">
        <v>10409000</v>
      </c>
      <c r="R15" s="40" t="s">
        <v>540</v>
      </c>
      <c r="W15" s="31"/>
    </row>
    <row r="16" spans="1:25">
      <c r="E16" s="34" t="str">
        <f t="shared" si="7"/>
        <v/>
      </c>
      <c r="F16" s="34" t="str">
        <f t="shared" si="1"/>
        <v/>
      </c>
      <c r="G16" s="34" t="str">
        <f t="shared" si="2"/>
        <v/>
      </c>
      <c r="H16" s="32" t="str">
        <f t="shared" si="3"/>
        <v/>
      </c>
      <c r="I16" s="35" t="str">
        <f t="shared" si="4"/>
        <v/>
      </c>
      <c r="K16" s="32" t="str">
        <f t="shared" si="5"/>
        <v/>
      </c>
      <c r="M16" s="35" t="str">
        <f t="shared" si="0"/>
        <v/>
      </c>
      <c r="O16" s="32" t="str">
        <f t="shared" si="6"/>
        <v/>
      </c>
      <c r="W16" s="31"/>
    </row>
    <row r="17" spans="1:25">
      <c r="A17" s="33" t="s">
        <v>312</v>
      </c>
      <c r="B17" s="34"/>
      <c r="C17" s="34"/>
      <c r="D17" s="34"/>
      <c r="E17" s="34" t="str">
        <f t="shared" si="7"/>
        <v/>
      </c>
      <c r="F17" s="34" t="str">
        <f t="shared" si="1"/>
        <v/>
      </c>
      <c r="G17" s="34" t="str">
        <f t="shared" si="2"/>
        <v/>
      </c>
      <c r="H17" s="32" t="str">
        <f t="shared" si="3"/>
        <v/>
      </c>
      <c r="I17" s="35" t="str">
        <f t="shared" si="4"/>
        <v/>
      </c>
      <c r="K17" s="32" t="str">
        <f t="shared" si="5"/>
        <v/>
      </c>
      <c r="M17" s="35" t="str">
        <f t="shared" si="0"/>
        <v/>
      </c>
      <c r="O17" s="32" t="str">
        <f t="shared" si="6"/>
        <v/>
      </c>
      <c r="W17" s="31"/>
    </row>
    <row r="18" spans="1:25">
      <c r="A18" s="34" t="s">
        <v>313</v>
      </c>
      <c r="B18" s="34">
        <v>70</v>
      </c>
      <c r="C18" s="34" t="s">
        <v>490</v>
      </c>
      <c r="D18" s="34">
        <v>42</v>
      </c>
      <c r="E18" s="34" t="str">
        <f t="shared" si="7"/>
        <v>no transformation</v>
      </c>
      <c r="F18" s="34">
        <f t="shared" si="1"/>
        <v>70</v>
      </c>
      <c r="G18" s="34" t="str">
        <f t="shared" si="2"/>
        <v>tablet</v>
      </c>
      <c r="H18" s="32" t="str">
        <f t="shared" si="3"/>
        <v>97</v>
      </c>
      <c r="I18" s="35" t="str">
        <f t="shared" si="4"/>
        <v>Solid</v>
      </c>
      <c r="J18" s="32">
        <v>47</v>
      </c>
      <c r="K18" s="32" t="str">
        <f t="shared" si="5"/>
        <v>conventional</v>
      </c>
      <c r="L18" s="32">
        <v>31</v>
      </c>
      <c r="M18" s="35" t="str">
        <f t="shared" si="0"/>
        <v>Oral</v>
      </c>
      <c r="N18" s="32">
        <v>14</v>
      </c>
      <c r="O18" s="32" t="str">
        <f t="shared" si="6"/>
        <v>Orodispersion</v>
      </c>
      <c r="W18" s="31"/>
    </row>
    <row r="19" spans="1:25">
      <c r="E19" s="34" t="str">
        <f t="shared" si="7"/>
        <v/>
      </c>
      <c r="F19" s="34" t="str">
        <f t="shared" si="1"/>
        <v/>
      </c>
      <c r="G19" s="34" t="str">
        <f t="shared" si="2"/>
        <v/>
      </c>
      <c r="H19" s="32" t="str">
        <f t="shared" si="3"/>
        <v/>
      </c>
      <c r="I19" s="35" t="str">
        <f t="shared" si="4"/>
        <v/>
      </c>
      <c r="K19" s="32" t="str">
        <f t="shared" si="5"/>
        <v/>
      </c>
      <c r="M19" s="35" t="str">
        <f t="shared" si="0"/>
        <v/>
      </c>
      <c r="O19" s="32" t="str">
        <f t="shared" si="6"/>
        <v/>
      </c>
      <c r="W19" s="31"/>
    </row>
    <row r="20" spans="1:25">
      <c r="A20" s="33" t="s">
        <v>314</v>
      </c>
      <c r="B20" s="34"/>
      <c r="C20" s="34"/>
      <c r="D20" s="34"/>
      <c r="E20" s="34" t="str">
        <f t="shared" si="7"/>
        <v/>
      </c>
      <c r="F20" s="34" t="str">
        <f t="shared" si="1"/>
        <v/>
      </c>
      <c r="G20" s="34" t="str">
        <f t="shared" si="2"/>
        <v/>
      </c>
      <c r="H20" s="32" t="str">
        <f t="shared" si="3"/>
        <v/>
      </c>
      <c r="I20" s="35" t="str">
        <f t="shared" si="4"/>
        <v/>
      </c>
      <c r="K20" s="32" t="str">
        <f t="shared" si="5"/>
        <v/>
      </c>
      <c r="M20" s="35" t="str">
        <f t="shared" si="0"/>
        <v/>
      </c>
      <c r="O20" s="32" t="str">
        <f t="shared" si="6"/>
        <v/>
      </c>
      <c r="W20" s="31"/>
    </row>
    <row r="21" spans="1:25" s="42" customFormat="1">
      <c r="A21" s="41" t="s">
        <v>315</v>
      </c>
      <c r="B21" s="41">
        <v>55</v>
      </c>
      <c r="C21" s="41" t="s">
        <v>494</v>
      </c>
      <c r="D21" s="41">
        <v>42</v>
      </c>
      <c r="E21" s="41" t="str">
        <f t="shared" si="7"/>
        <v>no transformation</v>
      </c>
      <c r="F21" s="41">
        <f t="shared" si="1"/>
        <v>55</v>
      </c>
      <c r="G21" s="41" t="str">
        <f t="shared" si="2"/>
        <v>implant</v>
      </c>
      <c r="H21" s="42" t="str">
        <f t="shared" si="3"/>
        <v>97</v>
      </c>
      <c r="I21" s="43" t="str">
        <f t="shared" si="4"/>
        <v>Solid</v>
      </c>
      <c r="J21" s="42">
        <v>47</v>
      </c>
      <c r="K21" s="42" t="str">
        <f t="shared" si="5"/>
        <v>conventional</v>
      </c>
      <c r="L21" s="42">
        <v>37</v>
      </c>
      <c r="M21" s="43" t="s">
        <v>520</v>
      </c>
      <c r="N21" s="42">
        <v>113</v>
      </c>
      <c r="O21" s="42" t="str">
        <f t="shared" si="6"/>
        <v>Implantation</v>
      </c>
      <c r="Q21" s="40">
        <v>11301000</v>
      </c>
      <c r="R21" s="40" t="s">
        <v>494</v>
      </c>
      <c r="W21" s="44"/>
    </row>
    <row r="22" spans="1:25">
      <c r="A22" s="34" t="s">
        <v>316</v>
      </c>
      <c r="B22" s="34">
        <v>55</v>
      </c>
      <c r="C22" s="34" t="s">
        <v>494</v>
      </c>
      <c r="D22" s="34">
        <v>42</v>
      </c>
      <c r="E22" s="34" t="str">
        <f t="shared" si="7"/>
        <v>no transformation</v>
      </c>
      <c r="F22" s="34">
        <f t="shared" si="1"/>
        <v>55</v>
      </c>
      <c r="G22" s="34" t="str">
        <f t="shared" si="2"/>
        <v>implant</v>
      </c>
      <c r="H22" s="32" t="str">
        <f t="shared" si="3"/>
        <v>97</v>
      </c>
      <c r="I22" s="35" t="str">
        <f t="shared" si="4"/>
        <v>Solid</v>
      </c>
      <c r="J22" s="32">
        <v>47</v>
      </c>
      <c r="K22" s="32" t="str">
        <f t="shared" si="5"/>
        <v>conventional</v>
      </c>
      <c r="L22" s="32">
        <v>27</v>
      </c>
      <c r="M22" s="35" t="s">
        <v>521</v>
      </c>
      <c r="N22" s="32">
        <v>113</v>
      </c>
      <c r="O22" s="32" t="str">
        <f t="shared" si="6"/>
        <v>Implantation</v>
      </c>
      <c r="Q22" s="32">
        <v>11901000</v>
      </c>
      <c r="R22" s="32" t="s">
        <v>544</v>
      </c>
      <c r="W22" s="31"/>
    </row>
    <row r="23" spans="1:25">
      <c r="E23" s="34" t="str">
        <f t="shared" si="7"/>
        <v/>
      </c>
      <c r="F23" s="34" t="str">
        <f t="shared" si="1"/>
        <v/>
      </c>
      <c r="G23" s="34" t="str">
        <f t="shared" si="2"/>
        <v/>
      </c>
      <c r="H23" s="32" t="str">
        <f t="shared" si="3"/>
        <v/>
      </c>
      <c r="I23" s="35" t="str">
        <f t="shared" si="4"/>
        <v/>
      </c>
      <c r="K23" s="32" t="str">
        <f t="shared" si="5"/>
        <v/>
      </c>
      <c r="M23" s="35" t="str">
        <f t="shared" si="0"/>
        <v/>
      </c>
      <c r="O23" s="32" t="str">
        <f t="shared" si="6"/>
        <v/>
      </c>
      <c r="W23" s="31"/>
    </row>
    <row r="24" spans="1:25">
      <c r="A24" s="33" t="s">
        <v>317</v>
      </c>
      <c r="B24" s="34"/>
      <c r="C24" s="34"/>
      <c r="D24" s="34"/>
      <c r="E24" s="34" t="str">
        <f t="shared" si="7"/>
        <v/>
      </c>
      <c r="F24" s="34" t="str">
        <f t="shared" si="1"/>
        <v/>
      </c>
      <c r="G24" s="34" t="str">
        <f t="shared" si="2"/>
        <v/>
      </c>
      <c r="H24" s="32" t="str">
        <f t="shared" si="3"/>
        <v/>
      </c>
      <c r="I24" s="35" t="str">
        <f t="shared" si="4"/>
        <v/>
      </c>
      <c r="K24" s="32" t="str">
        <f t="shared" si="5"/>
        <v/>
      </c>
      <c r="M24" s="35" t="str">
        <f t="shared" si="0"/>
        <v/>
      </c>
      <c r="O24" s="32" t="str">
        <f t="shared" si="6"/>
        <v/>
      </c>
      <c r="W24" s="31"/>
    </row>
    <row r="25" spans="1:25" s="42" customFormat="1">
      <c r="A25" s="41" t="s">
        <v>318</v>
      </c>
      <c r="B25" s="41">
        <v>58</v>
      </c>
      <c r="C25" s="41" t="s">
        <v>495</v>
      </c>
      <c r="D25" s="41">
        <v>42</v>
      </c>
      <c r="E25" s="41" t="str">
        <f t="shared" si="7"/>
        <v>no transformation</v>
      </c>
      <c r="F25" s="41">
        <f t="shared" si="1"/>
        <v>58</v>
      </c>
      <c r="G25" s="41" t="str">
        <f t="shared" si="2"/>
        <v>lozenge</v>
      </c>
      <c r="H25" s="42" t="str">
        <f t="shared" si="3"/>
        <v>97</v>
      </c>
      <c r="I25" s="43" t="str">
        <f t="shared" si="4"/>
        <v>Solid</v>
      </c>
      <c r="J25" s="42">
        <v>47</v>
      </c>
      <c r="K25" s="42" t="str">
        <f t="shared" si="5"/>
        <v>conventional</v>
      </c>
      <c r="L25" s="42">
        <v>31</v>
      </c>
      <c r="M25" s="43" t="str">
        <f t="shared" si="0"/>
        <v>Oral</v>
      </c>
      <c r="N25" s="42">
        <v>14</v>
      </c>
      <c r="O25" s="42" t="str">
        <f t="shared" si="6"/>
        <v>Orodispersion</v>
      </c>
      <c r="W25" s="44"/>
    </row>
    <row r="26" spans="1:25">
      <c r="E26" s="34" t="str">
        <f t="shared" si="7"/>
        <v/>
      </c>
      <c r="F26" s="34" t="str">
        <f t="shared" si="1"/>
        <v/>
      </c>
      <c r="G26" s="34" t="str">
        <f t="shared" si="2"/>
        <v/>
      </c>
      <c r="H26" s="32" t="str">
        <f t="shared" si="3"/>
        <v/>
      </c>
      <c r="I26" s="35" t="str">
        <f t="shared" si="4"/>
        <v/>
      </c>
      <c r="K26" s="32" t="str">
        <f t="shared" si="5"/>
        <v/>
      </c>
      <c r="M26" s="35" t="str">
        <f t="shared" si="0"/>
        <v/>
      </c>
      <c r="O26" s="32" t="str">
        <f t="shared" si="6"/>
        <v/>
      </c>
      <c r="W26" s="31"/>
    </row>
    <row r="27" spans="1:25">
      <c r="A27" s="33" t="s">
        <v>319</v>
      </c>
      <c r="B27" s="34"/>
      <c r="C27" s="34"/>
      <c r="D27" s="34"/>
      <c r="E27" s="34" t="str">
        <f t="shared" si="7"/>
        <v/>
      </c>
      <c r="F27" s="34" t="str">
        <f t="shared" si="1"/>
        <v/>
      </c>
      <c r="G27" s="34" t="str">
        <f t="shared" si="2"/>
        <v/>
      </c>
      <c r="H27" s="32" t="str">
        <f t="shared" si="3"/>
        <v/>
      </c>
      <c r="I27" s="35" t="str">
        <f t="shared" si="4"/>
        <v/>
      </c>
      <c r="K27" s="32" t="str">
        <f t="shared" si="5"/>
        <v/>
      </c>
      <c r="M27" s="35" t="str">
        <f t="shared" si="0"/>
        <v/>
      </c>
      <c r="O27" s="32" t="str">
        <f t="shared" si="6"/>
        <v/>
      </c>
      <c r="W27" s="31"/>
    </row>
    <row r="28" spans="1:25">
      <c r="A28" s="34" t="s">
        <v>320</v>
      </c>
      <c r="B28" s="34">
        <v>53</v>
      </c>
      <c r="C28" s="34" t="s">
        <v>496</v>
      </c>
      <c r="D28" s="34">
        <v>42</v>
      </c>
      <c r="E28" s="34" t="str">
        <f t="shared" si="7"/>
        <v>no transformation</v>
      </c>
      <c r="F28" s="34">
        <f t="shared" si="1"/>
        <v>53</v>
      </c>
      <c r="G28" s="34" t="str">
        <f t="shared" si="2"/>
        <v>granules</v>
      </c>
      <c r="H28" s="32" t="str">
        <f t="shared" si="3"/>
        <v>97</v>
      </c>
      <c r="I28" s="35" t="str">
        <f t="shared" si="4"/>
        <v>Solid</v>
      </c>
      <c r="J28" s="32">
        <v>44</v>
      </c>
      <c r="K28" s="32" t="str">
        <f t="shared" si="5"/>
        <v>delayed</v>
      </c>
      <c r="L28" s="32">
        <v>31</v>
      </c>
      <c r="M28" s="35" t="str">
        <f t="shared" si="0"/>
        <v>Oral</v>
      </c>
      <c r="N28" s="32">
        <v>19</v>
      </c>
      <c r="O28" s="32" t="str">
        <f t="shared" si="6"/>
        <v>Swallowing</v>
      </c>
      <c r="W28" s="31"/>
    </row>
    <row r="29" spans="1:25">
      <c r="A29" s="34" t="s">
        <v>321</v>
      </c>
      <c r="B29" s="34">
        <v>53</v>
      </c>
      <c r="C29" s="34" t="s">
        <v>496</v>
      </c>
      <c r="D29" s="34">
        <v>40</v>
      </c>
      <c r="E29" s="34" t="s">
        <v>497</v>
      </c>
      <c r="F29" s="34">
        <v>83</v>
      </c>
      <c r="G29" s="34" t="s">
        <v>492</v>
      </c>
      <c r="H29" s="32" t="str">
        <f t="shared" si="3"/>
        <v>99</v>
      </c>
      <c r="I29" s="35" t="str">
        <f t="shared" si="4"/>
        <v>Liquid</v>
      </c>
      <c r="J29" s="32">
        <v>47</v>
      </c>
      <c r="K29" s="32" t="str">
        <f t="shared" si="5"/>
        <v>conventional</v>
      </c>
      <c r="L29" s="32">
        <v>31</v>
      </c>
      <c r="M29" s="35" t="str">
        <f t="shared" si="0"/>
        <v>Oral</v>
      </c>
      <c r="N29" s="32">
        <v>19</v>
      </c>
      <c r="O29" s="32" t="str">
        <f t="shared" si="6"/>
        <v>Swallowing</v>
      </c>
      <c r="W29" s="31"/>
    </row>
    <row r="30" spans="1:25">
      <c r="A30" s="34" t="s">
        <v>322</v>
      </c>
      <c r="B30" s="34">
        <v>53</v>
      </c>
      <c r="C30" s="34" t="s">
        <v>496</v>
      </c>
      <c r="D30" s="34">
        <v>39</v>
      </c>
      <c r="E30" s="34" t="s">
        <v>508</v>
      </c>
      <c r="F30" s="34">
        <v>85</v>
      </c>
      <c r="G30" s="34" t="s">
        <v>498</v>
      </c>
      <c r="H30" s="32" t="str">
        <f t="shared" si="3"/>
        <v>99</v>
      </c>
      <c r="I30" s="35" t="str">
        <f t="shared" si="4"/>
        <v>Liquid</v>
      </c>
      <c r="J30" s="32">
        <v>47</v>
      </c>
      <c r="K30" s="32" t="str">
        <f t="shared" si="5"/>
        <v>conventional</v>
      </c>
      <c r="L30" s="32">
        <v>31</v>
      </c>
      <c r="M30" s="35" t="str">
        <f t="shared" si="0"/>
        <v>Oral</v>
      </c>
      <c r="N30" s="32">
        <v>19</v>
      </c>
      <c r="O30" s="32" t="str">
        <f t="shared" si="6"/>
        <v>Swallowing</v>
      </c>
      <c r="W30" s="31"/>
      <c r="X30" s="37"/>
      <c r="Y30" s="31"/>
    </row>
    <row r="31" spans="1:25">
      <c r="A31" s="34" t="s">
        <v>323</v>
      </c>
      <c r="B31" s="34">
        <v>53</v>
      </c>
      <c r="C31" s="34" t="s">
        <v>496</v>
      </c>
      <c r="D31" s="34">
        <v>42</v>
      </c>
      <c r="E31" s="34" t="str">
        <f t="shared" si="7"/>
        <v>no transformation</v>
      </c>
      <c r="F31" s="34">
        <f t="shared" si="1"/>
        <v>53</v>
      </c>
      <c r="G31" s="34" t="str">
        <f t="shared" si="2"/>
        <v>granules</v>
      </c>
      <c r="H31" s="32" t="str">
        <f t="shared" si="3"/>
        <v>97</v>
      </c>
      <c r="I31" s="35" t="str">
        <f t="shared" si="4"/>
        <v>Solid</v>
      </c>
      <c r="J31" s="32">
        <v>47</v>
      </c>
      <c r="K31" s="32" t="str">
        <f t="shared" si="5"/>
        <v>conventional</v>
      </c>
      <c r="L31" s="32">
        <v>31</v>
      </c>
      <c r="M31" s="35" t="str">
        <f t="shared" si="0"/>
        <v>Oral</v>
      </c>
      <c r="N31" s="32">
        <v>19</v>
      </c>
      <c r="O31" s="32" t="str">
        <f t="shared" si="6"/>
        <v>Swallowing</v>
      </c>
      <c r="W31" s="31"/>
      <c r="X31" s="37"/>
      <c r="Y31" s="31"/>
    </row>
    <row r="32" spans="1:25">
      <c r="E32" s="34" t="str">
        <f t="shared" si="7"/>
        <v/>
      </c>
      <c r="F32" s="34" t="str">
        <f t="shared" si="1"/>
        <v/>
      </c>
      <c r="G32" s="34" t="str">
        <f t="shared" si="2"/>
        <v/>
      </c>
      <c r="H32" s="32" t="str">
        <f t="shared" si="3"/>
        <v/>
      </c>
      <c r="I32" s="35" t="str">
        <f t="shared" si="4"/>
        <v/>
      </c>
      <c r="K32" s="32" t="str">
        <f t="shared" si="5"/>
        <v/>
      </c>
      <c r="M32" s="35" t="str">
        <f t="shared" si="0"/>
        <v/>
      </c>
      <c r="O32" s="32" t="str">
        <f t="shared" si="6"/>
        <v/>
      </c>
      <c r="W32" s="31"/>
    </row>
    <row r="33" spans="1:25">
      <c r="A33" s="33" t="s">
        <v>324</v>
      </c>
      <c r="B33" s="34"/>
      <c r="C33" s="34"/>
      <c r="D33" s="34"/>
      <c r="E33" s="34" t="str">
        <f t="shared" si="7"/>
        <v/>
      </c>
      <c r="F33" s="34" t="str">
        <f t="shared" si="1"/>
        <v/>
      </c>
      <c r="G33" s="34" t="str">
        <f t="shared" si="2"/>
        <v/>
      </c>
      <c r="H33" s="32" t="str">
        <f t="shared" si="3"/>
        <v/>
      </c>
      <c r="I33" s="35" t="str">
        <f t="shared" si="4"/>
        <v/>
      </c>
      <c r="K33" s="32" t="str">
        <f t="shared" si="5"/>
        <v/>
      </c>
      <c r="M33" s="35" t="str">
        <f t="shared" si="0"/>
        <v/>
      </c>
      <c r="O33" s="32" t="str">
        <f t="shared" si="6"/>
        <v/>
      </c>
      <c r="W33" s="31"/>
    </row>
    <row r="34" spans="1:25">
      <c r="A34" s="34" t="s">
        <v>325</v>
      </c>
      <c r="B34" s="34">
        <v>66</v>
      </c>
      <c r="C34" s="34" t="s">
        <v>499</v>
      </c>
      <c r="D34" s="34">
        <v>42</v>
      </c>
      <c r="E34" s="34" t="str">
        <f t="shared" si="7"/>
        <v>no transformation</v>
      </c>
      <c r="F34" s="34">
        <f t="shared" si="1"/>
        <v>66</v>
      </c>
      <c r="G34" s="34" t="str">
        <f t="shared" si="2"/>
        <v>powder</v>
      </c>
      <c r="H34" s="32" t="str">
        <f t="shared" si="3"/>
        <v>97</v>
      </c>
      <c r="I34" s="35" t="str">
        <f t="shared" si="4"/>
        <v>Solid</v>
      </c>
      <c r="J34" s="32">
        <v>47</v>
      </c>
      <c r="K34" s="32" t="str">
        <f t="shared" si="5"/>
        <v>conventional</v>
      </c>
      <c r="L34" s="32">
        <v>34</v>
      </c>
      <c r="M34" s="35" t="s">
        <v>489</v>
      </c>
      <c r="N34" s="32">
        <v>10</v>
      </c>
      <c r="O34" s="32" t="str">
        <f t="shared" si="6"/>
        <v>Inhalation</v>
      </c>
      <c r="W34" s="31"/>
    </row>
    <row r="35" spans="1:25">
      <c r="A35" s="34" t="s">
        <v>326</v>
      </c>
      <c r="B35" s="34">
        <v>87</v>
      </c>
      <c r="C35" s="34" t="s">
        <v>500</v>
      </c>
      <c r="D35" s="34">
        <v>42</v>
      </c>
      <c r="E35" s="34" t="str">
        <f t="shared" si="7"/>
        <v>no transformation</v>
      </c>
      <c r="F35" s="34">
        <f t="shared" si="1"/>
        <v>87</v>
      </c>
      <c r="G35" s="34" t="str">
        <f t="shared" si="2"/>
        <v>medicinal gas</v>
      </c>
      <c r="H35" s="45">
        <v>100</v>
      </c>
      <c r="I35" s="35" t="s">
        <v>529</v>
      </c>
      <c r="J35" s="32">
        <v>47</v>
      </c>
      <c r="K35" s="32" t="str">
        <f t="shared" si="5"/>
        <v>conventional</v>
      </c>
      <c r="L35" s="32">
        <v>34</v>
      </c>
      <c r="M35" s="35" t="s">
        <v>489</v>
      </c>
      <c r="N35" s="32">
        <v>10</v>
      </c>
      <c r="O35" s="32" t="str">
        <f t="shared" si="6"/>
        <v>Inhalation</v>
      </c>
      <c r="W35" s="31"/>
    </row>
    <row r="36" spans="1:25">
      <c r="A36" s="34" t="s">
        <v>327</v>
      </c>
      <c r="B36" s="34">
        <v>66</v>
      </c>
      <c r="C36" s="34" t="s">
        <v>499</v>
      </c>
      <c r="D36" s="34">
        <v>42</v>
      </c>
      <c r="E36" s="34" t="str">
        <f t="shared" si="7"/>
        <v>no transformation</v>
      </c>
      <c r="F36" s="34">
        <f t="shared" si="1"/>
        <v>66</v>
      </c>
      <c r="G36" s="34" t="str">
        <f t="shared" si="2"/>
        <v>powder</v>
      </c>
      <c r="H36" s="32" t="str">
        <f t="shared" si="3"/>
        <v>97</v>
      </c>
      <c r="I36" s="35" t="str">
        <f t="shared" si="4"/>
        <v>Solid</v>
      </c>
      <c r="J36" s="32">
        <v>47</v>
      </c>
      <c r="K36" s="32" t="str">
        <f t="shared" si="5"/>
        <v>conventional</v>
      </c>
      <c r="L36" s="32">
        <v>34</v>
      </c>
      <c r="M36" s="35" t="s">
        <v>489</v>
      </c>
      <c r="N36" s="32">
        <v>10</v>
      </c>
      <c r="O36" s="32" t="str">
        <f t="shared" si="6"/>
        <v>Inhalation</v>
      </c>
      <c r="W36" s="31"/>
    </row>
    <row r="37" spans="1:25">
      <c r="A37" s="34" t="s">
        <v>328</v>
      </c>
      <c r="B37" s="34">
        <v>83</v>
      </c>
      <c r="C37" s="34" t="s">
        <v>492</v>
      </c>
      <c r="D37" s="34">
        <v>42</v>
      </c>
      <c r="E37" s="34" t="str">
        <f t="shared" si="7"/>
        <v>no transformation</v>
      </c>
      <c r="F37" s="34">
        <f t="shared" si="1"/>
        <v>83</v>
      </c>
      <c r="G37" s="34" t="str">
        <f t="shared" si="2"/>
        <v>solution</v>
      </c>
      <c r="H37" s="32" t="str">
        <f t="shared" si="3"/>
        <v>99</v>
      </c>
      <c r="I37" s="35" t="str">
        <f t="shared" si="4"/>
        <v>Liquid</v>
      </c>
      <c r="J37" s="32">
        <v>47</v>
      </c>
      <c r="K37" s="32" t="str">
        <f t="shared" si="5"/>
        <v>conventional</v>
      </c>
      <c r="L37" s="32">
        <v>34</v>
      </c>
      <c r="M37" s="35" t="s">
        <v>489</v>
      </c>
      <c r="N37" s="32">
        <v>10</v>
      </c>
      <c r="O37" s="32" t="str">
        <f t="shared" si="6"/>
        <v>Inhalation</v>
      </c>
      <c r="W37" s="31"/>
    </row>
    <row r="38" spans="1:25">
      <c r="A38" s="34" t="s">
        <v>329</v>
      </c>
      <c r="B38" s="34">
        <v>94</v>
      </c>
      <c r="C38" s="34" t="s">
        <v>501</v>
      </c>
      <c r="D38" s="34">
        <v>42</v>
      </c>
      <c r="E38" s="34" t="str">
        <f t="shared" si="7"/>
        <v>no transformation</v>
      </c>
      <c r="F38" s="34">
        <f t="shared" si="1"/>
        <v>94</v>
      </c>
      <c r="G38" s="34" t="str">
        <f t="shared" si="2"/>
        <v>spray</v>
      </c>
      <c r="H38" s="45">
        <v>99</v>
      </c>
      <c r="I38" s="35" t="s">
        <v>530</v>
      </c>
      <c r="J38" s="32">
        <v>47</v>
      </c>
      <c r="K38" s="32" t="str">
        <f t="shared" si="5"/>
        <v>conventional</v>
      </c>
      <c r="L38" s="32">
        <v>34</v>
      </c>
      <c r="M38" s="35" t="s">
        <v>489</v>
      </c>
      <c r="N38" s="32">
        <v>10</v>
      </c>
      <c r="O38" s="32" t="str">
        <f t="shared" si="6"/>
        <v>Inhalation</v>
      </c>
      <c r="W38" s="31"/>
    </row>
    <row r="39" spans="1:25">
      <c r="A39" s="34" t="s">
        <v>330</v>
      </c>
      <c r="B39" s="34">
        <v>85</v>
      </c>
      <c r="C39" s="34" t="s">
        <v>498</v>
      </c>
      <c r="D39" s="34">
        <v>42</v>
      </c>
      <c r="E39" s="34" t="str">
        <f t="shared" si="7"/>
        <v>no transformation</v>
      </c>
      <c r="F39" s="34">
        <f t="shared" si="1"/>
        <v>85</v>
      </c>
      <c r="G39" s="34" t="str">
        <f t="shared" si="2"/>
        <v>suspension</v>
      </c>
      <c r="H39" s="32" t="str">
        <f t="shared" si="3"/>
        <v>99</v>
      </c>
      <c r="I39" s="35" t="str">
        <f t="shared" si="4"/>
        <v>Liquid</v>
      </c>
      <c r="J39" s="32">
        <v>47</v>
      </c>
      <c r="K39" s="32" t="str">
        <f t="shared" si="5"/>
        <v>conventional</v>
      </c>
      <c r="L39" s="32">
        <v>34</v>
      </c>
      <c r="M39" s="35" t="s">
        <v>489</v>
      </c>
      <c r="N39" s="32">
        <v>10</v>
      </c>
      <c r="O39" s="32" t="str">
        <f t="shared" si="6"/>
        <v>Inhalation</v>
      </c>
      <c r="W39" s="31"/>
    </row>
    <row r="40" spans="1:25" s="42" customFormat="1">
      <c r="A40" s="41" t="s">
        <v>331</v>
      </c>
      <c r="B40" s="41">
        <v>82</v>
      </c>
      <c r="C40" s="41" t="s">
        <v>502</v>
      </c>
      <c r="D40" s="41">
        <v>42</v>
      </c>
      <c r="E40" s="41" t="str">
        <f t="shared" si="7"/>
        <v>no transformation</v>
      </c>
      <c r="F40" s="41">
        <f t="shared" si="1"/>
        <v>82</v>
      </c>
      <c r="G40" s="41" t="str">
        <f t="shared" si="2"/>
        <v>liquid</v>
      </c>
      <c r="H40" s="42" t="str">
        <f t="shared" si="3"/>
        <v>99</v>
      </c>
      <c r="I40" s="43" t="str">
        <f t="shared" si="4"/>
        <v>Liquid</v>
      </c>
      <c r="J40" s="42">
        <v>47</v>
      </c>
      <c r="K40" s="42" t="str">
        <f t="shared" si="5"/>
        <v>conventional</v>
      </c>
      <c r="L40" s="42">
        <v>34</v>
      </c>
      <c r="M40" s="43" t="s">
        <v>489</v>
      </c>
      <c r="N40" s="42">
        <v>10</v>
      </c>
      <c r="O40" s="42" t="str">
        <f t="shared" si="6"/>
        <v>Inhalation</v>
      </c>
      <c r="W40" s="44"/>
    </row>
    <row r="41" spans="1:25" s="42" customFormat="1">
      <c r="A41" s="41" t="s">
        <v>332</v>
      </c>
      <c r="B41" s="41">
        <v>94</v>
      </c>
      <c r="C41" s="41" t="s">
        <v>501</v>
      </c>
      <c r="D41" s="41">
        <v>42</v>
      </c>
      <c r="E41" s="41" t="str">
        <f t="shared" si="7"/>
        <v>no transformation</v>
      </c>
      <c r="F41" s="41">
        <f t="shared" si="1"/>
        <v>94</v>
      </c>
      <c r="G41" s="41" t="str">
        <f t="shared" si="2"/>
        <v>spray</v>
      </c>
      <c r="H41" s="46">
        <v>99</v>
      </c>
      <c r="I41" s="43" t="s">
        <v>530</v>
      </c>
      <c r="J41" s="42">
        <v>47</v>
      </c>
      <c r="K41" s="42" t="str">
        <f t="shared" si="5"/>
        <v>conventional</v>
      </c>
      <c r="L41" s="42">
        <v>29</v>
      </c>
      <c r="M41" s="43" t="str">
        <f t="shared" si="0"/>
        <v>Nasal</v>
      </c>
      <c r="N41" s="42">
        <v>10</v>
      </c>
      <c r="O41" s="42" t="str">
        <f t="shared" si="6"/>
        <v>Inhalation</v>
      </c>
      <c r="W41" s="44"/>
    </row>
    <row r="42" spans="1:25" s="42" customFormat="1">
      <c r="A42" s="41" t="s">
        <v>333</v>
      </c>
      <c r="B42" s="41"/>
      <c r="C42" s="41"/>
      <c r="D42" s="41">
        <v>42</v>
      </c>
      <c r="E42" s="41" t="str">
        <f t="shared" si="7"/>
        <v>no transformation</v>
      </c>
      <c r="F42" s="41"/>
      <c r="G42" s="41"/>
      <c r="H42" s="42" t="str">
        <f t="shared" si="3"/>
        <v/>
      </c>
      <c r="I42" s="43" t="str">
        <f t="shared" si="4"/>
        <v/>
      </c>
      <c r="J42" s="42">
        <v>47</v>
      </c>
      <c r="K42" s="42" t="str">
        <f t="shared" si="5"/>
        <v>conventional</v>
      </c>
      <c r="L42" s="42">
        <v>29</v>
      </c>
      <c r="M42" s="43" t="str">
        <f t="shared" si="0"/>
        <v>Nasal</v>
      </c>
      <c r="N42" s="42">
        <v>10</v>
      </c>
      <c r="O42" s="42" t="str">
        <f t="shared" si="6"/>
        <v>Inhalation</v>
      </c>
      <c r="W42" s="44"/>
    </row>
    <row r="43" spans="1:25" s="42" customFormat="1">
      <c r="A43" s="41" t="s">
        <v>334</v>
      </c>
      <c r="B43" s="41">
        <v>94</v>
      </c>
      <c r="C43" s="41" t="s">
        <v>501</v>
      </c>
      <c r="D43" s="41">
        <v>42</v>
      </c>
      <c r="E43" s="41" t="str">
        <f t="shared" si="7"/>
        <v>no transformation</v>
      </c>
      <c r="F43" s="41">
        <f t="shared" si="1"/>
        <v>94</v>
      </c>
      <c r="G43" s="41" t="str">
        <f t="shared" si="2"/>
        <v>spray</v>
      </c>
      <c r="H43" s="46">
        <v>99</v>
      </c>
      <c r="I43" s="43" t="s">
        <v>530</v>
      </c>
      <c r="J43" s="42">
        <v>47</v>
      </c>
      <c r="K43" s="42" t="str">
        <f t="shared" si="5"/>
        <v>conventional</v>
      </c>
      <c r="L43" s="42">
        <v>29</v>
      </c>
      <c r="M43" s="43" t="str">
        <f t="shared" si="0"/>
        <v>Nasal</v>
      </c>
      <c r="N43" s="42">
        <v>10</v>
      </c>
      <c r="O43" s="42" t="str">
        <f t="shared" si="6"/>
        <v>Inhalation</v>
      </c>
      <c r="W43" s="44"/>
    </row>
    <row r="44" spans="1:25">
      <c r="E44" s="34" t="str">
        <f t="shared" si="7"/>
        <v/>
      </c>
      <c r="F44" s="34" t="str">
        <f t="shared" si="1"/>
        <v/>
      </c>
      <c r="G44" s="34" t="str">
        <f t="shared" si="2"/>
        <v/>
      </c>
      <c r="H44" s="32" t="str">
        <f t="shared" si="3"/>
        <v/>
      </c>
      <c r="I44" s="35" t="str">
        <f t="shared" si="4"/>
        <v/>
      </c>
      <c r="K44" s="32" t="str">
        <f t="shared" si="5"/>
        <v/>
      </c>
      <c r="M44" s="35" t="str">
        <f t="shared" si="0"/>
        <v/>
      </c>
      <c r="O44" s="32" t="str">
        <f t="shared" si="6"/>
        <v/>
      </c>
      <c r="W44" s="31"/>
      <c r="X44" s="37"/>
      <c r="Y44" s="39"/>
    </row>
    <row r="45" spans="1:25">
      <c r="A45" s="33" t="s">
        <v>335</v>
      </c>
      <c r="B45" s="34"/>
      <c r="C45" s="34"/>
      <c r="D45" s="34"/>
      <c r="E45" s="34" t="str">
        <f t="shared" si="7"/>
        <v/>
      </c>
      <c r="F45" s="34" t="str">
        <f t="shared" si="1"/>
        <v/>
      </c>
      <c r="G45" s="34" t="str">
        <f t="shared" si="2"/>
        <v/>
      </c>
      <c r="H45" s="32" t="str">
        <f t="shared" si="3"/>
        <v/>
      </c>
      <c r="I45" s="35" t="str">
        <f t="shared" si="4"/>
        <v/>
      </c>
      <c r="K45" s="32" t="str">
        <f t="shared" si="5"/>
        <v/>
      </c>
      <c r="M45" s="35" t="str">
        <f t="shared" si="0"/>
        <v/>
      </c>
      <c r="O45" s="32" t="str">
        <f t="shared" si="6"/>
        <v/>
      </c>
      <c r="W45" s="31"/>
      <c r="X45" s="37"/>
    </row>
    <row r="46" spans="1:25" s="42" customFormat="1">
      <c r="A46" s="41" t="s">
        <v>336</v>
      </c>
      <c r="B46" s="41">
        <v>83</v>
      </c>
      <c r="C46" s="41" t="s">
        <v>492</v>
      </c>
      <c r="D46" s="41">
        <v>42</v>
      </c>
      <c r="E46" s="41" t="str">
        <f t="shared" si="7"/>
        <v>no transformation</v>
      </c>
      <c r="F46" s="41">
        <f t="shared" si="1"/>
        <v>83</v>
      </c>
      <c r="G46" s="41" t="str">
        <f t="shared" si="2"/>
        <v>solution</v>
      </c>
      <c r="H46" s="42" t="str">
        <f t="shared" si="3"/>
        <v>99</v>
      </c>
      <c r="I46" s="43" t="str">
        <f t="shared" si="4"/>
        <v>Liquid</v>
      </c>
      <c r="J46" s="42">
        <v>47</v>
      </c>
      <c r="K46" s="42" t="str">
        <f t="shared" si="5"/>
        <v>conventional</v>
      </c>
      <c r="L46" s="42">
        <v>33</v>
      </c>
      <c r="M46" s="43" t="str">
        <f>IF(L46=32,"Oromucosal",IF(L46=31,"Oral",IF(L46=30,"Ocular",IF(L46=29,"Nasal",IF(L46=33,"Parenteral",IF(L46=35,"Rectal",IF(L46=22,"Cutaneous/Transdermal","")))))))</f>
        <v>Parenteral</v>
      </c>
      <c r="N46" s="42">
        <v>11</v>
      </c>
      <c r="O46" s="42" t="s">
        <v>81</v>
      </c>
      <c r="W46" s="44"/>
      <c r="X46" s="47"/>
      <c r="Y46" s="48"/>
    </row>
    <row r="47" spans="1:25" s="42" customFormat="1">
      <c r="A47" s="41" t="s">
        <v>337</v>
      </c>
      <c r="B47" s="41">
        <v>83</v>
      </c>
      <c r="C47" s="41" t="s">
        <v>492</v>
      </c>
      <c r="D47" s="41">
        <v>42</v>
      </c>
      <c r="E47" s="41" t="str">
        <f t="shared" si="7"/>
        <v>no transformation</v>
      </c>
      <c r="F47" s="41">
        <f t="shared" si="1"/>
        <v>83</v>
      </c>
      <c r="G47" s="41" t="str">
        <f t="shared" si="2"/>
        <v>solution</v>
      </c>
      <c r="H47" s="42" t="str">
        <f t="shared" si="3"/>
        <v>99</v>
      </c>
      <c r="I47" s="43" t="str">
        <f t="shared" si="4"/>
        <v>Liquid</v>
      </c>
      <c r="J47" s="42">
        <v>47</v>
      </c>
      <c r="K47" s="42" t="str">
        <f t="shared" si="5"/>
        <v>conventional</v>
      </c>
      <c r="L47" s="42">
        <v>33</v>
      </c>
      <c r="M47" s="43" t="str">
        <f>IF(L47=32,"Oromucosal",IF(L47=31,"Oral",IF(L47=30,"Ocular",IF(L47=29,"Nasal",IF(L47=33,"Parenteral",IF(L47=35,"Rectal",IF(L47=22,"Cutaneous/Transdermal","")))))))</f>
        <v>Parenteral</v>
      </c>
      <c r="N47" s="42">
        <v>11</v>
      </c>
      <c r="O47" s="42" t="s">
        <v>81</v>
      </c>
      <c r="W47" s="44"/>
      <c r="X47" s="47"/>
      <c r="Y47" s="48"/>
    </row>
    <row r="48" spans="1:25">
      <c r="A48" s="34" t="s">
        <v>338</v>
      </c>
      <c r="B48" s="34">
        <v>72</v>
      </c>
      <c r="C48" s="34" t="s">
        <v>503</v>
      </c>
      <c r="D48" s="34">
        <v>42</v>
      </c>
      <c r="E48" s="34" t="str">
        <f t="shared" si="7"/>
        <v>no transformation</v>
      </c>
      <c r="F48" s="34">
        <f t="shared" si="1"/>
        <v>72</v>
      </c>
      <c r="G48" s="34" t="str">
        <f t="shared" si="2"/>
        <v>foam</v>
      </c>
      <c r="H48" s="32" t="str">
        <f t="shared" si="3"/>
        <v>98</v>
      </c>
      <c r="I48" s="35" t="str">
        <f t="shared" si="4"/>
        <v>SemiSolid</v>
      </c>
      <c r="J48" s="32">
        <v>47</v>
      </c>
      <c r="K48" s="32" t="str">
        <f t="shared" si="5"/>
        <v>conventional</v>
      </c>
      <c r="L48" s="32">
        <v>33</v>
      </c>
      <c r="M48" s="35" t="str">
        <f t="shared" si="0"/>
        <v>Parenteral</v>
      </c>
      <c r="N48" s="49">
        <v>11</v>
      </c>
      <c r="O48" s="32" t="s">
        <v>81</v>
      </c>
      <c r="W48" s="31"/>
      <c r="X48" s="37"/>
      <c r="Y48" s="38"/>
    </row>
    <row r="49" spans="1:25">
      <c r="A49" s="34" t="s">
        <v>339</v>
      </c>
      <c r="B49" s="34">
        <v>83</v>
      </c>
      <c r="C49" s="34" t="s">
        <v>492</v>
      </c>
      <c r="D49" s="34">
        <v>42</v>
      </c>
      <c r="E49" s="34" t="str">
        <f t="shared" si="7"/>
        <v>no transformation</v>
      </c>
      <c r="F49" s="34">
        <f t="shared" si="1"/>
        <v>83</v>
      </c>
      <c r="G49" s="34" t="str">
        <f t="shared" si="2"/>
        <v>solution</v>
      </c>
      <c r="H49" s="32" t="str">
        <f t="shared" si="3"/>
        <v>99</v>
      </c>
      <c r="I49" s="35" t="str">
        <f t="shared" si="4"/>
        <v>Liquid</v>
      </c>
      <c r="J49" s="32">
        <v>47</v>
      </c>
      <c r="K49" s="32" t="str">
        <f t="shared" si="5"/>
        <v>conventional</v>
      </c>
      <c r="L49" s="32">
        <v>33</v>
      </c>
      <c r="M49" s="35" t="str">
        <f t="shared" si="0"/>
        <v>Parenteral</v>
      </c>
      <c r="N49" s="49">
        <v>11</v>
      </c>
      <c r="O49" s="32" t="s">
        <v>81</v>
      </c>
      <c r="W49" s="31"/>
      <c r="X49" s="37"/>
      <c r="Y49" s="38"/>
    </row>
    <row r="50" spans="1:25">
      <c r="A50" s="34" t="s">
        <v>340</v>
      </c>
      <c r="B50" s="34">
        <v>85</v>
      </c>
      <c r="C50" s="34" t="s">
        <v>498</v>
      </c>
      <c r="D50" s="34">
        <v>42</v>
      </c>
      <c r="E50" s="34" t="str">
        <f t="shared" si="7"/>
        <v>no transformation</v>
      </c>
      <c r="F50" s="34">
        <f t="shared" si="1"/>
        <v>85</v>
      </c>
      <c r="G50" s="34" t="str">
        <f t="shared" si="2"/>
        <v>suspension</v>
      </c>
      <c r="H50" s="32" t="str">
        <f t="shared" si="3"/>
        <v>99</v>
      </c>
      <c r="I50" s="35" t="str">
        <f t="shared" si="4"/>
        <v>Liquid</v>
      </c>
      <c r="J50" s="32">
        <v>47</v>
      </c>
      <c r="K50" s="32" t="str">
        <f t="shared" si="5"/>
        <v>conventional</v>
      </c>
      <c r="L50" s="32">
        <v>33</v>
      </c>
      <c r="M50" s="35" t="str">
        <f t="shared" si="0"/>
        <v>Parenteral</v>
      </c>
      <c r="N50" s="49">
        <v>11</v>
      </c>
      <c r="O50" s="32" t="s">
        <v>81</v>
      </c>
      <c r="W50" s="31"/>
      <c r="X50" s="37"/>
      <c r="Y50" s="38"/>
    </row>
    <row r="51" spans="1:25" s="42" customFormat="1">
      <c r="A51" s="41" t="s">
        <v>341</v>
      </c>
      <c r="B51" s="41">
        <v>83</v>
      </c>
      <c r="C51" s="41" t="s">
        <v>492</v>
      </c>
      <c r="D51" s="41">
        <v>42</v>
      </c>
      <c r="E51" s="41" t="str">
        <f t="shared" si="7"/>
        <v>no transformation</v>
      </c>
      <c r="F51" s="41">
        <f t="shared" si="1"/>
        <v>83</v>
      </c>
      <c r="G51" s="41" t="str">
        <f t="shared" si="2"/>
        <v>solution</v>
      </c>
      <c r="H51" s="42" t="str">
        <f t="shared" si="3"/>
        <v>99</v>
      </c>
      <c r="I51" s="43" t="str">
        <f t="shared" si="4"/>
        <v>Liquid</v>
      </c>
      <c r="J51" s="42">
        <v>47</v>
      </c>
      <c r="K51" s="42" t="str">
        <f t="shared" si="5"/>
        <v>conventional</v>
      </c>
      <c r="L51" s="42">
        <v>33</v>
      </c>
      <c r="M51" s="43" t="str">
        <f t="shared" si="0"/>
        <v>Parenteral</v>
      </c>
      <c r="N51" s="42">
        <v>11</v>
      </c>
      <c r="O51" s="42" t="s">
        <v>81</v>
      </c>
      <c r="W51" s="44"/>
      <c r="X51" s="47"/>
      <c r="Y51" s="48"/>
    </row>
    <row r="52" spans="1:25" s="42" customFormat="1">
      <c r="A52" s="41" t="s">
        <v>342</v>
      </c>
      <c r="B52" s="41">
        <v>83</v>
      </c>
      <c r="C52" s="41" t="s">
        <v>492</v>
      </c>
      <c r="D52" s="41">
        <v>42</v>
      </c>
      <c r="E52" s="41" t="str">
        <f t="shared" si="7"/>
        <v>no transformation</v>
      </c>
      <c r="F52" s="41">
        <f t="shared" si="1"/>
        <v>83</v>
      </c>
      <c r="G52" s="41" t="str">
        <f t="shared" si="2"/>
        <v>solution</v>
      </c>
      <c r="H52" s="42" t="str">
        <f t="shared" si="3"/>
        <v>99</v>
      </c>
      <c r="I52" s="43" t="str">
        <f t="shared" si="4"/>
        <v>Liquid</v>
      </c>
      <c r="J52" s="42">
        <v>47</v>
      </c>
      <c r="K52" s="42" t="str">
        <f t="shared" si="5"/>
        <v>conventional</v>
      </c>
      <c r="L52" s="42">
        <v>33</v>
      </c>
      <c r="M52" s="43" t="str">
        <f t="shared" si="0"/>
        <v>Parenteral</v>
      </c>
      <c r="N52" s="42">
        <v>11</v>
      </c>
      <c r="O52" s="42" t="s">
        <v>81</v>
      </c>
      <c r="W52" s="44"/>
      <c r="X52" s="47"/>
      <c r="Y52" s="48"/>
    </row>
    <row r="53" spans="1:25" s="49" customFormat="1">
      <c r="A53" s="50" t="s">
        <v>343</v>
      </c>
      <c r="B53" s="50">
        <v>83</v>
      </c>
      <c r="C53" s="50" t="s">
        <v>492</v>
      </c>
      <c r="D53" s="50">
        <v>42</v>
      </c>
      <c r="E53" s="50" t="str">
        <f t="shared" si="7"/>
        <v>no transformation</v>
      </c>
      <c r="F53" s="50">
        <f t="shared" si="1"/>
        <v>83</v>
      </c>
      <c r="G53" s="50" t="str">
        <f t="shared" si="2"/>
        <v>solution</v>
      </c>
      <c r="H53" s="49" t="str">
        <f t="shared" si="3"/>
        <v>99</v>
      </c>
      <c r="I53" s="51" t="str">
        <f t="shared" si="4"/>
        <v>Liquid</v>
      </c>
      <c r="J53" s="49">
        <v>47</v>
      </c>
      <c r="K53" s="49" t="str">
        <f t="shared" si="5"/>
        <v>conventional</v>
      </c>
      <c r="L53" s="49">
        <v>33</v>
      </c>
      <c r="M53" s="51" t="str">
        <f t="shared" si="0"/>
        <v>Parenteral</v>
      </c>
      <c r="N53" s="49">
        <v>11</v>
      </c>
      <c r="O53" s="49" t="s">
        <v>81</v>
      </c>
      <c r="W53" s="52"/>
      <c r="X53" s="53"/>
    </row>
    <row r="54" spans="1:25" s="49" customFormat="1">
      <c r="A54" s="50" t="s">
        <v>344</v>
      </c>
      <c r="B54" s="50">
        <v>83</v>
      </c>
      <c r="C54" s="50" t="s">
        <v>492</v>
      </c>
      <c r="D54" s="50">
        <v>42</v>
      </c>
      <c r="E54" s="50" t="str">
        <f t="shared" si="7"/>
        <v>no transformation</v>
      </c>
      <c r="F54" s="50">
        <f t="shared" si="1"/>
        <v>83</v>
      </c>
      <c r="G54" s="50" t="str">
        <f t="shared" si="2"/>
        <v>solution</v>
      </c>
      <c r="H54" s="49" t="str">
        <f t="shared" si="3"/>
        <v>99</v>
      </c>
      <c r="I54" s="51" t="str">
        <f t="shared" si="4"/>
        <v>Liquid</v>
      </c>
      <c r="J54" s="49">
        <v>47</v>
      </c>
      <c r="K54" s="49" t="str">
        <f t="shared" si="5"/>
        <v>conventional</v>
      </c>
      <c r="L54" s="49">
        <v>33</v>
      </c>
      <c r="M54" s="51" t="str">
        <f t="shared" si="0"/>
        <v>Parenteral</v>
      </c>
      <c r="N54" s="49">
        <v>11</v>
      </c>
      <c r="O54" s="49" t="s">
        <v>81</v>
      </c>
      <c r="W54" s="52"/>
      <c r="X54" s="53"/>
      <c r="Y54" s="54"/>
    </row>
    <row r="55" spans="1:25">
      <c r="E55" s="34" t="str">
        <f t="shared" si="7"/>
        <v/>
      </c>
      <c r="F55" s="34" t="str">
        <f t="shared" si="1"/>
        <v/>
      </c>
      <c r="G55" s="34" t="str">
        <f t="shared" si="2"/>
        <v/>
      </c>
      <c r="H55" s="32" t="str">
        <f t="shared" si="3"/>
        <v/>
      </c>
      <c r="I55" s="35" t="str">
        <f t="shared" si="4"/>
        <v/>
      </c>
      <c r="K55" s="32" t="str">
        <f t="shared" si="5"/>
        <v/>
      </c>
      <c r="M55" s="35" t="str">
        <f t="shared" si="0"/>
        <v/>
      </c>
      <c r="O55" s="32" t="str">
        <f t="shared" si="6"/>
        <v/>
      </c>
      <c r="W55" s="39"/>
      <c r="X55" s="37"/>
    </row>
    <row r="56" spans="1:25">
      <c r="A56" s="33" t="s">
        <v>345</v>
      </c>
      <c r="B56" s="34"/>
      <c r="C56" s="34"/>
      <c r="D56" s="34"/>
      <c r="E56" s="34" t="str">
        <f t="shared" si="7"/>
        <v/>
      </c>
      <c r="F56" s="34" t="str">
        <f t="shared" si="1"/>
        <v/>
      </c>
      <c r="G56" s="34" t="str">
        <f t="shared" si="2"/>
        <v/>
      </c>
      <c r="H56" s="32" t="str">
        <f t="shared" si="3"/>
        <v/>
      </c>
      <c r="I56" s="35" t="str">
        <f t="shared" si="4"/>
        <v/>
      </c>
      <c r="K56" s="32" t="str">
        <f t="shared" si="5"/>
        <v/>
      </c>
      <c r="M56" s="35" t="str">
        <f t="shared" si="0"/>
        <v/>
      </c>
      <c r="O56" s="32" t="str">
        <f t="shared" si="6"/>
        <v/>
      </c>
    </row>
    <row r="57" spans="1:25">
      <c r="A57" s="34" t="s">
        <v>346</v>
      </c>
      <c r="B57" s="34">
        <v>83</v>
      </c>
      <c r="C57" s="34" t="s">
        <v>492</v>
      </c>
      <c r="D57" s="34">
        <v>42</v>
      </c>
      <c r="E57" s="34" t="str">
        <f t="shared" si="7"/>
        <v>no transformation</v>
      </c>
      <c r="F57" s="34">
        <f t="shared" si="1"/>
        <v>83</v>
      </c>
      <c r="G57" s="34" t="str">
        <f t="shared" si="2"/>
        <v>solution</v>
      </c>
      <c r="H57" s="32" t="str">
        <f t="shared" si="3"/>
        <v>99</v>
      </c>
      <c r="I57" s="35" t="str">
        <f t="shared" si="4"/>
        <v>Liquid</v>
      </c>
      <c r="J57" s="32">
        <v>47</v>
      </c>
      <c r="K57" s="32" t="str">
        <f t="shared" si="5"/>
        <v>conventional</v>
      </c>
      <c r="L57" s="32">
        <v>109</v>
      </c>
      <c r="M57" s="35" t="s">
        <v>522</v>
      </c>
      <c r="N57" s="32">
        <v>112</v>
      </c>
      <c r="O57" s="32" t="s">
        <v>531</v>
      </c>
      <c r="W57" s="38"/>
    </row>
    <row r="58" spans="1:25">
      <c r="E58" s="34" t="str">
        <f t="shared" si="7"/>
        <v/>
      </c>
      <c r="F58" s="34" t="str">
        <f t="shared" si="1"/>
        <v/>
      </c>
      <c r="G58" s="34" t="str">
        <f t="shared" si="2"/>
        <v/>
      </c>
      <c r="H58" s="32" t="str">
        <f t="shared" si="3"/>
        <v/>
      </c>
      <c r="I58" s="35" t="str">
        <f t="shared" si="4"/>
        <v/>
      </c>
      <c r="K58" s="32" t="str">
        <f t="shared" si="5"/>
        <v/>
      </c>
      <c r="M58" s="35" t="str">
        <f t="shared" si="0"/>
        <v/>
      </c>
      <c r="O58" s="32" t="str">
        <f t="shared" si="6"/>
        <v/>
      </c>
      <c r="W58" s="38"/>
    </row>
    <row r="59" spans="1:25">
      <c r="A59" s="33" t="s">
        <v>347</v>
      </c>
      <c r="B59" s="34"/>
      <c r="C59" s="34"/>
      <c r="D59" s="34"/>
      <c r="E59" s="34" t="str">
        <f t="shared" si="7"/>
        <v/>
      </c>
      <c r="F59" s="34" t="str">
        <f t="shared" si="1"/>
        <v/>
      </c>
      <c r="G59" s="34" t="str">
        <f t="shared" si="2"/>
        <v/>
      </c>
      <c r="H59" s="32" t="str">
        <f t="shared" si="3"/>
        <v/>
      </c>
      <c r="I59" s="35" t="str">
        <f t="shared" si="4"/>
        <v/>
      </c>
      <c r="K59" s="32" t="str">
        <f t="shared" si="5"/>
        <v/>
      </c>
      <c r="M59" s="35" t="str">
        <f t="shared" si="0"/>
        <v/>
      </c>
      <c r="O59" s="32" t="str">
        <f t="shared" si="6"/>
        <v/>
      </c>
    </row>
    <row r="60" spans="1:25">
      <c r="A60" s="34" t="s">
        <v>348</v>
      </c>
      <c r="B60" s="34">
        <v>85</v>
      </c>
      <c r="C60" s="34" t="s">
        <v>498</v>
      </c>
      <c r="D60" s="34">
        <v>42</v>
      </c>
      <c r="E60" s="34" t="str">
        <f t="shared" si="7"/>
        <v>no transformation</v>
      </c>
      <c r="F60" s="34">
        <f t="shared" si="1"/>
        <v>85</v>
      </c>
      <c r="G60" s="34" t="str">
        <f t="shared" si="2"/>
        <v>suspension</v>
      </c>
      <c r="H60" s="32" t="str">
        <f t="shared" si="3"/>
        <v>99</v>
      </c>
      <c r="I60" s="35" t="str">
        <f t="shared" si="4"/>
        <v>Liquid</v>
      </c>
      <c r="J60" s="32">
        <v>47</v>
      </c>
      <c r="K60" s="32" t="str">
        <f t="shared" si="5"/>
        <v>conventional</v>
      </c>
      <c r="L60" s="32">
        <v>34</v>
      </c>
      <c r="M60" s="35" t="s">
        <v>489</v>
      </c>
      <c r="N60" s="32">
        <v>13</v>
      </c>
      <c r="O60" s="32" t="s">
        <v>532</v>
      </c>
      <c r="W60" s="39"/>
    </row>
    <row r="61" spans="1:25">
      <c r="E61" s="34" t="str">
        <f t="shared" si="7"/>
        <v/>
      </c>
      <c r="F61" s="34" t="str">
        <f t="shared" si="1"/>
        <v/>
      </c>
      <c r="G61" s="34" t="str">
        <f t="shared" si="2"/>
        <v/>
      </c>
      <c r="H61" s="32" t="str">
        <f t="shared" si="3"/>
        <v/>
      </c>
      <c r="I61" s="35" t="str">
        <f t="shared" si="4"/>
        <v/>
      </c>
      <c r="K61" s="32" t="str">
        <f t="shared" si="5"/>
        <v/>
      </c>
      <c r="M61" s="35" t="str">
        <f t="shared" si="0"/>
        <v/>
      </c>
      <c r="O61" s="32" t="str">
        <f t="shared" si="6"/>
        <v/>
      </c>
    </row>
    <row r="62" spans="1:25">
      <c r="A62" s="33" t="s">
        <v>349</v>
      </c>
      <c r="B62" s="34"/>
      <c r="C62" s="34"/>
      <c r="D62" s="34"/>
      <c r="E62" s="34" t="str">
        <f t="shared" si="7"/>
        <v/>
      </c>
      <c r="F62" s="34" t="str">
        <f t="shared" si="1"/>
        <v/>
      </c>
      <c r="G62" s="34" t="str">
        <f t="shared" si="2"/>
        <v/>
      </c>
      <c r="H62" s="32" t="str">
        <f t="shared" si="3"/>
        <v/>
      </c>
      <c r="I62" s="35" t="str">
        <f t="shared" si="4"/>
        <v/>
      </c>
      <c r="K62" s="32" t="str">
        <f t="shared" si="5"/>
        <v/>
      </c>
      <c r="M62" s="35" t="str">
        <f t="shared" si="0"/>
        <v/>
      </c>
      <c r="O62" s="32" t="str">
        <f t="shared" si="6"/>
        <v/>
      </c>
      <c r="W62" s="38"/>
    </row>
    <row r="63" spans="1:25">
      <c r="A63" s="34" t="s">
        <v>350</v>
      </c>
      <c r="B63" s="34">
        <v>83</v>
      </c>
      <c r="C63" s="34" t="s">
        <v>492</v>
      </c>
      <c r="D63" s="34">
        <v>42</v>
      </c>
      <c r="E63" s="34" t="str">
        <f t="shared" si="7"/>
        <v>no transformation</v>
      </c>
      <c r="F63" s="34">
        <f t="shared" si="1"/>
        <v>83</v>
      </c>
      <c r="G63" s="34" t="str">
        <f t="shared" si="2"/>
        <v>solution</v>
      </c>
      <c r="H63" s="32" t="str">
        <f t="shared" si="3"/>
        <v>99</v>
      </c>
      <c r="I63" s="35" t="str">
        <f t="shared" si="4"/>
        <v>Liquid</v>
      </c>
      <c r="J63" s="32">
        <v>47</v>
      </c>
      <c r="K63" s="32" t="str">
        <f t="shared" si="5"/>
        <v>conventional</v>
      </c>
      <c r="L63" s="32">
        <v>37</v>
      </c>
      <c r="M63" s="35" t="s">
        <v>520</v>
      </c>
      <c r="N63" s="32">
        <v>15</v>
      </c>
      <c r="O63" s="32" t="s">
        <v>527</v>
      </c>
    </row>
    <row r="64" spans="1:25">
      <c r="E64" s="34" t="str">
        <f t="shared" si="7"/>
        <v/>
      </c>
      <c r="F64" s="34" t="str">
        <f t="shared" si="1"/>
        <v/>
      </c>
      <c r="G64" s="34" t="str">
        <f t="shared" si="2"/>
        <v/>
      </c>
      <c r="H64" s="32" t="str">
        <f t="shared" si="3"/>
        <v/>
      </c>
      <c r="I64" s="35" t="str">
        <f t="shared" si="4"/>
        <v/>
      </c>
      <c r="K64" s="32" t="str">
        <f t="shared" si="5"/>
        <v/>
      </c>
      <c r="M64" s="35"/>
      <c r="O64" s="32" t="str">
        <f t="shared" si="6"/>
        <v/>
      </c>
      <c r="W64" s="39"/>
    </row>
    <row r="65" spans="1:25">
      <c r="A65" s="33" t="s">
        <v>351</v>
      </c>
      <c r="B65" s="34"/>
      <c r="C65" s="34"/>
      <c r="D65" s="34"/>
      <c r="E65" s="34" t="str">
        <f t="shared" si="7"/>
        <v/>
      </c>
      <c r="F65" s="34" t="str">
        <f t="shared" si="1"/>
        <v/>
      </c>
      <c r="G65" s="34" t="str">
        <f t="shared" si="2"/>
        <v/>
      </c>
      <c r="H65" s="32" t="str">
        <f t="shared" si="3"/>
        <v/>
      </c>
      <c r="I65" s="35" t="str">
        <f t="shared" si="4"/>
        <v/>
      </c>
      <c r="K65" s="32" t="str">
        <f t="shared" si="5"/>
        <v/>
      </c>
      <c r="M65" s="35" t="str">
        <f t="shared" si="0"/>
        <v/>
      </c>
      <c r="O65" s="32" t="str">
        <f t="shared" si="6"/>
        <v/>
      </c>
    </row>
    <row r="66" spans="1:25">
      <c r="A66" s="34" t="s">
        <v>352</v>
      </c>
      <c r="B66" s="34">
        <v>58</v>
      </c>
      <c r="C66" s="34" t="s">
        <v>495</v>
      </c>
      <c r="D66" s="34">
        <v>42</v>
      </c>
      <c r="E66" s="34" t="str">
        <f t="shared" si="7"/>
        <v>no transformation</v>
      </c>
      <c r="F66" s="34">
        <f t="shared" si="1"/>
        <v>58</v>
      </c>
      <c r="G66" s="34" t="str">
        <f t="shared" si="2"/>
        <v>lozenge</v>
      </c>
      <c r="H66" s="32" t="str">
        <f t="shared" si="3"/>
        <v>97</v>
      </c>
      <c r="I66" s="35" t="str">
        <f t="shared" si="4"/>
        <v>Solid</v>
      </c>
      <c r="J66" s="32">
        <v>47</v>
      </c>
      <c r="K66" s="32" t="str">
        <f t="shared" si="5"/>
        <v>conventional</v>
      </c>
      <c r="L66" s="32">
        <v>31</v>
      </c>
      <c r="M66" s="35" t="str">
        <f t="shared" si="0"/>
        <v>Oral</v>
      </c>
      <c r="N66" s="32">
        <v>18</v>
      </c>
      <c r="O66" s="32" t="str">
        <f t="shared" si="6"/>
        <v>Sucking</v>
      </c>
      <c r="P66" s="36">
        <v>10321000</v>
      </c>
      <c r="Q66" s="36" t="s">
        <v>495</v>
      </c>
      <c r="W66" s="38"/>
    </row>
    <row r="67" spans="1:25">
      <c r="E67" s="34" t="str">
        <f t="shared" si="7"/>
        <v/>
      </c>
      <c r="F67" s="34" t="str">
        <f t="shared" si="1"/>
        <v/>
      </c>
      <c r="G67" s="34" t="str">
        <f t="shared" si="2"/>
        <v/>
      </c>
      <c r="H67" s="32" t="str">
        <f t="shared" si="3"/>
        <v/>
      </c>
      <c r="I67" s="35" t="str">
        <f t="shared" si="4"/>
        <v/>
      </c>
      <c r="K67" s="32" t="str">
        <f t="shared" si="5"/>
        <v/>
      </c>
      <c r="M67" s="35" t="str">
        <f t="shared" si="0"/>
        <v/>
      </c>
      <c r="O67" s="32" t="str">
        <f t="shared" si="6"/>
        <v/>
      </c>
      <c r="W67" s="38"/>
    </row>
    <row r="68" spans="1:25">
      <c r="A68" s="33" t="s">
        <v>353</v>
      </c>
      <c r="B68" s="34"/>
      <c r="C68" s="34"/>
      <c r="D68" s="34"/>
      <c r="E68" s="34" t="str">
        <f t="shared" si="7"/>
        <v/>
      </c>
      <c r="F68" s="34" t="str">
        <f t="shared" si="1"/>
        <v/>
      </c>
      <c r="G68" s="34" t="str">
        <f t="shared" si="2"/>
        <v/>
      </c>
      <c r="H68" s="32" t="str">
        <f t="shared" si="3"/>
        <v/>
      </c>
      <c r="I68" s="35" t="str">
        <f t="shared" si="4"/>
        <v/>
      </c>
      <c r="K68" s="32" t="str">
        <f t="shared" si="5"/>
        <v/>
      </c>
      <c r="M68" s="35" t="str">
        <f t="shared" si="0"/>
        <v/>
      </c>
      <c r="O68" s="32" t="str">
        <f t="shared" si="6"/>
        <v/>
      </c>
    </row>
    <row r="69" spans="1:25">
      <c r="A69" s="34" t="s">
        <v>354</v>
      </c>
      <c r="B69" s="34">
        <v>61</v>
      </c>
      <c r="C69" s="34" t="s">
        <v>504</v>
      </c>
      <c r="D69" s="34">
        <v>42</v>
      </c>
      <c r="E69" s="34" t="str">
        <f t="shared" si="7"/>
        <v>no transformation</v>
      </c>
      <c r="F69" s="34">
        <f t="shared" ref="F69:F132" si="8">IF(D69=42, B69, "")</f>
        <v>61</v>
      </c>
      <c r="G69" s="34" t="str">
        <f t="shared" ref="G69:G132" si="9">IF(E69="no transformation",C69, "")</f>
        <v>patch</v>
      </c>
      <c r="H69" s="32" t="str">
        <f t="shared" ref="H69:H132" si="10">IF(I69="Liquid", "99", IF(I69= "SemiSolid", "98", IF(I69= "Solid", "97", "")))</f>
        <v>97</v>
      </c>
      <c r="I69" s="35" t="str">
        <f t="shared" ref="I69:I132" si="11">IF(AND(F69&gt;=77,F69&lt;=86),"Liquid",IF(AND(F69&gt;=71,F69&lt;=76),"SemiSolid",IF(AND(F69&gt;=49,F69&lt;=70),"Solid","")))</f>
        <v>Solid</v>
      </c>
      <c r="J69" s="32">
        <v>47</v>
      </c>
      <c r="K69" s="32" t="str">
        <f t="shared" ref="K69:K132" si="12">IF(J69=47, "conventional", IF(J69=45, "prolonged", IF(J69=44, "delayed", "")))</f>
        <v>conventional</v>
      </c>
      <c r="L69" s="32">
        <v>22</v>
      </c>
      <c r="M69" s="35" t="str">
        <f t="shared" ref="M69:M132" si="13">IF(L69=32,"Oromucosal",IF(L69=31,"Oral",IF(L69=30,"Ocular",IF(L69=29,"Nasal",IF(L69=33,"Parenteral",IF(L69=35,"Rectal",IF(L69=22,"Cutaneous/Transdermal","")))))))</f>
        <v>Cutaneous/Transdermal</v>
      </c>
      <c r="N69" s="32">
        <v>5</v>
      </c>
      <c r="O69" s="32" t="s">
        <v>528</v>
      </c>
      <c r="W69" s="31"/>
    </row>
    <row r="70" spans="1:25">
      <c r="A70" s="34" t="s">
        <v>355</v>
      </c>
      <c r="B70" s="34">
        <v>61</v>
      </c>
      <c r="C70" s="34" t="s">
        <v>504</v>
      </c>
      <c r="D70" s="34">
        <v>42</v>
      </c>
      <c r="E70" s="34" t="str">
        <f t="shared" ref="E70:E72" si="14">IF(D70=42, "no transformation", "")</f>
        <v>no transformation</v>
      </c>
      <c r="F70" s="34">
        <f t="shared" si="8"/>
        <v>61</v>
      </c>
      <c r="G70" s="34" t="str">
        <f t="shared" si="9"/>
        <v>patch</v>
      </c>
      <c r="H70" s="32" t="str">
        <f t="shared" si="10"/>
        <v>97</v>
      </c>
      <c r="I70" s="35" t="str">
        <f t="shared" si="11"/>
        <v>Solid</v>
      </c>
      <c r="J70" s="32">
        <v>47</v>
      </c>
      <c r="K70" s="32" t="str">
        <f t="shared" si="12"/>
        <v>conventional</v>
      </c>
      <c r="L70" s="32">
        <v>22</v>
      </c>
      <c r="M70" s="35" t="str">
        <f t="shared" si="13"/>
        <v>Cutaneous/Transdermal</v>
      </c>
      <c r="N70" s="32">
        <v>5</v>
      </c>
      <c r="O70" s="32" t="s">
        <v>528</v>
      </c>
      <c r="W70" s="31"/>
      <c r="X70" s="37"/>
      <c r="Y70" s="31"/>
    </row>
    <row r="71" spans="1:25">
      <c r="E71" s="34" t="str">
        <f t="shared" si="14"/>
        <v/>
      </c>
      <c r="F71" s="34" t="str">
        <f t="shared" si="8"/>
        <v/>
      </c>
      <c r="G71" s="34" t="str">
        <f t="shared" si="9"/>
        <v/>
      </c>
      <c r="H71" s="32" t="str">
        <f t="shared" si="10"/>
        <v/>
      </c>
      <c r="I71" s="35" t="str">
        <f t="shared" si="11"/>
        <v/>
      </c>
      <c r="K71" s="32" t="str">
        <f t="shared" si="12"/>
        <v/>
      </c>
      <c r="M71" s="35" t="str">
        <f t="shared" si="13"/>
        <v/>
      </c>
      <c r="O71" s="32" t="str">
        <f t="shared" ref="O71:O132" si="15">IF(N71=14,"Orodispersion",IF(N71=10,"Inhalation",IF(N71=19,"Swallowing",IF(N71=7,"Chewing",IF(N71=113,"Implantation",IF(N71=9,"Infusion",IF(N71=18,"Sucking","")))))))</f>
        <v/>
      </c>
      <c r="W71" s="31"/>
      <c r="X71" s="37"/>
      <c r="Y71" s="31"/>
    </row>
    <row r="72" spans="1:25">
      <c r="A72" s="33" t="s">
        <v>356</v>
      </c>
      <c r="B72" s="34"/>
      <c r="C72" s="34"/>
      <c r="D72" s="34"/>
      <c r="E72" s="34" t="str">
        <f t="shared" si="14"/>
        <v/>
      </c>
      <c r="F72" s="34" t="str">
        <f t="shared" si="8"/>
        <v/>
      </c>
      <c r="G72" s="34" t="str">
        <f t="shared" si="9"/>
        <v/>
      </c>
      <c r="H72" s="32" t="str">
        <f t="shared" si="10"/>
        <v/>
      </c>
      <c r="I72" s="35" t="str">
        <f t="shared" si="11"/>
        <v/>
      </c>
      <c r="K72" s="32" t="str">
        <f t="shared" si="12"/>
        <v/>
      </c>
      <c r="M72" s="35" t="str">
        <f t="shared" si="13"/>
        <v/>
      </c>
      <c r="O72" s="32" t="str">
        <f t="shared" si="15"/>
        <v/>
      </c>
      <c r="W72" s="31"/>
    </row>
    <row r="73" spans="1:25">
      <c r="A73" s="34" t="s">
        <v>310</v>
      </c>
      <c r="B73" s="34">
        <v>83</v>
      </c>
      <c r="C73" s="34" t="s">
        <v>492</v>
      </c>
      <c r="D73" s="34">
        <v>42</v>
      </c>
      <c r="E73" s="34" t="str">
        <f t="shared" ref="E73:E132" si="16">IF(D73=42, "no transformation", "")</f>
        <v>no transformation</v>
      </c>
      <c r="F73" s="34">
        <f t="shared" si="8"/>
        <v>83</v>
      </c>
      <c r="G73" s="34" t="str">
        <f t="shared" si="9"/>
        <v>solution</v>
      </c>
      <c r="H73" s="32" t="str">
        <f t="shared" si="10"/>
        <v>99</v>
      </c>
      <c r="I73" s="35" t="str">
        <f t="shared" si="11"/>
        <v>Liquid</v>
      </c>
      <c r="J73" s="32">
        <v>47</v>
      </c>
      <c r="K73" s="32" t="str">
        <f t="shared" si="12"/>
        <v>conventional</v>
      </c>
      <c r="L73" s="32">
        <v>23</v>
      </c>
      <c r="M73" s="35" t="str">
        <f t="shared" si="13"/>
        <v/>
      </c>
      <c r="N73" s="32">
        <v>15</v>
      </c>
      <c r="O73" s="32" t="s">
        <v>527</v>
      </c>
      <c r="W73" s="31"/>
    </row>
    <row r="74" spans="1:25">
      <c r="E74" s="34" t="str">
        <f t="shared" si="16"/>
        <v/>
      </c>
      <c r="F74" s="34" t="str">
        <f t="shared" si="8"/>
        <v/>
      </c>
      <c r="G74" s="34" t="str">
        <f t="shared" si="9"/>
        <v/>
      </c>
      <c r="H74" s="32" t="str">
        <f t="shared" si="10"/>
        <v/>
      </c>
      <c r="I74" s="35" t="str">
        <f t="shared" si="11"/>
        <v/>
      </c>
      <c r="K74" s="32" t="str">
        <f t="shared" si="12"/>
        <v/>
      </c>
      <c r="M74" s="35" t="str">
        <f t="shared" si="13"/>
        <v/>
      </c>
      <c r="O74" s="32" t="str">
        <f t="shared" si="15"/>
        <v/>
      </c>
      <c r="W74" s="31"/>
    </row>
    <row r="75" spans="1:25">
      <c r="A75" s="33" t="s">
        <v>357</v>
      </c>
      <c r="B75" s="34"/>
      <c r="C75" s="34"/>
      <c r="D75" s="34"/>
      <c r="E75" s="34" t="str">
        <f t="shared" si="16"/>
        <v/>
      </c>
      <c r="F75" s="34" t="str">
        <f t="shared" si="8"/>
        <v/>
      </c>
      <c r="G75" s="34" t="str">
        <f t="shared" si="9"/>
        <v/>
      </c>
      <c r="H75" s="32" t="str">
        <f t="shared" si="10"/>
        <v/>
      </c>
      <c r="I75" s="35" t="str">
        <f t="shared" si="11"/>
        <v/>
      </c>
      <c r="K75" s="32" t="str">
        <f t="shared" si="12"/>
        <v/>
      </c>
      <c r="M75" s="35" t="str">
        <f t="shared" si="13"/>
        <v/>
      </c>
      <c r="O75" s="32" t="str">
        <f t="shared" si="15"/>
        <v/>
      </c>
      <c r="W75" s="31"/>
    </row>
    <row r="76" spans="1:25" s="42" customFormat="1">
      <c r="A76" s="41" t="s">
        <v>358</v>
      </c>
      <c r="B76" s="41">
        <v>94</v>
      </c>
      <c r="C76" s="41" t="s">
        <v>501</v>
      </c>
      <c r="D76" s="41">
        <v>42</v>
      </c>
      <c r="E76" s="41" t="str">
        <f t="shared" si="16"/>
        <v>no transformation</v>
      </c>
      <c r="F76" s="41">
        <f t="shared" si="8"/>
        <v>94</v>
      </c>
      <c r="G76" s="41" t="str">
        <f t="shared" si="9"/>
        <v>spray</v>
      </c>
      <c r="H76" s="46">
        <v>99</v>
      </c>
      <c r="I76" s="43" t="s">
        <v>530</v>
      </c>
      <c r="J76" s="42">
        <v>47</v>
      </c>
      <c r="K76" s="42" t="str">
        <f t="shared" si="12"/>
        <v>conventional</v>
      </c>
      <c r="M76" s="43" t="str">
        <f t="shared" si="13"/>
        <v/>
      </c>
      <c r="N76" s="42">
        <v>17</v>
      </c>
      <c r="O76" s="42" t="s">
        <v>533</v>
      </c>
      <c r="W76" s="44"/>
    </row>
    <row r="77" spans="1:25" s="42" customFormat="1">
      <c r="A77" s="41" t="s">
        <v>359</v>
      </c>
      <c r="B77" s="41">
        <v>83</v>
      </c>
      <c r="C77" s="41" t="s">
        <v>492</v>
      </c>
      <c r="D77" s="41">
        <v>42</v>
      </c>
      <c r="E77" s="41" t="str">
        <f t="shared" si="16"/>
        <v>no transformation</v>
      </c>
      <c r="F77" s="41">
        <f t="shared" si="8"/>
        <v>83</v>
      </c>
      <c r="G77" s="41" t="str">
        <f t="shared" si="9"/>
        <v>solution</v>
      </c>
      <c r="H77" s="42" t="str">
        <f t="shared" si="10"/>
        <v>99</v>
      </c>
      <c r="I77" s="43" t="str">
        <f t="shared" si="11"/>
        <v>Liquid</v>
      </c>
      <c r="J77" s="42">
        <v>47</v>
      </c>
      <c r="K77" s="42" t="str">
        <f t="shared" si="12"/>
        <v>conventional</v>
      </c>
      <c r="M77" s="43" t="str">
        <f t="shared" si="13"/>
        <v/>
      </c>
      <c r="N77" s="42">
        <v>5</v>
      </c>
      <c r="O77" s="42" t="s">
        <v>528</v>
      </c>
      <c r="W77" s="44"/>
    </row>
    <row r="78" spans="1:25">
      <c r="E78" s="34" t="str">
        <f t="shared" si="16"/>
        <v/>
      </c>
      <c r="F78" s="34" t="str">
        <f t="shared" si="8"/>
        <v/>
      </c>
      <c r="G78" s="34" t="str">
        <f t="shared" si="9"/>
        <v/>
      </c>
      <c r="H78" s="32" t="str">
        <f t="shared" si="10"/>
        <v/>
      </c>
      <c r="I78" s="35" t="str">
        <f t="shared" si="11"/>
        <v/>
      </c>
      <c r="K78" s="32" t="str">
        <f t="shared" si="12"/>
        <v/>
      </c>
      <c r="M78" s="35" t="str">
        <f t="shared" si="13"/>
        <v/>
      </c>
      <c r="O78" s="32" t="str">
        <f t="shared" si="15"/>
        <v/>
      </c>
      <c r="W78" s="31"/>
    </row>
    <row r="79" spans="1:25">
      <c r="A79" s="33" t="s">
        <v>360</v>
      </c>
      <c r="B79" s="34"/>
      <c r="C79" s="34"/>
      <c r="D79" s="34"/>
      <c r="E79" s="34" t="str">
        <f t="shared" si="16"/>
        <v/>
      </c>
      <c r="F79" s="34" t="str">
        <f t="shared" si="8"/>
        <v/>
      </c>
      <c r="G79" s="34" t="str">
        <f t="shared" si="9"/>
        <v/>
      </c>
      <c r="H79" s="32" t="str">
        <f t="shared" si="10"/>
        <v/>
      </c>
      <c r="I79" s="35" t="str">
        <f t="shared" si="11"/>
        <v/>
      </c>
      <c r="K79" s="32" t="str">
        <f t="shared" si="12"/>
        <v/>
      </c>
      <c r="M79" s="35" t="str">
        <f t="shared" si="13"/>
        <v/>
      </c>
      <c r="O79" s="32" t="str">
        <f t="shared" si="15"/>
        <v/>
      </c>
      <c r="W79" s="31"/>
    </row>
    <row r="80" spans="1:25">
      <c r="A80" s="34" t="s">
        <v>332</v>
      </c>
      <c r="B80" s="34">
        <v>94</v>
      </c>
      <c r="C80" s="34" t="s">
        <v>501</v>
      </c>
      <c r="D80" s="34">
        <v>42</v>
      </c>
      <c r="E80" s="34" t="str">
        <f t="shared" si="16"/>
        <v>no transformation</v>
      </c>
      <c r="F80" s="34">
        <f t="shared" si="8"/>
        <v>94</v>
      </c>
      <c r="G80" s="34" t="str">
        <f t="shared" si="9"/>
        <v>spray</v>
      </c>
      <c r="H80" s="45">
        <v>99</v>
      </c>
      <c r="I80" s="35" t="s">
        <v>530</v>
      </c>
      <c r="J80" s="32">
        <v>47</v>
      </c>
      <c r="K80" s="32" t="str">
        <f t="shared" si="12"/>
        <v>conventional</v>
      </c>
      <c r="L80" s="32">
        <v>29</v>
      </c>
      <c r="M80" s="35" t="str">
        <f t="shared" si="13"/>
        <v>Nasal</v>
      </c>
      <c r="N80" s="32">
        <v>17</v>
      </c>
      <c r="O80" s="32" t="s">
        <v>533</v>
      </c>
      <c r="W80" s="31"/>
    </row>
    <row r="81" spans="1:24">
      <c r="A81" s="34" t="s">
        <v>361</v>
      </c>
      <c r="B81" s="34">
        <v>73</v>
      </c>
      <c r="C81" s="34" t="s">
        <v>505</v>
      </c>
      <c r="D81" s="34">
        <v>42</v>
      </c>
      <c r="E81" s="34" t="str">
        <f t="shared" si="16"/>
        <v>no transformation</v>
      </c>
      <c r="F81" s="34">
        <f t="shared" si="8"/>
        <v>73</v>
      </c>
      <c r="G81" s="34" t="str">
        <f t="shared" si="9"/>
        <v>gel</v>
      </c>
      <c r="H81" s="32" t="str">
        <f t="shared" si="10"/>
        <v>98</v>
      </c>
      <c r="I81" s="35" t="str">
        <f t="shared" si="11"/>
        <v>SemiSolid</v>
      </c>
      <c r="J81" s="32">
        <v>47</v>
      </c>
      <c r="K81" s="32" t="str">
        <f t="shared" si="12"/>
        <v>conventional</v>
      </c>
      <c r="L81" s="32">
        <v>29</v>
      </c>
      <c r="M81" s="35" t="str">
        <f t="shared" si="13"/>
        <v>Nasal</v>
      </c>
      <c r="N81" s="32">
        <v>5</v>
      </c>
      <c r="O81" s="32" t="s">
        <v>528</v>
      </c>
      <c r="W81" s="31"/>
    </row>
    <row r="82" spans="1:24" s="42" customFormat="1">
      <c r="A82" s="41" t="s">
        <v>333</v>
      </c>
      <c r="B82" s="41"/>
      <c r="C82" s="41"/>
      <c r="D82" s="41">
        <v>42</v>
      </c>
      <c r="E82" s="41" t="str">
        <f t="shared" si="16"/>
        <v>no transformation</v>
      </c>
      <c r="F82" s="41"/>
      <c r="G82" s="41"/>
      <c r="H82" s="42" t="str">
        <f t="shared" si="10"/>
        <v/>
      </c>
      <c r="I82" s="43" t="str">
        <f t="shared" si="11"/>
        <v/>
      </c>
      <c r="K82" s="42" t="str">
        <f t="shared" si="12"/>
        <v/>
      </c>
      <c r="L82" s="42">
        <v>29</v>
      </c>
      <c r="M82" s="43" t="str">
        <f t="shared" si="13"/>
        <v>Nasal</v>
      </c>
      <c r="N82" s="42">
        <v>10</v>
      </c>
      <c r="O82" s="32" t="str">
        <f t="shared" si="15"/>
        <v>Inhalation</v>
      </c>
      <c r="W82" s="44"/>
    </row>
    <row r="83" spans="1:24">
      <c r="A83" s="34" t="s">
        <v>362</v>
      </c>
      <c r="B83" s="34">
        <v>74</v>
      </c>
      <c r="C83" s="34" t="s">
        <v>506</v>
      </c>
      <c r="D83" s="34">
        <v>42</v>
      </c>
      <c r="E83" s="34" t="str">
        <f t="shared" si="16"/>
        <v>no transformation</v>
      </c>
      <c r="F83" s="34">
        <f t="shared" si="8"/>
        <v>74</v>
      </c>
      <c r="G83" s="34" t="str">
        <f t="shared" si="9"/>
        <v>ointment</v>
      </c>
      <c r="H83" s="32" t="str">
        <f t="shared" si="10"/>
        <v>98</v>
      </c>
      <c r="I83" s="35" t="str">
        <f t="shared" si="11"/>
        <v>SemiSolid</v>
      </c>
      <c r="J83" s="32">
        <v>47</v>
      </c>
      <c r="K83" s="32" t="str">
        <f t="shared" si="12"/>
        <v>conventional</v>
      </c>
      <c r="L83" s="32">
        <v>29</v>
      </c>
      <c r="M83" s="35" t="str">
        <f t="shared" si="13"/>
        <v>Nasal</v>
      </c>
      <c r="N83" s="32">
        <v>5</v>
      </c>
      <c r="O83" s="32" t="s">
        <v>528</v>
      </c>
      <c r="W83" s="31"/>
    </row>
    <row r="84" spans="1:24">
      <c r="A84" s="34" t="s">
        <v>363</v>
      </c>
      <c r="B84" s="34">
        <v>66</v>
      </c>
      <c r="C84" s="34" t="s">
        <v>499</v>
      </c>
      <c r="D84" s="34">
        <v>42</v>
      </c>
      <c r="E84" s="34" t="str">
        <f t="shared" si="16"/>
        <v>no transformation</v>
      </c>
      <c r="F84" s="34">
        <f t="shared" si="8"/>
        <v>66</v>
      </c>
      <c r="G84" s="34" t="str">
        <f t="shared" si="9"/>
        <v>powder</v>
      </c>
      <c r="H84" s="32" t="str">
        <f t="shared" si="10"/>
        <v>97</v>
      </c>
      <c r="I84" s="35" t="str">
        <f t="shared" si="11"/>
        <v>Solid</v>
      </c>
      <c r="J84" s="32">
        <v>47</v>
      </c>
      <c r="K84" s="32" t="str">
        <f t="shared" si="12"/>
        <v>conventional</v>
      </c>
      <c r="L84" s="32">
        <v>29</v>
      </c>
      <c r="M84" s="35" t="str">
        <f t="shared" si="13"/>
        <v>Nasal</v>
      </c>
      <c r="N84" s="32">
        <v>5</v>
      </c>
      <c r="O84" s="32" t="s">
        <v>528</v>
      </c>
      <c r="W84" s="31"/>
    </row>
    <row r="85" spans="1:24">
      <c r="A85" s="34" t="s">
        <v>364</v>
      </c>
      <c r="B85" s="34">
        <v>83</v>
      </c>
      <c r="C85" s="34" t="s">
        <v>492</v>
      </c>
      <c r="D85" s="34">
        <v>42</v>
      </c>
      <c r="E85" s="34" t="str">
        <f t="shared" si="16"/>
        <v>no transformation</v>
      </c>
      <c r="F85" s="34">
        <f t="shared" si="8"/>
        <v>83</v>
      </c>
      <c r="G85" s="34" t="str">
        <f t="shared" si="9"/>
        <v>solution</v>
      </c>
      <c r="H85" s="32" t="str">
        <f t="shared" si="10"/>
        <v>99</v>
      </c>
      <c r="I85" s="35" t="str">
        <f t="shared" si="11"/>
        <v>Liquid</v>
      </c>
      <c r="J85" s="32">
        <v>47</v>
      </c>
      <c r="K85" s="32" t="str">
        <f t="shared" si="12"/>
        <v>conventional</v>
      </c>
      <c r="L85" s="32">
        <v>29</v>
      </c>
      <c r="M85" s="35" t="str">
        <f t="shared" si="13"/>
        <v>Nasal</v>
      </c>
      <c r="N85" s="32">
        <v>5</v>
      </c>
      <c r="O85" s="32" t="s">
        <v>528</v>
      </c>
      <c r="W85" s="31"/>
    </row>
    <row r="86" spans="1:24">
      <c r="A86" s="34" t="s">
        <v>334</v>
      </c>
      <c r="B86" s="34">
        <v>94</v>
      </c>
      <c r="C86" s="34" t="s">
        <v>501</v>
      </c>
      <c r="D86" s="34">
        <v>42</v>
      </c>
      <c r="E86" s="34" t="str">
        <f t="shared" si="16"/>
        <v>no transformation</v>
      </c>
      <c r="F86" s="34">
        <f t="shared" si="8"/>
        <v>94</v>
      </c>
      <c r="G86" s="34" t="str">
        <f t="shared" si="9"/>
        <v>spray</v>
      </c>
      <c r="H86" s="45">
        <v>99</v>
      </c>
      <c r="I86" s="35" t="s">
        <v>530</v>
      </c>
      <c r="J86" s="32">
        <v>47</v>
      </c>
      <c r="K86" s="32" t="str">
        <f t="shared" si="12"/>
        <v>conventional</v>
      </c>
      <c r="L86" s="32">
        <v>29</v>
      </c>
      <c r="M86" s="35" t="str">
        <f t="shared" si="13"/>
        <v>Nasal</v>
      </c>
      <c r="N86" s="32">
        <v>17</v>
      </c>
      <c r="O86" s="32" t="s">
        <v>533</v>
      </c>
      <c r="W86" s="31"/>
      <c r="X86" s="31"/>
    </row>
    <row r="87" spans="1:24">
      <c r="A87" s="34" t="s">
        <v>365</v>
      </c>
      <c r="B87" s="34">
        <v>66</v>
      </c>
      <c r="C87" s="34" t="s">
        <v>499</v>
      </c>
      <c r="D87" s="34">
        <v>40</v>
      </c>
      <c r="E87" s="34" t="s">
        <v>497</v>
      </c>
      <c r="F87" s="34">
        <v>83</v>
      </c>
      <c r="G87" s="34" t="s">
        <v>492</v>
      </c>
      <c r="H87" s="32" t="str">
        <f t="shared" si="10"/>
        <v>99</v>
      </c>
      <c r="I87" s="35" t="str">
        <f t="shared" si="11"/>
        <v>Liquid</v>
      </c>
      <c r="J87" s="32">
        <v>47</v>
      </c>
      <c r="K87" s="32" t="str">
        <f t="shared" si="12"/>
        <v>conventional</v>
      </c>
      <c r="L87" s="32">
        <v>29</v>
      </c>
      <c r="M87" s="35" t="str">
        <f t="shared" si="13"/>
        <v>Nasal</v>
      </c>
      <c r="N87" s="32">
        <v>5</v>
      </c>
      <c r="O87" s="32" t="s">
        <v>528</v>
      </c>
      <c r="W87" s="31"/>
      <c r="X87" s="31"/>
    </row>
    <row r="88" spans="1:24">
      <c r="E88" s="34" t="str">
        <f t="shared" si="16"/>
        <v/>
      </c>
      <c r="F88" s="34" t="str">
        <f t="shared" si="8"/>
        <v/>
      </c>
      <c r="G88" s="34" t="str">
        <f t="shared" si="9"/>
        <v/>
      </c>
      <c r="H88" s="32" t="str">
        <f t="shared" si="10"/>
        <v/>
      </c>
      <c r="I88" s="35" t="str">
        <f t="shared" si="11"/>
        <v/>
      </c>
      <c r="K88" s="32" t="str">
        <f t="shared" si="12"/>
        <v/>
      </c>
      <c r="M88" s="35" t="str">
        <f t="shared" si="13"/>
        <v/>
      </c>
      <c r="O88" s="32" t="str">
        <f t="shared" si="15"/>
        <v/>
      </c>
      <c r="W88" s="31"/>
      <c r="X88" s="37"/>
    </row>
    <row r="89" spans="1:24">
      <c r="A89" s="33" t="s">
        <v>366</v>
      </c>
      <c r="B89" s="34"/>
      <c r="C89" s="34"/>
      <c r="D89" s="34"/>
      <c r="E89" s="34" t="str">
        <f t="shared" si="16"/>
        <v/>
      </c>
      <c r="F89" s="34" t="str">
        <f t="shared" si="8"/>
        <v/>
      </c>
      <c r="G89" s="34" t="str">
        <f t="shared" si="9"/>
        <v/>
      </c>
      <c r="H89" s="32" t="str">
        <f t="shared" si="10"/>
        <v/>
      </c>
      <c r="I89" s="35" t="str">
        <f t="shared" si="11"/>
        <v/>
      </c>
      <c r="K89" s="32" t="str">
        <f t="shared" si="12"/>
        <v/>
      </c>
      <c r="M89" s="35" t="str">
        <f t="shared" si="13"/>
        <v/>
      </c>
      <c r="O89" s="32" t="str">
        <f t="shared" si="15"/>
        <v/>
      </c>
      <c r="W89" s="31"/>
      <c r="X89" s="37"/>
    </row>
    <row r="90" spans="1:24">
      <c r="A90" s="34" t="s">
        <v>367</v>
      </c>
      <c r="B90" s="34">
        <v>71</v>
      </c>
      <c r="C90" s="34" t="s">
        <v>507</v>
      </c>
      <c r="D90" s="34">
        <v>42</v>
      </c>
      <c r="E90" s="34" t="str">
        <f t="shared" si="16"/>
        <v>no transformation</v>
      </c>
      <c r="F90" s="34">
        <f t="shared" si="8"/>
        <v>71</v>
      </c>
      <c r="G90" s="34" t="str">
        <f t="shared" si="9"/>
        <v>cream</v>
      </c>
      <c r="H90" s="32" t="str">
        <f t="shared" si="10"/>
        <v>98</v>
      </c>
      <c r="I90" s="35" t="str">
        <f t="shared" si="11"/>
        <v>SemiSolid</v>
      </c>
      <c r="J90" s="32">
        <v>47</v>
      </c>
      <c r="K90" s="32" t="str">
        <f t="shared" si="12"/>
        <v>conventional</v>
      </c>
      <c r="L90" s="32">
        <v>30</v>
      </c>
      <c r="M90" s="35" t="str">
        <f t="shared" si="13"/>
        <v>Ocular</v>
      </c>
      <c r="N90" s="32">
        <v>5</v>
      </c>
      <c r="O90" s="32" t="s">
        <v>528</v>
      </c>
      <c r="W90" s="31"/>
      <c r="X90" s="37"/>
    </row>
    <row r="91" spans="1:24">
      <c r="A91" s="34" t="s">
        <v>368</v>
      </c>
      <c r="B91" s="34">
        <v>73</v>
      </c>
      <c r="C91" s="34" t="s">
        <v>505</v>
      </c>
      <c r="D91" s="34">
        <v>42</v>
      </c>
      <c r="E91" s="34" t="str">
        <f t="shared" si="16"/>
        <v>no transformation</v>
      </c>
      <c r="F91" s="34">
        <f t="shared" si="8"/>
        <v>73</v>
      </c>
      <c r="G91" s="34" t="str">
        <f t="shared" si="9"/>
        <v>gel</v>
      </c>
      <c r="H91" s="32" t="str">
        <f t="shared" si="10"/>
        <v>98</v>
      </c>
      <c r="I91" s="35" t="str">
        <f t="shared" si="11"/>
        <v>SemiSolid</v>
      </c>
      <c r="J91" s="32">
        <v>47</v>
      </c>
      <c r="K91" s="32" t="str">
        <f t="shared" si="12"/>
        <v>conventional</v>
      </c>
      <c r="L91" s="32">
        <v>30</v>
      </c>
      <c r="M91" s="35" t="str">
        <f t="shared" si="13"/>
        <v>Ocular</v>
      </c>
      <c r="N91" s="32">
        <v>5</v>
      </c>
      <c r="O91" s="32" t="s">
        <v>528</v>
      </c>
      <c r="W91" s="31"/>
      <c r="X91" s="37"/>
    </row>
    <row r="92" spans="1:24">
      <c r="A92" s="34" t="s">
        <v>369</v>
      </c>
      <c r="B92" s="34">
        <v>83</v>
      </c>
      <c r="C92" s="34" t="s">
        <v>492</v>
      </c>
      <c r="D92" s="34">
        <v>42</v>
      </c>
      <c r="E92" s="34" t="str">
        <f t="shared" si="16"/>
        <v>no transformation</v>
      </c>
      <c r="F92" s="34">
        <f t="shared" si="8"/>
        <v>83</v>
      </c>
      <c r="G92" s="34" t="str">
        <f t="shared" si="9"/>
        <v>solution</v>
      </c>
      <c r="H92" s="32" t="str">
        <f t="shared" si="10"/>
        <v>99</v>
      </c>
      <c r="I92" s="35" t="str">
        <f t="shared" si="11"/>
        <v>Liquid</v>
      </c>
      <c r="J92" s="32">
        <v>47</v>
      </c>
      <c r="K92" s="32" t="str">
        <f t="shared" si="12"/>
        <v>conventional</v>
      </c>
      <c r="L92" s="32">
        <v>30</v>
      </c>
      <c r="M92" s="35" t="str">
        <f t="shared" si="13"/>
        <v>Ocular</v>
      </c>
      <c r="N92" s="32">
        <v>15</v>
      </c>
      <c r="O92" s="32" t="s">
        <v>527</v>
      </c>
      <c r="W92" s="31"/>
      <c r="X92" s="37"/>
    </row>
    <row r="93" spans="1:24">
      <c r="A93" s="34" t="s">
        <v>370</v>
      </c>
      <c r="B93" s="34">
        <v>74</v>
      </c>
      <c r="C93" s="34" t="s">
        <v>506</v>
      </c>
      <c r="D93" s="34">
        <v>42</v>
      </c>
      <c r="E93" s="34" t="str">
        <f t="shared" si="16"/>
        <v>no transformation</v>
      </c>
      <c r="F93" s="34">
        <f t="shared" si="8"/>
        <v>74</v>
      </c>
      <c r="G93" s="34" t="str">
        <f t="shared" si="9"/>
        <v>ointment</v>
      </c>
      <c r="H93" s="32" t="str">
        <f t="shared" si="10"/>
        <v>98</v>
      </c>
      <c r="I93" s="35" t="str">
        <f t="shared" si="11"/>
        <v>SemiSolid</v>
      </c>
      <c r="J93" s="32">
        <v>47</v>
      </c>
      <c r="K93" s="32" t="str">
        <f t="shared" si="12"/>
        <v>conventional</v>
      </c>
      <c r="L93" s="32">
        <v>30</v>
      </c>
      <c r="M93" s="35" t="str">
        <f t="shared" si="13"/>
        <v>Ocular</v>
      </c>
      <c r="N93" s="32">
        <v>5</v>
      </c>
      <c r="O93" s="32" t="s">
        <v>528</v>
      </c>
      <c r="W93" s="31"/>
      <c r="X93" s="37"/>
    </row>
    <row r="94" spans="1:24">
      <c r="A94" s="34" t="s">
        <v>371</v>
      </c>
      <c r="B94" s="34">
        <v>83</v>
      </c>
      <c r="C94" s="34" t="s">
        <v>492</v>
      </c>
      <c r="D94" s="34">
        <v>42</v>
      </c>
      <c r="E94" s="34" t="str">
        <f t="shared" si="16"/>
        <v>no transformation</v>
      </c>
      <c r="F94" s="34">
        <f t="shared" si="8"/>
        <v>83</v>
      </c>
      <c r="G94" s="34" t="str">
        <f t="shared" si="9"/>
        <v>solution</v>
      </c>
      <c r="H94" s="32" t="str">
        <f t="shared" si="10"/>
        <v>99</v>
      </c>
      <c r="I94" s="35" t="str">
        <f t="shared" si="11"/>
        <v>Liquid</v>
      </c>
      <c r="J94" s="32">
        <v>47</v>
      </c>
      <c r="K94" s="32" t="str">
        <f t="shared" si="12"/>
        <v>conventional</v>
      </c>
      <c r="L94" s="32">
        <v>30</v>
      </c>
      <c r="M94" s="35" t="str">
        <f t="shared" si="13"/>
        <v>Ocular</v>
      </c>
      <c r="N94" s="32">
        <v>13</v>
      </c>
      <c r="O94" s="32" t="s">
        <v>532</v>
      </c>
      <c r="W94" s="31"/>
      <c r="X94" s="37"/>
    </row>
    <row r="95" spans="1:24">
      <c r="A95" s="34" t="s">
        <v>372</v>
      </c>
      <c r="B95" s="34">
        <v>85</v>
      </c>
      <c r="C95" s="34" t="s">
        <v>498</v>
      </c>
      <c r="D95" s="34">
        <v>42</v>
      </c>
      <c r="E95" s="34" t="str">
        <f t="shared" si="16"/>
        <v>no transformation</v>
      </c>
      <c r="F95" s="34">
        <f t="shared" si="8"/>
        <v>85</v>
      </c>
      <c r="G95" s="34" t="str">
        <f t="shared" si="9"/>
        <v>suspension</v>
      </c>
      <c r="H95" s="32" t="str">
        <f t="shared" si="10"/>
        <v>99</v>
      </c>
      <c r="I95" s="35" t="str">
        <f t="shared" si="11"/>
        <v>Liquid</v>
      </c>
      <c r="J95" s="32">
        <v>47</v>
      </c>
      <c r="K95" s="32" t="str">
        <f t="shared" si="12"/>
        <v>conventional</v>
      </c>
      <c r="L95" s="32">
        <v>30</v>
      </c>
      <c r="M95" s="35" t="str">
        <f t="shared" si="13"/>
        <v>Ocular</v>
      </c>
      <c r="N95" s="32">
        <v>13</v>
      </c>
      <c r="O95" s="32" t="s">
        <v>532</v>
      </c>
      <c r="W95" s="31"/>
      <c r="X95" s="37"/>
    </row>
    <row r="96" spans="1:24">
      <c r="E96" s="34" t="str">
        <f t="shared" si="16"/>
        <v/>
      </c>
      <c r="F96" s="34" t="str">
        <f t="shared" si="8"/>
        <v/>
      </c>
      <c r="G96" s="34" t="str">
        <f t="shared" si="9"/>
        <v/>
      </c>
      <c r="H96" s="32" t="str">
        <f t="shared" si="10"/>
        <v/>
      </c>
      <c r="I96" s="35" t="str">
        <f t="shared" si="11"/>
        <v/>
      </c>
      <c r="K96" s="32" t="str">
        <f t="shared" si="12"/>
        <v/>
      </c>
      <c r="M96" s="35" t="str">
        <f t="shared" si="13"/>
        <v/>
      </c>
      <c r="O96" s="32" t="str">
        <f t="shared" si="15"/>
        <v/>
      </c>
      <c r="W96" s="31"/>
      <c r="X96" s="37"/>
    </row>
    <row r="97" spans="1:24">
      <c r="A97" s="33" t="s">
        <v>373</v>
      </c>
      <c r="B97" s="34"/>
      <c r="C97" s="34"/>
      <c r="D97" s="34"/>
      <c r="E97" s="34" t="str">
        <f t="shared" si="16"/>
        <v/>
      </c>
      <c r="F97" s="34" t="str">
        <f t="shared" si="8"/>
        <v/>
      </c>
      <c r="G97" s="34" t="str">
        <f t="shared" si="9"/>
        <v/>
      </c>
      <c r="H97" s="32" t="str">
        <f t="shared" si="10"/>
        <v/>
      </c>
      <c r="I97" s="35" t="str">
        <f t="shared" si="11"/>
        <v/>
      </c>
      <c r="K97" s="32" t="str">
        <f t="shared" si="12"/>
        <v/>
      </c>
      <c r="M97" s="35" t="str">
        <f t="shared" si="13"/>
        <v/>
      </c>
      <c r="O97" s="32" t="str">
        <f t="shared" si="15"/>
        <v/>
      </c>
      <c r="X97" s="37"/>
    </row>
    <row r="98" spans="1:24">
      <c r="A98" s="34" t="s">
        <v>374</v>
      </c>
      <c r="B98" s="34">
        <v>71</v>
      </c>
      <c r="C98" s="34" t="s">
        <v>507</v>
      </c>
      <c r="D98" s="34">
        <v>42</v>
      </c>
      <c r="E98" s="34" t="str">
        <f t="shared" si="16"/>
        <v>no transformation</v>
      </c>
      <c r="F98" s="34">
        <f t="shared" si="8"/>
        <v>71</v>
      </c>
      <c r="G98" s="34" t="str">
        <f t="shared" si="9"/>
        <v>cream</v>
      </c>
      <c r="H98" s="32" t="str">
        <f t="shared" si="10"/>
        <v>98</v>
      </c>
      <c r="I98" s="35" t="str">
        <f t="shared" si="11"/>
        <v>SemiSolid</v>
      </c>
      <c r="J98" s="32">
        <v>47</v>
      </c>
      <c r="K98" s="32" t="str">
        <f t="shared" si="12"/>
        <v>conventional</v>
      </c>
      <c r="L98" s="32">
        <v>31</v>
      </c>
      <c r="M98" s="35" t="str">
        <f t="shared" si="13"/>
        <v>Oral</v>
      </c>
      <c r="N98" s="32">
        <v>5</v>
      </c>
      <c r="O98" s="32" t="s">
        <v>528</v>
      </c>
    </row>
    <row r="99" spans="1:24">
      <c r="E99" s="34" t="str">
        <f t="shared" si="16"/>
        <v/>
      </c>
      <c r="F99" s="34" t="str">
        <f t="shared" si="8"/>
        <v/>
      </c>
      <c r="G99" s="34" t="str">
        <f t="shared" si="9"/>
        <v/>
      </c>
      <c r="H99" s="32" t="str">
        <f t="shared" si="10"/>
        <v/>
      </c>
      <c r="I99" s="35" t="str">
        <f t="shared" si="11"/>
        <v/>
      </c>
      <c r="K99" s="32" t="str">
        <f t="shared" si="12"/>
        <v/>
      </c>
      <c r="M99" s="35" t="str">
        <f t="shared" si="13"/>
        <v/>
      </c>
      <c r="O99" s="32" t="str">
        <f t="shared" si="15"/>
        <v/>
      </c>
    </row>
    <row r="100" spans="1:24">
      <c r="A100" s="33" t="s">
        <v>375</v>
      </c>
      <c r="B100" s="34"/>
      <c r="C100" s="34"/>
      <c r="D100" s="34"/>
      <c r="E100" s="34" t="str">
        <f t="shared" si="16"/>
        <v/>
      </c>
      <c r="F100" s="34" t="str">
        <f t="shared" si="8"/>
        <v/>
      </c>
      <c r="G100" s="34" t="str">
        <f t="shared" si="9"/>
        <v/>
      </c>
      <c r="H100" s="32" t="str">
        <f t="shared" si="10"/>
        <v/>
      </c>
      <c r="I100" s="35" t="str">
        <f t="shared" si="11"/>
        <v/>
      </c>
      <c r="K100" s="32" t="str">
        <f t="shared" si="12"/>
        <v/>
      </c>
      <c r="M100" s="35" t="str">
        <f t="shared" si="13"/>
        <v/>
      </c>
      <c r="O100" s="32" t="str">
        <f t="shared" si="15"/>
        <v/>
      </c>
      <c r="W100" s="31"/>
    </row>
    <row r="101" spans="1:24">
      <c r="A101" s="34" t="s">
        <v>376</v>
      </c>
      <c r="B101" s="34">
        <v>52</v>
      </c>
      <c r="C101" s="34" t="s">
        <v>487</v>
      </c>
      <c r="D101" s="34">
        <v>42</v>
      </c>
      <c r="E101" s="34" t="str">
        <f t="shared" si="16"/>
        <v>no transformation</v>
      </c>
      <c r="F101" s="34">
        <f t="shared" si="8"/>
        <v>52</v>
      </c>
      <c r="G101" s="34" t="str">
        <f t="shared" si="9"/>
        <v>film</v>
      </c>
      <c r="H101" s="32" t="str">
        <f t="shared" si="10"/>
        <v>97</v>
      </c>
      <c r="I101" s="35" t="str">
        <f t="shared" si="11"/>
        <v>Solid</v>
      </c>
      <c r="J101" s="32">
        <v>47</v>
      </c>
      <c r="K101" s="32" t="str">
        <f t="shared" si="12"/>
        <v>conventional</v>
      </c>
      <c r="L101" s="32">
        <v>31</v>
      </c>
      <c r="M101" s="35" t="str">
        <f t="shared" si="13"/>
        <v>Oral</v>
      </c>
      <c r="N101" s="32">
        <v>14</v>
      </c>
      <c r="O101" s="32" t="str">
        <f t="shared" si="15"/>
        <v>Orodispersion</v>
      </c>
      <c r="W101" s="31"/>
    </row>
    <row r="102" spans="1:24">
      <c r="A102" s="34" t="s">
        <v>377</v>
      </c>
      <c r="B102" s="34">
        <v>52</v>
      </c>
      <c r="C102" s="34" t="s">
        <v>487</v>
      </c>
      <c r="D102" s="34">
        <v>42</v>
      </c>
      <c r="E102" s="34" t="str">
        <f t="shared" si="16"/>
        <v>no transformation</v>
      </c>
      <c r="F102" s="34">
        <f t="shared" si="8"/>
        <v>52</v>
      </c>
      <c r="G102" s="34" t="str">
        <f t="shared" si="9"/>
        <v>film</v>
      </c>
      <c r="H102" s="32" t="str">
        <f t="shared" si="10"/>
        <v>97</v>
      </c>
      <c r="I102" s="35" t="str">
        <f t="shared" si="11"/>
        <v>Solid</v>
      </c>
      <c r="J102" s="32">
        <v>47</v>
      </c>
      <c r="K102" s="32" t="str">
        <f t="shared" si="12"/>
        <v>conventional</v>
      </c>
      <c r="L102" s="32">
        <v>32</v>
      </c>
      <c r="M102" s="35" t="str">
        <f t="shared" si="13"/>
        <v>Oromucosal</v>
      </c>
      <c r="N102" s="32">
        <v>14</v>
      </c>
      <c r="O102" s="32" t="str">
        <f t="shared" si="15"/>
        <v>Orodispersion</v>
      </c>
      <c r="W102" s="31"/>
    </row>
    <row r="103" spans="1:24">
      <c r="E103" s="34" t="str">
        <f t="shared" si="16"/>
        <v/>
      </c>
      <c r="F103" s="34" t="str">
        <f t="shared" si="8"/>
        <v/>
      </c>
      <c r="G103" s="34" t="str">
        <f t="shared" si="9"/>
        <v/>
      </c>
      <c r="H103" s="32" t="str">
        <f t="shared" si="10"/>
        <v/>
      </c>
      <c r="I103" s="35" t="str">
        <f t="shared" si="11"/>
        <v/>
      </c>
      <c r="K103" s="32" t="str">
        <f t="shared" si="12"/>
        <v/>
      </c>
      <c r="M103" s="35" t="str">
        <f t="shared" si="13"/>
        <v/>
      </c>
      <c r="O103" s="32" t="str">
        <f t="shared" si="15"/>
        <v/>
      </c>
      <c r="W103" s="31"/>
      <c r="X103" s="31"/>
    </row>
    <row r="104" spans="1:24">
      <c r="A104" s="33" t="s">
        <v>378</v>
      </c>
      <c r="B104" s="34"/>
      <c r="C104" s="34"/>
      <c r="D104" s="34"/>
      <c r="E104" s="34" t="str">
        <f t="shared" si="16"/>
        <v/>
      </c>
      <c r="F104" s="34" t="str">
        <f t="shared" si="8"/>
        <v/>
      </c>
      <c r="G104" s="34" t="str">
        <f t="shared" si="9"/>
        <v/>
      </c>
      <c r="H104" s="32" t="str">
        <f t="shared" si="10"/>
        <v/>
      </c>
      <c r="I104" s="35" t="str">
        <f t="shared" si="11"/>
        <v/>
      </c>
      <c r="K104" s="32" t="str">
        <f t="shared" si="12"/>
        <v/>
      </c>
      <c r="M104" s="35" t="str">
        <f t="shared" si="13"/>
        <v/>
      </c>
      <c r="O104" s="32" t="str">
        <f t="shared" si="15"/>
        <v/>
      </c>
      <c r="W104" s="31"/>
      <c r="X104" s="31"/>
    </row>
    <row r="105" spans="1:24">
      <c r="A105" s="34" t="s">
        <v>379</v>
      </c>
      <c r="B105" s="34">
        <v>72</v>
      </c>
      <c r="C105" s="34" t="s">
        <v>503</v>
      </c>
      <c r="D105" s="34">
        <v>42</v>
      </c>
      <c r="E105" s="34" t="str">
        <f t="shared" si="16"/>
        <v>no transformation</v>
      </c>
      <c r="F105" s="34">
        <f t="shared" si="8"/>
        <v>72</v>
      </c>
      <c r="G105" s="34" t="str">
        <f t="shared" si="9"/>
        <v>foam</v>
      </c>
      <c r="H105" s="32" t="str">
        <f t="shared" si="10"/>
        <v>98</v>
      </c>
      <c r="I105" s="35" t="str">
        <f t="shared" si="11"/>
        <v>SemiSolid</v>
      </c>
      <c r="J105" s="32">
        <v>47</v>
      </c>
      <c r="K105" s="32" t="str">
        <f t="shared" si="12"/>
        <v>conventional</v>
      </c>
      <c r="L105" s="32">
        <v>31</v>
      </c>
      <c r="M105" s="35" t="str">
        <f t="shared" si="13"/>
        <v>Oral</v>
      </c>
      <c r="N105" s="32">
        <v>14</v>
      </c>
      <c r="O105" s="32" t="str">
        <f t="shared" si="15"/>
        <v>Orodispersion</v>
      </c>
      <c r="W105" s="31"/>
      <c r="X105" s="37"/>
    </row>
    <row r="106" spans="1:24">
      <c r="E106" s="34" t="str">
        <f t="shared" si="16"/>
        <v/>
      </c>
      <c r="F106" s="34" t="str">
        <f t="shared" si="8"/>
        <v/>
      </c>
      <c r="G106" s="34" t="str">
        <f t="shared" si="9"/>
        <v/>
      </c>
      <c r="H106" s="32" t="str">
        <f t="shared" si="10"/>
        <v/>
      </c>
      <c r="I106" s="35" t="str">
        <f t="shared" si="11"/>
        <v/>
      </c>
      <c r="K106" s="32" t="str">
        <f t="shared" si="12"/>
        <v/>
      </c>
      <c r="M106" s="35" t="str">
        <f t="shared" si="13"/>
        <v/>
      </c>
      <c r="O106" s="32" t="str">
        <f t="shared" si="15"/>
        <v/>
      </c>
      <c r="W106" s="31"/>
      <c r="X106" s="37"/>
    </row>
    <row r="107" spans="1:24">
      <c r="A107" s="33" t="s">
        <v>380</v>
      </c>
      <c r="B107" s="34"/>
      <c r="C107" s="34"/>
      <c r="D107" s="34"/>
      <c r="E107" s="34" t="str">
        <f t="shared" si="16"/>
        <v/>
      </c>
      <c r="F107" s="34" t="str">
        <f t="shared" si="8"/>
        <v/>
      </c>
      <c r="G107" s="34" t="str">
        <f t="shared" si="9"/>
        <v/>
      </c>
      <c r="H107" s="32" t="str">
        <f t="shared" si="10"/>
        <v/>
      </c>
      <c r="I107" s="35" t="str">
        <f t="shared" si="11"/>
        <v/>
      </c>
      <c r="K107" s="32" t="str">
        <f t="shared" si="12"/>
        <v/>
      </c>
      <c r="M107" s="35" t="str">
        <f t="shared" si="13"/>
        <v/>
      </c>
      <c r="O107" s="32" t="str">
        <f t="shared" si="15"/>
        <v/>
      </c>
      <c r="W107" s="31"/>
      <c r="X107" s="37"/>
    </row>
    <row r="108" spans="1:24">
      <c r="A108" s="34" t="s">
        <v>381</v>
      </c>
      <c r="B108" s="34">
        <v>73</v>
      </c>
      <c r="C108" s="34" t="s">
        <v>505</v>
      </c>
      <c r="D108" s="34">
        <v>42</v>
      </c>
      <c r="E108" s="34" t="str">
        <f t="shared" si="16"/>
        <v>no transformation</v>
      </c>
      <c r="F108" s="34">
        <f t="shared" si="8"/>
        <v>73</v>
      </c>
      <c r="G108" s="34" t="str">
        <f t="shared" si="9"/>
        <v>gel</v>
      </c>
      <c r="H108" s="32" t="str">
        <f t="shared" si="10"/>
        <v>98</v>
      </c>
      <c r="I108" s="35" t="str">
        <f t="shared" si="11"/>
        <v>SemiSolid</v>
      </c>
      <c r="J108" s="32">
        <v>47</v>
      </c>
      <c r="K108" s="32" t="str">
        <f t="shared" si="12"/>
        <v>conventional</v>
      </c>
      <c r="L108" s="32">
        <v>31</v>
      </c>
      <c r="M108" s="35" t="str">
        <f t="shared" si="13"/>
        <v>Oral</v>
      </c>
      <c r="N108" s="32">
        <v>14</v>
      </c>
      <c r="O108" s="32" t="str">
        <f t="shared" si="15"/>
        <v>Orodispersion</v>
      </c>
      <c r="W108" s="31"/>
      <c r="X108" s="37"/>
    </row>
    <row r="109" spans="1:24">
      <c r="E109" s="34" t="str">
        <f t="shared" si="16"/>
        <v/>
      </c>
      <c r="F109" s="34" t="str">
        <f t="shared" si="8"/>
        <v/>
      </c>
      <c r="G109" s="34" t="str">
        <f t="shared" si="9"/>
        <v/>
      </c>
      <c r="H109" s="32" t="str">
        <f t="shared" si="10"/>
        <v/>
      </c>
      <c r="I109" s="35" t="str">
        <f t="shared" si="11"/>
        <v/>
      </c>
      <c r="K109" s="32" t="str">
        <f t="shared" si="12"/>
        <v/>
      </c>
      <c r="M109" s="35" t="str">
        <f t="shared" si="13"/>
        <v/>
      </c>
      <c r="O109" s="32" t="str">
        <f t="shared" si="15"/>
        <v/>
      </c>
      <c r="W109" s="31"/>
      <c r="X109" s="37"/>
    </row>
    <row r="110" spans="1:24">
      <c r="A110" s="33" t="s">
        <v>382</v>
      </c>
      <c r="B110" s="34"/>
      <c r="C110" s="34"/>
      <c r="D110" s="34"/>
      <c r="E110" s="34" t="str">
        <f t="shared" si="16"/>
        <v/>
      </c>
      <c r="F110" s="34" t="str">
        <f t="shared" si="8"/>
        <v/>
      </c>
      <c r="G110" s="34" t="str">
        <f t="shared" si="9"/>
        <v/>
      </c>
      <c r="H110" s="32" t="str">
        <f t="shared" si="10"/>
        <v/>
      </c>
      <c r="I110" s="35" t="str">
        <f t="shared" si="11"/>
        <v/>
      </c>
      <c r="K110" s="32" t="str">
        <f t="shared" si="12"/>
        <v/>
      </c>
      <c r="M110" s="35" t="str">
        <f t="shared" si="13"/>
        <v/>
      </c>
      <c r="O110" s="32" t="str">
        <f t="shared" si="15"/>
        <v/>
      </c>
      <c r="W110" s="31"/>
      <c r="X110" s="37"/>
    </row>
    <row r="111" spans="1:24">
      <c r="A111" s="34" t="s">
        <v>383</v>
      </c>
      <c r="B111" s="34">
        <v>85</v>
      </c>
      <c r="C111" s="34" t="s">
        <v>498</v>
      </c>
      <c r="D111" s="34">
        <v>42</v>
      </c>
      <c r="E111" s="34" t="str">
        <f t="shared" si="16"/>
        <v>no transformation</v>
      </c>
      <c r="F111" s="34">
        <f t="shared" si="8"/>
        <v>85</v>
      </c>
      <c r="G111" s="34" t="str">
        <f t="shared" si="9"/>
        <v>suspension</v>
      </c>
      <c r="H111" s="32" t="str">
        <f t="shared" si="10"/>
        <v>99</v>
      </c>
      <c r="I111" s="35" t="str">
        <f t="shared" si="11"/>
        <v>Liquid</v>
      </c>
      <c r="J111" s="32">
        <v>45</v>
      </c>
      <c r="K111" s="32" t="str">
        <f t="shared" si="12"/>
        <v>prolonged</v>
      </c>
      <c r="L111" s="32">
        <v>31</v>
      </c>
      <c r="M111" s="35" t="str">
        <f t="shared" si="13"/>
        <v>Oral</v>
      </c>
      <c r="N111" s="32">
        <v>19</v>
      </c>
      <c r="O111" s="32" t="str">
        <f t="shared" si="15"/>
        <v>Swallowing</v>
      </c>
      <c r="W111" s="31"/>
      <c r="X111" s="37"/>
    </row>
    <row r="112" spans="1:24" s="42" customFormat="1">
      <c r="A112" s="41" t="s">
        <v>310</v>
      </c>
      <c r="B112" s="41">
        <v>83</v>
      </c>
      <c r="C112" s="41" t="s">
        <v>492</v>
      </c>
      <c r="D112" s="41">
        <v>42</v>
      </c>
      <c r="E112" s="41" t="str">
        <f t="shared" si="16"/>
        <v>no transformation</v>
      </c>
      <c r="F112" s="41">
        <f t="shared" si="8"/>
        <v>83</v>
      </c>
      <c r="G112" s="41" t="str">
        <f t="shared" si="9"/>
        <v>solution</v>
      </c>
      <c r="H112" s="42" t="str">
        <f t="shared" si="10"/>
        <v>99</v>
      </c>
      <c r="I112" s="43" t="str">
        <f t="shared" si="11"/>
        <v>Liquid</v>
      </c>
      <c r="J112" s="42">
        <v>47</v>
      </c>
      <c r="K112" s="42" t="str">
        <f t="shared" si="12"/>
        <v>conventional</v>
      </c>
      <c r="L112" s="42">
        <v>23</v>
      </c>
      <c r="M112" s="43" t="s">
        <v>519</v>
      </c>
      <c r="N112" s="42">
        <v>15</v>
      </c>
      <c r="O112" s="42" t="s">
        <v>527</v>
      </c>
      <c r="W112" s="44"/>
      <c r="X112" s="47"/>
    </row>
    <row r="113" spans="1:24">
      <c r="A113" s="34" t="s">
        <v>384</v>
      </c>
      <c r="B113" s="34">
        <v>83</v>
      </c>
      <c r="C113" s="34" t="s">
        <v>492</v>
      </c>
      <c r="D113" s="34">
        <v>42</v>
      </c>
      <c r="E113" s="34" t="str">
        <f t="shared" si="16"/>
        <v>no transformation</v>
      </c>
      <c r="F113" s="34">
        <f t="shared" si="8"/>
        <v>83</v>
      </c>
      <c r="G113" s="34" t="str">
        <f t="shared" si="9"/>
        <v>solution</v>
      </c>
      <c r="H113" s="32" t="str">
        <f t="shared" si="10"/>
        <v>99</v>
      </c>
      <c r="I113" s="35" t="str">
        <f t="shared" si="11"/>
        <v>Liquid</v>
      </c>
      <c r="J113" s="32">
        <v>47</v>
      </c>
      <c r="K113" s="32" t="str">
        <f t="shared" si="12"/>
        <v>conventional</v>
      </c>
      <c r="L113" s="32">
        <v>31</v>
      </c>
      <c r="M113" s="35" t="str">
        <f t="shared" si="13"/>
        <v>Oral</v>
      </c>
      <c r="N113" s="32">
        <v>19</v>
      </c>
      <c r="O113" s="32" t="str">
        <f t="shared" si="15"/>
        <v>Swallowing</v>
      </c>
      <c r="W113" s="31"/>
      <c r="X113" s="37"/>
    </row>
    <row r="114" spans="1:24">
      <c r="A114" s="34" t="s">
        <v>385</v>
      </c>
      <c r="B114" s="34">
        <v>94</v>
      </c>
      <c r="C114" s="34" t="s">
        <v>501</v>
      </c>
      <c r="D114" s="34">
        <v>42</v>
      </c>
      <c r="E114" s="34" t="str">
        <f t="shared" si="16"/>
        <v>no transformation</v>
      </c>
      <c r="F114" s="34">
        <f t="shared" si="8"/>
        <v>94</v>
      </c>
      <c r="G114" s="34" t="str">
        <f t="shared" si="9"/>
        <v>spray</v>
      </c>
      <c r="H114" s="45">
        <v>99</v>
      </c>
      <c r="I114" s="35" t="s">
        <v>530</v>
      </c>
      <c r="J114" s="32">
        <v>47</v>
      </c>
      <c r="K114" s="32" t="str">
        <f t="shared" si="12"/>
        <v>conventional</v>
      </c>
      <c r="L114" s="32">
        <v>31</v>
      </c>
      <c r="M114" s="35" t="str">
        <f t="shared" si="13"/>
        <v>Oral</v>
      </c>
      <c r="N114" s="32">
        <v>17</v>
      </c>
      <c r="O114" s="32" t="s">
        <v>533</v>
      </c>
      <c r="W114" s="31"/>
      <c r="X114" s="37"/>
    </row>
    <row r="115" spans="1:24">
      <c r="A115" s="34" t="s">
        <v>386</v>
      </c>
      <c r="B115" s="34">
        <v>85</v>
      </c>
      <c r="C115" s="34" t="s">
        <v>498</v>
      </c>
      <c r="D115" s="34">
        <v>42</v>
      </c>
      <c r="E115" s="34" t="str">
        <f t="shared" si="16"/>
        <v>no transformation</v>
      </c>
      <c r="F115" s="34">
        <f t="shared" si="8"/>
        <v>85</v>
      </c>
      <c r="G115" s="34" t="str">
        <f t="shared" si="9"/>
        <v>suspension</v>
      </c>
      <c r="H115" s="32" t="str">
        <f t="shared" si="10"/>
        <v>99</v>
      </c>
      <c r="I115" s="35" t="str">
        <f t="shared" si="11"/>
        <v>Liquid</v>
      </c>
      <c r="J115" s="32">
        <v>47</v>
      </c>
      <c r="K115" s="32" t="str">
        <f t="shared" si="12"/>
        <v>conventional</v>
      </c>
      <c r="L115" s="32">
        <v>31</v>
      </c>
      <c r="M115" s="35" t="str">
        <f t="shared" si="13"/>
        <v>Oral</v>
      </c>
      <c r="N115" s="32">
        <v>19</v>
      </c>
      <c r="O115" s="32" t="str">
        <f t="shared" si="15"/>
        <v>Swallowing</v>
      </c>
      <c r="W115" s="31"/>
      <c r="X115" s="37"/>
    </row>
    <row r="116" spans="1:24">
      <c r="A116" s="34" t="s">
        <v>387</v>
      </c>
      <c r="B116" s="34">
        <v>69</v>
      </c>
      <c r="C116" s="34" t="s">
        <v>490</v>
      </c>
      <c r="D116" s="34">
        <v>39</v>
      </c>
      <c r="E116" s="34" t="s">
        <v>508</v>
      </c>
      <c r="F116" s="34">
        <v>85</v>
      </c>
      <c r="G116" s="34" t="s">
        <v>498</v>
      </c>
      <c r="H116" s="32" t="str">
        <f t="shared" si="10"/>
        <v>99</v>
      </c>
      <c r="I116" s="35" t="str">
        <f t="shared" si="11"/>
        <v>Liquid</v>
      </c>
      <c r="J116" s="32">
        <v>47</v>
      </c>
      <c r="K116" s="32" t="str">
        <f t="shared" si="12"/>
        <v>conventional</v>
      </c>
      <c r="L116" s="32">
        <v>31</v>
      </c>
      <c r="M116" s="35" t="str">
        <f t="shared" si="13"/>
        <v>Oral</v>
      </c>
      <c r="N116" s="32">
        <v>19</v>
      </c>
      <c r="O116" s="32" t="str">
        <f t="shared" si="15"/>
        <v>Swallowing</v>
      </c>
      <c r="W116" s="31"/>
      <c r="X116" s="37"/>
    </row>
    <row r="117" spans="1:24">
      <c r="E117" s="34" t="str">
        <f t="shared" si="16"/>
        <v/>
      </c>
      <c r="F117" s="34" t="str">
        <f t="shared" si="8"/>
        <v/>
      </c>
      <c r="G117" s="34" t="str">
        <f t="shared" si="9"/>
        <v/>
      </c>
      <c r="H117" s="32" t="str">
        <f t="shared" si="10"/>
        <v/>
      </c>
      <c r="I117" s="35" t="str">
        <f t="shared" si="11"/>
        <v/>
      </c>
      <c r="K117" s="32" t="str">
        <f t="shared" si="12"/>
        <v/>
      </c>
      <c r="M117" s="35" t="str">
        <f t="shared" si="13"/>
        <v/>
      </c>
      <c r="O117" s="32" t="str">
        <f t="shared" si="15"/>
        <v/>
      </c>
      <c r="W117" s="31"/>
      <c r="X117" s="37"/>
    </row>
    <row r="118" spans="1:24">
      <c r="A118" s="33" t="s">
        <v>388</v>
      </c>
      <c r="B118" s="34"/>
      <c r="C118" s="34"/>
      <c r="D118" s="34"/>
      <c r="E118" s="34" t="str">
        <f t="shared" si="16"/>
        <v/>
      </c>
      <c r="F118" s="34" t="str">
        <f t="shared" si="8"/>
        <v/>
      </c>
      <c r="G118" s="34" t="str">
        <f t="shared" si="9"/>
        <v/>
      </c>
      <c r="H118" s="32" t="str">
        <f t="shared" si="10"/>
        <v/>
      </c>
      <c r="I118" s="35" t="str">
        <f t="shared" si="11"/>
        <v/>
      </c>
      <c r="K118" s="32" t="str">
        <f t="shared" si="12"/>
        <v/>
      </c>
      <c r="M118" s="35" t="str">
        <f t="shared" si="13"/>
        <v/>
      </c>
      <c r="O118" s="32" t="str">
        <f t="shared" si="15"/>
        <v/>
      </c>
      <c r="W118" s="31"/>
      <c r="X118" s="37"/>
    </row>
    <row r="119" spans="1:24">
      <c r="A119" s="34" t="s">
        <v>389</v>
      </c>
      <c r="B119" s="34">
        <v>74</v>
      </c>
      <c r="C119" s="34" t="s">
        <v>506</v>
      </c>
      <c r="D119" s="34">
        <v>42</v>
      </c>
      <c r="E119" s="34" t="str">
        <f t="shared" si="16"/>
        <v>no transformation</v>
      </c>
      <c r="F119" s="34">
        <f t="shared" si="8"/>
        <v>74</v>
      </c>
      <c r="G119" s="34" t="str">
        <f t="shared" si="9"/>
        <v>ointment</v>
      </c>
      <c r="H119" s="32" t="str">
        <f t="shared" si="10"/>
        <v>98</v>
      </c>
      <c r="I119" s="35" t="str">
        <f t="shared" si="11"/>
        <v>SemiSolid</v>
      </c>
      <c r="J119" s="32">
        <v>47</v>
      </c>
      <c r="K119" s="32" t="str">
        <f t="shared" si="12"/>
        <v>conventional</v>
      </c>
      <c r="L119" s="32">
        <v>31</v>
      </c>
      <c r="M119" s="35" t="str">
        <f t="shared" si="13"/>
        <v>Oral</v>
      </c>
      <c r="N119" s="32">
        <v>5</v>
      </c>
      <c r="O119" s="32" t="s">
        <v>528</v>
      </c>
      <c r="W119" s="31"/>
      <c r="X119" s="37"/>
    </row>
    <row r="120" spans="1:24">
      <c r="E120" s="34" t="str">
        <f t="shared" si="16"/>
        <v/>
      </c>
      <c r="F120" s="34" t="str">
        <f t="shared" si="8"/>
        <v/>
      </c>
      <c r="G120" s="34" t="str">
        <f t="shared" si="9"/>
        <v/>
      </c>
      <c r="H120" s="32" t="str">
        <f t="shared" si="10"/>
        <v/>
      </c>
      <c r="I120" s="35" t="str">
        <f t="shared" si="11"/>
        <v/>
      </c>
      <c r="K120" s="32" t="str">
        <f t="shared" si="12"/>
        <v/>
      </c>
      <c r="M120" s="35" t="str">
        <f t="shared" si="13"/>
        <v/>
      </c>
      <c r="O120" s="32" t="str">
        <f t="shared" si="15"/>
        <v/>
      </c>
      <c r="W120" s="31"/>
      <c r="X120" s="37"/>
    </row>
    <row r="121" spans="1:24">
      <c r="A121" s="33" t="s">
        <v>390</v>
      </c>
      <c r="B121" s="34"/>
      <c r="C121" s="34"/>
      <c r="D121" s="34"/>
      <c r="E121" s="34" t="str">
        <f t="shared" si="16"/>
        <v/>
      </c>
      <c r="F121" s="34" t="str">
        <f t="shared" si="8"/>
        <v/>
      </c>
      <c r="G121" s="34" t="str">
        <f t="shared" si="9"/>
        <v/>
      </c>
      <c r="H121" s="32" t="str">
        <f t="shared" si="10"/>
        <v/>
      </c>
      <c r="I121" s="35" t="str">
        <f t="shared" si="11"/>
        <v/>
      </c>
      <c r="K121" s="32" t="str">
        <f t="shared" si="12"/>
        <v/>
      </c>
      <c r="M121" s="35" t="str">
        <f t="shared" si="13"/>
        <v/>
      </c>
      <c r="O121" s="32" t="str">
        <f t="shared" si="15"/>
        <v/>
      </c>
      <c r="W121" s="31"/>
      <c r="X121" s="37"/>
    </row>
    <row r="122" spans="1:24">
      <c r="A122" s="34" t="s">
        <v>391</v>
      </c>
      <c r="B122" s="34">
        <v>75</v>
      </c>
      <c r="C122" s="34" t="s">
        <v>509</v>
      </c>
      <c r="D122" s="34">
        <v>42</v>
      </c>
      <c r="E122" s="34" t="str">
        <f t="shared" si="16"/>
        <v>no transformation</v>
      </c>
      <c r="F122" s="34">
        <f t="shared" si="8"/>
        <v>75</v>
      </c>
      <c r="G122" s="34" t="str">
        <f t="shared" si="9"/>
        <v>paste</v>
      </c>
      <c r="H122" s="32" t="str">
        <f t="shared" si="10"/>
        <v>98</v>
      </c>
      <c r="I122" s="35" t="str">
        <f t="shared" si="11"/>
        <v>SemiSolid</v>
      </c>
      <c r="J122" s="32">
        <v>47</v>
      </c>
      <c r="K122" s="32" t="str">
        <f t="shared" si="12"/>
        <v>conventional</v>
      </c>
      <c r="L122" s="32">
        <v>31</v>
      </c>
      <c r="M122" s="35" t="str">
        <f t="shared" si="13"/>
        <v>Oral</v>
      </c>
      <c r="N122" s="32">
        <v>5</v>
      </c>
      <c r="O122" s="32" t="s">
        <v>528</v>
      </c>
      <c r="W122" s="31"/>
      <c r="X122" s="37"/>
    </row>
    <row r="123" spans="1:24">
      <c r="A123" s="34" t="s">
        <v>311</v>
      </c>
      <c r="B123" s="34">
        <v>75</v>
      </c>
      <c r="C123" s="34" t="s">
        <v>509</v>
      </c>
      <c r="D123" s="34">
        <v>42</v>
      </c>
      <c r="E123" s="34" t="str">
        <f t="shared" si="16"/>
        <v>no transformation</v>
      </c>
      <c r="F123" s="34">
        <f t="shared" si="8"/>
        <v>75</v>
      </c>
      <c r="G123" s="34" t="str">
        <f t="shared" si="9"/>
        <v>paste</v>
      </c>
      <c r="H123" s="32" t="str">
        <f t="shared" si="10"/>
        <v>98</v>
      </c>
      <c r="I123" s="35" t="str">
        <f t="shared" si="11"/>
        <v>SemiSolid</v>
      </c>
      <c r="J123" s="32">
        <v>47</v>
      </c>
      <c r="K123" s="32" t="str">
        <f t="shared" si="12"/>
        <v>conventional</v>
      </c>
      <c r="L123" s="32">
        <v>23</v>
      </c>
      <c r="M123" s="35" t="s">
        <v>519</v>
      </c>
      <c r="N123" s="32">
        <v>5</v>
      </c>
      <c r="O123" s="32" t="s">
        <v>528</v>
      </c>
      <c r="W123" s="31"/>
      <c r="X123" s="37"/>
    </row>
    <row r="124" spans="1:24">
      <c r="E124" s="34" t="str">
        <f t="shared" si="16"/>
        <v/>
      </c>
      <c r="F124" s="34" t="str">
        <f t="shared" si="8"/>
        <v/>
      </c>
      <c r="G124" s="34" t="str">
        <f t="shared" si="9"/>
        <v/>
      </c>
      <c r="H124" s="32" t="str">
        <f t="shared" si="10"/>
        <v/>
      </c>
      <c r="I124" s="35" t="str">
        <f t="shared" si="11"/>
        <v/>
      </c>
      <c r="K124" s="32" t="str">
        <f t="shared" si="12"/>
        <v/>
      </c>
      <c r="M124" s="35" t="str">
        <f t="shared" si="13"/>
        <v/>
      </c>
      <c r="O124" s="32" t="str">
        <f t="shared" si="15"/>
        <v/>
      </c>
      <c r="W124" s="31"/>
      <c r="X124" s="37"/>
    </row>
    <row r="125" spans="1:24">
      <c r="A125" s="33" t="s">
        <v>392</v>
      </c>
      <c r="B125" s="34"/>
      <c r="C125" s="34"/>
      <c r="D125" s="34"/>
      <c r="E125" s="34" t="str">
        <f t="shared" si="16"/>
        <v/>
      </c>
      <c r="F125" s="34" t="str">
        <f t="shared" si="8"/>
        <v/>
      </c>
      <c r="G125" s="34" t="str">
        <f t="shared" si="9"/>
        <v/>
      </c>
      <c r="H125" s="32" t="str">
        <f t="shared" si="10"/>
        <v/>
      </c>
      <c r="I125" s="35" t="str">
        <f t="shared" si="11"/>
        <v/>
      </c>
      <c r="K125" s="32" t="str">
        <f t="shared" si="12"/>
        <v/>
      </c>
      <c r="M125" s="35" t="str">
        <f t="shared" si="13"/>
        <v/>
      </c>
      <c r="O125" s="32" t="str">
        <f t="shared" si="15"/>
        <v/>
      </c>
      <c r="W125" s="31"/>
      <c r="X125" s="38"/>
    </row>
    <row r="126" spans="1:24">
      <c r="A126" s="34" t="s">
        <v>393</v>
      </c>
      <c r="B126" s="34">
        <v>66</v>
      </c>
      <c r="C126" s="34" t="s">
        <v>499</v>
      </c>
      <c r="D126" s="34">
        <v>42</v>
      </c>
      <c r="E126" s="34" t="str">
        <f t="shared" si="16"/>
        <v>no transformation</v>
      </c>
      <c r="F126" s="34">
        <f t="shared" si="8"/>
        <v>66</v>
      </c>
      <c r="G126" s="34" t="str">
        <f t="shared" si="9"/>
        <v>powder</v>
      </c>
      <c r="H126" s="32" t="str">
        <f t="shared" si="10"/>
        <v>97</v>
      </c>
      <c r="I126" s="35" t="str">
        <f t="shared" si="11"/>
        <v>Solid</v>
      </c>
      <c r="J126" s="32">
        <v>47</v>
      </c>
      <c r="K126" s="32" t="str">
        <f t="shared" si="12"/>
        <v>conventional</v>
      </c>
      <c r="L126" s="32">
        <v>31</v>
      </c>
      <c r="M126" s="35" t="str">
        <f t="shared" si="13"/>
        <v>Oral</v>
      </c>
      <c r="N126" s="32">
        <v>19</v>
      </c>
      <c r="O126" s="32" t="str">
        <f t="shared" si="15"/>
        <v>Swallowing</v>
      </c>
      <c r="W126" s="31"/>
    </row>
    <row r="127" spans="1:24">
      <c r="A127" s="34" t="s">
        <v>394</v>
      </c>
      <c r="B127" s="34">
        <v>66</v>
      </c>
      <c r="C127" s="34" t="s">
        <v>499</v>
      </c>
      <c r="D127" s="34">
        <v>40</v>
      </c>
      <c r="E127" s="34" t="s">
        <v>497</v>
      </c>
      <c r="F127" s="34">
        <v>83</v>
      </c>
      <c r="G127" s="34" t="s">
        <v>492</v>
      </c>
      <c r="H127" s="32" t="str">
        <f t="shared" si="10"/>
        <v>99</v>
      </c>
      <c r="I127" s="35" t="str">
        <f t="shared" si="11"/>
        <v>Liquid</v>
      </c>
      <c r="J127" s="32">
        <v>47</v>
      </c>
      <c r="K127" s="32" t="str">
        <f t="shared" si="12"/>
        <v>conventional</v>
      </c>
      <c r="L127" s="32">
        <v>31</v>
      </c>
      <c r="M127" s="35" t="str">
        <f t="shared" si="13"/>
        <v>Oral</v>
      </c>
      <c r="N127" s="32">
        <v>19</v>
      </c>
      <c r="O127" s="32" t="str">
        <f t="shared" si="15"/>
        <v>Swallowing</v>
      </c>
      <c r="W127" s="31"/>
      <c r="X127" s="38"/>
    </row>
    <row r="128" spans="1:24">
      <c r="A128" s="34" t="s">
        <v>395</v>
      </c>
      <c r="B128" s="34">
        <v>66</v>
      </c>
      <c r="C128" s="34" t="s">
        <v>499</v>
      </c>
      <c r="D128" s="34">
        <v>39</v>
      </c>
      <c r="E128" s="34" t="s">
        <v>508</v>
      </c>
      <c r="F128" s="34">
        <v>85</v>
      </c>
      <c r="G128" s="34" t="s">
        <v>498</v>
      </c>
      <c r="H128" s="32" t="str">
        <f t="shared" si="10"/>
        <v>99</v>
      </c>
      <c r="I128" s="35" t="str">
        <f t="shared" si="11"/>
        <v>Liquid</v>
      </c>
      <c r="J128" s="32">
        <v>47</v>
      </c>
      <c r="K128" s="32" t="str">
        <f t="shared" si="12"/>
        <v>conventional</v>
      </c>
      <c r="L128" s="32">
        <v>31</v>
      </c>
      <c r="M128" s="35" t="str">
        <f t="shared" si="13"/>
        <v>Oral</v>
      </c>
      <c r="N128" s="32">
        <v>19</v>
      </c>
      <c r="O128" s="32" t="str">
        <f t="shared" si="15"/>
        <v>Swallowing</v>
      </c>
      <c r="W128" s="31"/>
    </row>
    <row r="129" spans="1:24">
      <c r="A129" s="34" t="s">
        <v>396</v>
      </c>
      <c r="B129" s="34">
        <v>66</v>
      </c>
      <c r="C129" s="34" t="s">
        <v>499</v>
      </c>
      <c r="D129" s="34">
        <v>42</v>
      </c>
      <c r="E129" s="34" t="str">
        <f t="shared" si="16"/>
        <v>no transformation</v>
      </c>
      <c r="F129" s="34">
        <f t="shared" si="8"/>
        <v>66</v>
      </c>
      <c r="G129" s="34" t="str">
        <f t="shared" si="9"/>
        <v>powder</v>
      </c>
      <c r="H129" s="32" t="str">
        <f t="shared" si="10"/>
        <v>97</v>
      </c>
      <c r="I129" s="35" t="str">
        <f t="shared" si="11"/>
        <v>Solid</v>
      </c>
      <c r="J129" s="32">
        <v>47</v>
      </c>
      <c r="K129" s="32" t="str">
        <f t="shared" si="12"/>
        <v>conventional</v>
      </c>
      <c r="L129" s="32">
        <v>32</v>
      </c>
      <c r="M129" s="35" t="str">
        <f t="shared" si="13"/>
        <v>Oromucosal</v>
      </c>
      <c r="N129" s="32">
        <v>14</v>
      </c>
      <c r="O129" s="32" t="str">
        <f t="shared" si="15"/>
        <v>Orodispersion</v>
      </c>
      <c r="W129" s="31"/>
      <c r="X129" s="38"/>
    </row>
    <row r="130" spans="1:24">
      <c r="E130" s="34" t="str">
        <f t="shared" si="16"/>
        <v/>
      </c>
      <c r="F130" s="34" t="str">
        <f t="shared" si="8"/>
        <v/>
      </c>
      <c r="G130" s="34" t="str">
        <f t="shared" si="9"/>
        <v/>
      </c>
      <c r="H130" s="32" t="str">
        <f t="shared" si="10"/>
        <v/>
      </c>
      <c r="I130" s="35" t="str">
        <f t="shared" si="11"/>
        <v/>
      </c>
      <c r="K130" s="32" t="str">
        <f t="shared" si="12"/>
        <v/>
      </c>
      <c r="M130" s="35" t="str">
        <f t="shared" si="13"/>
        <v/>
      </c>
      <c r="O130" s="32" t="str">
        <f t="shared" si="15"/>
        <v/>
      </c>
      <c r="W130" s="31"/>
      <c r="X130" s="38"/>
    </row>
    <row r="131" spans="1:24">
      <c r="A131" s="33" t="s">
        <v>397</v>
      </c>
      <c r="B131" s="34"/>
      <c r="C131" s="34"/>
      <c r="D131" s="34"/>
      <c r="E131" s="34" t="str">
        <f t="shared" si="16"/>
        <v/>
      </c>
      <c r="F131" s="34" t="str">
        <f t="shared" si="8"/>
        <v/>
      </c>
      <c r="G131" s="34" t="str">
        <f t="shared" si="9"/>
        <v/>
      </c>
      <c r="H131" s="32" t="str">
        <f t="shared" si="10"/>
        <v/>
      </c>
      <c r="I131" s="35" t="str">
        <f t="shared" si="11"/>
        <v/>
      </c>
      <c r="K131" s="32" t="str">
        <f t="shared" si="12"/>
        <v/>
      </c>
      <c r="M131" s="35" t="str">
        <f t="shared" si="13"/>
        <v/>
      </c>
      <c r="O131" s="32" t="str">
        <f t="shared" si="15"/>
        <v/>
      </c>
    </row>
    <row r="132" spans="1:24">
      <c r="A132" s="34" t="s">
        <v>303</v>
      </c>
      <c r="B132" s="34">
        <v>52</v>
      </c>
      <c r="C132" s="34" t="s">
        <v>487</v>
      </c>
      <c r="D132" s="34">
        <v>42</v>
      </c>
      <c r="E132" s="34" t="str">
        <f t="shared" si="16"/>
        <v>no transformation</v>
      </c>
      <c r="F132" s="34">
        <f t="shared" si="8"/>
        <v>52</v>
      </c>
      <c r="G132" s="34" t="str">
        <f t="shared" si="9"/>
        <v>film</v>
      </c>
      <c r="H132" s="32" t="str">
        <f t="shared" si="10"/>
        <v>97</v>
      </c>
      <c r="I132" s="35" t="str">
        <f t="shared" si="11"/>
        <v>Solid</v>
      </c>
      <c r="J132" s="32">
        <v>47</v>
      </c>
      <c r="K132" s="32" t="str">
        <f t="shared" si="12"/>
        <v>conventional</v>
      </c>
      <c r="L132" s="32">
        <v>32</v>
      </c>
      <c r="M132" s="35" t="str">
        <f t="shared" si="13"/>
        <v>Oromucosal</v>
      </c>
      <c r="N132" s="32">
        <v>14</v>
      </c>
      <c r="O132" s="32" t="str">
        <f t="shared" si="15"/>
        <v>Orodispersion</v>
      </c>
    </row>
    <row r="133" spans="1:24">
      <c r="A133" s="34" t="s">
        <v>304</v>
      </c>
      <c r="B133" s="34">
        <v>69</v>
      </c>
      <c r="C133" s="34" t="s">
        <v>490</v>
      </c>
      <c r="D133" s="34">
        <v>42</v>
      </c>
      <c r="E133" s="34" t="str">
        <f t="shared" ref="E133:E196" si="17">IF(D133=42, "no transformation", "")</f>
        <v>no transformation</v>
      </c>
      <c r="F133" s="34">
        <f t="shared" ref="F133:F196" si="18">IF(D133=42, B133, "")</f>
        <v>69</v>
      </c>
      <c r="G133" s="34" t="str">
        <f t="shared" ref="G133:G196" si="19">IF(E133="no transformation",C133, "")</f>
        <v>tablet</v>
      </c>
      <c r="H133" s="32" t="str">
        <f t="shared" ref="H133:H196" si="20">IF(I133="Liquid", "99", IF(I133= "SemiSolid", "98", IF(I133= "Solid", "97", "")))</f>
        <v>97</v>
      </c>
      <c r="I133" s="35" t="str">
        <f t="shared" ref="I133:I196" si="21">IF(AND(F133&gt;=77,F133&lt;=86),"Liquid",IF(AND(F133&gt;=71,F133&lt;=76),"SemiSolid",IF(AND(F133&gt;=49,F133&lt;=70),"Solid","")))</f>
        <v>Solid</v>
      </c>
      <c r="J133" s="32">
        <v>47</v>
      </c>
      <c r="K133" s="32" t="str">
        <f t="shared" ref="K133:K196" si="22">IF(J133=47, "conventional", IF(J133=45, "prolonged", IF(J133=44, "delayed", "")))</f>
        <v>conventional</v>
      </c>
      <c r="L133" s="32">
        <v>32</v>
      </c>
      <c r="M133" s="35" t="str">
        <f t="shared" ref="M133:M196" si="23">IF(L133=32,"Oromucosal",IF(L133=31,"Oral",IF(L133=30,"Ocular",IF(L133=29,"Nasal",IF(L133=33,"Parenteral",IF(L133=35,"Rectal",IF(L133=22,"Cutaneous/Transdermal","")))))))</f>
        <v>Oromucosal</v>
      </c>
      <c r="N133" s="32">
        <v>14</v>
      </c>
      <c r="O133" s="32" t="str">
        <f t="shared" ref="O133:O196" si="24">IF(N133=14,"Orodispersion",IF(N133=10,"Inhalation",IF(N133=19,"Swallowing",IF(N133=7,"Chewing",IF(N133=113,"Implantation",IF(N133=9,"Infusion",IF(N133=18,"Sucking","")))))))</f>
        <v>Orodispersion</v>
      </c>
    </row>
    <row r="134" spans="1:24">
      <c r="A134" s="34" t="s">
        <v>306</v>
      </c>
      <c r="B134" s="34">
        <v>69</v>
      </c>
      <c r="C134" s="34" t="s">
        <v>490</v>
      </c>
      <c r="D134" s="34">
        <v>42</v>
      </c>
      <c r="E134" s="34" t="str">
        <f t="shared" si="17"/>
        <v>no transformation</v>
      </c>
      <c r="F134" s="34">
        <f t="shared" si="18"/>
        <v>69</v>
      </c>
      <c r="G134" s="34" t="str">
        <f t="shared" si="19"/>
        <v>tablet</v>
      </c>
      <c r="H134" s="32" t="str">
        <f t="shared" si="20"/>
        <v>97</v>
      </c>
      <c r="I134" s="35" t="str">
        <f t="shared" si="21"/>
        <v>Solid</v>
      </c>
      <c r="J134" s="32">
        <v>45</v>
      </c>
      <c r="K134" s="32" t="str">
        <f t="shared" si="22"/>
        <v>prolonged</v>
      </c>
      <c r="L134" s="32">
        <v>31</v>
      </c>
      <c r="M134" s="35" t="str">
        <f t="shared" si="23"/>
        <v>Oral</v>
      </c>
      <c r="N134" s="32">
        <v>7</v>
      </c>
      <c r="O134" s="32" t="s">
        <v>534</v>
      </c>
    </row>
    <row r="135" spans="1:24">
      <c r="A135" s="34" t="s">
        <v>307</v>
      </c>
      <c r="B135" s="34">
        <v>69</v>
      </c>
      <c r="C135" s="34" t="s">
        <v>490</v>
      </c>
      <c r="D135" s="34">
        <v>42</v>
      </c>
      <c r="E135" s="34" t="str">
        <f t="shared" si="17"/>
        <v>no transformation</v>
      </c>
      <c r="F135" s="34">
        <f t="shared" si="18"/>
        <v>69</v>
      </c>
      <c r="G135" s="34" t="str">
        <f t="shared" si="19"/>
        <v>tablet</v>
      </c>
      <c r="H135" s="32" t="str">
        <f t="shared" si="20"/>
        <v>97</v>
      </c>
      <c r="I135" s="35" t="str">
        <f t="shared" si="21"/>
        <v>Solid</v>
      </c>
      <c r="J135" s="32">
        <v>47</v>
      </c>
      <c r="K135" s="32" t="str">
        <f t="shared" si="22"/>
        <v>conventional</v>
      </c>
      <c r="L135" s="32">
        <v>31</v>
      </c>
      <c r="M135" s="35" t="str">
        <f t="shared" si="23"/>
        <v>Oral</v>
      </c>
      <c r="N135" s="32">
        <v>7</v>
      </c>
      <c r="O135" s="32" t="s">
        <v>534</v>
      </c>
    </row>
    <row r="136" spans="1:24">
      <c r="A136" s="34" t="s">
        <v>308</v>
      </c>
      <c r="B136" s="34">
        <v>54</v>
      </c>
      <c r="C136" s="34" t="s">
        <v>491</v>
      </c>
      <c r="D136" s="34">
        <v>42</v>
      </c>
      <c r="E136" s="34" t="str">
        <f t="shared" si="17"/>
        <v>no transformation</v>
      </c>
      <c r="F136" s="34">
        <f t="shared" si="18"/>
        <v>54</v>
      </c>
      <c r="G136" s="34" t="str">
        <f t="shared" si="19"/>
        <v>gum</v>
      </c>
      <c r="H136" s="32" t="str">
        <f t="shared" si="20"/>
        <v>97</v>
      </c>
      <c r="I136" s="35" t="str">
        <f t="shared" si="21"/>
        <v>Solid</v>
      </c>
      <c r="J136" s="32">
        <v>47</v>
      </c>
      <c r="K136" s="32" t="str">
        <f t="shared" si="22"/>
        <v>conventional</v>
      </c>
      <c r="L136" s="32">
        <v>31</v>
      </c>
      <c r="M136" s="35" t="str">
        <f t="shared" si="23"/>
        <v>Oral</v>
      </c>
      <c r="N136" s="32">
        <v>7</v>
      </c>
      <c r="O136" s="32" t="s">
        <v>534</v>
      </c>
    </row>
    <row r="137" spans="1:24">
      <c r="A137" s="34" t="s">
        <v>398</v>
      </c>
      <c r="B137" s="34">
        <v>51</v>
      </c>
      <c r="C137" s="34" t="s">
        <v>510</v>
      </c>
      <c r="D137" s="34">
        <v>42</v>
      </c>
      <c r="E137" s="34" t="str">
        <f t="shared" si="17"/>
        <v>no transformation</v>
      </c>
      <c r="F137" s="34">
        <f t="shared" si="18"/>
        <v>51</v>
      </c>
      <c r="G137" s="34" t="str">
        <f t="shared" si="19"/>
        <v>capsule</v>
      </c>
      <c r="H137" s="32" t="str">
        <f t="shared" si="20"/>
        <v>97</v>
      </c>
      <c r="I137" s="35" t="str">
        <f t="shared" si="21"/>
        <v>Solid</v>
      </c>
      <c r="J137" s="32">
        <v>44</v>
      </c>
      <c r="K137" s="32" t="str">
        <f t="shared" si="22"/>
        <v>delayed</v>
      </c>
      <c r="L137" s="32">
        <v>31</v>
      </c>
      <c r="M137" s="35" t="str">
        <f t="shared" si="23"/>
        <v>Oral</v>
      </c>
      <c r="N137" s="32">
        <v>19</v>
      </c>
      <c r="O137" s="32" t="str">
        <f t="shared" si="24"/>
        <v>Swallowing</v>
      </c>
    </row>
    <row r="138" spans="1:24">
      <c r="A138" s="34" t="s">
        <v>320</v>
      </c>
      <c r="B138" s="34">
        <v>53</v>
      </c>
      <c r="C138" s="34" t="s">
        <v>496</v>
      </c>
      <c r="D138" s="34">
        <v>42</v>
      </c>
      <c r="E138" s="34" t="str">
        <f t="shared" si="17"/>
        <v>no transformation</v>
      </c>
      <c r="F138" s="34">
        <f t="shared" si="18"/>
        <v>53</v>
      </c>
      <c r="G138" s="34" t="str">
        <f t="shared" si="19"/>
        <v>granules</v>
      </c>
      <c r="H138" s="32" t="str">
        <f t="shared" si="20"/>
        <v>97</v>
      </c>
      <c r="I138" s="35" t="str">
        <f t="shared" si="21"/>
        <v>Solid</v>
      </c>
      <c r="J138" s="32">
        <v>44</v>
      </c>
      <c r="K138" s="32" t="str">
        <f t="shared" si="22"/>
        <v>delayed</v>
      </c>
      <c r="L138" s="32">
        <v>31</v>
      </c>
      <c r="M138" s="35" t="str">
        <f t="shared" si="23"/>
        <v>Oral</v>
      </c>
      <c r="N138" s="32">
        <v>19</v>
      </c>
      <c r="O138" s="32" t="str">
        <f t="shared" si="24"/>
        <v>Swallowing</v>
      </c>
    </row>
    <row r="139" spans="1:24">
      <c r="A139" s="34" t="s">
        <v>399</v>
      </c>
      <c r="B139" s="34">
        <v>69</v>
      </c>
      <c r="C139" s="34" t="s">
        <v>490</v>
      </c>
      <c r="D139" s="34">
        <v>42</v>
      </c>
      <c r="E139" s="34" t="str">
        <f t="shared" si="17"/>
        <v>no transformation</v>
      </c>
      <c r="F139" s="34">
        <f t="shared" si="18"/>
        <v>69</v>
      </c>
      <c r="G139" s="34" t="str">
        <f t="shared" si="19"/>
        <v>tablet</v>
      </c>
      <c r="H139" s="32" t="str">
        <f t="shared" si="20"/>
        <v>97</v>
      </c>
      <c r="I139" s="35" t="str">
        <f t="shared" si="21"/>
        <v>Solid</v>
      </c>
      <c r="J139" s="32">
        <v>44</v>
      </c>
      <c r="K139" s="32" t="str">
        <f t="shared" si="22"/>
        <v>delayed</v>
      </c>
      <c r="L139" s="32">
        <v>31</v>
      </c>
      <c r="M139" s="35" t="str">
        <f t="shared" si="23"/>
        <v>Oral</v>
      </c>
      <c r="N139" s="32">
        <v>19</v>
      </c>
      <c r="O139" s="32" t="str">
        <f t="shared" si="24"/>
        <v>Swallowing</v>
      </c>
    </row>
    <row r="140" spans="1:24">
      <c r="A140" s="34" t="s">
        <v>313</v>
      </c>
      <c r="B140" s="34">
        <v>69</v>
      </c>
      <c r="C140" s="34" t="s">
        <v>490</v>
      </c>
      <c r="D140" s="34">
        <v>42</v>
      </c>
      <c r="E140" s="34" t="str">
        <f t="shared" si="17"/>
        <v>no transformation</v>
      </c>
      <c r="F140" s="34">
        <f t="shared" si="18"/>
        <v>69</v>
      </c>
      <c r="G140" s="34" t="str">
        <f t="shared" si="19"/>
        <v>tablet</v>
      </c>
      <c r="H140" s="32" t="str">
        <f t="shared" si="20"/>
        <v>97</v>
      </c>
      <c r="I140" s="35" t="str">
        <f t="shared" si="21"/>
        <v>Solid</v>
      </c>
      <c r="J140" s="32">
        <v>47</v>
      </c>
      <c r="K140" s="32" t="str">
        <f t="shared" si="22"/>
        <v>conventional</v>
      </c>
      <c r="L140" s="32">
        <v>31</v>
      </c>
      <c r="M140" s="35" t="str">
        <f t="shared" si="23"/>
        <v>Oral</v>
      </c>
      <c r="N140" s="32">
        <v>14</v>
      </c>
      <c r="O140" s="32" t="str">
        <f t="shared" si="24"/>
        <v>Orodispersion</v>
      </c>
    </row>
    <row r="141" spans="1:24">
      <c r="A141" s="34" t="s">
        <v>400</v>
      </c>
      <c r="B141" s="34">
        <v>69</v>
      </c>
      <c r="C141" s="34" t="s">
        <v>490</v>
      </c>
      <c r="D141" s="34">
        <v>42</v>
      </c>
      <c r="E141" s="34" t="str">
        <f t="shared" si="17"/>
        <v>no transformation</v>
      </c>
      <c r="F141" s="34">
        <f t="shared" si="18"/>
        <v>69</v>
      </c>
      <c r="G141" s="34" t="str">
        <f t="shared" si="19"/>
        <v>tablet</v>
      </c>
      <c r="H141" s="32" t="str">
        <f t="shared" si="20"/>
        <v>97</v>
      </c>
      <c r="I141" s="35" t="str">
        <f t="shared" si="21"/>
        <v>Solid</v>
      </c>
      <c r="J141" s="32">
        <v>47</v>
      </c>
      <c r="K141" s="32" t="str">
        <f t="shared" si="22"/>
        <v>conventional</v>
      </c>
      <c r="L141" s="32">
        <v>31</v>
      </c>
      <c r="M141" s="35" t="str">
        <f t="shared" si="23"/>
        <v>Oral</v>
      </c>
      <c r="N141" s="32">
        <v>19</v>
      </c>
      <c r="O141" s="32" t="str">
        <f t="shared" si="24"/>
        <v>Swallowing</v>
      </c>
    </row>
    <row r="142" spans="1:24">
      <c r="A142" s="34" t="s">
        <v>401</v>
      </c>
      <c r="B142" s="34">
        <v>51</v>
      </c>
      <c r="C142" s="34" t="s">
        <v>510</v>
      </c>
      <c r="D142" s="34">
        <v>42</v>
      </c>
      <c r="E142" s="34" t="str">
        <f t="shared" si="17"/>
        <v>no transformation</v>
      </c>
      <c r="F142" s="34">
        <f t="shared" si="18"/>
        <v>51</v>
      </c>
      <c r="G142" s="34" t="str">
        <f t="shared" si="19"/>
        <v>capsule</v>
      </c>
      <c r="H142" s="32" t="str">
        <f t="shared" si="20"/>
        <v>97</v>
      </c>
      <c r="I142" s="35" t="str">
        <f t="shared" si="21"/>
        <v>Solid</v>
      </c>
      <c r="J142" s="32">
        <v>45</v>
      </c>
      <c r="K142" s="32" t="str">
        <f t="shared" si="22"/>
        <v>prolonged</v>
      </c>
      <c r="L142" s="32">
        <v>31</v>
      </c>
      <c r="M142" s="35" t="str">
        <f t="shared" si="23"/>
        <v>Oral</v>
      </c>
      <c r="N142" s="32">
        <v>19</v>
      </c>
      <c r="O142" s="32" t="str">
        <f t="shared" si="24"/>
        <v>Swallowing</v>
      </c>
    </row>
    <row r="143" spans="1:24">
      <c r="A143" s="34" t="s">
        <v>402</v>
      </c>
      <c r="B143" s="34">
        <v>69</v>
      </c>
      <c r="C143" s="34" t="s">
        <v>490</v>
      </c>
      <c r="D143" s="34">
        <v>42</v>
      </c>
      <c r="E143" s="34" t="str">
        <f t="shared" si="17"/>
        <v>no transformation</v>
      </c>
      <c r="F143" s="34">
        <f t="shared" si="18"/>
        <v>69</v>
      </c>
      <c r="G143" s="34" t="str">
        <f t="shared" si="19"/>
        <v>tablet</v>
      </c>
      <c r="H143" s="32" t="str">
        <f t="shared" si="20"/>
        <v>97</v>
      </c>
      <c r="I143" s="35" t="str">
        <f t="shared" si="21"/>
        <v>Solid</v>
      </c>
      <c r="J143" s="32">
        <v>45</v>
      </c>
      <c r="K143" s="32" t="str">
        <f t="shared" si="22"/>
        <v>prolonged</v>
      </c>
      <c r="L143" s="32">
        <v>31</v>
      </c>
      <c r="M143" s="35" t="str">
        <f t="shared" si="23"/>
        <v>Oral</v>
      </c>
      <c r="N143" s="32">
        <v>19</v>
      </c>
      <c r="O143" s="32" t="str">
        <f t="shared" si="24"/>
        <v>Swallowing</v>
      </c>
    </row>
    <row r="144" spans="1:24">
      <c r="A144" s="34" t="s">
        <v>383</v>
      </c>
      <c r="B144" s="34">
        <v>85</v>
      </c>
      <c r="C144" s="34" t="s">
        <v>498</v>
      </c>
      <c r="D144" s="34">
        <v>42</v>
      </c>
      <c r="E144" s="34" t="str">
        <f t="shared" si="17"/>
        <v>no transformation</v>
      </c>
      <c r="F144" s="34">
        <f t="shared" si="18"/>
        <v>85</v>
      </c>
      <c r="G144" s="34" t="str">
        <f t="shared" si="19"/>
        <v>suspension</v>
      </c>
      <c r="H144" s="32" t="str">
        <f t="shared" si="20"/>
        <v>99</v>
      </c>
      <c r="I144" s="35" t="str">
        <f t="shared" si="21"/>
        <v>Liquid</v>
      </c>
      <c r="J144" s="32">
        <v>45</v>
      </c>
      <c r="K144" s="32" t="str">
        <f t="shared" si="22"/>
        <v>prolonged</v>
      </c>
      <c r="L144" s="32">
        <v>31</v>
      </c>
      <c r="M144" s="35" t="str">
        <f t="shared" si="23"/>
        <v>Oral</v>
      </c>
      <c r="N144" s="32">
        <v>19</v>
      </c>
      <c r="O144" s="32" t="str">
        <f t="shared" si="24"/>
        <v>Swallowing</v>
      </c>
    </row>
    <row r="145" spans="1:24">
      <c r="A145" s="34" t="s">
        <v>321</v>
      </c>
      <c r="B145" s="34">
        <v>53</v>
      </c>
      <c r="C145" s="34" t="s">
        <v>496</v>
      </c>
      <c r="D145" s="34">
        <v>40</v>
      </c>
      <c r="E145" s="34" t="s">
        <v>497</v>
      </c>
      <c r="F145" s="34">
        <v>83</v>
      </c>
      <c r="G145" s="34" t="s">
        <v>492</v>
      </c>
      <c r="H145" s="32" t="str">
        <f t="shared" si="20"/>
        <v>99</v>
      </c>
      <c r="I145" s="35" t="str">
        <f t="shared" si="21"/>
        <v>Liquid</v>
      </c>
      <c r="J145" s="32">
        <v>47</v>
      </c>
      <c r="K145" s="32" t="str">
        <f t="shared" si="22"/>
        <v>conventional</v>
      </c>
      <c r="L145" s="32">
        <v>31</v>
      </c>
      <c r="M145" s="35" t="str">
        <f t="shared" si="23"/>
        <v>Oral</v>
      </c>
      <c r="N145" s="32">
        <v>19</v>
      </c>
      <c r="O145" s="32" t="str">
        <f t="shared" si="24"/>
        <v>Swallowing</v>
      </c>
    </row>
    <row r="146" spans="1:24">
      <c r="A146" s="34" t="s">
        <v>322</v>
      </c>
      <c r="B146" s="34">
        <v>53</v>
      </c>
      <c r="C146" s="34" t="s">
        <v>496</v>
      </c>
      <c r="D146" s="34">
        <v>39</v>
      </c>
      <c r="E146" s="34" t="s">
        <v>508</v>
      </c>
      <c r="F146" s="34">
        <v>85</v>
      </c>
      <c r="G146" s="34" t="s">
        <v>498</v>
      </c>
      <c r="H146" s="32" t="str">
        <f t="shared" si="20"/>
        <v>99</v>
      </c>
      <c r="I146" s="35" t="str">
        <f t="shared" si="21"/>
        <v>Liquid</v>
      </c>
      <c r="J146" s="32">
        <v>47</v>
      </c>
      <c r="K146" s="32" t="str">
        <f t="shared" si="22"/>
        <v>conventional</v>
      </c>
      <c r="L146" s="32">
        <v>31</v>
      </c>
      <c r="M146" s="35" t="str">
        <f t="shared" si="23"/>
        <v>Oral</v>
      </c>
      <c r="N146" s="32">
        <v>19</v>
      </c>
      <c r="O146" s="32" t="str">
        <f t="shared" si="24"/>
        <v>Swallowing</v>
      </c>
    </row>
    <row r="147" spans="1:24">
      <c r="A147" s="34" t="s">
        <v>403</v>
      </c>
      <c r="B147" s="34">
        <v>51</v>
      </c>
      <c r="C147" s="34" t="s">
        <v>510</v>
      </c>
      <c r="D147" s="34">
        <v>42</v>
      </c>
      <c r="E147" s="34" t="str">
        <f t="shared" si="17"/>
        <v>no transformation</v>
      </c>
      <c r="F147" s="34">
        <f t="shared" si="18"/>
        <v>51</v>
      </c>
      <c r="G147" s="34" t="str">
        <f t="shared" si="19"/>
        <v>capsule</v>
      </c>
      <c r="H147" s="32" t="str">
        <f t="shared" si="20"/>
        <v>97</v>
      </c>
      <c r="I147" s="35" t="str">
        <f t="shared" si="21"/>
        <v>Solid</v>
      </c>
      <c r="J147" s="32">
        <v>47</v>
      </c>
      <c r="K147" s="32" t="str">
        <f t="shared" si="22"/>
        <v>conventional</v>
      </c>
      <c r="L147" s="32">
        <v>31</v>
      </c>
      <c r="M147" s="35" t="str">
        <f t="shared" si="23"/>
        <v>Oral</v>
      </c>
      <c r="N147" s="32">
        <v>19</v>
      </c>
      <c r="O147" s="32" t="str">
        <f t="shared" si="24"/>
        <v>Swallowing</v>
      </c>
    </row>
    <row r="148" spans="1:24">
      <c r="A148" s="34" t="s">
        <v>374</v>
      </c>
      <c r="B148" s="34">
        <v>71</v>
      </c>
      <c r="C148" s="34" t="s">
        <v>507</v>
      </c>
      <c r="D148" s="34">
        <v>42</v>
      </c>
      <c r="E148" s="34" t="str">
        <f t="shared" si="17"/>
        <v>no transformation</v>
      </c>
      <c r="F148" s="34">
        <f t="shared" si="18"/>
        <v>71</v>
      </c>
      <c r="G148" s="34" t="str">
        <f t="shared" si="19"/>
        <v>cream</v>
      </c>
      <c r="H148" s="32" t="str">
        <f t="shared" si="20"/>
        <v>98</v>
      </c>
      <c r="I148" s="35" t="str">
        <f t="shared" si="21"/>
        <v>SemiSolid</v>
      </c>
      <c r="J148" s="32">
        <v>47</v>
      </c>
      <c r="K148" s="32" t="str">
        <f t="shared" si="22"/>
        <v>conventional</v>
      </c>
      <c r="L148" s="32">
        <v>31</v>
      </c>
      <c r="M148" s="35" t="str">
        <f t="shared" si="23"/>
        <v>Oral</v>
      </c>
      <c r="N148" s="32">
        <v>5</v>
      </c>
      <c r="O148" s="32" t="s">
        <v>528</v>
      </c>
    </row>
    <row r="149" spans="1:24">
      <c r="A149" s="34" t="s">
        <v>376</v>
      </c>
      <c r="B149" s="34">
        <v>52</v>
      </c>
      <c r="C149" s="34" t="s">
        <v>487</v>
      </c>
      <c r="D149" s="34">
        <v>42</v>
      </c>
      <c r="E149" s="34" t="str">
        <f t="shared" si="17"/>
        <v>no transformation</v>
      </c>
      <c r="F149" s="34">
        <f t="shared" si="18"/>
        <v>52</v>
      </c>
      <c r="G149" s="34" t="str">
        <f t="shared" si="19"/>
        <v>film</v>
      </c>
      <c r="H149" s="32" t="str">
        <f t="shared" si="20"/>
        <v>97</v>
      </c>
      <c r="I149" s="35" t="str">
        <f t="shared" si="21"/>
        <v>Solid</v>
      </c>
      <c r="J149" s="32">
        <v>47</v>
      </c>
      <c r="K149" s="32" t="str">
        <f t="shared" si="22"/>
        <v>conventional</v>
      </c>
      <c r="L149" s="32">
        <v>31</v>
      </c>
      <c r="M149" s="35" t="str">
        <f t="shared" si="23"/>
        <v>Oral</v>
      </c>
      <c r="N149" s="32">
        <v>14</v>
      </c>
      <c r="O149" s="32" t="str">
        <f t="shared" si="24"/>
        <v>Orodispersion</v>
      </c>
    </row>
    <row r="150" spans="1:24" s="42" customFormat="1">
      <c r="A150" s="41" t="s">
        <v>318</v>
      </c>
      <c r="B150" s="41">
        <v>58</v>
      </c>
      <c r="C150" s="41" t="s">
        <v>495</v>
      </c>
      <c r="D150" s="41">
        <v>42</v>
      </c>
      <c r="E150" s="41" t="str">
        <f t="shared" si="17"/>
        <v>no transformation</v>
      </c>
      <c r="F150" s="41">
        <f t="shared" si="18"/>
        <v>58</v>
      </c>
      <c r="G150" s="41" t="str">
        <f t="shared" si="19"/>
        <v>lozenge</v>
      </c>
      <c r="H150" s="42" t="str">
        <f t="shared" si="20"/>
        <v>97</v>
      </c>
      <c r="I150" s="43" t="str">
        <f t="shared" si="21"/>
        <v>Solid</v>
      </c>
      <c r="J150" s="42">
        <v>47</v>
      </c>
      <c r="K150" s="42" t="str">
        <f t="shared" si="22"/>
        <v>conventional</v>
      </c>
      <c r="L150" s="42">
        <v>31</v>
      </c>
      <c r="M150" s="43" t="str">
        <f t="shared" si="23"/>
        <v>Oral</v>
      </c>
      <c r="N150" s="42">
        <v>14</v>
      </c>
      <c r="O150" s="42" t="str">
        <f t="shared" si="24"/>
        <v>Orodispersion</v>
      </c>
      <c r="W150" s="44"/>
    </row>
    <row r="151" spans="1:24">
      <c r="A151" s="34" t="s">
        <v>379</v>
      </c>
      <c r="B151" s="34">
        <v>72</v>
      </c>
      <c r="C151" s="34" t="s">
        <v>503</v>
      </c>
      <c r="D151" s="34">
        <v>42</v>
      </c>
      <c r="E151" s="34" t="str">
        <f t="shared" si="17"/>
        <v>no transformation</v>
      </c>
      <c r="F151" s="34">
        <f t="shared" si="18"/>
        <v>72</v>
      </c>
      <c r="G151" s="34" t="str">
        <f t="shared" si="19"/>
        <v>foam</v>
      </c>
      <c r="H151" s="32" t="str">
        <f t="shared" si="20"/>
        <v>98</v>
      </c>
      <c r="I151" s="35" t="str">
        <f t="shared" si="21"/>
        <v>SemiSolid</v>
      </c>
      <c r="J151" s="32">
        <v>47</v>
      </c>
      <c r="K151" s="32" t="str">
        <f t="shared" si="22"/>
        <v>conventional</v>
      </c>
      <c r="L151" s="32">
        <v>31</v>
      </c>
      <c r="M151" s="35" t="str">
        <f t="shared" si="23"/>
        <v>Oral</v>
      </c>
      <c r="N151" s="32">
        <v>5</v>
      </c>
      <c r="O151" s="32" t="s">
        <v>528</v>
      </c>
      <c r="W151" s="31"/>
    </row>
    <row r="152" spans="1:24">
      <c r="A152" s="34" t="s">
        <v>381</v>
      </c>
      <c r="B152" s="34">
        <v>73</v>
      </c>
      <c r="C152" s="34" t="s">
        <v>505</v>
      </c>
      <c r="D152" s="34">
        <v>42</v>
      </c>
      <c r="E152" s="34" t="str">
        <f t="shared" si="17"/>
        <v>no transformation</v>
      </c>
      <c r="F152" s="34">
        <f t="shared" si="18"/>
        <v>73</v>
      </c>
      <c r="G152" s="34" t="str">
        <f t="shared" si="19"/>
        <v>gel</v>
      </c>
      <c r="H152" s="32" t="str">
        <f t="shared" si="20"/>
        <v>98</v>
      </c>
      <c r="I152" s="35" t="str">
        <f t="shared" si="21"/>
        <v>SemiSolid</v>
      </c>
      <c r="J152" s="32">
        <v>47</v>
      </c>
      <c r="K152" s="32" t="str">
        <f t="shared" si="22"/>
        <v>conventional</v>
      </c>
      <c r="L152" s="32">
        <v>31</v>
      </c>
      <c r="M152" s="35" t="str">
        <f t="shared" si="23"/>
        <v>Oral</v>
      </c>
      <c r="N152" s="32">
        <v>5</v>
      </c>
      <c r="O152" s="32" t="s">
        <v>528</v>
      </c>
      <c r="W152" s="31"/>
    </row>
    <row r="153" spans="1:24">
      <c r="A153" s="34" t="s">
        <v>323</v>
      </c>
      <c r="B153" s="34">
        <v>53</v>
      </c>
      <c r="C153" s="34" t="s">
        <v>496</v>
      </c>
      <c r="D153" s="34">
        <v>42</v>
      </c>
      <c r="E153" s="34" t="str">
        <f t="shared" si="17"/>
        <v>no transformation</v>
      </c>
      <c r="F153" s="34">
        <f t="shared" si="18"/>
        <v>53</v>
      </c>
      <c r="G153" s="34" t="str">
        <f t="shared" si="19"/>
        <v>granules</v>
      </c>
      <c r="H153" s="32" t="str">
        <f t="shared" si="20"/>
        <v>97</v>
      </c>
      <c r="I153" s="35" t="str">
        <f t="shared" si="21"/>
        <v>Solid</v>
      </c>
      <c r="J153" s="32">
        <v>47</v>
      </c>
      <c r="K153" s="32" t="str">
        <f t="shared" si="22"/>
        <v>conventional</v>
      </c>
      <c r="L153" s="32">
        <v>31</v>
      </c>
      <c r="M153" s="35" t="str">
        <f t="shared" si="23"/>
        <v>Oral</v>
      </c>
      <c r="N153" s="32">
        <v>19</v>
      </c>
      <c r="O153" s="32" t="str">
        <f t="shared" si="24"/>
        <v>Swallowing</v>
      </c>
      <c r="W153" s="31"/>
      <c r="X153" s="31"/>
    </row>
    <row r="154" spans="1:24">
      <c r="A154" s="34" t="s">
        <v>352</v>
      </c>
      <c r="B154" s="34">
        <v>58</v>
      </c>
      <c r="C154" s="34" t="s">
        <v>495</v>
      </c>
      <c r="D154" s="34">
        <v>42</v>
      </c>
      <c r="E154" s="34" t="str">
        <f t="shared" si="17"/>
        <v>no transformation</v>
      </c>
      <c r="F154" s="34">
        <f t="shared" si="18"/>
        <v>58</v>
      </c>
      <c r="G154" s="34" t="str">
        <f t="shared" si="19"/>
        <v>lozenge</v>
      </c>
      <c r="H154" s="32" t="str">
        <f t="shared" si="20"/>
        <v>97</v>
      </c>
      <c r="I154" s="35" t="str">
        <f t="shared" si="21"/>
        <v>Solid</v>
      </c>
      <c r="J154" s="32">
        <v>47</v>
      </c>
      <c r="K154" s="32" t="str">
        <f t="shared" si="22"/>
        <v>conventional</v>
      </c>
      <c r="L154" s="32">
        <v>31</v>
      </c>
      <c r="M154" s="35" t="str">
        <f t="shared" si="23"/>
        <v>Oral</v>
      </c>
      <c r="N154" s="32">
        <v>14</v>
      </c>
      <c r="O154" s="32" t="str">
        <f t="shared" si="24"/>
        <v>Orodispersion</v>
      </c>
      <c r="W154" s="31"/>
      <c r="X154" s="31"/>
    </row>
    <row r="155" spans="1:24">
      <c r="A155" s="34" t="s">
        <v>389</v>
      </c>
      <c r="B155" s="34">
        <v>74</v>
      </c>
      <c r="C155" s="34" t="s">
        <v>506</v>
      </c>
      <c r="D155" s="34">
        <v>42</v>
      </c>
      <c r="E155" s="34" t="str">
        <f t="shared" si="17"/>
        <v>no transformation</v>
      </c>
      <c r="F155" s="34">
        <f t="shared" si="18"/>
        <v>74</v>
      </c>
      <c r="G155" s="34" t="str">
        <f t="shared" si="19"/>
        <v>ointment</v>
      </c>
      <c r="H155" s="32" t="str">
        <f t="shared" si="20"/>
        <v>98</v>
      </c>
      <c r="I155" s="35" t="str">
        <f t="shared" si="21"/>
        <v>SemiSolid</v>
      </c>
      <c r="J155" s="32">
        <v>47</v>
      </c>
      <c r="K155" s="32" t="str">
        <f t="shared" si="22"/>
        <v>conventional</v>
      </c>
      <c r="L155" s="32">
        <v>31</v>
      </c>
      <c r="M155" s="35" t="str">
        <f t="shared" si="23"/>
        <v>Oral</v>
      </c>
      <c r="N155" s="32">
        <v>5</v>
      </c>
      <c r="O155" s="32" t="s">
        <v>528</v>
      </c>
      <c r="W155" s="31"/>
      <c r="X155" s="37"/>
    </row>
    <row r="156" spans="1:24">
      <c r="A156" s="34" t="s">
        <v>391</v>
      </c>
      <c r="B156" s="34">
        <v>75</v>
      </c>
      <c r="C156" s="34" t="s">
        <v>509</v>
      </c>
      <c r="D156" s="34">
        <v>42</v>
      </c>
      <c r="E156" s="34" t="str">
        <f t="shared" si="17"/>
        <v>no transformation</v>
      </c>
      <c r="F156" s="34">
        <f t="shared" si="18"/>
        <v>75</v>
      </c>
      <c r="G156" s="34" t="str">
        <f t="shared" si="19"/>
        <v>paste</v>
      </c>
      <c r="H156" s="32" t="str">
        <f t="shared" si="20"/>
        <v>98</v>
      </c>
      <c r="I156" s="35" t="str">
        <f t="shared" si="21"/>
        <v>SemiSolid</v>
      </c>
      <c r="J156" s="32">
        <v>47</v>
      </c>
      <c r="K156" s="32" t="str">
        <f t="shared" si="22"/>
        <v>conventional</v>
      </c>
      <c r="L156" s="32">
        <v>31</v>
      </c>
      <c r="M156" s="35" t="str">
        <f t="shared" si="23"/>
        <v>Oral</v>
      </c>
      <c r="N156" s="32">
        <v>5</v>
      </c>
      <c r="O156" s="32" t="s">
        <v>528</v>
      </c>
      <c r="W156" s="31"/>
      <c r="X156" s="37"/>
    </row>
    <row r="157" spans="1:24">
      <c r="A157" s="34" t="s">
        <v>404</v>
      </c>
      <c r="B157" s="34">
        <v>62</v>
      </c>
      <c r="C157" s="34" t="s">
        <v>511</v>
      </c>
      <c r="D157" s="34">
        <v>42</v>
      </c>
      <c r="E157" s="34" t="str">
        <f t="shared" si="17"/>
        <v>no transformation</v>
      </c>
      <c r="F157" s="34">
        <f t="shared" si="18"/>
        <v>62</v>
      </c>
      <c r="G157" s="34" t="str">
        <f t="shared" si="19"/>
        <v>pellets</v>
      </c>
      <c r="H157" s="32" t="str">
        <f t="shared" si="20"/>
        <v>97</v>
      </c>
      <c r="I157" s="35" t="str">
        <f t="shared" si="21"/>
        <v>Solid</v>
      </c>
      <c r="J157" s="32">
        <v>47</v>
      </c>
      <c r="K157" s="32" t="str">
        <f t="shared" si="22"/>
        <v>conventional</v>
      </c>
      <c r="L157" s="32">
        <v>31</v>
      </c>
      <c r="M157" s="35" t="str">
        <f t="shared" si="23"/>
        <v>Oral</v>
      </c>
      <c r="N157" s="32">
        <v>19</v>
      </c>
      <c r="O157" s="32" t="str">
        <f t="shared" si="24"/>
        <v>Swallowing</v>
      </c>
      <c r="W157" s="31"/>
      <c r="X157" s="37"/>
    </row>
    <row r="158" spans="1:24">
      <c r="A158" s="34" t="s">
        <v>393</v>
      </c>
      <c r="B158" s="34">
        <v>66</v>
      </c>
      <c r="C158" s="34" t="s">
        <v>499</v>
      </c>
      <c r="D158" s="34">
        <v>42</v>
      </c>
      <c r="E158" s="34" t="str">
        <f t="shared" si="17"/>
        <v>no transformation</v>
      </c>
      <c r="F158" s="34">
        <f t="shared" si="18"/>
        <v>66</v>
      </c>
      <c r="G158" s="34" t="str">
        <f t="shared" si="19"/>
        <v>powder</v>
      </c>
      <c r="H158" s="32" t="str">
        <f t="shared" si="20"/>
        <v>97</v>
      </c>
      <c r="I158" s="35" t="str">
        <f t="shared" si="21"/>
        <v>Solid</v>
      </c>
      <c r="J158" s="32">
        <v>47</v>
      </c>
      <c r="K158" s="32" t="str">
        <f t="shared" si="22"/>
        <v>conventional</v>
      </c>
      <c r="L158" s="32">
        <v>31</v>
      </c>
      <c r="M158" s="35" t="str">
        <f t="shared" si="23"/>
        <v>Oral</v>
      </c>
      <c r="N158" s="32">
        <v>19</v>
      </c>
      <c r="O158" s="32" t="str">
        <f t="shared" si="24"/>
        <v>Swallowing</v>
      </c>
      <c r="W158" s="31"/>
      <c r="X158" s="37"/>
    </row>
    <row r="159" spans="1:24">
      <c r="A159" s="34" t="s">
        <v>384</v>
      </c>
      <c r="B159" s="34">
        <v>83</v>
      </c>
      <c r="C159" s="34" t="s">
        <v>492</v>
      </c>
      <c r="D159" s="34">
        <v>42</v>
      </c>
      <c r="E159" s="34" t="str">
        <f t="shared" si="17"/>
        <v>no transformation</v>
      </c>
      <c r="F159" s="34">
        <f t="shared" si="18"/>
        <v>83</v>
      </c>
      <c r="G159" s="34" t="str">
        <f t="shared" si="19"/>
        <v>solution</v>
      </c>
      <c r="H159" s="32" t="str">
        <f t="shared" si="20"/>
        <v>99</v>
      </c>
      <c r="I159" s="35" t="str">
        <f t="shared" si="21"/>
        <v>Liquid</v>
      </c>
      <c r="J159" s="32">
        <v>47</v>
      </c>
      <c r="K159" s="32" t="str">
        <f t="shared" si="22"/>
        <v>conventional</v>
      </c>
      <c r="L159" s="32">
        <v>31</v>
      </c>
      <c r="M159" s="35" t="str">
        <f t="shared" si="23"/>
        <v>Oral</v>
      </c>
      <c r="N159" s="32">
        <v>19</v>
      </c>
      <c r="O159" s="32" t="str">
        <f t="shared" si="24"/>
        <v>Swallowing</v>
      </c>
      <c r="W159" s="31"/>
      <c r="X159" s="37"/>
    </row>
    <row r="160" spans="1:24">
      <c r="A160" s="34" t="s">
        <v>385</v>
      </c>
      <c r="B160" s="34">
        <v>94</v>
      </c>
      <c r="C160" s="34" t="s">
        <v>501</v>
      </c>
      <c r="D160" s="34">
        <v>42</v>
      </c>
      <c r="E160" s="34" t="str">
        <f t="shared" si="17"/>
        <v>no transformation</v>
      </c>
      <c r="F160" s="34">
        <f t="shared" si="18"/>
        <v>94</v>
      </c>
      <c r="G160" s="34" t="str">
        <f t="shared" si="19"/>
        <v>spray</v>
      </c>
      <c r="H160" s="45">
        <v>99</v>
      </c>
      <c r="I160" s="35" t="s">
        <v>530</v>
      </c>
      <c r="J160" s="32">
        <v>47</v>
      </c>
      <c r="K160" s="32" t="str">
        <f t="shared" si="22"/>
        <v>conventional</v>
      </c>
      <c r="L160" s="32">
        <v>31</v>
      </c>
      <c r="M160" s="35" t="str">
        <f t="shared" si="23"/>
        <v>Oral</v>
      </c>
      <c r="N160" s="32">
        <v>17</v>
      </c>
      <c r="O160" s="32" t="s">
        <v>533</v>
      </c>
      <c r="W160" s="31"/>
      <c r="X160" s="37"/>
    </row>
    <row r="161" spans="1:24">
      <c r="A161" s="34" t="s">
        <v>386</v>
      </c>
      <c r="B161" s="34">
        <v>85</v>
      </c>
      <c r="C161" s="34" t="s">
        <v>498</v>
      </c>
      <c r="D161" s="34">
        <v>42</v>
      </c>
      <c r="E161" s="34" t="str">
        <f t="shared" si="17"/>
        <v>no transformation</v>
      </c>
      <c r="F161" s="34">
        <f t="shared" si="18"/>
        <v>85</v>
      </c>
      <c r="G161" s="34" t="str">
        <f t="shared" si="19"/>
        <v>suspension</v>
      </c>
      <c r="H161" s="32" t="str">
        <f t="shared" si="20"/>
        <v>99</v>
      </c>
      <c r="I161" s="35" t="str">
        <f t="shared" si="21"/>
        <v>Liquid</v>
      </c>
      <c r="J161" s="32">
        <v>47</v>
      </c>
      <c r="K161" s="32" t="str">
        <f t="shared" si="22"/>
        <v>conventional</v>
      </c>
      <c r="L161" s="32">
        <v>31</v>
      </c>
      <c r="M161" s="35" t="str">
        <f t="shared" si="23"/>
        <v>Oral</v>
      </c>
      <c r="N161" s="32">
        <v>19</v>
      </c>
      <c r="O161" s="32" t="str">
        <f t="shared" si="24"/>
        <v>Swallowing</v>
      </c>
      <c r="W161" s="31"/>
      <c r="X161" s="37"/>
    </row>
    <row r="162" spans="1:24">
      <c r="A162" s="34" t="s">
        <v>405</v>
      </c>
      <c r="B162" s="34">
        <v>69</v>
      </c>
      <c r="C162" s="34" t="s">
        <v>490</v>
      </c>
      <c r="D162" s="34">
        <v>42</v>
      </c>
      <c r="E162" s="34" t="str">
        <f t="shared" si="17"/>
        <v>no transformation</v>
      </c>
      <c r="F162" s="34">
        <f t="shared" si="18"/>
        <v>69</v>
      </c>
      <c r="G162" s="34" t="str">
        <f t="shared" si="19"/>
        <v>tablet</v>
      </c>
      <c r="H162" s="32" t="str">
        <f t="shared" si="20"/>
        <v>97</v>
      </c>
      <c r="I162" s="35" t="str">
        <f t="shared" si="21"/>
        <v>Solid</v>
      </c>
      <c r="J162" s="32">
        <v>47</v>
      </c>
      <c r="K162" s="32" t="str">
        <f t="shared" si="22"/>
        <v>conventional</v>
      </c>
      <c r="L162" s="32">
        <v>31</v>
      </c>
      <c r="M162" s="35" t="str">
        <f t="shared" si="23"/>
        <v>Oral</v>
      </c>
      <c r="N162" s="32">
        <v>19</v>
      </c>
      <c r="O162" s="32" t="str">
        <f t="shared" si="24"/>
        <v>Swallowing</v>
      </c>
      <c r="W162" s="31"/>
      <c r="X162" s="37"/>
    </row>
    <row r="163" spans="1:24" s="42" customFormat="1">
      <c r="A163" s="41" t="s">
        <v>406</v>
      </c>
      <c r="B163" s="41"/>
      <c r="C163" s="41"/>
      <c r="D163" s="41">
        <v>42</v>
      </c>
      <c r="E163" s="41" t="str">
        <f t="shared" si="17"/>
        <v>no transformation</v>
      </c>
      <c r="F163" s="41"/>
      <c r="G163" s="41"/>
      <c r="H163" s="42" t="str">
        <f t="shared" si="20"/>
        <v/>
      </c>
      <c r="I163" s="43" t="str">
        <f t="shared" si="21"/>
        <v/>
      </c>
      <c r="K163" s="42" t="str">
        <f t="shared" si="22"/>
        <v/>
      </c>
      <c r="L163" s="42">
        <v>31</v>
      </c>
      <c r="M163" s="43" t="str">
        <f t="shared" si="23"/>
        <v>Oral</v>
      </c>
      <c r="N163" s="42">
        <v>7</v>
      </c>
      <c r="O163" s="42" t="str">
        <f t="shared" si="24"/>
        <v>Chewing</v>
      </c>
      <c r="W163" s="44"/>
      <c r="X163" s="47"/>
    </row>
    <row r="164" spans="1:24">
      <c r="A164" s="34" t="s">
        <v>394</v>
      </c>
      <c r="B164" s="34">
        <v>66</v>
      </c>
      <c r="C164" s="34" t="s">
        <v>499</v>
      </c>
      <c r="D164" s="34">
        <v>40</v>
      </c>
      <c r="E164" s="34" t="s">
        <v>497</v>
      </c>
      <c r="F164" s="34">
        <v>83</v>
      </c>
      <c r="G164" s="34" t="s">
        <v>492</v>
      </c>
      <c r="H164" s="32" t="str">
        <f t="shared" si="20"/>
        <v>99</v>
      </c>
      <c r="I164" s="35" t="str">
        <f t="shared" si="21"/>
        <v>Liquid</v>
      </c>
      <c r="J164" s="32">
        <v>47</v>
      </c>
      <c r="K164" s="32" t="str">
        <f t="shared" si="22"/>
        <v>conventional</v>
      </c>
      <c r="L164" s="32">
        <v>31</v>
      </c>
      <c r="M164" s="35" t="str">
        <f t="shared" si="23"/>
        <v>Oral</v>
      </c>
      <c r="N164" s="32">
        <v>19</v>
      </c>
      <c r="O164" s="32" t="str">
        <f t="shared" si="24"/>
        <v>Swallowing</v>
      </c>
      <c r="W164" s="31"/>
      <c r="X164" s="37"/>
    </row>
    <row r="165" spans="1:24">
      <c r="A165" s="34" t="s">
        <v>395</v>
      </c>
      <c r="B165" s="34">
        <v>66</v>
      </c>
      <c r="C165" s="34" t="s">
        <v>499</v>
      </c>
      <c r="D165" s="34">
        <v>39</v>
      </c>
      <c r="E165" s="34" t="s">
        <v>508</v>
      </c>
      <c r="F165" s="34">
        <v>85</v>
      </c>
      <c r="G165" s="34" t="s">
        <v>498</v>
      </c>
      <c r="H165" s="32" t="str">
        <f t="shared" si="20"/>
        <v>99</v>
      </c>
      <c r="I165" s="35" t="str">
        <f t="shared" si="21"/>
        <v>Liquid</v>
      </c>
      <c r="J165" s="32">
        <v>47</v>
      </c>
      <c r="K165" s="32" t="str">
        <f t="shared" si="22"/>
        <v>conventional</v>
      </c>
      <c r="L165" s="32">
        <v>31</v>
      </c>
      <c r="M165" s="35" t="str">
        <f t="shared" si="23"/>
        <v>Oral</v>
      </c>
      <c r="N165" s="32">
        <v>19</v>
      </c>
      <c r="O165" s="32" t="str">
        <f t="shared" si="24"/>
        <v>Swallowing</v>
      </c>
      <c r="W165" s="31"/>
      <c r="X165" s="37"/>
    </row>
    <row r="166" spans="1:24">
      <c r="A166" s="34" t="s">
        <v>377</v>
      </c>
      <c r="B166" s="34">
        <v>52</v>
      </c>
      <c r="C166" s="34" t="s">
        <v>487</v>
      </c>
      <c r="D166" s="34">
        <v>42</v>
      </c>
      <c r="E166" s="34" t="str">
        <f t="shared" si="17"/>
        <v>no transformation</v>
      </c>
      <c r="F166" s="34">
        <f t="shared" si="18"/>
        <v>52</v>
      </c>
      <c r="G166" s="34" t="str">
        <f t="shared" si="19"/>
        <v>film</v>
      </c>
      <c r="H166" s="32" t="str">
        <f t="shared" si="20"/>
        <v>97</v>
      </c>
      <c r="I166" s="35" t="str">
        <f t="shared" si="21"/>
        <v>Solid</v>
      </c>
      <c r="J166" s="32">
        <v>47</v>
      </c>
      <c r="K166" s="32" t="str">
        <f t="shared" si="22"/>
        <v>conventional</v>
      </c>
      <c r="L166" s="32">
        <v>32</v>
      </c>
      <c r="M166" s="35" t="str">
        <f t="shared" si="23"/>
        <v>Oromucosal</v>
      </c>
      <c r="N166" s="32">
        <v>14</v>
      </c>
      <c r="O166" s="32" t="str">
        <f t="shared" si="24"/>
        <v>Orodispersion</v>
      </c>
      <c r="X166" s="37"/>
    </row>
    <row r="167" spans="1:24">
      <c r="A167" s="34" t="s">
        <v>396</v>
      </c>
      <c r="B167" s="34">
        <v>66</v>
      </c>
      <c r="C167" s="34" t="s">
        <v>499</v>
      </c>
      <c r="D167" s="34">
        <v>42</v>
      </c>
      <c r="E167" s="34" t="str">
        <f t="shared" si="17"/>
        <v>no transformation</v>
      </c>
      <c r="F167" s="34">
        <f t="shared" si="18"/>
        <v>66</v>
      </c>
      <c r="G167" s="34" t="str">
        <f t="shared" si="19"/>
        <v>powder</v>
      </c>
      <c r="H167" s="32" t="str">
        <f t="shared" si="20"/>
        <v>97</v>
      </c>
      <c r="I167" s="35" t="str">
        <f t="shared" si="21"/>
        <v>Solid</v>
      </c>
      <c r="J167" s="32">
        <v>47</v>
      </c>
      <c r="K167" s="32" t="str">
        <f t="shared" si="22"/>
        <v>conventional</v>
      </c>
      <c r="L167" s="32">
        <v>32</v>
      </c>
      <c r="M167" s="35" t="str">
        <f t="shared" si="23"/>
        <v>Oromucosal</v>
      </c>
      <c r="N167" s="32">
        <v>14</v>
      </c>
      <c r="O167" s="32" t="str">
        <f t="shared" si="24"/>
        <v>Orodispersion</v>
      </c>
    </row>
    <row r="168" spans="1:24">
      <c r="A168" s="34" t="s">
        <v>407</v>
      </c>
      <c r="B168" s="34">
        <v>69</v>
      </c>
      <c r="C168" s="34" t="s">
        <v>490</v>
      </c>
      <c r="D168" s="34">
        <v>42</v>
      </c>
      <c r="E168" s="34" t="str">
        <f t="shared" si="17"/>
        <v>no transformation</v>
      </c>
      <c r="F168" s="34">
        <f t="shared" si="18"/>
        <v>69</v>
      </c>
      <c r="G168" s="34" t="str">
        <f t="shared" si="19"/>
        <v>tablet</v>
      </c>
      <c r="H168" s="32" t="str">
        <f t="shared" si="20"/>
        <v>97</v>
      </c>
      <c r="I168" s="35" t="str">
        <f t="shared" si="21"/>
        <v>Solid</v>
      </c>
      <c r="J168" s="32">
        <v>47</v>
      </c>
      <c r="K168" s="32" t="str">
        <f t="shared" si="22"/>
        <v>conventional</v>
      </c>
      <c r="L168" s="32">
        <v>32</v>
      </c>
      <c r="M168" s="35" t="str">
        <f t="shared" si="23"/>
        <v>Oromucosal</v>
      </c>
      <c r="N168" s="32">
        <v>14</v>
      </c>
      <c r="O168" s="32" t="str">
        <f t="shared" si="24"/>
        <v>Orodispersion</v>
      </c>
      <c r="W168" s="31"/>
    </row>
    <row r="169" spans="1:24">
      <c r="A169" s="34" t="s">
        <v>305</v>
      </c>
      <c r="B169" s="34">
        <v>69</v>
      </c>
      <c r="C169" s="34" t="s">
        <v>490</v>
      </c>
      <c r="D169" s="34">
        <v>42</v>
      </c>
      <c r="E169" s="34" t="str">
        <f t="shared" si="17"/>
        <v>no transformation</v>
      </c>
      <c r="F169" s="34">
        <f t="shared" si="18"/>
        <v>69</v>
      </c>
      <c r="G169" s="34" t="str">
        <f t="shared" si="19"/>
        <v>tablet</v>
      </c>
      <c r="H169" s="32" t="str">
        <f t="shared" si="20"/>
        <v>97</v>
      </c>
      <c r="I169" s="35" t="str">
        <f t="shared" si="21"/>
        <v>Solid</v>
      </c>
      <c r="J169" s="32">
        <v>45</v>
      </c>
      <c r="K169" s="32" t="str">
        <f t="shared" si="22"/>
        <v>prolonged</v>
      </c>
      <c r="L169" s="32">
        <v>32</v>
      </c>
      <c r="M169" s="35" t="str">
        <f t="shared" si="23"/>
        <v>Oromucosal</v>
      </c>
      <c r="N169" s="32">
        <v>14</v>
      </c>
      <c r="O169" s="32" t="str">
        <f t="shared" si="24"/>
        <v>Orodispersion</v>
      </c>
      <c r="W169" s="31"/>
    </row>
    <row r="170" spans="1:24">
      <c r="A170" s="34" t="s">
        <v>387</v>
      </c>
      <c r="B170" s="34">
        <v>69</v>
      </c>
      <c r="C170" s="34" t="s">
        <v>490</v>
      </c>
      <c r="D170" s="34">
        <v>39</v>
      </c>
      <c r="E170" s="34" t="s">
        <v>508</v>
      </c>
      <c r="F170" s="34">
        <v>85</v>
      </c>
      <c r="G170" s="34" t="s">
        <v>498</v>
      </c>
      <c r="H170" s="32" t="str">
        <f t="shared" si="20"/>
        <v>99</v>
      </c>
      <c r="I170" s="35" t="str">
        <f t="shared" si="21"/>
        <v>Liquid</v>
      </c>
      <c r="J170" s="32">
        <v>47</v>
      </c>
      <c r="K170" s="32" t="str">
        <f t="shared" si="22"/>
        <v>conventional</v>
      </c>
      <c r="L170" s="32">
        <v>31</v>
      </c>
      <c r="M170" s="35" t="str">
        <f t="shared" si="23"/>
        <v>Oral</v>
      </c>
      <c r="N170" s="32">
        <v>19</v>
      </c>
      <c r="O170" s="32" t="str">
        <f t="shared" si="24"/>
        <v>Swallowing</v>
      </c>
      <c r="W170" s="31"/>
    </row>
    <row r="171" spans="1:24">
      <c r="E171" s="34" t="str">
        <f t="shared" si="17"/>
        <v/>
      </c>
      <c r="F171" s="34" t="str">
        <f t="shared" si="18"/>
        <v/>
      </c>
      <c r="G171" s="34" t="str">
        <f t="shared" si="19"/>
        <v/>
      </c>
      <c r="H171" s="32" t="str">
        <f t="shared" si="20"/>
        <v/>
      </c>
      <c r="I171" s="35" t="str">
        <f t="shared" si="21"/>
        <v/>
      </c>
      <c r="K171" s="32" t="str">
        <f t="shared" si="22"/>
        <v/>
      </c>
      <c r="M171" s="35" t="str">
        <f t="shared" si="23"/>
        <v/>
      </c>
      <c r="O171" s="32" t="str">
        <f t="shared" si="24"/>
        <v/>
      </c>
      <c r="W171" s="31"/>
      <c r="X171" s="31"/>
    </row>
    <row r="172" spans="1:24">
      <c r="A172" s="33" t="s">
        <v>408</v>
      </c>
      <c r="B172" s="34"/>
      <c r="C172" s="34"/>
      <c r="D172" s="34"/>
      <c r="E172" s="34" t="str">
        <f t="shared" si="17"/>
        <v/>
      </c>
      <c r="F172" s="34" t="str">
        <f t="shared" si="18"/>
        <v/>
      </c>
      <c r="G172" s="34" t="str">
        <f t="shared" si="19"/>
        <v/>
      </c>
      <c r="H172" s="32" t="str">
        <f t="shared" si="20"/>
        <v/>
      </c>
      <c r="I172" s="35" t="str">
        <f t="shared" si="21"/>
        <v/>
      </c>
      <c r="K172" s="32" t="str">
        <f t="shared" si="22"/>
        <v/>
      </c>
      <c r="M172" s="35" t="str">
        <f t="shared" si="23"/>
        <v/>
      </c>
      <c r="O172" s="32" t="str">
        <f t="shared" si="24"/>
        <v/>
      </c>
      <c r="W172" s="31"/>
      <c r="X172" s="31"/>
    </row>
    <row r="173" spans="1:24">
      <c r="A173" s="34" t="s">
        <v>385</v>
      </c>
      <c r="B173" s="34">
        <v>94</v>
      </c>
      <c r="C173" s="34" t="s">
        <v>501</v>
      </c>
      <c r="D173" s="34">
        <v>42</v>
      </c>
      <c r="E173" s="34" t="str">
        <f t="shared" si="17"/>
        <v>no transformation</v>
      </c>
      <c r="F173" s="34">
        <f t="shared" si="18"/>
        <v>94</v>
      </c>
      <c r="G173" s="34" t="str">
        <f t="shared" si="19"/>
        <v>spray</v>
      </c>
      <c r="H173" s="45">
        <v>99</v>
      </c>
      <c r="I173" s="35" t="s">
        <v>530</v>
      </c>
      <c r="J173" s="32">
        <v>47</v>
      </c>
      <c r="K173" s="32" t="str">
        <f t="shared" si="22"/>
        <v>conventional</v>
      </c>
      <c r="L173" s="32">
        <v>31</v>
      </c>
      <c r="M173" s="35" t="str">
        <f t="shared" si="23"/>
        <v>Oral</v>
      </c>
      <c r="N173" s="32">
        <v>17</v>
      </c>
      <c r="O173" s="32" t="s">
        <v>533</v>
      </c>
      <c r="W173" s="31"/>
      <c r="X173" s="37"/>
    </row>
    <row r="174" spans="1:24">
      <c r="E174" s="34" t="str">
        <f t="shared" si="17"/>
        <v/>
      </c>
      <c r="F174" s="34" t="str">
        <f t="shared" si="18"/>
        <v/>
      </c>
      <c r="G174" s="34" t="str">
        <f t="shared" si="19"/>
        <v/>
      </c>
      <c r="H174" s="32" t="str">
        <f t="shared" si="20"/>
        <v/>
      </c>
      <c r="I174" s="35" t="str">
        <f t="shared" si="21"/>
        <v/>
      </c>
      <c r="K174" s="32" t="str">
        <f t="shared" si="22"/>
        <v/>
      </c>
      <c r="M174" s="35" t="str">
        <f t="shared" si="23"/>
        <v/>
      </c>
      <c r="O174" s="32" t="str">
        <f t="shared" si="24"/>
        <v/>
      </c>
      <c r="W174" s="31"/>
      <c r="X174" s="37"/>
    </row>
    <row r="175" spans="1:24">
      <c r="A175" s="33" t="s">
        <v>409</v>
      </c>
      <c r="B175" s="34"/>
      <c r="C175" s="34"/>
      <c r="D175" s="34"/>
      <c r="E175" s="34" t="str">
        <f t="shared" si="17"/>
        <v/>
      </c>
      <c r="F175" s="34" t="str">
        <f t="shared" si="18"/>
        <v/>
      </c>
      <c r="G175" s="34" t="str">
        <f t="shared" si="19"/>
        <v/>
      </c>
      <c r="H175" s="32" t="str">
        <f t="shared" si="20"/>
        <v/>
      </c>
      <c r="I175" s="35" t="str">
        <f t="shared" si="21"/>
        <v/>
      </c>
      <c r="K175" s="32" t="str">
        <f t="shared" si="22"/>
        <v/>
      </c>
      <c r="M175" s="35" t="str">
        <f t="shared" si="23"/>
        <v/>
      </c>
      <c r="O175" s="32" t="str">
        <f t="shared" si="24"/>
        <v/>
      </c>
      <c r="W175" s="31"/>
      <c r="X175" s="37"/>
    </row>
    <row r="176" spans="1:24">
      <c r="A176" s="34" t="s">
        <v>410</v>
      </c>
      <c r="B176" s="34">
        <v>74</v>
      </c>
      <c r="C176" s="34" t="s">
        <v>506</v>
      </c>
      <c r="D176" s="34">
        <v>42</v>
      </c>
      <c r="E176" s="34" t="str">
        <f t="shared" si="17"/>
        <v>no transformation</v>
      </c>
      <c r="F176" s="34">
        <f t="shared" si="18"/>
        <v>74</v>
      </c>
      <c r="G176" s="34" t="str">
        <f t="shared" si="19"/>
        <v>ointment</v>
      </c>
      <c r="H176" s="32" t="str">
        <f t="shared" si="20"/>
        <v>98</v>
      </c>
      <c r="I176" s="35" t="str">
        <f t="shared" si="21"/>
        <v>SemiSolid</v>
      </c>
      <c r="J176" s="32">
        <v>47</v>
      </c>
      <c r="K176" s="32" t="str">
        <f t="shared" si="22"/>
        <v>conventional</v>
      </c>
      <c r="L176" s="32">
        <v>21</v>
      </c>
      <c r="M176" s="35" t="s">
        <v>523</v>
      </c>
      <c r="N176" s="32">
        <v>5</v>
      </c>
      <c r="O176" s="32" t="s">
        <v>528</v>
      </c>
      <c r="W176" s="31"/>
      <c r="X176" s="37"/>
    </row>
    <row r="177" spans="1:24">
      <c r="A177" s="34" t="s">
        <v>411</v>
      </c>
      <c r="B177" s="34">
        <v>83</v>
      </c>
      <c r="C177" s="34" t="s">
        <v>492</v>
      </c>
      <c r="D177" s="34">
        <v>42</v>
      </c>
      <c r="E177" s="34" t="str">
        <f t="shared" si="17"/>
        <v>no transformation</v>
      </c>
      <c r="F177" s="34">
        <f t="shared" si="18"/>
        <v>83</v>
      </c>
      <c r="G177" s="34" t="str">
        <f t="shared" si="19"/>
        <v>solution</v>
      </c>
      <c r="H177" s="32" t="str">
        <f t="shared" si="20"/>
        <v>99</v>
      </c>
      <c r="I177" s="35" t="str">
        <f t="shared" si="21"/>
        <v>Liquid</v>
      </c>
      <c r="J177" s="32">
        <v>47</v>
      </c>
      <c r="K177" s="32" t="str">
        <f t="shared" si="22"/>
        <v>conventional</v>
      </c>
      <c r="L177" s="32">
        <v>21</v>
      </c>
      <c r="M177" s="35" t="s">
        <v>523</v>
      </c>
      <c r="N177" s="32">
        <v>13</v>
      </c>
      <c r="O177" s="32" t="s">
        <v>532</v>
      </c>
      <c r="W177" s="31"/>
      <c r="X177" s="37"/>
    </row>
    <row r="178" spans="1:24">
      <c r="A178" s="34" t="s">
        <v>412</v>
      </c>
      <c r="B178" s="34">
        <v>85</v>
      </c>
      <c r="C178" s="34" t="s">
        <v>498</v>
      </c>
      <c r="D178" s="34">
        <v>42</v>
      </c>
      <c r="E178" s="34" t="str">
        <f t="shared" si="17"/>
        <v>no transformation</v>
      </c>
      <c r="F178" s="34">
        <f t="shared" si="18"/>
        <v>85</v>
      </c>
      <c r="G178" s="34" t="str">
        <f t="shared" si="19"/>
        <v>suspension</v>
      </c>
      <c r="H178" s="32" t="str">
        <f t="shared" si="20"/>
        <v>99</v>
      </c>
      <c r="I178" s="35" t="str">
        <f t="shared" si="21"/>
        <v>Liquid</v>
      </c>
      <c r="J178" s="32">
        <v>47</v>
      </c>
      <c r="K178" s="32" t="str">
        <f t="shared" si="22"/>
        <v>conventional</v>
      </c>
      <c r="L178" s="32">
        <v>21</v>
      </c>
      <c r="M178" s="35" t="s">
        <v>523</v>
      </c>
      <c r="N178" s="32">
        <v>13</v>
      </c>
      <c r="O178" s="32" t="s">
        <v>532</v>
      </c>
      <c r="W178" s="31"/>
      <c r="X178" s="37"/>
    </row>
    <row r="179" spans="1:24">
      <c r="E179" s="34" t="str">
        <f t="shared" si="17"/>
        <v/>
      </c>
      <c r="F179" s="34" t="str">
        <f t="shared" si="18"/>
        <v/>
      </c>
      <c r="G179" s="34" t="str">
        <f t="shared" si="19"/>
        <v/>
      </c>
      <c r="H179" s="32" t="str">
        <f t="shared" si="20"/>
        <v/>
      </c>
      <c r="I179" s="35" t="str">
        <f t="shared" si="21"/>
        <v/>
      </c>
      <c r="K179" s="32" t="str">
        <f t="shared" si="22"/>
        <v/>
      </c>
      <c r="M179" s="35" t="str">
        <f t="shared" si="23"/>
        <v/>
      </c>
      <c r="O179" s="32" t="str">
        <f t="shared" si="24"/>
        <v/>
      </c>
      <c r="W179" s="31"/>
      <c r="X179" s="37"/>
    </row>
    <row r="180" spans="1:24">
      <c r="A180" s="33" t="s">
        <v>413</v>
      </c>
      <c r="B180" s="34"/>
      <c r="C180" s="34"/>
      <c r="D180" s="34"/>
      <c r="E180" s="34" t="str">
        <f t="shared" si="17"/>
        <v/>
      </c>
      <c r="F180" s="34" t="str">
        <f t="shared" si="18"/>
        <v/>
      </c>
      <c r="G180" s="34" t="str">
        <f t="shared" si="19"/>
        <v/>
      </c>
      <c r="H180" s="32" t="str">
        <f t="shared" si="20"/>
        <v/>
      </c>
      <c r="I180" s="35" t="str">
        <f t="shared" si="21"/>
        <v/>
      </c>
      <c r="K180" s="32" t="str">
        <f t="shared" si="22"/>
        <v/>
      </c>
      <c r="M180" s="35" t="str">
        <f t="shared" si="23"/>
        <v/>
      </c>
      <c r="O180" s="32" t="str">
        <f t="shared" si="24"/>
        <v/>
      </c>
      <c r="W180" s="31"/>
      <c r="X180" s="37"/>
    </row>
    <row r="181" spans="1:24">
      <c r="A181" s="34" t="s">
        <v>391</v>
      </c>
      <c r="B181" s="34">
        <v>75</v>
      </c>
      <c r="C181" s="34" t="s">
        <v>509</v>
      </c>
      <c r="D181" s="34">
        <v>42</v>
      </c>
      <c r="E181" s="34" t="str">
        <f t="shared" si="17"/>
        <v>no transformation</v>
      </c>
      <c r="F181" s="34">
        <f t="shared" si="18"/>
        <v>75</v>
      </c>
      <c r="G181" s="34" t="str">
        <f t="shared" si="19"/>
        <v>paste</v>
      </c>
      <c r="H181" s="32" t="str">
        <f t="shared" si="20"/>
        <v>98</v>
      </c>
      <c r="I181" s="35" t="str">
        <f t="shared" si="21"/>
        <v>SemiSolid</v>
      </c>
      <c r="J181" s="32">
        <v>47</v>
      </c>
      <c r="K181" s="32" t="str">
        <f t="shared" si="22"/>
        <v>conventional</v>
      </c>
      <c r="L181" s="32">
        <v>31</v>
      </c>
      <c r="M181" s="35" t="str">
        <f t="shared" si="23"/>
        <v>Oral</v>
      </c>
      <c r="N181" s="32">
        <v>5</v>
      </c>
      <c r="O181" s="32" t="s">
        <v>528</v>
      </c>
      <c r="W181" s="31"/>
      <c r="X181" s="37"/>
    </row>
    <row r="182" spans="1:24">
      <c r="A182" s="34" t="s">
        <v>414</v>
      </c>
      <c r="B182" s="34">
        <v>75</v>
      </c>
      <c r="C182" s="34" t="s">
        <v>509</v>
      </c>
      <c r="D182" s="34">
        <v>42</v>
      </c>
      <c r="E182" s="34" t="str">
        <f t="shared" si="17"/>
        <v>no transformation</v>
      </c>
      <c r="F182" s="34">
        <f t="shared" si="18"/>
        <v>75</v>
      </c>
      <c r="G182" s="34" t="str">
        <f t="shared" si="19"/>
        <v>paste</v>
      </c>
      <c r="H182" s="32" t="str">
        <f t="shared" si="20"/>
        <v>98</v>
      </c>
      <c r="I182" s="35" t="str">
        <f t="shared" si="21"/>
        <v>SemiSolid</v>
      </c>
      <c r="J182" s="32">
        <v>47</v>
      </c>
      <c r="K182" s="32" t="str">
        <f t="shared" si="22"/>
        <v>conventional</v>
      </c>
      <c r="L182" s="32">
        <v>31</v>
      </c>
      <c r="M182" s="35" t="str">
        <f t="shared" si="23"/>
        <v>Oral</v>
      </c>
      <c r="N182" s="32">
        <v>5</v>
      </c>
      <c r="O182" s="32" t="s">
        <v>528</v>
      </c>
      <c r="W182" s="31"/>
      <c r="X182" s="37"/>
    </row>
    <row r="183" spans="1:24">
      <c r="A183" s="34" t="s">
        <v>311</v>
      </c>
      <c r="B183" s="34">
        <v>75</v>
      </c>
      <c r="C183" s="34" t="s">
        <v>509</v>
      </c>
      <c r="D183" s="34">
        <v>42</v>
      </c>
      <c r="E183" s="34" t="str">
        <f t="shared" si="17"/>
        <v>no transformation</v>
      </c>
      <c r="F183" s="34">
        <f t="shared" si="18"/>
        <v>75</v>
      </c>
      <c r="G183" s="34" t="str">
        <f t="shared" si="19"/>
        <v>paste</v>
      </c>
      <c r="H183" s="32" t="str">
        <f t="shared" si="20"/>
        <v>98</v>
      </c>
      <c r="I183" s="35" t="str">
        <f t="shared" si="21"/>
        <v>SemiSolid</v>
      </c>
      <c r="J183" s="32">
        <v>47</v>
      </c>
      <c r="K183" s="32" t="str">
        <f t="shared" si="22"/>
        <v>conventional</v>
      </c>
      <c r="L183" s="32">
        <v>23</v>
      </c>
      <c r="M183" s="35" t="s">
        <v>519</v>
      </c>
      <c r="N183" s="32">
        <v>5</v>
      </c>
      <c r="O183" s="32" t="s">
        <v>528</v>
      </c>
      <c r="W183" s="31"/>
      <c r="X183" s="37"/>
    </row>
    <row r="184" spans="1:24">
      <c r="E184" s="34" t="str">
        <f t="shared" si="17"/>
        <v/>
      </c>
      <c r="F184" s="34" t="str">
        <f t="shared" si="18"/>
        <v/>
      </c>
      <c r="G184" s="34" t="str">
        <f t="shared" si="19"/>
        <v/>
      </c>
      <c r="H184" s="32" t="str">
        <f t="shared" si="20"/>
        <v/>
      </c>
      <c r="I184" s="35" t="str">
        <f t="shared" si="21"/>
        <v/>
      </c>
      <c r="K184" s="32" t="str">
        <f t="shared" si="22"/>
        <v/>
      </c>
      <c r="M184" s="35" t="str">
        <f t="shared" si="23"/>
        <v/>
      </c>
      <c r="O184" s="32" t="str">
        <f t="shared" si="24"/>
        <v/>
      </c>
      <c r="W184" s="31"/>
      <c r="X184" s="37"/>
    </row>
    <row r="185" spans="1:24">
      <c r="A185" s="33" t="s">
        <v>415</v>
      </c>
      <c r="B185" s="34"/>
      <c r="C185" s="34"/>
      <c r="D185" s="34"/>
      <c r="E185" s="34" t="str">
        <f t="shared" si="17"/>
        <v/>
      </c>
      <c r="F185" s="34" t="str">
        <f t="shared" si="18"/>
        <v/>
      </c>
      <c r="G185" s="34" t="str">
        <f t="shared" si="19"/>
        <v/>
      </c>
      <c r="H185" s="32" t="str">
        <f t="shared" si="20"/>
        <v/>
      </c>
      <c r="I185" s="35" t="str">
        <f t="shared" si="21"/>
        <v/>
      </c>
      <c r="K185" s="32" t="str">
        <f t="shared" si="22"/>
        <v/>
      </c>
      <c r="M185" s="35" t="str">
        <f t="shared" si="23"/>
        <v/>
      </c>
      <c r="O185" s="32" t="str">
        <f t="shared" si="24"/>
        <v/>
      </c>
      <c r="W185" s="31"/>
      <c r="X185" s="37"/>
    </row>
    <row r="186" spans="1:24">
      <c r="A186" s="34" t="s">
        <v>404</v>
      </c>
      <c r="B186" s="34">
        <v>62</v>
      </c>
      <c r="C186" s="34" t="s">
        <v>512</v>
      </c>
      <c r="D186" s="34">
        <v>42</v>
      </c>
      <c r="E186" s="34" t="str">
        <f t="shared" si="17"/>
        <v>no transformation</v>
      </c>
      <c r="F186" s="34">
        <f t="shared" si="18"/>
        <v>62</v>
      </c>
      <c r="G186" s="34" t="str">
        <f t="shared" si="19"/>
        <v>pellet</v>
      </c>
      <c r="H186" s="32" t="str">
        <f t="shared" si="20"/>
        <v>97</v>
      </c>
      <c r="I186" s="35" t="str">
        <f t="shared" si="21"/>
        <v>Solid</v>
      </c>
      <c r="J186" s="32">
        <v>47</v>
      </c>
      <c r="K186" s="32" t="str">
        <f t="shared" si="22"/>
        <v>conventional</v>
      </c>
      <c r="L186" s="32">
        <v>31</v>
      </c>
      <c r="M186" s="35" t="str">
        <f t="shared" si="23"/>
        <v>Oral</v>
      </c>
      <c r="N186" s="32">
        <v>19</v>
      </c>
      <c r="O186" s="32" t="str">
        <f t="shared" si="24"/>
        <v>Swallowing</v>
      </c>
      <c r="W186" s="31"/>
      <c r="X186" s="37"/>
    </row>
    <row r="187" spans="1:24">
      <c r="E187" s="34" t="str">
        <f t="shared" si="17"/>
        <v/>
      </c>
      <c r="F187" s="34" t="str">
        <f t="shared" si="18"/>
        <v/>
      </c>
      <c r="G187" s="34" t="str">
        <f t="shared" si="19"/>
        <v/>
      </c>
      <c r="H187" s="32" t="str">
        <f t="shared" si="20"/>
        <v/>
      </c>
      <c r="I187" s="35" t="str">
        <f t="shared" si="21"/>
        <v/>
      </c>
      <c r="K187" s="32" t="str">
        <f t="shared" si="22"/>
        <v/>
      </c>
      <c r="M187" s="35" t="str">
        <f t="shared" si="23"/>
        <v/>
      </c>
      <c r="O187" s="32" t="str">
        <f t="shared" si="24"/>
        <v/>
      </c>
      <c r="W187" s="31"/>
      <c r="X187" s="37"/>
    </row>
    <row r="188" spans="1:24">
      <c r="A188" s="33" t="s">
        <v>416</v>
      </c>
      <c r="B188" s="34"/>
      <c r="C188" s="34"/>
      <c r="D188" s="34"/>
      <c r="E188" s="34" t="str">
        <f t="shared" si="17"/>
        <v/>
      </c>
      <c r="F188" s="34" t="str">
        <f t="shared" si="18"/>
        <v/>
      </c>
      <c r="G188" s="34" t="str">
        <f t="shared" si="19"/>
        <v/>
      </c>
      <c r="H188" s="32" t="str">
        <f t="shared" si="20"/>
        <v/>
      </c>
      <c r="I188" s="35" t="str">
        <f t="shared" si="21"/>
        <v/>
      </c>
      <c r="K188" s="32" t="str">
        <f t="shared" si="22"/>
        <v/>
      </c>
      <c r="M188" s="35" t="str">
        <f t="shared" si="23"/>
        <v/>
      </c>
      <c r="O188" s="32" t="str">
        <f t="shared" si="24"/>
        <v/>
      </c>
      <c r="W188" s="31"/>
      <c r="X188" s="37"/>
    </row>
    <row r="189" spans="1:24">
      <c r="A189" s="34" t="s">
        <v>304</v>
      </c>
      <c r="B189" s="34">
        <v>69</v>
      </c>
      <c r="C189" s="34" t="s">
        <v>490</v>
      </c>
      <c r="D189" s="34">
        <v>42</v>
      </c>
      <c r="E189" s="34" t="str">
        <f t="shared" si="17"/>
        <v>no transformation</v>
      </c>
      <c r="F189" s="34">
        <f t="shared" si="18"/>
        <v>69</v>
      </c>
      <c r="G189" s="34" t="str">
        <f t="shared" si="19"/>
        <v>tablet</v>
      </c>
      <c r="H189" s="32" t="str">
        <f t="shared" si="20"/>
        <v>97</v>
      </c>
      <c r="I189" s="35" t="str">
        <f t="shared" si="21"/>
        <v>Solid</v>
      </c>
      <c r="J189" s="32">
        <v>47</v>
      </c>
      <c r="K189" s="32" t="str">
        <f t="shared" si="22"/>
        <v>conventional</v>
      </c>
      <c r="L189" s="32">
        <v>32</v>
      </c>
      <c r="M189" s="35" t="str">
        <f t="shared" si="23"/>
        <v>Oromucosal</v>
      </c>
      <c r="N189" s="32">
        <v>14</v>
      </c>
      <c r="O189" s="32" t="str">
        <f t="shared" si="24"/>
        <v>Orodispersion</v>
      </c>
      <c r="W189" s="31"/>
      <c r="X189" s="37"/>
    </row>
    <row r="190" spans="1:24">
      <c r="A190" s="34" t="s">
        <v>306</v>
      </c>
      <c r="B190" s="34">
        <v>69</v>
      </c>
      <c r="C190" s="34" t="s">
        <v>490</v>
      </c>
      <c r="D190" s="34">
        <v>42</v>
      </c>
      <c r="E190" s="34" t="str">
        <f t="shared" si="17"/>
        <v>no transformation</v>
      </c>
      <c r="F190" s="34">
        <f t="shared" si="18"/>
        <v>69</v>
      </c>
      <c r="G190" s="34" t="str">
        <f t="shared" si="19"/>
        <v>tablet</v>
      </c>
      <c r="H190" s="32" t="str">
        <f t="shared" si="20"/>
        <v>97</v>
      </c>
      <c r="I190" s="35" t="str">
        <f t="shared" si="21"/>
        <v>Solid</v>
      </c>
      <c r="J190" s="32">
        <v>45</v>
      </c>
      <c r="K190" s="32" t="str">
        <f t="shared" si="22"/>
        <v>prolonged</v>
      </c>
      <c r="L190" s="32">
        <v>31</v>
      </c>
      <c r="M190" s="35" t="str">
        <f t="shared" si="23"/>
        <v>Oral</v>
      </c>
      <c r="N190" s="32">
        <v>7</v>
      </c>
      <c r="O190" s="32" t="str">
        <f t="shared" si="24"/>
        <v>Chewing</v>
      </c>
      <c r="W190" s="31"/>
      <c r="X190" s="37"/>
    </row>
    <row r="191" spans="1:24">
      <c r="A191" s="34" t="s">
        <v>307</v>
      </c>
      <c r="B191" s="34">
        <v>69</v>
      </c>
      <c r="C191" s="34" t="s">
        <v>490</v>
      </c>
      <c r="D191" s="34">
        <v>42</v>
      </c>
      <c r="E191" s="34" t="str">
        <f t="shared" si="17"/>
        <v>no transformation</v>
      </c>
      <c r="F191" s="34">
        <f t="shared" si="18"/>
        <v>69</v>
      </c>
      <c r="G191" s="34" t="str">
        <f t="shared" si="19"/>
        <v>tablet</v>
      </c>
      <c r="H191" s="32" t="str">
        <f t="shared" si="20"/>
        <v>97</v>
      </c>
      <c r="I191" s="35" t="str">
        <f t="shared" si="21"/>
        <v>Solid</v>
      </c>
      <c r="J191" s="32">
        <v>47</v>
      </c>
      <c r="K191" s="32" t="str">
        <f t="shared" si="22"/>
        <v>conventional</v>
      </c>
      <c r="L191" s="32">
        <v>31</v>
      </c>
      <c r="M191" s="35" t="str">
        <f t="shared" si="23"/>
        <v>Oral</v>
      </c>
      <c r="N191" s="32">
        <v>7</v>
      </c>
      <c r="O191" s="32" t="str">
        <f t="shared" si="24"/>
        <v>Chewing</v>
      </c>
      <c r="W191" s="31"/>
      <c r="X191" s="37"/>
    </row>
    <row r="192" spans="1:24">
      <c r="A192" s="34" t="s">
        <v>398</v>
      </c>
      <c r="B192" s="34">
        <v>51</v>
      </c>
      <c r="C192" s="34" t="s">
        <v>510</v>
      </c>
      <c r="D192" s="34">
        <v>42</v>
      </c>
      <c r="E192" s="34" t="str">
        <f t="shared" si="17"/>
        <v>no transformation</v>
      </c>
      <c r="F192" s="34">
        <f t="shared" si="18"/>
        <v>51</v>
      </c>
      <c r="G192" s="34" t="str">
        <f t="shared" si="19"/>
        <v>capsule</v>
      </c>
      <c r="H192" s="32" t="str">
        <f t="shared" si="20"/>
        <v>97</v>
      </c>
      <c r="I192" s="35" t="str">
        <f t="shared" si="21"/>
        <v>Solid</v>
      </c>
      <c r="J192" s="32">
        <v>44</v>
      </c>
      <c r="K192" s="32" t="str">
        <f t="shared" si="22"/>
        <v>delayed</v>
      </c>
      <c r="L192" s="32">
        <v>31</v>
      </c>
      <c r="M192" s="35" t="str">
        <f t="shared" si="23"/>
        <v>Oral</v>
      </c>
      <c r="N192" s="32">
        <v>19</v>
      </c>
      <c r="O192" s="32" t="str">
        <f t="shared" si="24"/>
        <v>Swallowing</v>
      </c>
      <c r="W192" s="31"/>
      <c r="X192" s="37"/>
    </row>
    <row r="193" spans="1:24">
      <c r="A193" s="34" t="s">
        <v>399</v>
      </c>
      <c r="B193" s="34">
        <v>69</v>
      </c>
      <c r="C193" s="34" t="s">
        <v>490</v>
      </c>
      <c r="D193" s="34">
        <v>42</v>
      </c>
      <c r="E193" s="34" t="str">
        <f t="shared" si="17"/>
        <v>no transformation</v>
      </c>
      <c r="F193" s="34">
        <f t="shared" si="18"/>
        <v>69</v>
      </c>
      <c r="G193" s="34" t="str">
        <f t="shared" si="19"/>
        <v>tablet</v>
      </c>
      <c r="H193" s="32" t="str">
        <f t="shared" si="20"/>
        <v>97</v>
      </c>
      <c r="I193" s="35" t="str">
        <f t="shared" si="21"/>
        <v>Solid</v>
      </c>
      <c r="J193" s="32">
        <v>44</v>
      </c>
      <c r="K193" s="32" t="str">
        <f t="shared" si="22"/>
        <v>delayed</v>
      </c>
      <c r="L193" s="32">
        <v>31</v>
      </c>
      <c r="M193" s="35" t="str">
        <f t="shared" si="23"/>
        <v>Oral</v>
      </c>
      <c r="N193" s="32">
        <v>19</v>
      </c>
      <c r="O193" s="32" t="str">
        <f t="shared" si="24"/>
        <v>Swallowing</v>
      </c>
      <c r="W193" s="31"/>
      <c r="X193" s="38"/>
    </row>
    <row r="194" spans="1:24">
      <c r="A194" s="34" t="s">
        <v>313</v>
      </c>
      <c r="B194" s="34">
        <v>69</v>
      </c>
      <c r="C194" s="34" t="s">
        <v>490</v>
      </c>
      <c r="D194" s="34">
        <v>42</v>
      </c>
      <c r="E194" s="34" t="str">
        <f t="shared" si="17"/>
        <v>no transformation</v>
      </c>
      <c r="F194" s="34">
        <f t="shared" si="18"/>
        <v>69</v>
      </c>
      <c r="G194" s="34" t="str">
        <f t="shared" si="19"/>
        <v>tablet</v>
      </c>
      <c r="H194" s="32" t="str">
        <f t="shared" si="20"/>
        <v>97</v>
      </c>
      <c r="I194" s="35" t="str">
        <f t="shared" si="21"/>
        <v>Solid</v>
      </c>
      <c r="J194" s="32">
        <v>47</v>
      </c>
      <c r="K194" s="32" t="str">
        <f t="shared" si="22"/>
        <v>conventional</v>
      </c>
      <c r="L194" s="32">
        <v>31</v>
      </c>
      <c r="M194" s="35" t="str">
        <f t="shared" si="23"/>
        <v>Oral</v>
      </c>
      <c r="N194" s="32">
        <v>14</v>
      </c>
      <c r="O194" s="32" t="str">
        <f t="shared" si="24"/>
        <v>Orodispersion</v>
      </c>
      <c r="W194" s="31"/>
      <c r="X194" s="38"/>
    </row>
    <row r="195" spans="1:24">
      <c r="A195" s="34" t="s">
        <v>401</v>
      </c>
      <c r="B195" s="34">
        <v>51</v>
      </c>
      <c r="C195" s="34" t="s">
        <v>510</v>
      </c>
      <c r="D195" s="34">
        <v>42</v>
      </c>
      <c r="E195" s="34" t="str">
        <f t="shared" si="17"/>
        <v>no transformation</v>
      </c>
      <c r="F195" s="34">
        <f t="shared" si="18"/>
        <v>51</v>
      </c>
      <c r="G195" s="34" t="str">
        <f t="shared" si="19"/>
        <v>capsule</v>
      </c>
      <c r="H195" s="32" t="str">
        <f t="shared" si="20"/>
        <v>97</v>
      </c>
      <c r="I195" s="35" t="str">
        <f t="shared" si="21"/>
        <v>Solid</v>
      </c>
      <c r="J195" s="32">
        <v>45</v>
      </c>
      <c r="K195" s="32" t="str">
        <f t="shared" si="22"/>
        <v>prolonged</v>
      </c>
      <c r="L195" s="32">
        <v>31</v>
      </c>
      <c r="M195" s="35" t="str">
        <f t="shared" si="23"/>
        <v>Oral</v>
      </c>
      <c r="N195" s="32">
        <v>19</v>
      </c>
      <c r="O195" s="32" t="str">
        <f t="shared" si="24"/>
        <v>Swallowing</v>
      </c>
    </row>
    <row r="196" spans="1:24">
      <c r="A196" s="34" t="s">
        <v>402</v>
      </c>
      <c r="B196" s="34">
        <v>69</v>
      </c>
      <c r="C196" s="34" t="s">
        <v>490</v>
      </c>
      <c r="D196" s="34">
        <v>42</v>
      </c>
      <c r="E196" s="34" t="str">
        <f t="shared" si="17"/>
        <v>no transformation</v>
      </c>
      <c r="F196" s="34">
        <f t="shared" si="18"/>
        <v>69</v>
      </c>
      <c r="G196" s="34" t="str">
        <f t="shared" si="19"/>
        <v>tablet</v>
      </c>
      <c r="H196" s="32" t="str">
        <f t="shared" si="20"/>
        <v>97</v>
      </c>
      <c r="I196" s="35" t="str">
        <f t="shared" si="21"/>
        <v>Solid</v>
      </c>
      <c r="J196" s="32">
        <v>45</v>
      </c>
      <c r="K196" s="32" t="str">
        <f t="shared" si="22"/>
        <v>prolonged</v>
      </c>
      <c r="L196" s="32">
        <v>31</v>
      </c>
      <c r="M196" s="35" t="str">
        <f t="shared" si="23"/>
        <v>Oral</v>
      </c>
      <c r="N196" s="32">
        <v>19</v>
      </c>
      <c r="O196" s="32" t="str">
        <f t="shared" si="24"/>
        <v>Swallowing</v>
      </c>
    </row>
    <row r="197" spans="1:24">
      <c r="A197" s="34" t="s">
        <v>403</v>
      </c>
      <c r="B197" s="34">
        <v>51</v>
      </c>
      <c r="C197" s="34" t="s">
        <v>510</v>
      </c>
      <c r="D197" s="34">
        <v>42</v>
      </c>
      <c r="E197" s="34" t="str">
        <f t="shared" ref="E197:E260" si="25">IF(D197=42, "no transformation", "")</f>
        <v>no transformation</v>
      </c>
      <c r="F197" s="34">
        <f t="shared" ref="F197:F260" si="26">IF(D197=42, B197, "")</f>
        <v>51</v>
      </c>
      <c r="G197" s="34" t="str">
        <f t="shared" ref="G197:G260" si="27">IF(E197="no transformation",C197, "")</f>
        <v>capsule</v>
      </c>
      <c r="H197" s="32" t="str">
        <f t="shared" ref="H197:H259" si="28">IF(I197="Liquid", "99", IF(I197= "SemiSolid", "98", IF(I197= "Solid", "97", "")))</f>
        <v>97</v>
      </c>
      <c r="I197" s="35" t="str">
        <f t="shared" ref="I197:I259" si="29">IF(AND(F197&gt;=77,F197&lt;=86),"Liquid",IF(AND(F197&gt;=71,F197&lt;=76),"SemiSolid",IF(AND(F197&gt;=49,F197&lt;=70),"Solid","")))</f>
        <v>Solid</v>
      </c>
      <c r="J197" s="32">
        <v>47</v>
      </c>
      <c r="K197" s="32" t="str">
        <f t="shared" ref="K197:K260" si="30">IF(J197=47, "conventional", IF(J197=45, "prolonged", IF(J197=44, "delayed", "")))</f>
        <v>conventional</v>
      </c>
      <c r="L197" s="32">
        <v>31</v>
      </c>
      <c r="M197" s="35" t="str">
        <f t="shared" ref="M197:M254" si="31">IF(L197=32,"Oromucosal",IF(L197=31,"Oral",IF(L197=30,"Ocular",IF(L197=29,"Nasal",IF(L197=33,"Parenteral",IF(L197=35,"Rectal",IF(L197=22,"Cutaneous/Transdermal","")))))))</f>
        <v>Oral</v>
      </c>
      <c r="N197" s="32">
        <v>19</v>
      </c>
      <c r="O197" s="32" t="str">
        <f t="shared" ref="O197:O254" si="32">IF(N197=14,"Orodispersion",IF(N197=10,"Inhalation",IF(N197=19,"Swallowing",IF(N197=7,"Chewing",IF(N197=113,"Implantation",IF(N197=9,"Infusion",IF(N197=18,"Sucking","")))))))</f>
        <v>Swallowing</v>
      </c>
    </row>
    <row r="198" spans="1:24">
      <c r="A198" s="34" t="s">
        <v>405</v>
      </c>
      <c r="B198" s="34">
        <v>69</v>
      </c>
      <c r="C198" s="34" t="s">
        <v>490</v>
      </c>
      <c r="D198" s="34">
        <v>42</v>
      </c>
      <c r="E198" s="34" t="str">
        <f t="shared" si="25"/>
        <v>no transformation</v>
      </c>
      <c r="F198" s="34">
        <f t="shared" si="26"/>
        <v>69</v>
      </c>
      <c r="G198" s="34" t="str">
        <f t="shared" si="27"/>
        <v>tablet</v>
      </c>
      <c r="H198" s="32" t="str">
        <f t="shared" si="28"/>
        <v>97</v>
      </c>
      <c r="I198" s="35" t="str">
        <f t="shared" si="29"/>
        <v>Solid</v>
      </c>
      <c r="J198" s="32">
        <v>47</v>
      </c>
      <c r="K198" s="32" t="str">
        <f t="shared" si="30"/>
        <v>conventional</v>
      </c>
      <c r="L198" s="32">
        <v>31</v>
      </c>
      <c r="M198" s="35" t="str">
        <f t="shared" si="31"/>
        <v>Oral</v>
      </c>
      <c r="N198" s="32">
        <v>19</v>
      </c>
      <c r="O198" s="32" t="str">
        <f t="shared" si="32"/>
        <v>Swallowing</v>
      </c>
    </row>
    <row r="199" spans="1:24">
      <c r="A199" s="34" t="s">
        <v>407</v>
      </c>
      <c r="B199" s="34">
        <v>69</v>
      </c>
      <c r="C199" s="34" t="s">
        <v>490</v>
      </c>
      <c r="D199" s="34">
        <v>42</v>
      </c>
      <c r="E199" s="34" t="str">
        <f t="shared" si="25"/>
        <v>no transformation</v>
      </c>
      <c r="F199" s="34">
        <f t="shared" si="26"/>
        <v>69</v>
      </c>
      <c r="G199" s="34" t="str">
        <f t="shared" si="27"/>
        <v>tablet</v>
      </c>
      <c r="H199" s="32" t="str">
        <f t="shared" si="28"/>
        <v>97</v>
      </c>
      <c r="I199" s="35" t="str">
        <f t="shared" si="29"/>
        <v>Solid</v>
      </c>
      <c r="J199" s="32">
        <v>47</v>
      </c>
      <c r="K199" s="32" t="str">
        <f t="shared" si="30"/>
        <v>conventional</v>
      </c>
      <c r="L199" s="32">
        <v>32</v>
      </c>
      <c r="M199" s="35" t="str">
        <f t="shared" si="31"/>
        <v>Oromucosal</v>
      </c>
      <c r="N199" s="32">
        <v>14</v>
      </c>
      <c r="O199" s="32" t="str">
        <f t="shared" si="32"/>
        <v>Orodispersion</v>
      </c>
    </row>
    <row r="200" spans="1:24">
      <c r="A200" s="34" t="s">
        <v>305</v>
      </c>
      <c r="B200" s="34">
        <v>69</v>
      </c>
      <c r="C200" s="34" t="s">
        <v>490</v>
      </c>
      <c r="D200" s="34">
        <v>42</v>
      </c>
      <c r="E200" s="34" t="str">
        <f t="shared" si="25"/>
        <v>no transformation</v>
      </c>
      <c r="F200" s="34">
        <f t="shared" si="26"/>
        <v>69</v>
      </c>
      <c r="G200" s="34" t="str">
        <f t="shared" si="27"/>
        <v>tablet</v>
      </c>
      <c r="H200" s="32" t="str">
        <f t="shared" si="28"/>
        <v>97</v>
      </c>
      <c r="I200" s="35" t="str">
        <f t="shared" si="29"/>
        <v>Solid</v>
      </c>
      <c r="J200" s="32">
        <v>45</v>
      </c>
      <c r="K200" s="32" t="str">
        <f t="shared" si="30"/>
        <v>prolonged</v>
      </c>
      <c r="L200" s="32">
        <v>32</v>
      </c>
      <c r="M200" s="35" t="str">
        <f t="shared" si="31"/>
        <v>Oromucosal</v>
      </c>
      <c r="N200" s="32">
        <v>14</v>
      </c>
      <c r="O200" s="32" t="str">
        <f t="shared" si="32"/>
        <v>Orodispersion</v>
      </c>
    </row>
    <row r="201" spans="1:24">
      <c r="E201" s="34" t="str">
        <f t="shared" si="25"/>
        <v/>
      </c>
      <c r="F201" s="34" t="str">
        <f t="shared" si="26"/>
        <v/>
      </c>
      <c r="G201" s="34" t="str">
        <f t="shared" si="27"/>
        <v/>
      </c>
      <c r="H201" s="32" t="str">
        <f t="shared" si="28"/>
        <v/>
      </c>
      <c r="I201" s="35" t="str">
        <f t="shared" si="29"/>
        <v/>
      </c>
      <c r="K201" s="32" t="str">
        <f t="shared" si="30"/>
        <v/>
      </c>
      <c r="M201" s="35" t="str">
        <f t="shared" si="31"/>
        <v/>
      </c>
      <c r="O201" s="32" t="str">
        <f t="shared" si="32"/>
        <v/>
      </c>
    </row>
    <row r="202" spans="1:24">
      <c r="A202" s="33" t="s">
        <v>417</v>
      </c>
      <c r="B202" s="34"/>
      <c r="C202" s="34"/>
      <c r="D202" s="34"/>
      <c r="E202" s="34" t="str">
        <f t="shared" si="25"/>
        <v/>
      </c>
      <c r="F202" s="34" t="str">
        <f t="shared" si="26"/>
        <v/>
      </c>
      <c r="G202" s="34" t="str">
        <f t="shared" si="27"/>
        <v/>
      </c>
      <c r="H202" s="32" t="str">
        <f t="shared" si="28"/>
        <v/>
      </c>
      <c r="I202" s="35" t="str">
        <f t="shared" si="29"/>
        <v/>
      </c>
      <c r="K202" s="32" t="str">
        <f t="shared" si="30"/>
        <v/>
      </c>
      <c r="M202" s="35" t="str">
        <f t="shared" si="31"/>
        <v/>
      </c>
      <c r="O202" s="32" t="str">
        <f t="shared" si="32"/>
        <v/>
      </c>
    </row>
    <row r="203" spans="1:24">
      <c r="A203" s="34" t="s">
        <v>418</v>
      </c>
      <c r="B203" s="34">
        <v>66</v>
      </c>
      <c r="C203" s="34" t="s">
        <v>499</v>
      </c>
      <c r="D203" s="34">
        <v>40</v>
      </c>
      <c r="E203" s="34" t="s">
        <v>497</v>
      </c>
      <c r="F203" s="34">
        <v>83</v>
      </c>
      <c r="G203" s="34" t="s">
        <v>492</v>
      </c>
      <c r="H203" s="32" t="str">
        <f t="shared" si="28"/>
        <v>99</v>
      </c>
      <c r="I203" s="35" t="str">
        <f t="shared" si="29"/>
        <v>Liquid</v>
      </c>
      <c r="J203" s="32">
        <v>47</v>
      </c>
      <c r="K203" s="32" t="str">
        <f t="shared" si="30"/>
        <v>conventional</v>
      </c>
      <c r="L203" s="32">
        <v>37</v>
      </c>
      <c r="M203" s="35" t="s">
        <v>520</v>
      </c>
      <c r="N203" s="32">
        <v>11</v>
      </c>
      <c r="O203" s="32" t="s">
        <v>81</v>
      </c>
    </row>
    <row r="204" spans="1:24">
      <c r="E204" s="34" t="str">
        <f t="shared" si="25"/>
        <v/>
      </c>
      <c r="F204" s="34" t="str">
        <f t="shared" si="26"/>
        <v/>
      </c>
      <c r="G204" s="34" t="str">
        <f t="shared" si="27"/>
        <v/>
      </c>
      <c r="H204" s="32" t="str">
        <f t="shared" si="28"/>
        <v/>
      </c>
      <c r="I204" s="35" t="str">
        <f t="shared" si="29"/>
        <v/>
      </c>
      <c r="K204" s="32" t="str">
        <f t="shared" si="30"/>
        <v/>
      </c>
      <c r="M204" s="35" t="str">
        <f t="shared" si="31"/>
        <v/>
      </c>
      <c r="O204" s="32" t="str">
        <f t="shared" si="32"/>
        <v/>
      </c>
    </row>
    <row r="205" spans="1:24">
      <c r="A205" s="33" t="s">
        <v>419</v>
      </c>
      <c r="B205" s="34"/>
      <c r="C205" s="34"/>
      <c r="D205" s="34"/>
      <c r="E205" s="34" t="str">
        <f t="shared" si="25"/>
        <v/>
      </c>
      <c r="F205" s="34" t="str">
        <f t="shared" si="26"/>
        <v/>
      </c>
      <c r="G205" s="34" t="str">
        <f t="shared" si="27"/>
        <v/>
      </c>
      <c r="H205" s="32" t="str">
        <f t="shared" si="28"/>
        <v/>
      </c>
      <c r="I205" s="35" t="str">
        <f t="shared" si="29"/>
        <v/>
      </c>
      <c r="K205" s="32" t="str">
        <f t="shared" si="30"/>
        <v/>
      </c>
      <c r="M205" s="35" t="str">
        <f t="shared" si="31"/>
        <v/>
      </c>
      <c r="O205" s="32" t="str">
        <f t="shared" si="32"/>
        <v/>
      </c>
    </row>
    <row r="206" spans="1:24">
      <c r="A206" s="34" t="s">
        <v>420</v>
      </c>
      <c r="B206" s="34">
        <v>83</v>
      </c>
      <c r="C206" s="34" t="s">
        <v>492</v>
      </c>
      <c r="D206" s="34">
        <v>42</v>
      </c>
      <c r="E206" s="34" t="str">
        <f t="shared" si="25"/>
        <v>no transformation</v>
      </c>
      <c r="F206" s="34">
        <f t="shared" si="26"/>
        <v>83</v>
      </c>
      <c r="G206" s="34" t="str">
        <f t="shared" si="27"/>
        <v>solution</v>
      </c>
      <c r="H206" s="32" t="str">
        <f t="shared" si="28"/>
        <v>99</v>
      </c>
      <c r="I206" s="35" t="str">
        <f t="shared" si="29"/>
        <v>Liquid</v>
      </c>
      <c r="J206" s="32">
        <v>47</v>
      </c>
      <c r="K206" s="32" t="str">
        <f t="shared" si="30"/>
        <v>conventional</v>
      </c>
      <c r="L206" s="32">
        <v>35</v>
      </c>
      <c r="M206" s="35" t="str">
        <f t="shared" si="31"/>
        <v>Rectal</v>
      </c>
      <c r="N206" s="32">
        <v>15</v>
      </c>
      <c r="O206" s="32" t="s">
        <v>527</v>
      </c>
    </row>
    <row r="207" spans="1:24">
      <c r="A207" s="34" t="s">
        <v>421</v>
      </c>
      <c r="B207" s="34">
        <v>71</v>
      </c>
      <c r="C207" s="34" t="s">
        <v>507</v>
      </c>
      <c r="D207" s="34">
        <v>42</v>
      </c>
      <c r="E207" s="34" t="str">
        <f t="shared" si="25"/>
        <v>no transformation</v>
      </c>
      <c r="F207" s="34">
        <f t="shared" si="26"/>
        <v>71</v>
      </c>
      <c r="G207" s="34" t="str">
        <f t="shared" si="27"/>
        <v>cream</v>
      </c>
      <c r="H207" s="32" t="str">
        <f t="shared" si="28"/>
        <v>98</v>
      </c>
      <c r="I207" s="35" t="str">
        <f t="shared" si="29"/>
        <v>SemiSolid</v>
      </c>
      <c r="J207" s="32">
        <v>47</v>
      </c>
      <c r="K207" s="32" t="str">
        <f t="shared" si="30"/>
        <v>conventional</v>
      </c>
      <c r="L207" s="32">
        <v>35</v>
      </c>
      <c r="M207" s="35" t="str">
        <f t="shared" si="31"/>
        <v>Rectal</v>
      </c>
      <c r="N207" s="32">
        <v>5</v>
      </c>
      <c r="O207" s="32" t="s">
        <v>528</v>
      </c>
    </row>
    <row r="208" spans="1:24">
      <c r="A208" s="34" t="s">
        <v>422</v>
      </c>
      <c r="B208" s="34">
        <v>72</v>
      </c>
      <c r="C208" s="34" t="s">
        <v>503</v>
      </c>
      <c r="D208" s="34">
        <v>42</v>
      </c>
      <c r="E208" s="34" t="str">
        <f t="shared" si="25"/>
        <v>no transformation</v>
      </c>
      <c r="F208" s="34">
        <f t="shared" si="26"/>
        <v>72</v>
      </c>
      <c r="G208" s="34" t="str">
        <f t="shared" si="27"/>
        <v>foam</v>
      </c>
      <c r="H208" s="32" t="str">
        <f t="shared" si="28"/>
        <v>98</v>
      </c>
      <c r="I208" s="35" t="str">
        <f t="shared" si="29"/>
        <v>SemiSolid</v>
      </c>
      <c r="J208" s="32">
        <v>47</v>
      </c>
      <c r="K208" s="32" t="str">
        <f t="shared" si="30"/>
        <v>conventional</v>
      </c>
      <c r="L208" s="32">
        <v>35</v>
      </c>
      <c r="M208" s="35" t="str">
        <f t="shared" si="31"/>
        <v>Rectal</v>
      </c>
      <c r="N208" s="32">
        <v>5</v>
      </c>
      <c r="O208" s="32" t="s">
        <v>528</v>
      </c>
    </row>
    <row r="209" spans="1:15">
      <c r="A209" s="34" t="s">
        <v>423</v>
      </c>
      <c r="B209" s="34">
        <v>73</v>
      </c>
      <c r="C209" s="34" t="s">
        <v>505</v>
      </c>
      <c r="D209" s="34">
        <v>42</v>
      </c>
      <c r="E209" s="34" t="str">
        <f t="shared" si="25"/>
        <v>no transformation</v>
      </c>
      <c r="F209" s="34">
        <f t="shared" si="26"/>
        <v>73</v>
      </c>
      <c r="G209" s="34" t="str">
        <f t="shared" si="27"/>
        <v>gel</v>
      </c>
      <c r="H209" s="32" t="str">
        <f t="shared" si="28"/>
        <v>98</v>
      </c>
      <c r="I209" s="35" t="str">
        <f t="shared" si="29"/>
        <v>SemiSolid</v>
      </c>
      <c r="J209" s="32">
        <v>47</v>
      </c>
      <c r="K209" s="32" t="str">
        <f t="shared" si="30"/>
        <v>conventional</v>
      </c>
      <c r="L209" s="32">
        <v>35</v>
      </c>
      <c r="M209" s="35" t="str">
        <f t="shared" si="31"/>
        <v>Rectal</v>
      </c>
      <c r="N209" s="32">
        <v>5</v>
      </c>
      <c r="O209" s="32" t="s">
        <v>528</v>
      </c>
    </row>
    <row r="210" spans="1:15">
      <c r="A210" s="34" t="s">
        <v>424</v>
      </c>
      <c r="B210" s="34">
        <v>74</v>
      </c>
      <c r="C210" s="34" t="s">
        <v>506</v>
      </c>
      <c r="D210" s="34">
        <v>42</v>
      </c>
      <c r="E210" s="34" t="str">
        <f t="shared" si="25"/>
        <v>no transformation</v>
      </c>
      <c r="F210" s="34">
        <f t="shared" si="26"/>
        <v>74</v>
      </c>
      <c r="G210" s="34" t="str">
        <f t="shared" si="27"/>
        <v>ointment</v>
      </c>
      <c r="H210" s="32" t="str">
        <f t="shared" si="28"/>
        <v>98</v>
      </c>
      <c r="I210" s="35" t="str">
        <f t="shared" si="29"/>
        <v>SemiSolid</v>
      </c>
      <c r="J210" s="32">
        <v>47</v>
      </c>
      <c r="K210" s="32" t="str">
        <f t="shared" si="30"/>
        <v>conventional</v>
      </c>
      <c r="L210" s="32">
        <v>35</v>
      </c>
      <c r="M210" s="35" t="str">
        <f t="shared" si="31"/>
        <v>Rectal</v>
      </c>
      <c r="N210" s="32">
        <v>5</v>
      </c>
      <c r="O210" s="32" t="s">
        <v>528</v>
      </c>
    </row>
    <row r="211" spans="1:15">
      <c r="A211" s="34" t="s">
        <v>425</v>
      </c>
      <c r="B211" s="34">
        <v>83</v>
      </c>
      <c r="C211" s="34" t="s">
        <v>492</v>
      </c>
      <c r="D211" s="34">
        <v>42</v>
      </c>
      <c r="E211" s="34" t="str">
        <f t="shared" si="25"/>
        <v>no transformation</v>
      </c>
      <c r="F211" s="34">
        <f t="shared" si="26"/>
        <v>83</v>
      </c>
      <c r="G211" s="34" t="str">
        <f t="shared" si="27"/>
        <v>solution</v>
      </c>
      <c r="H211" s="32" t="str">
        <f t="shared" si="28"/>
        <v>99</v>
      </c>
      <c r="I211" s="35" t="str">
        <f t="shared" si="29"/>
        <v>Liquid</v>
      </c>
      <c r="J211" s="32">
        <v>47</v>
      </c>
      <c r="K211" s="32" t="str">
        <f t="shared" si="30"/>
        <v>conventional</v>
      </c>
      <c r="L211" s="32">
        <v>35</v>
      </c>
      <c r="M211" s="35" t="str">
        <f t="shared" si="31"/>
        <v>Rectal</v>
      </c>
      <c r="N211" s="32">
        <v>5</v>
      </c>
      <c r="O211" s="32" t="s">
        <v>528</v>
      </c>
    </row>
    <row r="212" spans="1:15">
      <c r="A212" s="34" t="s">
        <v>426</v>
      </c>
      <c r="B212" s="34">
        <v>94</v>
      </c>
      <c r="C212" s="34" t="s">
        <v>501</v>
      </c>
      <c r="D212" s="34">
        <v>42</v>
      </c>
      <c r="E212" s="34" t="str">
        <f t="shared" si="25"/>
        <v>no transformation</v>
      </c>
      <c r="F212" s="34">
        <f t="shared" si="26"/>
        <v>94</v>
      </c>
      <c r="G212" s="34" t="str">
        <f t="shared" si="27"/>
        <v>spray</v>
      </c>
      <c r="H212" s="45">
        <v>99</v>
      </c>
      <c r="I212" s="35" t="s">
        <v>530</v>
      </c>
      <c r="J212" s="32">
        <v>47</v>
      </c>
      <c r="K212" s="32" t="str">
        <f t="shared" si="30"/>
        <v>conventional</v>
      </c>
      <c r="L212" s="32">
        <v>35</v>
      </c>
      <c r="M212" s="35" t="str">
        <f t="shared" si="31"/>
        <v>Rectal</v>
      </c>
      <c r="N212" s="32">
        <v>17</v>
      </c>
      <c r="O212" s="32" t="s">
        <v>533</v>
      </c>
    </row>
    <row r="213" spans="1:15">
      <c r="A213" s="34" t="s">
        <v>427</v>
      </c>
      <c r="B213" s="34">
        <v>68</v>
      </c>
      <c r="C213" s="34" t="s">
        <v>513</v>
      </c>
      <c r="D213" s="34">
        <v>42</v>
      </c>
      <c r="E213" s="34" t="str">
        <f t="shared" si="25"/>
        <v>no transformation</v>
      </c>
      <c r="F213" s="34">
        <f t="shared" si="26"/>
        <v>68</v>
      </c>
      <c r="G213" s="34" t="str">
        <f t="shared" si="27"/>
        <v>suppository</v>
      </c>
      <c r="H213" s="32" t="str">
        <f t="shared" si="28"/>
        <v>97</v>
      </c>
      <c r="I213" s="35" t="str">
        <f t="shared" si="29"/>
        <v>Solid</v>
      </c>
      <c r="J213" s="32">
        <v>47</v>
      </c>
      <c r="K213" s="32" t="str">
        <f t="shared" si="30"/>
        <v>conventional</v>
      </c>
      <c r="L213" s="32">
        <v>35</v>
      </c>
      <c r="M213" s="35" t="str">
        <f t="shared" si="31"/>
        <v>Rectal</v>
      </c>
      <c r="N213" s="32">
        <v>12</v>
      </c>
      <c r="O213" s="32" t="s">
        <v>535</v>
      </c>
    </row>
    <row r="214" spans="1:15">
      <c r="E214" s="34" t="str">
        <f t="shared" si="25"/>
        <v/>
      </c>
      <c r="F214" s="34" t="str">
        <f t="shared" si="26"/>
        <v/>
      </c>
      <c r="G214" s="34" t="str">
        <f t="shared" si="27"/>
        <v/>
      </c>
      <c r="H214" s="32" t="str">
        <f t="shared" si="28"/>
        <v/>
      </c>
      <c r="I214" s="35" t="str">
        <f t="shared" si="29"/>
        <v/>
      </c>
      <c r="K214" s="32" t="str">
        <f t="shared" si="30"/>
        <v/>
      </c>
      <c r="M214" s="35" t="str">
        <f t="shared" si="31"/>
        <v/>
      </c>
      <c r="O214" s="32" t="str">
        <f t="shared" si="32"/>
        <v/>
      </c>
    </row>
    <row r="215" spans="1:15">
      <c r="A215" s="33" t="s">
        <v>428</v>
      </c>
      <c r="B215" s="34"/>
      <c r="C215" s="34"/>
      <c r="D215" s="34"/>
      <c r="E215" s="34" t="str">
        <f t="shared" si="25"/>
        <v/>
      </c>
      <c r="F215" s="34" t="str">
        <f t="shared" si="26"/>
        <v/>
      </c>
      <c r="G215" s="34" t="str">
        <f t="shared" si="27"/>
        <v/>
      </c>
      <c r="H215" s="32" t="str">
        <f t="shared" si="28"/>
        <v/>
      </c>
      <c r="I215" s="35" t="str">
        <f t="shared" si="29"/>
        <v/>
      </c>
      <c r="K215" s="32" t="str">
        <f t="shared" si="30"/>
        <v/>
      </c>
      <c r="M215" s="35" t="str">
        <f t="shared" si="31"/>
        <v/>
      </c>
      <c r="O215" s="32" t="str">
        <f t="shared" si="32"/>
        <v/>
      </c>
    </row>
    <row r="216" spans="1:15">
      <c r="A216" s="34" t="s">
        <v>429</v>
      </c>
      <c r="B216" s="34">
        <v>93</v>
      </c>
      <c r="C216" s="34" t="s">
        <v>514</v>
      </c>
      <c r="D216" s="34">
        <v>42</v>
      </c>
      <c r="E216" s="34" t="str">
        <f t="shared" si="25"/>
        <v>no transformation</v>
      </c>
      <c r="F216" s="34">
        <f t="shared" si="26"/>
        <v>93</v>
      </c>
      <c r="G216" s="34" t="str">
        <f t="shared" si="27"/>
        <v>shampoo</v>
      </c>
      <c r="H216" s="45">
        <v>99</v>
      </c>
      <c r="I216" s="35" t="s">
        <v>530</v>
      </c>
      <c r="J216" s="32">
        <v>47</v>
      </c>
      <c r="K216" s="32" t="str">
        <f t="shared" si="30"/>
        <v>conventional</v>
      </c>
      <c r="L216" s="32">
        <v>22</v>
      </c>
      <c r="M216" s="35" t="str">
        <f t="shared" si="31"/>
        <v>Cutaneous/Transdermal</v>
      </c>
      <c r="N216" s="32">
        <v>6</v>
      </c>
      <c r="O216" s="32" t="s">
        <v>536</v>
      </c>
    </row>
    <row r="217" spans="1:15">
      <c r="E217" s="34" t="str">
        <f t="shared" si="25"/>
        <v/>
      </c>
      <c r="F217" s="34" t="str">
        <f t="shared" si="26"/>
        <v/>
      </c>
      <c r="G217" s="34" t="str">
        <f t="shared" si="27"/>
        <v/>
      </c>
      <c r="H217" s="32" t="str">
        <f t="shared" si="28"/>
        <v/>
      </c>
      <c r="I217" s="35" t="str">
        <f t="shared" si="29"/>
        <v/>
      </c>
      <c r="K217" s="32" t="str">
        <f t="shared" si="30"/>
        <v/>
      </c>
      <c r="M217" s="35" t="str">
        <f t="shared" si="31"/>
        <v/>
      </c>
      <c r="O217" s="32" t="str">
        <f t="shared" si="32"/>
        <v/>
      </c>
    </row>
    <row r="218" spans="1:15">
      <c r="A218" s="33" t="s">
        <v>430</v>
      </c>
      <c r="B218" s="34"/>
      <c r="C218" s="34"/>
      <c r="D218" s="34"/>
      <c r="E218" s="34" t="str">
        <f t="shared" si="25"/>
        <v/>
      </c>
      <c r="F218" s="34" t="str">
        <f t="shared" si="26"/>
        <v/>
      </c>
      <c r="G218" s="34" t="str">
        <f t="shared" si="27"/>
        <v/>
      </c>
      <c r="H218" s="32" t="str">
        <f t="shared" si="28"/>
        <v/>
      </c>
      <c r="I218" s="35" t="str">
        <f t="shared" si="29"/>
        <v/>
      </c>
      <c r="K218" s="32" t="str">
        <f t="shared" si="30"/>
        <v/>
      </c>
      <c r="M218" s="35" t="str">
        <f t="shared" si="31"/>
        <v/>
      </c>
      <c r="O218" s="32" t="str">
        <f t="shared" si="32"/>
        <v/>
      </c>
    </row>
    <row r="219" spans="1:15">
      <c r="A219" s="34" t="s">
        <v>431</v>
      </c>
      <c r="B219" s="34">
        <v>49</v>
      </c>
      <c r="C219" s="34" t="s">
        <v>515</v>
      </c>
      <c r="D219" s="34">
        <v>42</v>
      </c>
      <c r="E219" s="34" t="str">
        <f t="shared" si="25"/>
        <v>no transformation</v>
      </c>
      <c r="F219" s="34">
        <f t="shared" si="26"/>
        <v>49</v>
      </c>
      <c r="G219" s="34" t="str">
        <f t="shared" si="27"/>
        <v>block</v>
      </c>
      <c r="H219" s="32" t="str">
        <f t="shared" si="28"/>
        <v>97</v>
      </c>
      <c r="I219" s="35" t="str">
        <f t="shared" si="29"/>
        <v>Solid</v>
      </c>
      <c r="J219" s="32">
        <v>47</v>
      </c>
      <c r="K219" s="32" t="str">
        <f t="shared" si="30"/>
        <v>conventional</v>
      </c>
      <c r="L219" s="32">
        <v>22</v>
      </c>
      <c r="M219" s="35" t="str">
        <f t="shared" si="31"/>
        <v>Cutaneous/Transdermal</v>
      </c>
      <c r="N219" s="32">
        <v>6</v>
      </c>
      <c r="O219" s="32" t="s">
        <v>536</v>
      </c>
    </row>
    <row r="220" spans="1:15">
      <c r="A220" s="34" t="s">
        <v>432</v>
      </c>
      <c r="B220" s="34">
        <v>82</v>
      </c>
      <c r="C220" s="34" t="s">
        <v>502</v>
      </c>
      <c r="D220" s="34">
        <v>42</v>
      </c>
      <c r="E220" s="34" t="str">
        <f t="shared" si="25"/>
        <v>no transformation</v>
      </c>
      <c r="F220" s="34">
        <f t="shared" si="26"/>
        <v>82</v>
      </c>
      <c r="G220" s="34" t="str">
        <f t="shared" si="27"/>
        <v>liquid</v>
      </c>
      <c r="H220" s="32" t="str">
        <f t="shared" si="28"/>
        <v>99</v>
      </c>
      <c r="I220" s="35" t="str">
        <f t="shared" si="29"/>
        <v>Liquid</v>
      </c>
      <c r="J220" s="32">
        <v>47</v>
      </c>
      <c r="K220" s="32" t="str">
        <f t="shared" si="30"/>
        <v>conventional</v>
      </c>
      <c r="L220" s="32">
        <v>22</v>
      </c>
      <c r="M220" s="35" t="str">
        <f t="shared" si="31"/>
        <v>Cutaneous/Transdermal</v>
      </c>
      <c r="N220" s="35">
        <v>6</v>
      </c>
      <c r="O220" s="32" t="s">
        <v>536</v>
      </c>
    </row>
    <row r="221" spans="1:15">
      <c r="E221" s="34" t="str">
        <f t="shared" si="25"/>
        <v/>
      </c>
      <c r="F221" s="34" t="str">
        <f t="shared" si="26"/>
        <v/>
      </c>
      <c r="G221" s="34" t="str">
        <f t="shared" si="27"/>
        <v/>
      </c>
      <c r="H221" s="32" t="str">
        <f>IF(N220="Liquid", "99", IF(N220= "SemiSolid", "98", IF(N220= "Solid", "97", "")))</f>
        <v/>
      </c>
      <c r="K221" s="32" t="str">
        <f t="shared" si="30"/>
        <v/>
      </c>
      <c r="M221" s="35" t="str">
        <f t="shared" si="31"/>
        <v/>
      </c>
      <c r="O221" s="32" t="str">
        <f t="shared" si="32"/>
        <v/>
      </c>
    </row>
    <row r="222" spans="1:15">
      <c r="A222" s="33" t="s">
        <v>433</v>
      </c>
      <c r="B222" s="34"/>
      <c r="C222" s="34"/>
      <c r="D222" s="34"/>
      <c r="E222" s="34" t="str">
        <f t="shared" si="25"/>
        <v/>
      </c>
      <c r="F222" s="34" t="str">
        <f t="shared" si="26"/>
        <v/>
      </c>
      <c r="G222" s="34" t="str">
        <f t="shared" si="27"/>
        <v/>
      </c>
      <c r="H222" s="32" t="str">
        <f t="shared" si="28"/>
        <v/>
      </c>
      <c r="I222" s="35" t="str">
        <f t="shared" si="29"/>
        <v/>
      </c>
      <c r="K222" s="32" t="str">
        <f t="shared" si="30"/>
        <v/>
      </c>
      <c r="M222" s="35" t="str">
        <f t="shared" si="31"/>
        <v/>
      </c>
      <c r="O222" s="32" t="str">
        <f t="shared" si="32"/>
        <v/>
      </c>
    </row>
    <row r="223" spans="1:15">
      <c r="A223" s="34" t="s">
        <v>377</v>
      </c>
      <c r="B223" s="34">
        <v>52</v>
      </c>
      <c r="C223" s="34" t="s">
        <v>487</v>
      </c>
      <c r="D223" s="34">
        <v>42</v>
      </c>
      <c r="E223" s="34" t="str">
        <f t="shared" si="25"/>
        <v>no transformation</v>
      </c>
      <c r="F223" s="34">
        <f t="shared" si="26"/>
        <v>52</v>
      </c>
      <c r="G223" s="34" t="str">
        <f t="shared" si="27"/>
        <v>film</v>
      </c>
      <c r="H223" s="32" t="str">
        <f t="shared" si="28"/>
        <v>97</v>
      </c>
      <c r="I223" s="35" t="str">
        <f t="shared" si="29"/>
        <v>Solid</v>
      </c>
      <c r="J223" s="32">
        <v>47</v>
      </c>
      <c r="K223" s="32" t="str">
        <f t="shared" si="30"/>
        <v>conventional</v>
      </c>
      <c r="L223" s="32">
        <v>32</v>
      </c>
      <c r="M223" s="35" t="str">
        <f t="shared" si="31"/>
        <v>Oromucosal</v>
      </c>
      <c r="N223" s="32">
        <v>14</v>
      </c>
      <c r="O223" s="32" t="str">
        <f t="shared" si="32"/>
        <v>Orodispersion</v>
      </c>
    </row>
    <row r="224" spans="1:15">
      <c r="A224" s="34" t="s">
        <v>396</v>
      </c>
      <c r="B224" s="34">
        <v>66</v>
      </c>
      <c r="C224" s="34" t="s">
        <v>499</v>
      </c>
      <c r="D224" s="34">
        <v>42</v>
      </c>
      <c r="E224" s="34" t="str">
        <f t="shared" si="25"/>
        <v>no transformation</v>
      </c>
      <c r="F224" s="34">
        <f t="shared" si="26"/>
        <v>66</v>
      </c>
      <c r="G224" s="34" t="str">
        <f t="shared" si="27"/>
        <v>powder</v>
      </c>
      <c r="H224" s="32" t="str">
        <f t="shared" si="28"/>
        <v>97</v>
      </c>
      <c r="I224" s="35" t="str">
        <f t="shared" si="29"/>
        <v>Solid</v>
      </c>
      <c r="J224" s="32">
        <v>47</v>
      </c>
      <c r="K224" s="32" t="str">
        <f t="shared" si="30"/>
        <v>conventional</v>
      </c>
      <c r="L224" s="32">
        <v>32</v>
      </c>
      <c r="M224" s="35" t="str">
        <f t="shared" si="31"/>
        <v>Oromucosal</v>
      </c>
      <c r="N224" s="32">
        <v>14</v>
      </c>
      <c r="O224" s="32" t="str">
        <f t="shared" si="32"/>
        <v>Orodispersion</v>
      </c>
    </row>
    <row r="225" spans="1:15">
      <c r="A225" s="34" t="s">
        <v>407</v>
      </c>
      <c r="B225" s="34">
        <v>69</v>
      </c>
      <c r="C225" s="34" t="s">
        <v>490</v>
      </c>
      <c r="D225" s="34">
        <v>42</v>
      </c>
      <c r="E225" s="34" t="str">
        <f t="shared" si="25"/>
        <v>no transformation</v>
      </c>
      <c r="F225" s="34">
        <f t="shared" si="26"/>
        <v>69</v>
      </c>
      <c r="G225" s="34" t="str">
        <f t="shared" si="27"/>
        <v>tablet</v>
      </c>
      <c r="H225" s="32" t="str">
        <f t="shared" si="28"/>
        <v>97</v>
      </c>
      <c r="I225" s="35" t="str">
        <f t="shared" si="29"/>
        <v>Solid</v>
      </c>
      <c r="J225" s="32">
        <v>47</v>
      </c>
      <c r="K225" s="32" t="str">
        <f t="shared" si="30"/>
        <v>conventional</v>
      </c>
      <c r="L225" s="32">
        <v>32</v>
      </c>
      <c r="M225" s="35" t="str">
        <f t="shared" si="31"/>
        <v>Oromucosal</v>
      </c>
      <c r="N225" s="32">
        <v>14</v>
      </c>
      <c r="O225" s="32" t="str">
        <f t="shared" si="32"/>
        <v>Orodispersion</v>
      </c>
    </row>
    <row r="226" spans="1:15">
      <c r="E226" s="34" t="str">
        <f t="shared" si="25"/>
        <v/>
      </c>
      <c r="F226" s="34" t="str">
        <f t="shared" si="26"/>
        <v/>
      </c>
      <c r="G226" s="34" t="str">
        <f t="shared" si="27"/>
        <v/>
      </c>
      <c r="H226" s="32" t="str">
        <f t="shared" si="28"/>
        <v/>
      </c>
      <c r="I226" s="35" t="str">
        <f t="shared" si="29"/>
        <v/>
      </c>
      <c r="K226" s="32" t="str">
        <f t="shared" si="30"/>
        <v/>
      </c>
      <c r="M226" s="35" t="str">
        <f t="shared" si="31"/>
        <v/>
      </c>
      <c r="O226" s="32" t="str">
        <f t="shared" si="32"/>
        <v/>
      </c>
    </row>
    <row r="227" spans="1:15">
      <c r="A227" s="33" t="s">
        <v>434</v>
      </c>
      <c r="B227" s="34"/>
      <c r="C227" s="34"/>
      <c r="D227" s="34"/>
      <c r="E227" s="34" t="str">
        <f t="shared" si="25"/>
        <v/>
      </c>
      <c r="F227" s="34" t="str">
        <f t="shared" si="26"/>
        <v/>
      </c>
      <c r="G227" s="34" t="str">
        <f t="shared" si="27"/>
        <v/>
      </c>
      <c r="H227" s="32" t="str">
        <f t="shared" si="28"/>
        <v/>
      </c>
      <c r="I227" s="35" t="str">
        <f t="shared" si="29"/>
        <v/>
      </c>
      <c r="K227" s="32" t="str">
        <f t="shared" si="30"/>
        <v/>
      </c>
      <c r="M227" s="35" t="str">
        <f t="shared" si="31"/>
        <v/>
      </c>
      <c r="O227" s="32" t="str">
        <f t="shared" si="32"/>
        <v/>
      </c>
    </row>
    <row r="228" spans="1:15">
      <c r="A228" s="34" t="s">
        <v>311</v>
      </c>
      <c r="B228" s="34">
        <v>75</v>
      </c>
      <c r="C228" s="34" t="s">
        <v>509</v>
      </c>
      <c r="D228" s="34">
        <v>42</v>
      </c>
      <c r="E228" s="34" t="str">
        <f t="shared" si="25"/>
        <v>no transformation</v>
      </c>
      <c r="F228" s="34">
        <f t="shared" si="26"/>
        <v>75</v>
      </c>
      <c r="G228" s="34" t="str">
        <f t="shared" si="27"/>
        <v>paste</v>
      </c>
      <c r="H228" s="32" t="str">
        <f t="shared" si="28"/>
        <v>98</v>
      </c>
      <c r="I228" s="35" t="str">
        <f t="shared" si="29"/>
        <v>SemiSolid</v>
      </c>
      <c r="J228" s="32">
        <v>47</v>
      </c>
      <c r="K228" s="32" t="str">
        <f t="shared" si="30"/>
        <v>conventional</v>
      </c>
      <c r="L228" s="32">
        <v>23</v>
      </c>
      <c r="M228" s="35" t="s">
        <v>519</v>
      </c>
      <c r="N228" s="32">
        <v>5</v>
      </c>
      <c r="O228" s="32" t="s">
        <v>528</v>
      </c>
    </row>
    <row r="229" spans="1:15">
      <c r="E229" s="34" t="str">
        <f t="shared" si="25"/>
        <v/>
      </c>
      <c r="F229" s="34" t="str">
        <f t="shared" si="26"/>
        <v/>
      </c>
      <c r="G229" s="34" t="str">
        <f t="shared" si="27"/>
        <v/>
      </c>
      <c r="H229" s="32" t="str">
        <f t="shared" si="28"/>
        <v/>
      </c>
      <c r="I229" s="35" t="str">
        <f t="shared" si="29"/>
        <v/>
      </c>
      <c r="K229" s="32" t="str">
        <f t="shared" si="30"/>
        <v/>
      </c>
      <c r="M229" s="35" t="str">
        <f t="shared" si="31"/>
        <v/>
      </c>
      <c r="O229" s="32" t="str">
        <f t="shared" si="32"/>
        <v/>
      </c>
    </row>
    <row r="230" spans="1:15">
      <c r="A230" s="33" t="s">
        <v>435</v>
      </c>
      <c r="B230" s="34"/>
      <c r="C230" s="34"/>
      <c r="D230" s="34"/>
      <c r="E230" s="34" t="str">
        <f t="shared" si="25"/>
        <v/>
      </c>
      <c r="F230" s="34" t="str">
        <f t="shared" si="26"/>
        <v/>
      </c>
      <c r="G230" s="34" t="str">
        <f t="shared" si="27"/>
        <v/>
      </c>
      <c r="H230" s="32" t="str">
        <f t="shared" si="28"/>
        <v/>
      </c>
      <c r="I230" s="35" t="str">
        <f t="shared" si="29"/>
        <v/>
      </c>
      <c r="K230" s="32" t="str">
        <f t="shared" si="30"/>
        <v/>
      </c>
      <c r="M230" s="35" t="str">
        <f t="shared" si="31"/>
        <v/>
      </c>
      <c r="O230" s="32" t="str">
        <f t="shared" si="32"/>
        <v/>
      </c>
    </row>
    <row r="231" spans="1:15">
      <c r="A231" s="34" t="s">
        <v>354</v>
      </c>
      <c r="B231" s="34">
        <v>61</v>
      </c>
      <c r="C231" s="34" t="s">
        <v>504</v>
      </c>
      <c r="D231" s="34">
        <v>42</v>
      </c>
      <c r="E231" s="34" t="str">
        <f t="shared" si="25"/>
        <v>no transformation</v>
      </c>
      <c r="F231" s="34">
        <f t="shared" si="26"/>
        <v>61</v>
      </c>
      <c r="G231" s="34" t="str">
        <f t="shared" si="27"/>
        <v>patch</v>
      </c>
      <c r="H231" s="32" t="str">
        <f t="shared" si="28"/>
        <v>97</v>
      </c>
      <c r="I231" s="35" t="str">
        <f t="shared" si="29"/>
        <v>Solid</v>
      </c>
      <c r="J231" s="32">
        <v>47</v>
      </c>
      <c r="K231" s="32" t="str">
        <f t="shared" si="30"/>
        <v>conventional</v>
      </c>
      <c r="L231" s="32">
        <v>22</v>
      </c>
      <c r="M231" s="35" t="str">
        <f t="shared" si="31"/>
        <v>Cutaneous/Transdermal</v>
      </c>
      <c r="N231" s="32">
        <v>5</v>
      </c>
      <c r="O231" s="32" t="s">
        <v>528</v>
      </c>
    </row>
    <row r="232" spans="1:15">
      <c r="A232" s="34" t="s">
        <v>436</v>
      </c>
      <c r="B232" s="34">
        <v>61</v>
      </c>
      <c r="C232" s="34" t="s">
        <v>504</v>
      </c>
      <c r="D232" s="34">
        <v>42</v>
      </c>
      <c r="E232" s="34" t="str">
        <f t="shared" si="25"/>
        <v>no transformation</v>
      </c>
      <c r="F232" s="34">
        <f t="shared" si="26"/>
        <v>61</v>
      </c>
      <c r="G232" s="34" t="str">
        <f t="shared" si="27"/>
        <v>patch</v>
      </c>
      <c r="H232" s="32" t="str">
        <f t="shared" si="28"/>
        <v>97</v>
      </c>
      <c r="I232" s="35" t="str">
        <f t="shared" si="29"/>
        <v>Solid</v>
      </c>
      <c r="J232" s="32">
        <v>47</v>
      </c>
      <c r="K232" s="32" t="str">
        <f t="shared" si="30"/>
        <v>conventional</v>
      </c>
      <c r="L232" s="32">
        <v>22</v>
      </c>
      <c r="M232" s="35" t="str">
        <f t="shared" si="31"/>
        <v>Cutaneous/Transdermal</v>
      </c>
      <c r="N232" s="32">
        <v>5</v>
      </c>
      <c r="O232" s="32" t="s">
        <v>528</v>
      </c>
    </row>
    <row r="233" spans="1:15">
      <c r="A233" s="34" t="s">
        <v>355</v>
      </c>
      <c r="B233" s="34">
        <v>61</v>
      </c>
      <c r="C233" s="34" t="s">
        <v>504</v>
      </c>
      <c r="D233" s="34">
        <v>42</v>
      </c>
      <c r="E233" s="34" t="str">
        <f t="shared" si="25"/>
        <v>no transformation</v>
      </c>
      <c r="F233" s="34">
        <f t="shared" si="26"/>
        <v>61</v>
      </c>
      <c r="G233" s="34" t="str">
        <f t="shared" si="27"/>
        <v>patch</v>
      </c>
      <c r="H233" s="32" t="str">
        <f t="shared" si="28"/>
        <v>97</v>
      </c>
      <c r="I233" s="35" t="str">
        <f t="shared" si="29"/>
        <v>Solid</v>
      </c>
      <c r="J233" s="32">
        <v>47</v>
      </c>
      <c r="K233" s="32" t="str">
        <f t="shared" si="30"/>
        <v>conventional</v>
      </c>
      <c r="L233" s="32">
        <v>22</v>
      </c>
      <c r="M233" s="35" t="str">
        <f t="shared" si="31"/>
        <v>Cutaneous/Transdermal</v>
      </c>
      <c r="N233" s="32">
        <v>5</v>
      </c>
      <c r="O233" s="32" t="s">
        <v>528</v>
      </c>
    </row>
    <row r="234" spans="1:15">
      <c r="A234" s="34" t="s">
        <v>437</v>
      </c>
      <c r="B234" s="34">
        <v>94</v>
      </c>
      <c r="C234" s="34" t="s">
        <v>501</v>
      </c>
      <c r="D234" s="34">
        <v>42</v>
      </c>
      <c r="E234" s="34" t="str">
        <f t="shared" si="25"/>
        <v>no transformation</v>
      </c>
      <c r="F234" s="34">
        <f t="shared" si="26"/>
        <v>94</v>
      </c>
      <c r="G234" s="34" t="str">
        <f t="shared" si="27"/>
        <v>spray</v>
      </c>
      <c r="H234" s="45">
        <v>97</v>
      </c>
      <c r="I234" s="35" t="s">
        <v>142</v>
      </c>
      <c r="J234" s="32">
        <v>47</v>
      </c>
      <c r="K234" s="32" t="str">
        <f t="shared" si="30"/>
        <v>conventional</v>
      </c>
      <c r="L234" s="32">
        <v>22</v>
      </c>
      <c r="M234" s="35" t="str">
        <f t="shared" si="31"/>
        <v>Cutaneous/Transdermal</v>
      </c>
      <c r="N234" s="32">
        <v>17</v>
      </c>
      <c r="O234" s="32" t="s">
        <v>533</v>
      </c>
    </row>
    <row r="235" spans="1:15">
      <c r="A235" s="34" t="s">
        <v>438</v>
      </c>
      <c r="B235" s="34">
        <v>71</v>
      </c>
      <c r="C235" s="34" t="s">
        <v>507</v>
      </c>
      <c r="D235" s="34">
        <v>42</v>
      </c>
      <c r="E235" s="34" t="str">
        <f t="shared" si="25"/>
        <v>no transformation</v>
      </c>
      <c r="F235" s="34">
        <f t="shared" si="26"/>
        <v>71</v>
      </c>
      <c r="G235" s="34" t="str">
        <f t="shared" si="27"/>
        <v>cream</v>
      </c>
      <c r="H235" s="32" t="str">
        <f t="shared" si="28"/>
        <v>98</v>
      </c>
      <c r="I235" s="35" t="str">
        <f t="shared" si="29"/>
        <v>SemiSolid</v>
      </c>
      <c r="J235" s="32">
        <v>47</v>
      </c>
      <c r="K235" s="32" t="str">
        <f t="shared" si="30"/>
        <v>conventional</v>
      </c>
      <c r="L235" s="32">
        <v>22</v>
      </c>
      <c r="M235" s="35" t="str">
        <f t="shared" si="31"/>
        <v>Cutaneous/Transdermal</v>
      </c>
      <c r="N235" s="32">
        <v>5</v>
      </c>
      <c r="O235" s="32" t="s">
        <v>528</v>
      </c>
    </row>
    <row r="236" spans="1:15">
      <c r="A236" s="34" t="s">
        <v>439</v>
      </c>
      <c r="B236" s="34">
        <v>72</v>
      </c>
      <c r="C236" s="34" t="s">
        <v>503</v>
      </c>
      <c r="D236" s="34">
        <v>42</v>
      </c>
      <c r="E236" s="34" t="str">
        <f t="shared" si="25"/>
        <v>no transformation</v>
      </c>
      <c r="F236" s="34">
        <f t="shared" si="26"/>
        <v>72</v>
      </c>
      <c r="G236" s="34" t="str">
        <f t="shared" si="27"/>
        <v>foam</v>
      </c>
      <c r="H236" s="32" t="str">
        <f t="shared" si="28"/>
        <v>98</v>
      </c>
      <c r="I236" s="35" t="str">
        <f t="shared" si="29"/>
        <v>SemiSolid</v>
      </c>
      <c r="J236" s="32">
        <v>47</v>
      </c>
      <c r="K236" s="32" t="str">
        <f t="shared" si="30"/>
        <v>conventional</v>
      </c>
      <c r="L236" s="32">
        <v>22</v>
      </c>
      <c r="M236" s="35" t="str">
        <f t="shared" si="31"/>
        <v>Cutaneous/Transdermal</v>
      </c>
      <c r="N236" s="32">
        <v>5</v>
      </c>
      <c r="O236" s="32" t="s">
        <v>528</v>
      </c>
    </row>
    <row r="237" spans="1:15">
      <c r="A237" s="34" t="s">
        <v>440</v>
      </c>
      <c r="B237" s="34">
        <v>73</v>
      </c>
      <c r="C237" s="34" t="s">
        <v>505</v>
      </c>
      <c r="D237" s="34">
        <v>42</v>
      </c>
      <c r="E237" s="34" t="str">
        <f t="shared" si="25"/>
        <v>no transformation</v>
      </c>
      <c r="F237" s="34">
        <f t="shared" si="26"/>
        <v>73</v>
      </c>
      <c r="G237" s="34" t="str">
        <f t="shared" si="27"/>
        <v>gel</v>
      </c>
      <c r="H237" s="32" t="str">
        <f t="shared" si="28"/>
        <v>98</v>
      </c>
      <c r="I237" s="35" t="str">
        <f t="shared" si="29"/>
        <v>SemiSolid</v>
      </c>
      <c r="J237" s="32">
        <v>47</v>
      </c>
      <c r="K237" s="32" t="str">
        <f t="shared" si="30"/>
        <v>conventional</v>
      </c>
      <c r="L237" s="32">
        <v>22</v>
      </c>
      <c r="M237" s="35" t="str">
        <f t="shared" si="31"/>
        <v>Cutaneous/Transdermal</v>
      </c>
      <c r="N237" s="32">
        <v>5</v>
      </c>
      <c r="O237" s="32" t="s">
        <v>528</v>
      </c>
    </row>
    <row r="238" spans="1:15" s="42" customFormat="1">
      <c r="A238" s="41" t="s">
        <v>441</v>
      </c>
      <c r="B238" s="41">
        <v>87</v>
      </c>
      <c r="C238" s="41" t="s">
        <v>500</v>
      </c>
      <c r="D238" s="41">
        <v>43</v>
      </c>
      <c r="E238" s="41" t="s">
        <v>516</v>
      </c>
      <c r="F238" s="41">
        <v>82</v>
      </c>
      <c r="G238" s="41" t="s">
        <v>502</v>
      </c>
      <c r="H238" s="42" t="str">
        <f t="shared" si="28"/>
        <v>99</v>
      </c>
      <c r="I238" s="43" t="str">
        <f t="shared" si="29"/>
        <v>Liquid</v>
      </c>
      <c r="J238" s="42">
        <v>47</v>
      </c>
      <c r="K238" s="42" t="str">
        <f t="shared" si="30"/>
        <v>conventional</v>
      </c>
      <c r="L238" s="42">
        <v>22</v>
      </c>
      <c r="M238" s="43" t="str">
        <f t="shared" si="31"/>
        <v>Cutaneous/Transdermal</v>
      </c>
      <c r="N238" s="42">
        <v>5</v>
      </c>
      <c r="O238" s="42" t="s">
        <v>528</v>
      </c>
    </row>
    <row r="239" spans="1:15">
      <c r="A239" s="34" t="s">
        <v>442</v>
      </c>
      <c r="B239" s="34">
        <v>85</v>
      </c>
      <c r="C239" s="34" t="s">
        <v>498</v>
      </c>
      <c r="D239" s="34">
        <v>42</v>
      </c>
      <c r="E239" s="34" t="str">
        <f t="shared" si="25"/>
        <v>no transformation</v>
      </c>
      <c r="F239" s="34">
        <f t="shared" si="26"/>
        <v>85</v>
      </c>
      <c r="G239" s="34" t="str">
        <f t="shared" si="27"/>
        <v>suspension</v>
      </c>
      <c r="H239" s="32" t="str">
        <f t="shared" si="28"/>
        <v>99</v>
      </c>
      <c r="I239" s="35" t="str">
        <f t="shared" si="29"/>
        <v>Liquid</v>
      </c>
      <c r="J239" s="32">
        <v>47</v>
      </c>
      <c r="K239" s="32" t="str">
        <f t="shared" si="30"/>
        <v>conventional</v>
      </c>
      <c r="L239" s="32">
        <v>22</v>
      </c>
      <c r="M239" s="35" t="str">
        <f t="shared" si="31"/>
        <v>Cutaneous/Transdermal</v>
      </c>
      <c r="N239" s="32">
        <v>5</v>
      </c>
      <c r="O239" s="32" t="s">
        <v>528</v>
      </c>
    </row>
    <row r="240" spans="1:15">
      <c r="A240" s="34" t="s">
        <v>443</v>
      </c>
      <c r="B240" s="34">
        <v>82</v>
      </c>
      <c r="C240" s="34" t="s">
        <v>502</v>
      </c>
      <c r="D240" s="34">
        <v>42</v>
      </c>
      <c r="E240" s="34" t="str">
        <f t="shared" si="25"/>
        <v>no transformation</v>
      </c>
      <c r="F240" s="34">
        <f t="shared" si="26"/>
        <v>82</v>
      </c>
      <c r="G240" s="34" t="str">
        <f t="shared" si="27"/>
        <v>liquid</v>
      </c>
      <c r="H240" s="32" t="str">
        <f t="shared" si="28"/>
        <v>99</v>
      </c>
      <c r="I240" s="35" t="str">
        <f t="shared" si="29"/>
        <v>Liquid</v>
      </c>
      <c r="J240" s="32">
        <v>47</v>
      </c>
      <c r="K240" s="32" t="str">
        <f t="shared" si="30"/>
        <v>conventional</v>
      </c>
      <c r="L240" s="32">
        <v>22</v>
      </c>
      <c r="M240" s="35" t="str">
        <f t="shared" si="31"/>
        <v>Cutaneous/Transdermal</v>
      </c>
      <c r="N240" s="32">
        <v>5</v>
      </c>
      <c r="O240" s="32" t="s">
        <v>528</v>
      </c>
    </row>
    <row r="241" spans="1:15">
      <c r="A241" s="34" t="s">
        <v>444</v>
      </c>
      <c r="B241" s="34">
        <v>74</v>
      </c>
      <c r="C241" s="34" t="s">
        <v>506</v>
      </c>
      <c r="D241" s="34">
        <v>42</v>
      </c>
      <c r="E241" s="34" t="str">
        <f t="shared" si="25"/>
        <v>no transformation</v>
      </c>
      <c r="F241" s="34">
        <f t="shared" si="26"/>
        <v>74</v>
      </c>
      <c r="G241" s="34" t="str">
        <f t="shared" si="27"/>
        <v>ointment</v>
      </c>
      <c r="H241" s="32" t="str">
        <f t="shared" si="28"/>
        <v>98</v>
      </c>
      <c r="I241" s="35" t="str">
        <f t="shared" si="29"/>
        <v>SemiSolid</v>
      </c>
      <c r="J241" s="32">
        <v>47</v>
      </c>
      <c r="K241" s="32" t="str">
        <f t="shared" si="30"/>
        <v>conventional</v>
      </c>
      <c r="L241" s="32">
        <v>22</v>
      </c>
      <c r="M241" s="35" t="str">
        <f t="shared" si="31"/>
        <v>Cutaneous/Transdermal</v>
      </c>
      <c r="N241" s="32">
        <v>5</v>
      </c>
      <c r="O241" s="32" t="s">
        <v>528</v>
      </c>
    </row>
    <row r="242" spans="1:15">
      <c r="A242" s="34" t="s">
        <v>445</v>
      </c>
      <c r="B242" s="34">
        <v>66</v>
      </c>
      <c r="C242" s="34" t="s">
        <v>499</v>
      </c>
      <c r="D242" s="34">
        <v>42</v>
      </c>
      <c r="E242" s="34" t="str">
        <f t="shared" si="25"/>
        <v>no transformation</v>
      </c>
      <c r="F242" s="34">
        <f t="shared" si="26"/>
        <v>66</v>
      </c>
      <c r="G242" s="34" t="str">
        <f t="shared" si="27"/>
        <v>powder</v>
      </c>
      <c r="H242" s="32" t="str">
        <f t="shared" si="28"/>
        <v>97</v>
      </c>
      <c r="I242" s="35" t="str">
        <f t="shared" si="29"/>
        <v>Solid</v>
      </c>
      <c r="J242" s="32">
        <v>47</v>
      </c>
      <c r="K242" s="32" t="str">
        <f t="shared" si="30"/>
        <v>conventional</v>
      </c>
      <c r="L242" s="32">
        <v>22</v>
      </c>
      <c r="M242" s="35" t="str">
        <f t="shared" si="31"/>
        <v>Cutaneous/Transdermal</v>
      </c>
      <c r="N242" s="32">
        <v>5</v>
      </c>
      <c r="O242" s="32" t="s">
        <v>528</v>
      </c>
    </row>
    <row r="243" spans="1:15">
      <c r="A243" s="34" t="s">
        <v>446</v>
      </c>
      <c r="B243" s="34">
        <v>83</v>
      </c>
      <c r="C243" s="34" t="s">
        <v>492</v>
      </c>
      <c r="D243" s="34">
        <v>42</v>
      </c>
      <c r="E243" s="34" t="str">
        <f t="shared" si="25"/>
        <v>no transformation</v>
      </c>
      <c r="F243" s="34">
        <f t="shared" si="26"/>
        <v>83</v>
      </c>
      <c r="G243" s="34" t="str">
        <f t="shared" si="27"/>
        <v>solution</v>
      </c>
      <c r="H243" s="32" t="str">
        <f t="shared" si="28"/>
        <v>99</v>
      </c>
      <c r="I243" s="35" t="str">
        <f t="shared" si="29"/>
        <v>Liquid</v>
      </c>
      <c r="J243" s="32">
        <v>47</v>
      </c>
      <c r="K243" s="32" t="str">
        <f t="shared" si="30"/>
        <v>conventional</v>
      </c>
      <c r="L243" s="32">
        <v>22</v>
      </c>
      <c r="M243" s="35" t="str">
        <f t="shared" si="31"/>
        <v>Cutaneous/Transdermal</v>
      </c>
      <c r="N243" s="32">
        <v>5</v>
      </c>
      <c r="O243" s="32" t="s">
        <v>528</v>
      </c>
    </row>
    <row r="244" spans="1:15">
      <c r="A244" s="34" t="s">
        <v>447</v>
      </c>
      <c r="B244" s="34">
        <v>94</v>
      </c>
      <c r="C244" s="34" t="s">
        <v>501</v>
      </c>
      <c r="D244" s="34">
        <v>42</v>
      </c>
      <c r="E244" s="34" t="str">
        <f t="shared" si="25"/>
        <v>no transformation</v>
      </c>
      <c r="F244" s="34">
        <f t="shared" si="26"/>
        <v>94</v>
      </c>
      <c r="G244" s="34" t="str">
        <f t="shared" si="27"/>
        <v>spray</v>
      </c>
      <c r="H244" s="45">
        <v>99</v>
      </c>
      <c r="I244" s="35" t="s">
        <v>530</v>
      </c>
      <c r="J244" s="32">
        <v>47</v>
      </c>
      <c r="K244" s="32" t="str">
        <f t="shared" si="30"/>
        <v>conventional</v>
      </c>
      <c r="L244" s="32">
        <v>22</v>
      </c>
      <c r="M244" s="35" t="str">
        <f t="shared" si="31"/>
        <v>Cutaneous/Transdermal</v>
      </c>
      <c r="N244" s="32">
        <v>17</v>
      </c>
      <c r="O244" s="32" t="s">
        <v>533</v>
      </c>
    </row>
    <row r="245" spans="1:15">
      <c r="A245" s="34" t="s">
        <v>448</v>
      </c>
      <c r="B245" s="34">
        <v>85</v>
      </c>
      <c r="C245" s="34" t="s">
        <v>498</v>
      </c>
      <c r="D245" s="34">
        <v>42</v>
      </c>
      <c r="E245" s="34" t="str">
        <f t="shared" si="25"/>
        <v>no transformation</v>
      </c>
      <c r="F245" s="34">
        <f t="shared" si="26"/>
        <v>85</v>
      </c>
      <c r="G245" s="34" t="str">
        <f t="shared" si="27"/>
        <v>suspension</v>
      </c>
      <c r="H245" s="32" t="str">
        <f t="shared" si="28"/>
        <v>99</v>
      </c>
      <c r="I245" s="35" t="str">
        <f t="shared" si="29"/>
        <v>Liquid</v>
      </c>
      <c r="J245" s="32">
        <v>47</v>
      </c>
      <c r="K245" s="32" t="str">
        <f t="shared" si="30"/>
        <v>conventional</v>
      </c>
      <c r="L245" s="32">
        <v>22</v>
      </c>
      <c r="M245" s="35" t="str">
        <f t="shared" si="31"/>
        <v>Cutaneous/Transdermal</v>
      </c>
      <c r="N245" s="32">
        <v>5</v>
      </c>
      <c r="O245" s="32" t="s">
        <v>528</v>
      </c>
    </row>
    <row r="246" spans="1:15">
      <c r="A246" s="34" t="s">
        <v>449</v>
      </c>
      <c r="B246" s="34">
        <v>61</v>
      </c>
      <c r="C246" s="34" t="s">
        <v>504</v>
      </c>
      <c r="D246" s="34">
        <v>42</v>
      </c>
      <c r="E246" s="34" t="str">
        <f t="shared" si="25"/>
        <v>no transformation</v>
      </c>
      <c r="F246" s="34">
        <f t="shared" si="26"/>
        <v>61</v>
      </c>
      <c r="G246" s="34" t="str">
        <f t="shared" si="27"/>
        <v>patch</v>
      </c>
      <c r="H246" s="32" t="str">
        <f t="shared" si="28"/>
        <v>97</v>
      </c>
      <c r="I246" s="35" t="str">
        <f t="shared" si="29"/>
        <v>Solid</v>
      </c>
      <c r="J246" s="32">
        <v>47</v>
      </c>
      <c r="K246" s="32" t="str">
        <f t="shared" si="30"/>
        <v>conventional</v>
      </c>
      <c r="L246" s="32">
        <v>22</v>
      </c>
      <c r="M246" s="35" t="str">
        <f t="shared" si="31"/>
        <v>Cutaneous/Transdermal</v>
      </c>
      <c r="N246" s="32">
        <v>5</v>
      </c>
      <c r="O246" s="32" t="s">
        <v>528</v>
      </c>
    </row>
    <row r="247" spans="1:15">
      <c r="E247" s="34" t="str">
        <f t="shared" si="25"/>
        <v/>
      </c>
      <c r="F247" s="34" t="str">
        <f t="shared" si="26"/>
        <v/>
      </c>
      <c r="G247" s="34" t="str">
        <f t="shared" si="27"/>
        <v/>
      </c>
      <c r="H247" s="32" t="str">
        <f t="shared" si="28"/>
        <v/>
      </c>
      <c r="I247" s="35" t="str">
        <f t="shared" si="29"/>
        <v/>
      </c>
      <c r="K247" s="32" t="str">
        <f t="shared" si="30"/>
        <v/>
      </c>
      <c r="M247" s="35" t="str">
        <f t="shared" si="31"/>
        <v/>
      </c>
      <c r="O247" s="32" t="str">
        <f t="shared" si="32"/>
        <v/>
      </c>
    </row>
    <row r="248" spans="1:15">
      <c r="A248" s="33" t="s">
        <v>450</v>
      </c>
      <c r="B248" s="34"/>
      <c r="C248" s="34"/>
      <c r="D248" s="34"/>
      <c r="E248" s="34" t="str">
        <f t="shared" si="25"/>
        <v/>
      </c>
      <c r="F248" s="34" t="str">
        <f t="shared" si="26"/>
        <v/>
      </c>
      <c r="G248" s="34" t="str">
        <f t="shared" si="27"/>
        <v/>
      </c>
      <c r="H248" s="32" t="str">
        <f t="shared" si="28"/>
        <v/>
      </c>
      <c r="I248" s="35" t="str">
        <f t="shared" si="29"/>
        <v/>
      </c>
      <c r="K248" s="32" t="str">
        <f t="shared" si="30"/>
        <v/>
      </c>
      <c r="M248" s="35" t="str">
        <f t="shared" si="31"/>
        <v/>
      </c>
      <c r="O248" s="32" t="str">
        <f t="shared" si="32"/>
        <v/>
      </c>
    </row>
    <row r="249" spans="1:15">
      <c r="A249" s="34" t="s">
        <v>449</v>
      </c>
      <c r="B249" s="34">
        <v>61</v>
      </c>
      <c r="C249" s="34" t="s">
        <v>504</v>
      </c>
      <c r="D249" s="34">
        <v>42</v>
      </c>
      <c r="E249" s="34" t="str">
        <f t="shared" si="25"/>
        <v>no transformation</v>
      </c>
      <c r="F249" s="34">
        <f t="shared" si="26"/>
        <v>61</v>
      </c>
      <c r="G249" s="34" t="str">
        <f t="shared" si="27"/>
        <v>patch</v>
      </c>
      <c r="H249" s="32" t="str">
        <f t="shared" si="28"/>
        <v>97</v>
      </c>
      <c r="I249" s="35" t="str">
        <f t="shared" si="29"/>
        <v>Solid</v>
      </c>
      <c r="J249" s="32">
        <v>47</v>
      </c>
      <c r="K249" s="32" t="str">
        <f t="shared" si="30"/>
        <v>conventional</v>
      </c>
      <c r="L249" s="32">
        <v>22</v>
      </c>
      <c r="M249" s="35" t="str">
        <f t="shared" si="31"/>
        <v>Cutaneous/Transdermal</v>
      </c>
      <c r="N249" s="32">
        <v>5</v>
      </c>
      <c r="O249" s="32" t="s">
        <v>528</v>
      </c>
    </row>
    <row r="250" spans="1:15">
      <c r="E250" s="34" t="str">
        <f t="shared" si="25"/>
        <v/>
      </c>
      <c r="F250" s="34" t="str">
        <f t="shared" si="26"/>
        <v/>
      </c>
      <c r="G250" s="34" t="str">
        <f t="shared" si="27"/>
        <v/>
      </c>
      <c r="H250" s="32" t="str">
        <f t="shared" si="28"/>
        <v/>
      </c>
      <c r="I250" s="35" t="str">
        <f t="shared" si="29"/>
        <v/>
      </c>
      <c r="K250" s="32" t="str">
        <f t="shared" si="30"/>
        <v/>
      </c>
      <c r="M250" s="35" t="str">
        <f t="shared" si="31"/>
        <v/>
      </c>
      <c r="O250" s="32" t="str">
        <f t="shared" si="32"/>
        <v/>
      </c>
    </row>
    <row r="251" spans="1:15">
      <c r="A251" s="33" t="s">
        <v>451</v>
      </c>
      <c r="B251" s="34"/>
      <c r="C251" s="34"/>
      <c r="D251" s="34"/>
      <c r="E251" s="34" t="str">
        <f t="shared" si="25"/>
        <v/>
      </c>
      <c r="F251" s="34" t="str">
        <f t="shared" si="26"/>
        <v/>
      </c>
      <c r="G251" s="34" t="str">
        <f t="shared" si="27"/>
        <v/>
      </c>
      <c r="H251" s="32" t="str">
        <f t="shared" si="28"/>
        <v/>
      </c>
      <c r="I251" s="35" t="str">
        <f t="shared" si="29"/>
        <v/>
      </c>
      <c r="K251" s="32" t="str">
        <f t="shared" si="30"/>
        <v/>
      </c>
      <c r="M251" s="35" t="str">
        <f t="shared" si="31"/>
        <v/>
      </c>
      <c r="O251" s="32" t="str">
        <f t="shared" si="32"/>
        <v/>
      </c>
    </row>
    <row r="252" spans="1:15">
      <c r="A252" s="34" t="s">
        <v>452</v>
      </c>
      <c r="B252" s="34">
        <v>68</v>
      </c>
      <c r="C252" s="34" t="s">
        <v>513</v>
      </c>
      <c r="D252" s="34">
        <v>42</v>
      </c>
      <c r="E252" s="34" t="str">
        <f t="shared" si="25"/>
        <v>no transformation</v>
      </c>
      <c r="F252" s="34">
        <f t="shared" si="26"/>
        <v>68</v>
      </c>
      <c r="G252" s="34" t="str">
        <f t="shared" si="27"/>
        <v>suppository</v>
      </c>
      <c r="H252" s="32" t="str">
        <f t="shared" si="28"/>
        <v>97</v>
      </c>
      <c r="I252" s="35" t="str">
        <f t="shared" si="29"/>
        <v>Solid</v>
      </c>
      <c r="J252" s="32">
        <v>47</v>
      </c>
      <c r="K252" s="32" t="str">
        <f t="shared" si="30"/>
        <v>conventional</v>
      </c>
      <c r="L252" s="32">
        <v>28</v>
      </c>
      <c r="M252" s="35" t="s">
        <v>524</v>
      </c>
      <c r="N252" s="32">
        <v>12</v>
      </c>
      <c r="O252" s="32" t="s">
        <v>535</v>
      </c>
    </row>
    <row r="253" spans="1:15">
      <c r="E253" s="34" t="str">
        <f t="shared" si="25"/>
        <v/>
      </c>
      <c r="F253" s="34" t="str">
        <f t="shared" si="26"/>
        <v/>
      </c>
      <c r="G253" s="34" t="str">
        <f t="shared" si="27"/>
        <v/>
      </c>
      <c r="H253" s="32" t="str">
        <f t="shared" si="28"/>
        <v/>
      </c>
      <c r="I253" s="35" t="str">
        <f t="shared" si="29"/>
        <v/>
      </c>
      <c r="K253" s="32" t="str">
        <f t="shared" si="30"/>
        <v/>
      </c>
      <c r="M253" s="35" t="str">
        <f t="shared" si="31"/>
        <v/>
      </c>
      <c r="O253" s="32" t="str">
        <f t="shared" si="32"/>
        <v/>
      </c>
    </row>
    <row r="254" spans="1:15">
      <c r="A254" s="33" t="s">
        <v>453</v>
      </c>
      <c r="B254" s="34"/>
      <c r="C254" s="34"/>
      <c r="D254" s="34"/>
      <c r="E254" s="34" t="str">
        <f t="shared" si="25"/>
        <v/>
      </c>
      <c r="F254" s="34" t="str">
        <f t="shared" si="26"/>
        <v/>
      </c>
      <c r="G254" s="34" t="str">
        <f t="shared" si="27"/>
        <v/>
      </c>
      <c r="H254" s="32" t="str">
        <f t="shared" si="28"/>
        <v/>
      </c>
      <c r="I254" s="35" t="str">
        <f t="shared" si="29"/>
        <v/>
      </c>
      <c r="K254" s="32" t="str">
        <f t="shared" si="30"/>
        <v/>
      </c>
      <c r="M254" s="35" t="str">
        <f t="shared" si="31"/>
        <v/>
      </c>
      <c r="O254" s="32" t="str">
        <f t="shared" si="32"/>
        <v/>
      </c>
    </row>
    <row r="255" spans="1:15">
      <c r="A255" s="34" t="s">
        <v>454</v>
      </c>
      <c r="B255" s="34">
        <v>83</v>
      </c>
      <c r="C255" s="34" t="s">
        <v>492</v>
      </c>
      <c r="D255" s="34">
        <v>42</v>
      </c>
      <c r="E255" s="34" t="str">
        <f t="shared" si="25"/>
        <v>no transformation</v>
      </c>
      <c r="F255" s="34">
        <f t="shared" si="26"/>
        <v>83</v>
      </c>
      <c r="G255" s="34" t="str">
        <f t="shared" si="27"/>
        <v>solution</v>
      </c>
      <c r="H255" s="32" t="str">
        <f t="shared" si="28"/>
        <v>99</v>
      </c>
      <c r="I255" s="35" t="str">
        <f t="shared" si="29"/>
        <v>Liquid</v>
      </c>
      <c r="J255" s="32">
        <v>47</v>
      </c>
      <c r="K255" s="32" t="str">
        <f t="shared" si="30"/>
        <v>conventional</v>
      </c>
      <c r="L255" s="32">
        <v>36</v>
      </c>
      <c r="M255" s="35" t="s">
        <v>525</v>
      </c>
      <c r="N255" s="32">
        <v>15</v>
      </c>
      <c r="O255" s="32" t="s">
        <v>527</v>
      </c>
    </row>
    <row r="256" spans="1:15">
      <c r="A256" s="34" t="s">
        <v>455</v>
      </c>
      <c r="B256" s="34">
        <v>71</v>
      </c>
      <c r="C256" s="34" t="s">
        <v>507</v>
      </c>
      <c r="D256" s="34">
        <v>42</v>
      </c>
      <c r="E256" s="34" t="str">
        <f t="shared" si="25"/>
        <v>no transformation</v>
      </c>
      <c r="F256" s="34">
        <f t="shared" si="26"/>
        <v>71</v>
      </c>
      <c r="G256" s="34" t="str">
        <f t="shared" si="27"/>
        <v>cream</v>
      </c>
      <c r="H256" s="32" t="str">
        <f t="shared" si="28"/>
        <v>98</v>
      </c>
      <c r="I256" s="35" t="str">
        <f t="shared" si="29"/>
        <v>SemiSolid</v>
      </c>
      <c r="J256" s="32">
        <v>47</v>
      </c>
      <c r="K256" s="32" t="str">
        <f t="shared" si="30"/>
        <v>conventional</v>
      </c>
      <c r="L256" s="32">
        <v>36</v>
      </c>
      <c r="M256" s="35" t="s">
        <v>525</v>
      </c>
      <c r="N256" s="32">
        <v>5</v>
      </c>
      <c r="O256" s="32" t="s">
        <v>528</v>
      </c>
    </row>
    <row r="257" spans="1:15">
      <c r="A257" s="34" t="s">
        <v>456</v>
      </c>
      <c r="B257" s="34">
        <v>52</v>
      </c>
      <c r="C257" s="34" t="s">
        <v>487</v>
      </c>
      <c r="D257" s="34">
        <v>42</v>
      </c>
      <c r="E257" s="34" t="str">
        <f t="shared" si="25"/>
        <v>no transformation</v>
      </c>
      <c r="F257" s="34">
        <f t="shared" si="26"/>
        <v>52</v>
      </c>
      <c r="G257" s="34" t="str">
        <f t="shared" si="27"/>
        <v>film</v>
      </c>
      <c r="H257" s="32" t="str">
        <f t="shared" si="28"/>
        <v>97</v>
      </c>
      <c r="I257" s="35" t="str">
        <f t="shared" si="29"/>
        <v>Solid</v>
      </c>
      <c r="J257" s="32">
        <v>47</v>
      </c>
      <c r="K257" s="32" t="str">
        <f t="shared" si="30"/>
        <v>conventional</v>
      </c>
      <c r="L257" s="32">
        <v>36</v>
      </c>
      <c r="M257" s="35" t="s">
        <v>525</v>
      </c>
      <c r="N257" s="32">
        <v>5</v>
      </c>
      <c r="O257" s="32" t="s">
        <v>528</v>
      </c>
    </row>
    <row r="258" spans="1:15">
      <c r="A258" s="34" t="s">
        <v>457</v>
      </c>
      <c r="B258" s="34">
        <v>72</v>
      </c>
      <c r="C258" s="34" t="s">
        <v>503</v>
      </c>
      <c r="D258" s="34">
        <v>42</v>
      </c>
      <c r="E258" s="34" t="str">
        <f t="shared" si="25"/>
        <v>no transformation</v>
      </c>
      <c r="F258" s="34">
        <f t="shared" si="26"/>
        <v>72</v>
      </c>
      <c r="G258" s="34" t="str">
        <f t="shared" si="27"/>
        <v>foam</v>
      </c>
      <c r="H258" s="32" t="str">
        <f t="shared" si="28"/>
        <v>98</v>
      </c>
      <c r="I258" s="35" t="str">
        <f t="shared" si="29"/>
        <v>SemiSolid</v>
      </c>
      <c r="J258" s="32">
        <v>47</v>
      </c>
      <c r="K258" s="32" t="str">
        <f t="shared" si="30"/>
        <v>conventional</v>
      </c>
      <c r="L258" s="32">
        <v>36</v>
      </c>
      <c r="M258" s="35" t="s">
        <v>525</v>
      </c>
      <c r="N258" s="32">
        <v>5</v>
      </c>
      <c r="O258" s="32" t="s">
        <v>528</v>
      </c>
    </row>
    <row r="259" spans="1:15">
      <c r="A259" s="34" t="s">
        <v>458</v>
      </c>
      <c r="B259" s="34">
        <v>73</v>
      </c>
      <c r="C259" s="34" t="s">
        <v>505</v>
      </c>
      <c r="D259" s="34">
        <v>42</v>
      </c>
      <c r="E259" s="34" t="str">
        <f t="shared" si="25"/>
        <v>no transformation</v>
      </c>
      <c r="F259" s="34">
        <f t="shared" si="26"/>
        <v>73</v>
      </c>
      <c r="G259" s="34" t="str">
        <f t="shared" si="27"/>
        <v>gel</v>
      </c>
      <c r="H259" s="32" t="str">
        <f t="shared" si="28"/>
        <v>98</v>
      </c>
      <c r="I259" s="35" t="str">
        <f t="shared" si="29"/>
        <v>SemiSolid</v>
      </c>
      <c r="J259" s="32">
        <v>47</v>
      </c>
      <c r="K259" s="32" t="str">
        <f t="shared" si="30"/>
        <v>conventional</v>
      </c>
      <c r="L259" s="32">
        <v>36</v>
      </c>
      <c r="M259" s="35" t="s">
        <v>525</v>
      </c>
      <c r="N259" s="32">
        <v>5</v>
      </c>
      <c r="O259" s="32" t="s">
        <v>528</v>
      </c>
    </row>
    <row r="260" spans="1:15">
      <c r="A260" s="34" t="s">
        <v>459</v>
      </c>
      <c r="B260" s="34">
        <v>88</v>
      </c>
      <c r="C260" s="34" t="s">
        <v>517</v>
      </c>
      <c r="D260" s="34">
        <v>42</v>
      </c>
      <c r="E260" s="34" t="str">
        <f t="shared" si="25"/>
        <v>no transformation</v>
      </c>
      <c r="F260" s="34">
        <f t="shared" si="26"/>
        <v>88</v>
      </c>
      <c r="G260" s="34" t="str">
        <f t="shared" si="27"/>
        <v>insert</v>
      </c>
      <c r="H260" s="45">
        <v>97</v>
      </c>
      <c r="I260" s="35" t="s">
        <v>142</v>
      </c>
      <c r="J260" s="32">
        <v>47</v>
      </c>
      <c r="K260" s="32" t="str">
        <f t="shared" si="30"/>
        <v>conventional</v>
      </c>
      <c r="L260" s="32">
        <v>36</v>
      </c>
      <c r="M260" s="35" t="s">
        <v>525</v>
      </c>
      <c r="N260" s="32">
        <v>12</v>
      </c>
      <c r="O260" s="32" t="s">
        <v>535</v>
      </c>
    </row>
    <row r="261" spans="1:15">
      <c r="A261" s="34" t="s">
        <v>460</v>
      </c>
      <c r="B261" s="34">
        <v>74</v>
      </c>
      <c r="C261" s="34" t="s">
        <v>506</v>
      </c>
      <c r="D261" s="34">
        <v>42</v>
      </c>
      <c r="E261" s="34" t="str">
        <f t="shared" ref="E261:E267" si="33">IF(D261=42, "no transformation", "")</f>
        <v>no transformation</v>
      </c>
      <c r="F261" s="34">
        <f t="shared" ref="F261:F270" si="34">IF(D261=42, B261, "")</f>
        <v>74</v>
      </c>
      <c r="G261" s="34" t="str">
        <f t="shared" ref="G261:G267" si="35">IF(E261="no transformation",C261, "")</f>
        <v>ointment</v>
      </c>
      <c r="H261" s="32" t="str">
        <f t="shared" ref="H261:H266" si="36">IF(I261="Liquid", "99", IF(I261= "SemiSolid", "98", IF(I261= "Solid", "97", "")))</f>
        <v>98</v>
      </c>
      <c r="I261" s="35" t="str">
        <f t="shared" ref="I261:I269" si="37">IF(AND(F261&gt;=77,F261&lt;=86),"Liquid",IF(AND(F261&gt;=71,F261&lt;=76),"SemiSolid",IF(AND(F261&gt;=49,F261&lt;=70),"Solid","")))</f>
        <v>SemiSolid</v>
      </c>
      <c r="J261" s="32">
        <v>47</v>
      </c>
      <c r="K261" s="32" t="str">
        <f t="shared" ref="K261:K271" si="38">IF(J261=47, "conventional", IF(J261=45, "prolonged", IF(J261=44, "delayed", "")))</f>
        <v>conventional</v>
      </c>
      <c r="L261" s="32">
        <v>36</v>
      </c>
      <c r="M261" s="35" t="s">
        <v>525</v>
      </c>
      <c r="N261" s="32">
        <v>5</v>
      </c>
      <c r="O261" s="32" t="s">
        <v>528</v>
      </c>
    </row>
    <row r="262" spans="1:15" s="42" customFormat="1">
      <c r="A262" s="41" t="s">
        <v>257</v>
      </c>
      <c r="B262" s="41"/>
      <c r="C262" s="41"/>
      <c r="D262" s="41">
        <v>42</v>
      </c>
      <c r="E262" s="41" t="str">
        <f t="shared" si="33"/>
        <v>no transformation</v>
      </c>
      <c r="F262" s="41"/>
      <c r="G262" s="41"/>
      <c r="H262" s="42">
        <v>97</v>
      </c>
      <c r="I262" s="43" t="s">
        <v>142</v>
      </c>
      <c r="J262" s="42">
        <v>47</v>
      </c>
      <c r="K262" s="42" t="str">
        <f t="shared" si="38"/>
        <v>conventional</v>
      </c>
      <c r="L262" s="42">
        <v>36</v>
      </c>
      <c r="M262" s="43" t="s">
        <v>525</v>
      </c>
      <c r="N262" s="42">
        <v>12</v>
      </c>
      <c r="O262" s="42" t="s">
        <v>535</v>
      </c>
    </row>
    <row r="263" spans="1:15">
      <c r="A263" s="34" t="s">
        <v>461</v>
      </c>
      <c r="B263" s="34">
        <v>56</v>
      </c>
      <c r="C263" s="34" t="s">
        <v>518</v>
      </c>
      <c r="D263" s="34">
        <v>42</v>
      </c>
      <c r="E263" s="34" t="str">
        <f t="shared" si="33"/>
        <v>no transformation</v>
      </c>
      <c r="F263" s="34">
        <f t="shared" si="34"/>
        <v>56</v>
      </c>
      <c r="G263" s="34" t="str">
        <f t="shared" si="35"/>
        <v>impregnated material</v>
      </c>
      <c r="H263" s="32" t="str">
        <f t="shared" si="36"/>
        <v>97</v>
      </c>
      <c r="I263" s="35" t="str">
        <f t="shared" si="37"/>
        <v>Solid</v>
      </c>
      <c r="J263" s="32">
        <v>47</v>
      </c>
      <c r="K263" s="32" t="str">
        <f t="shared" si="38"/>
        <v>conventional</v>
      </c>
      <c r="L263" s="32">
        <v>36</v>
      </c>
      <c r="M263" s="35" t="s">
        <v>525</v>
      </c>
      <c r="N263" s="32">
        <v>12</v>
      </c>
      <c r="O263" s="32" t="s">
        <v>535</v>
      </c>
    </row>
    <row r="264" spans="1:15">
      <c r="E264" s="34" t="str">
        <f t="shared" si="33"/>
        <v/>
      </c>
      <c r="F264" s="34" t="str">
        <f t="shared" si="34"/>
        <v/>
      </c>
      <c r="G264" s="34" t="str">
        <f t="shared" si="35"/>
        <v/>
      </c>
      <c r="H264" s="32" t="str">
        <f t="shared" si="36"/>
        <v/>
      </c>
      <c r="I264" s="35" t="str">
        <f t="shared" si="37"/>
        <v/>
      </c>
      <c r="K264" s="32" t="str">
        <f t="shared" si="38"/>
        <v/>
      </c>
      <c r="O264" s="32" t="str">
        <f t="shared" ref="O264:O267" si="39">IF(N264=14,"Orodispersion",IF(N264=10,"Inhalation",IF(N264=19,"Swallowing",IF(N264=7,"Chewing",IF(N264=113,"Implantation",IF(N264=9,"Infusion",IF(N264=18,"Sucking","")))))))</f>
        <v/>
      </c>
    </row>
    <row r="265" spans="1:15">
      <c r="A265" s="33" t="s">
        <v>462</v>
      </c>
      <c r="B265" s="34"/>
      <c r="C265" s="34"/>
      <c r="D265" s="34"/>
      <c r="E265" s="34" t="str">
        <f t="shared" si="33"/>
        <v/>
      </c>
      <c r="F265" s="34" t="str">
        <f t="shared" si="34"/>
        <v/>
      </c>
      <c r="G265" s="34" t="str">
        <f t="shared" si="35"/>
        <v/>
      </c>
      <c r="H265" s="32" t="str">
        <f t="shared" si="36"/>
        <v/>
      </c>
      <c r="I265" s="35" t="str">
        <f t="shared" si="37"/>
        <v/>
      </c>
      <c r="K265" s="32" t="str">
        <f t="shared" si="38"/>
        <v/>
      </c>
      <c r="O265" s="32" t="str">
        <f t="shared" si="39"/>
        <v/>
      </c>
    </row>
    <row r="266" spans="1:15" s="42" customFormat="1">
      <c r="A266" s="41" t="s">
        <v>406</v>
      </c>
      <c r="B266" s="41"/>
      <c r="C266" s="41"/>
      <c r="D266" s="41">
        <v>42</v>
      </c>
      <c r="E266" s="41" t="str">
        <f t="shared" si="33"/>
        <v>no transformation</v>
      </c>
      <c r="F266" s="41"/>
      <c r="G266" s="41"/>
      <c r="H266" s="42" t="str">
        <f t="shared" si="36"/>
        <v>97</v>
      </c>
      <c r="I266" s="43" t="s">
        <v>142</v>
      </c>
      <c r="J266" s="42">
        <v>47</v>
      </c>
      <c r="K266" s="42" t="str">
        <f t="shared" si="38"/>
        <v>conventional</v>
      </c>
      <c r="L266" s="42">
        <v>31</v>
      </c>
      <c r="M266" s="42" t="s">
        <v>526</v>
      </c>
      <c r="N266" s="42">
        <v>7</v>
      </c>
      <c r="O266" s="42" t="str">
        <f t="shared" si="39"/>
        <v>Chewing</v>
      </c>
    </row>
    <row r="267" spans="1:15">
      <c r="E267" s="34" t="str">
        <f t="shared" si="33"/>
        <v/>
      </c>
      <c r="F267" s="34" t="str">
        <f t="shared" si="34"/>
        <v/>
      </c>
      <c r="G267" s="34" t="str">
        <f t="shared" si="35"/>
        <v/>
      </c>
      <c r="I267" s="35" t="str">
        <f t="shared" si="37"/>
        <v/>
      </c>
      <c r="K267" s="32" t="str">
        <f t="shared" si="38"/>
        <v/>
      </c>
      <c r="O267" s="32" t="str">
        <f t="shared" si="39"/>
        <v/>
      </c>
    </row>
    <row r="268" spans="1:15" ht="17">
      <c r="A268" s="55"/>
      <c r="B268" s="55"/>
      <c r="C268" s="55"/>
      <c r="D268" s="55"/>
      <c r="E268" s="55"/>
      <c r="F268" s="34"/>
      <c r="G268" s="34"/>
      <c r="I268" s="35"/>
    </row>
    <row r="269" spans="1:15">
      <c r="F269" s="34" t="str">
        <f t="shared" si="34"/>
        <v/>
      </c>
      <c r="I269" s="35" t="str">
        <f t="shared" si="37"/>
        <v/>
      </c>
      <c r="K269" s="32" t="str">
        <f t="shared" si="38"/>
        <v/>
      </c>
    </row>
    <row r="270" spans="1:15">
      <c r="F270" s="34" t="str">
        <f t="shared" si="34"/>
        <v/>
      </c>
      <c r="I270" s="35"/>
      <c r="K270" s="32" t="str">
        <f t="shared" si="38"/>
        <v/>
      </c>
    </row>
    <row r="271" spans="1:15">
      <c r="K271" s="32" t="str">
        <f t="shared" si="38"/>
        <v/>
      </c>
    </row>
  </sheetData>
  <mergeCells count="7">
    <mergeCell ref="N1:O1"/>
    <mergeCell ref="F1:G1"/>
    <mergeCell ref="B1:C1"/>
    <mergeCell ref="D1:E1"/>
    <mergeCell ref="H1:I1"/>
    <mergeCell ref="J1:K1"/>
    <mergeCell ref="L1:M1"/>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FBD17-41DC-C14F-8F00-A5C542F690A0}">
  <dimension ref="A1:AI129"/>
  <sheetViews>
    <sheetView tabSelected="1" zoomScaleNormal="100" workbookViewId="0">
      <selection activeCell="F11" sqref="F11"/>
    </sheetView>
  </sheetViews>
  <sheetFormatPr baseColWidth="10" defaultColWidth="10.6640625" defaultRowHeight="16"/>
  <cols>
    <col min="1" max="1" width="38.6640625" style="14" bestFit="1" customWidth="1"/>
    <col min="2" max="2" width="9.1640625" style="14" bestFit="1" customWidth="1"/>
    <col min="3" max="3" width="17.33203125" style="14" bestFit="1" customWidth="1"/>
    <col min="4" max="4" width="8.5" style="14" bestFit="1" customWidth="1"/>
    <col min="5" max="5" width="12.6640625" style="14" bestFit="1" customWidth="1"/>
    <col min="6" max="6" width="10.5" style="14" bestFit="1" customWidth="1"/>
    <col min="7" max="7" width="16.33203125" style="14" bestFit="1" customWidth="1"/>
    <col min="8" max="8" width="8.6640625" style="14" bestFit="1" customWidth="1"/>
    <col min="9" max="9" width="23.5" style="14" bestFit="1" customWidth="1"/>
    <col min="10" max="10" width="5.1640625" style="14" bestFit="1" customWidth="1"/>
    <col min="11" max="11" width="38.6640625" style="14" customWidth="1"/>
    <col min="12" max="12" width="15" style="14" customWidth="1"/>
    <col min="13" max="13" width="14.5" style="14" customWidth="1"/>
    <col min="14" max="14" width="13.1640625" style="14" customWidth="1"/>
    <col min="15" max="15" width="19.6640625" style="14" customWidth="1"/>
    <col min="16" max="16" width="15.6640625" style="14" customWidth="1"/>
    <col min="17" max="17" width="19.33203125" style="14" customWidth="1"/>
    <col min="18" max="18" width="13.1640625" style="14" bestFit="1" customWidth="1"/>
    <col min="19" max="19" width="12.5" style="14" customWidth="1"/>
    <col min="20" max="20" width="12.1640625" style="14" bestFit="1" customWidth="1"/>
    <col min="21" max="21" width="12.33203125" style="14" bestFit="1" customWidth="1"/>
    <col min="22" max="22" width="11.5" style="14" bestFit="1" customWidth="1"/>
    <col min="23" max="23" width="23.83203125" style="14" bestFit="1" customWidth="1"/>
    <col min="24" max="24" width="13.33203125" style="14" bestFit="1" customWidth="1"/>
    <col min="25" max="25" width="14.83203125" style="14" bestFit="1" customWidth="1"/>
    <col min="26" max="32" width="10.6640625" style="14"/>
    <col min="33" max="33" width="56.1640625" style="14" bestFit="1" customWidth="1"/>
    <col min="34" max="16384" width="10.6640625" style="14"/>
  </cols>
  <sheetData>
    <row r="1" spans="1:35" s="19" customFormat="1">
      <c r="A1" s="24"/>
      <c r="B1" s="24"/>
      <c r="C1" s="24"/>
      <c r="D1" s="24"/>
      <c r="E1" s="24"/>
      <c r="F1" s="24"/>
      <c r="G1" s="24"/>
      <c r="H1" s="24"/>
      <c r="I1" s="24"/>
      <c r="J1" s="24"/>
      <c r="K1" s="24"/>
      <c r="L1" s="28" t="s">
        <v>480</v>
      </c>
      <c r="M1" s="28"/>
      <c r="N1" s="28" t="s">
        <v>481</v>
      </c>
      <c r="O1" s="28"/>
      <c r="P1" s="28" t="s">
        <v>482</v>
      </c>
      <c r="Q1" s="28"/>
      <c r="R1" s="28" t="s">
        <v>483</v>
      </c>
      <c r="S1" s="28"/>
      <c r="T1" s="28" t="s">
        <v>484</v>
      </c>
      <c r="U1" s="28"/>
      <c r="V1" s="28" t="s">
        <v>485</v>
      </c>
      <c r="W1" s="28"/>
      <c r="X1" s="28" t="s">
        <v>486</v>
      </c>
      <c r="Y1" s="28"/>
      <c r="Z1" s="24"/>
      <c r="AA1" s="24"/>
      <c r="AB1" s="24"/>
    </row>
    <row r="2" spans="1:35" s="19" customFormat="1">
      <c r="A2" s="24"/>
      <c r="B2" s="24" t="s">
        <v>545</v>
      </c>
      <c r="C2" s="24" t="s">
        <v>546</v>
      </c>
      <c r="D2" s="24" t="s">
        <v>547</v>
      </c>
      <c r="E2" s="24" t="s">
        <v>548</v>
      </c>
      <c r="F2" s="24" t="s">
        <v>549</v>
      </c>
      <c r="G2" s="24" t="s">
        <v>550</v>
      </c>
      <c r="H2" s="24" t="s">
        <v>551</v>
      </c>
      <c r="I2" s="24" t="s">
        <v>552</v>
      </c>
      <c r="J2" s="24" t="s">
        <v>553</v>
      </c>
      <c r="K2" s="24" t="s">
        <v>554</v>
      </c>
      <c r="L2" s="24" t="s">
        <v>472</v>
      </c>
      <c r="M2" s="24" t="s">
        <v>473</v>
      </c>
      <c r="N2" s="24" t="s">
        <v>466</v>
      </c>
      <c r="O2" s="24" t="s">
        <v>467</v>
      </c>
      <c r="P2" s="24" t="s">
        <v>468</v>
      </c>
      <c r="Q2" s="24" t="s">
        <v>469</v>
      </c>
      <c r="R2" s="24" t="s">
        <v>470</v>
      </c>
      <c r="S2" s="24" t="s">
        <v>471</v>
      </c>
      <c r="T2" s="24" t="s">
        <v>474</v>
      </c>
      <c r="U2" s="24" t="s">
        <v>475</v>
      </c>
      <c r="V2" s="24" t="s">
        <v>476</v>
      </c>
      <c r="W2" s="24" t="s">
        <v>477</v>
      </c>
      <c r="X2" s="24" t="s">
        <v>478</v>
      </c>
      <c r="Y2" s="24" t="s">
        <v>479</v>
      </c>
      <c r="Z2" s="24"/>
      <c r="AA2" s="24"/>
      <c r="AB2" s="24"/>
      <c r="AG2" s="21"/>
      <c r="AH2" s="14"/>
      <c r="AI2" s="14"/>
    </row>
    <row r="3" spans="1:35" s="19" customFormat="1">
      <c r="A3" s="13" t="s">
        <v>358</v>
      </c>
      <c r="B3" s="13">
        <f t="shared" ref="B3:B34" si="0">N3</f>
        <v>42</v>
      </c>
      <c r="C3" s="13" t="str">
        <f t="shared" ref="C3:C34" si="1">O3</f>
        <v>no transformation</v>
      </c>
      <c r="D3" s="13">
        <f t="shared" ref="D3:D34" si="2">T3</f>
        <v>47</v>
      </c>
      <c r="E3" s="13" t="str">
        <f t="shared" ref="E3:E34" si="3">U3</f>
        <v>conventional</v>
      </c>
      <c r="F3" s="13">
        <f t="shared" ref="F3:F34" si="4">X3</f>
        <v>17</v>
      </c>
      <c r="G3" s="13" t="str">
        <f t="shared" ref="G3:G34" si="5">Y3</f>
        <v>Spraying</v>
      </c>
      <c r="H3" s="13">
        <f t="shared" ref="H3:H34" si="6">V3</f>
        <v>0</v>
      </c>
      <c r="I3" s="13" t="str">
        <f t="shared" ref="I3:I34" si="7">W3</f>
        <v/>
      </c>
      <c r="J3" s="13"/>
      <c r="K3" s="13" t="str">
        <f t="shared" ref="K3:K34" si="8">A3</f>
        <v>Mucosal Spray </v>
      </c>
      <c r="L3" s="13">
        <v>94</v>
      </c>
      <c r="M3" s="13" t="s">
        <v>501</v>
      </c>
      <c r="N3" s="13">
        <v>42</v>
      </c>
      <c r="O3" s="13" t="str">
        <f t="shared" ref="O3:O17" si="9">IF(N3=42, "no transformation", "")</f>
        <v>no transformation</v>
      </c>
      <c r="P3" s="13">
        <f t="shared" ref="P3:P17" si="10">IF(N3=42, L3, "")</f>
        <v>94</v>
      </c>
      <c r="Q3" s="13" t="str">
        <f t="shared" ref="Q3:Q17" si="11">IF(O3="no transformation",M3, "")</f>
        <v>spray</v>
      </c>
      <c r="R3" s="26">
        <v>99</v>
      </c>
      <c r="S3" s="20" t="s">
        <v>530</v>
      </c>
      <c r="T3" s="19">
        <v>47</v>
      </c>
      <c r="U3" s="19" t="str">
        <f t="shared" ref="U3:U34" si="12">IF(T3=47, "conventional", IF(T3=45, "prolonged", IF(T3=44, "delayed", "")))</f>
        <v>conventional</v>
      </c>
      <c r="W3" s="20" t="str">
        <f>IF(V3=32,"Oromucosal",IF(V3=31,"Oral",IF(V3=30,"Ocular",IF(V3=29,"Nasal",IF(V3=33,"Parenteral",IF(V3=35,"Rectal",IF(V3=22,"Cutaneous/Transdermal","")))))))</f>
        <v/>
      </c>
      <c r="X3" s="19">
        <v>17</v>
      </c>
      <c r="Y3" s="19" t="s">
        <v>533</v>
      </c>
    </row>
    <row r="4" spans="1:35" s="19" customFormat="1">
      <c r="A4" s="13" t="s">
        <v>359</v>
      </c>
      <c r="B4" s="13">
        <f t="shared" si="0"/>
        <v>42</v>
      </c>
      <c r="C4" s="13" t="str">
        <f t="shared" si="1"/>
        <v>no transformation</v>
      </c>
      <c r="D4" s="13">
        <f t="shared" si="2"/>
        <v>47</v>
      </c>
      <c r="E4" s="13" t="str">
        <f t="shared" si="3"/>
        <v>conventional</v>
      </c>
      <c r="F4" s="13">
        <f t="shared" si="4"/>
        <v>5</v>
      </c>
      <c r="G4" s="13" t="str">
        <f t="shared" si="5"/>
        <v>Application</v>
      </c>
      <c r="H4" s="13">
        <f t="shared" si="6"/>
        <v>0</v>
      </c>
      <c r="I4" s="13" t="str">
        <f t="shared" si="7"/>
        <v/>
      </c>
      <c r="J4" s="13"/>
      <c r="K4" s="13" t="str">
        <f t="shared" si="8"/>
        <v>Mucous Membrane Topical Solution </v>
      </c>
      <c r="L4" s="13">
        <v>83</v>
      </c>
      <c r="M4" s="13" t="s">
        <v>492</v>
      </c>
      <c r="N4" s="13">
        <v>42</v>
      </c>
      <c r="O4" s="13" t="str">
        <f t="shared" si="9"/>
        <v>no transformation</v>
      </c>
      <c r="P4" s="13">
        <f t="shared" si="10"/>
        <v>83</v>
      </c>
      <c r="Q4" s="13" t="str">
        <f t="shared" si="11"/>
        <v>solution</v>
      </c>
      <c r="R4" s="19" t="str">
        <f t="shared" ref="R4:R11" si="13">IF(S4="Liquid", "99", IF(S4= "SemiSolid", "98", IF(S4= "Solid", "97", "")))</f>
        <v>99</v>
      </c>
      <c r="S4" s="20" t="str">
        <f t="shared" ref="S4:S11" si="14">IF(AND(P4&gt;=77,P4&lt;=86),"Liquid",IF(AND(P4&gt;=71,P4&lt;=76),"SemiSolid",IF(AND(P4&gt;=49,P4&lt;=70),"Solid","")))</f>
        <v>Liquid</v>
      </c>
      <c r="T4" s="19">
        <v>47</v>
      </c>
      <c r="U4" s="19" t="str">
        <f t="shared" si="12"/>
        <v>conventional</v>
      </c>
      <c r="W4" s="20" t="str">
        <f>IF(V4=32,"Oromucosal",IF(V4=31,"Oral",IF(V4=30,"Ocular",IF(V4=29,"Nasal",IF(V4=33,"Parenteral",IF(V4=35,"Rectal",IF(V4=22,"Cutaneous/Transdermal","")))))))</f>
        <v/>
      </c>
      <c r="X4" s="19">
        <v>5</v>
      </c>
      <c r="Y4" s="19" t="s">
        <v>528</v>
      </c>
      <c r="AG4" s="14"/>
      <c r="AH4" s="14"/>
      <c r="AI4" s="14"/>
    </row>
    <row r="5" spans="1:35" s="24" customFormat="1">
      <c r="A5" s="13" t="s">
        <v>410</v>
      </c>
      <c r="B5" s="13">
        <f t="shared" si="0"/>
        <v>42</v>
      </c>
      <c r="C5" s="13" t="str">
        <f t="shared" si="1"/>
        <v>no transformation</v>
      </c>
      <c r="D5" s="13">
        <f t="shared" si="2"/>
        <v>47</v>
      </c>
      <c r="E5" s="13" t="str">
        <f t="shared" si="3"/>
        <v>conventional</v>
      </c>
      <c r="F5" s="13">
        <f t="shared" si="4"/>
        <v>5</v>
      </c>
      <c r="G5" s="13" t="str">
        <f t="shared" si="5"/>
        <v>Application</v>
      </c>
      <c r="H5" s="13">
        <f t="shared" si="6"/>
        <v>21</v>
      </c>
      <c r="I5" s="13" t="str">
        <f t="shared" si="7"/>
        <v>Auricular</v>
      </c>
      <c r="J5" s="13"/>
      <c r="K5" s="13" t="str">
        <f t="shared" si="8"/>
        <v>Otic Ointment </v>
      </c>
      <c r="L5" s="13">
        <v>74</v>
      </c>
      <c r="M5" s="13" t="s">
        <v>506</v>
      </c>
      <c r="N5" s="13">
        <v>42</v>
      </c>
      <c r="O5" s="13" t="str">
        <f t="shared" si="9"/>
        <v>no transformation</v>
      </c>
      <c r="P5" s="13">
        <f t="shared" si="10"/>
        <v>74</v>
      </c>
      <c r="Q5" s="13" t="str">
        <f t="shared" si="11"/>
        <v>ointment</v>
      </c>
      <c r="R5" s="19" t="str">
        <f t="shared" si="13"/>
        <v>98</v>
      </c>
      <c r="S5" s="20" t="str">
        <f t="shared" si="14"/>
        <v>SemiSolid</v>
      </c>
      <c r="T5" s="19">
        <v>47</v>
      </c>
      <c r="U5" s="19" t="str">
        <f t="shared" si="12"/>
        <v>conventional</v>
      </c>
      <c r="V5" s="19">
        <v>21</v>
      </c>
      <c r="W5" s="20" t="s">
        <v>523</v>
      </c>
      <c r="X5" s="19">
        <v>5</v>
      </c>
      <c r="Y5" s="19" t="s">
        <v>528</v>
      </c>
      <c r="Z5" s="19"/>
      <c r="AA5" s="19"/>
      <c r="AB5" s="19"/>
      <c r="AG5" s="25"/>
      <c r="AH5" s="25"/>
      <c r="AI5" s="14"/>
    </row>
    <row r="6" spans="1:35" s="24" customFormat="1">
      <c r="A6" s="13" t="s">
        <v>411</v>
      </c>
      <c r="B6" s="13">
        <f t="shared" si="0"/>
        <v>42</v>
      </c>
      <c r="C6" s="13" t="str">
        <f t="shared" si="1"/>
        <v>no transformation</v>
      </c>
      <c r="D6" s="13">
        <f t="shared" si="2"/>
        <v>47</v>
      </c>
      <c r="E6" s="13" t="str">
        <f t="shared" si="3"/>
        <v>conventional</v>
      </c>
      <c r="F6" s="13">
        <f t="shared" si="4"/>
        <v>13</v>
      </c>
      <c r="G6" s="13" t="str">
        <f t="shared" si="5"/>
        <v>Instillation</v>
      </c>
      <c r="H6" s="13">
        <f t="shared" si="6"/>
        <v>21</v>
      </c>
      <c r="I6" s="13" t="str">
        <f t="shared" si="7"/>
        <v>Auricular</v>
      </c>
      <c r="J6" s="13"/>
      <c r="K6" s="13" t="str">
        <f t="shared" si="8"/>
        <v>Otic Solution </v>
      </c>
      <c r="L6" s="13">
        <v>83</v>
      </c>
      <c r="M6" s="13" t="s">
        <v>492</v>
      </c>
      <c r="N6" s="13">
        <v>42</v>
      </c>
      <c r="O6" s="13" t="str">
        <f t="shared" si="9"/>
        <v>no transformation</v>
      </c>
      <c r="P6" s="13">
        <f t="shared" si="10"/>
        <v>83</v>
      </c>
      <c r="Q6" s="13" t="str">
        <f t="shared" si="11"/>
        <v>solution</v>
      </c>
      <c r="R6" s="19" t="str">
        <f t="shared" si="13"/>
        <v>99</v>
      </c>
      <c r="S6" s="20" t="str">
        <f t="shared" si="14"/>
        <v>Liquid</v>
      </c>
      <c r="T6" s="19">
        <v>47</v>
      </c>
      <c r="U6" s="19" t="str">
        <f t="shared" si="12"/>
        <v>conventional</v>
      </c>
      <c r="V6" s="19">
        <v>21</v>
      </c>
      <c r="W6" s="20" t="s">
        <v>523</v>
      </c>
      <c r="X6" s="19">
        <v>13</v>
      </c>
      <c r="Y6" s="19" t="s">
        <v>532</v>
      </c>
      <c r="Z6" s="19"/>
      <c r="AA6" s="19"/>
      <c r="AB6" s="19"/>
      <c r="AG6" s="25"/>
      <c r="AH6" s="25"/>
      <c r="AI6" s="14"/>
    </row>
    <row r="7" spans="1:35" s="19" customFormat="1">
      <c r="A7" s="13" t="s">
        <v>412</v>
      </c>
      <c r="B7" s="13">
        <f t="shared" si="0"/>
        <v>42</v>
      </c>
      <c r="C7" s="13" t="str">
        <f t="shared" si="1"/>
        <v>no transformation</v>
      </c>
      <c r="D7" s="13">
        <f t="shared" si="2"/>
        <v>47</v>
      </c>
      <c r="E7" s="13" t="str">
        <f t="shared" si="3"/>
        <v>conventional</v>
      </c>
      <c r="F7" s="13">
        <f t="shared" si="4"/>
        <v>13</v>
      </c>
      <c r="G7" s="13" t="str">
        <f t="shared" si="5"/>
        <v>Instillation</v>
      </c>
      <c r="H7" s="13">
        <f t="shared" si="6"/>
        <v>21</v>
      </c>
      <c r="I7" s="13" t="str">
        <f t="shared" si="7"/>
        <v>Auricular</v>
      </c>
      <c r="J7" s="13"/>
      <c r="K7" s="13" t="str">
        <f t="shared" si="8"/>
        <v>Otic Suspension </v>
      </c>
      <c r="L7" s="13">
        <v>85</v>
      </c>
      <c r="M7" s="13" t="s">
        <v>498</v>
      </c>
      <c r="N7" s="13">
        <v>42</v>
      </c>
      <c r="O7" s="13" t="str">
        <f t="shared" si="9"/>
        <v>no transformation</v>
      </c>
      <c r="P7" s="13">
        <f t="shared" si="10"/>
        <v>85</v>
      </c>
      <c r="Q7" s="13" t="str">
        <f t="shared" si="11"/>
        <v>suspension</v>
      </c>
      <c r="R7" s="19" t="str">
        <f t="shared" si="13"/>
        <v>99</v>
      </c>
      <c r="S7" s="20" t="str">
        <f t="shared" si="14"/>
        <v>Liquid</v>
      </c>
      <c r="T7" s="19">
        <v>47</v>
      </c>
      <c r="U7" s="19" t="str">
        <f t="shared" si="12"/>
        <v>conventional</v>
      </c>
      <c r="V7" s="19">
        <v>21</v>
      </c>
      <c r="W7" s="20" t="s">
        <v>523</v>
      </c>
      <c r="X7" s="19">
        <v>13</v>
      </c>
      <c r="Y7" s="19" t="s">
        <v>532</v>
      </c>
      <c r="AG7" s="21"/>
      <c r="AH7" s="22"/>
      <c r="AI7" s="21"/>
    </row>
    <row r="8" spans="1:35" s="19" customFormat="1">
      <c r="A8" s="13" t="s">
        <v>431</v>
      </c>
      <c r="B8" s="13">
        <f t="shared" si="0"/>
        <v>42</v>
      </c>
      <c r="C8" s="13" t="str">
        <f t="shared" si="1"/>
        <v>no transformation</v>
      </c>
      <c r="D8" s="13">
        <f t="shared" si="2"/>
        <v>47</v>
      </c>
      <c r="E8" s="13" t="str">
        <f t="shared" si="3"/>
        <v>conventional</v>
      </c>
      <c r="F8" s="13">
        <f t="shared" si="4"/>
        <v>6</v>
      </c>
      <c r="G8" s="13" t="str">
        <f t="shared" si="5"/>
        <v>Bathing</v>
      </c>
      <c r="H8" s="13">
        <f t="shared" si="6"/>
        <v>22</v>
      </c>
      <c r="I8" s="13" t="str">
        <f t="shared" si="7"/>
        <v>Cutaneous/Transdermal</v>
      </c>
      <c r="J8" s="13"/>
      <c r="K8" s="13" t="str">
        <f t="shared" si="8"/>
        <v>Medicated Bar Soap </v>
      </c>
      <c r="L8" s="13">
        <v>49</v>
      </c>
      <c r="M8" s="13" t="s">
        <v>515</v>
      </c>
      <c r="N8" s="13">
        <v>42</v>
      </c>
      <c r="O8" s="13" t="str">
        <f t="shared" si="9"/>
        <v>no transformation</v>
      </c>
      <c r="P8" s="13">
        <f t="shared" si="10"/>
        <v>49</v>
      </c>
      <c r="Q8" s="13" t="str">
        <f t="shared" si="11"/>
        <v>block</v>
      </c>
      <c r="R8" s="19" t="str">
        <f t="shared" si="13"/>
        <v>97</v>
      </c>
      <c r="S8" s="20" t="str">
        <f t="shared" si="14"/>
        <v>Solid</v>
      </c>
      <c r="T8" s="19">
        <v>47</v>
      </c>
      <c r="U8" s="19" t="str">
        <f t="shared" si="12"/>
        <v>conventional</v>
      </c>
      <c r="V8" s="19">
        <v>22</v>
      </c>
      <c r="W8" s="20" t="str">
        <f t="shared" ref="W8:W26" si="15">IF(V8=32,"Oromucosal",IF(V8=31,"Oral",IF(V8=30,"Ocular",IF(V8=29,"Nasal",IF(V8=33,"Parenteral",IF(V8=35,"Rectal",IF(V8=22,"Cutaneous/Transdermal","")))))))</f>
        <v>Cutaneous/Transdermal</v>
      </c>
      <c r="X8" s="19">
        <v>6</v>
      </c>
      <c r="Y8" s="19" t="s">
        <v>536</v>
      </c>
      <c r="AC8" s="14"/>
      <c r="AG8" s="21"/>
      <c r="AH8" s="14"/>
      <c r="AI8" s="14"/>
    </row>
    <row r="9" spans="1:35" s="19" customFormat="1">
      <c r="A9" s="13" t="s">
        <v>432</v>
      </c>
      <c r="B9" s="13">
        <f t="shared" si="0"/>
        <v>42</v>
      </c>
      <c r="C9" s="13" t="str">
        <f t="shared" si="1"/>
        <v>no transformation</v>
      </c>
      <c r="D9" s="13">
        <f t="shared" si="2"/>
        <v>47</v>
      </c>
      <c r="E9" s="13" t="str">
        <f t="shared" si="3"/>
        <v>conventional</v>
      </c>
      <c r="F9" s="13">
        <f t="shared" si="4"/>
        <v>6</v>
      </c>
      <c r="G9" s="13" t="str">
        <f t="shared" si="5"/>
        <v>Bathing</v>
      </c>
      <c r="H9" s="13">
        <f t="shared" si="6"/>
        <v>22</v>
      </c>
      <c r="I9" s="13" t="str">
        <f t="shared" si="7"/>
        <v>Cutaneous/Transdermal</v>
      </c>
      <c r="J9" s="13"/>
      <c r="K9" s="13" t="str">
        <f t="shared" si="8"/>
        <v>Medicated Liquid Soap </v>
      </c>
      <c r="L9" s="13">
        <v>82</v>
      </c>
      <c r="M9" s="13" t="s">
        <v>502</v>
      </c>
      <c r="N9" s="13">
        <v>42</v>
      </c>
      <c r="O9" s="13" t="str">
        <f t="shared" si="9"/>
        <v>no transformation</v>
      </c>
      <c r="P9" s="13">
        <f t="shared" si="10"/>
        <v>82</v>
      </c>
      <c r="Q9" s="13" t="str">
        <f t="shared" si="11"/>
        <v>liquid</v>
      </c>
      <c r="R9" s="19" t="str">
        <f t="shared" si="13"/>
        <v>99</v>
      </c>
      <c r="S9" s="20" t="str">
        <f t="shared" si="14"/>
        <v>Liquid</v>
      </c>
      <c r="T9" s="19">
        <v>47</v>
      </c>
      <c r="U9" s="19" t="str">
        <f t="shared" si="12"/>
        <v>conventional</v>
      </c>
      <c r="V9" s="19">
        <v>22</v>
      </c>
      <c r="W9" s="20" t="str">
        <f t="shared" si="15"/>
        <v>Cutaneous/Transdermal</v>
      </c>
      <c r="X9" s="20">
        <v>6</v>
      </c>
      <c r="Y9" s="19" t="s">
        <v>536</v>
      </c>
      <c r="AG9" s="21"/>
      <c r="AH9" s="14"/>
      <c r="AI9" s="14"/>
    </row>
    <row r="10" spans="1:35" s="19" customFormat="1">
      <c r="A10" s="13" t="s">
        <v>354</v>
      </c>
      <c r="B10" s="13">
        <f t="shared" si="0"/>
        <v>42</v>
      </c>
      <c r="C10" s="13" t="str">
        <f t="shared" si="1"/>
        <v>no transformation</v>
      </c>
      <c r="D10" s="13">
        <f t="shared" si="2"/>
        <v>47</v>
      </c>
      <c r="E10" s="13" t="str">
        <f t="shared" si="3"/>
        <v>conventional</v>
      </c>
      <c r="F10" s="13">
        <f t="shared" si="4"/>
        <v>5</v>
      </c>
      <c r="G10" s="13" t="str">
        <f t="shared" si="5"/>
        <v>Application</v>
      </c>
      <c r="H10" s="13">
        <f t="shared" si="6"/>
        <v>22</v>
      </c>
      <c r="I10" s="13" t="str">
        <f t="shared" si="7"/>
        <v>Cutaneous/Transdermal</v>
      </c>
      <c r="J10" s="13"/>
      <c r="K10" s="13" t="str">
        <f t="shared" si="8"/>
        <v>Medicated Pad </v>
      </c>
      <c r="L10" s="13">
        <v>61</v>
      </c>
      <c r="M10" s="13" t="s">
        <v>504</v>
      </c>
      <c r="N10" s="13">
        <v>42</v>
      </c>
      <c r="O10" s="13" t="str">
        <f t="shared" si="9"/>
        <v>no transformation</v>
      </c>
      <c r="P10" s="13">
        <f t="shared" si="10"/>
        <v>61</v>
      </c>
      <c r="Q10" s="13" t="str">
        <f t="shared" si="11"/>
        <v>patch</v>
      </c>
      <c r="R10" s="19" t="str">
        <f t="shared" si="13"/>
        <v>97</v>
      </c>
      <c r="S10" s="20" t="str">
        <f t="shared" si="14"/>
        <v>Solid</v>
      </c>
      <c r="T10" s="19">
        <v>47</v>
      </c>
      <c r="U10" s="19" t="str">
        <f t="shared" si="12"/>
        <v>conventional</v>
      </c>
      <c r="V10" s="19">
        <v>22</v>
      </c>
      <c r="W10" s="20" t="str">
        <f t="shared" si="15"/>
        <v>Cutaneous/Transdermal</v>
      </c>
      <c r="X10" s="19">
        <v>5</v>
      </c>
      <c r="Y10" s="19" t="s">
        <v>528</v>
      </c>
      <c r="AG10" s="21"/>
      <c r="AH10" s="14"/>
      <c r="AI10" s="14"/>
    </row>
    <row r="11" spans="1:35" s="19" customFormat="1">
      <c r="A11" s="13" t="s">
        <v>436</v>
      </c>
      <c r="B11" s="13">
        <f t="shared" si="0"/>
        <v>42</v>
      </c>
      <c r="C11" s="13" t="str">
        <f t="shared" si="1"/>
        <v>no transformation</v>
      </c>
      <c r="D11" s="13">
        <f t="shared" si="2"/>
        <v>47</v>
      </c>
      <c r="E11" s="13" t="str">
        <f t="shared" si="3"/>
        <v>conventional</v>
      </c>
      <c r="F11" s="13">
        <f t="shared" si="4"/>
        <v>5</v>
      </c>
      <c r="G11" s="13" t="str">
        <f t="shared" si="5"/>
        <v>Application</v>
      </c>
      <c r="H11" s="13">
        <f t="shared" si="6"/>
        <v>22</v>
      </c>
      <c r="I11" s="13" t="str">
        <f t="shared" si="7"/>
        <v>Cutaneous/Transdermal</v>
      </c>
      <c r="J11" s="13"/>
      <c r="K11" s="13" t="str">
        <f t="shared" si="8"/>
        <v>Medicated Patch </v>
      </c>
      <c r="L11" s="13">
        <v>61</v>
      </c>
      <c r="M11" s="13" t="s">
        <v>504</v>
      </c>
      <c r="N11" s="13">
        <v>42</v>
      </c>
      <c r="O11" s="13" t="str">
        <f t="shared" si="9"/>
        <v>no transformation</v>
      </c>
      <c r="P11" s="13">
        <f t="shared" si="10"/>
        <v>61</v>
      </c>
      <c r="Q11" s="13" t="str">
        <f t="shared" si="11"/>
        <v>patch</v>
      </c>
      <c r="R11" s="19" t="str">
        <f t="shared" si="13"/>
        <v>97</v>
      </c>
      <c r="S11" s="20" t="str">
        <f t="shared" si="14"/>
        <v>Solid</v>
      </c>
      <c r="T11" s="19">
        <v>47</v>
      </c>
      <c r="U11" s="19" t="str">
        <f t="shared" si="12"/>
        <v>conventional</v>
      </c>
      <c r="V11" s="19">
        <v>22</v>
      </c>
      <c r="W11" s="20" t="str">
        <f t="shared" si="15"/>
        <v>Cutaneous/Transdermal</v>
      </c>
      <c r="X11" s="19">
        <v>5</v>
      </c>
      <c r="Y11" s="19" t="s">
        <v>528</v>
      </c>
      <c r="AG11" s="21"/>
      <c r="AH11" s="14"/>
      <c r="AI11" s="14"/>
    </row>
    <row r="12" spans="1:35" s="19" customFormat="1">
      <c r="A12" s="13" t="s">
        <v>429</v>
      </c>
      <c r="B12" s="13">
        <f t="shared" si="0"/>
        <v>42</v>
      </c>
      <c r="C12" s="13" t="str">
        <f t="shared" si="1"/>
        <v>no transformation</v>
      </c>
      <c r="D12" s="13">
        <f t="shared" si="2"/>
        <v>47</v>
      </c>
      <c r="E12" s="13" t="str">
        <f t="shared" si="3"/>
        <v>conventional</v>
      </c>
      <c r="F12" s="13">
        <f t="shared" si="4"/>
        <v>6</v>
      </c>
      <c r="G12" s="13" t="str">
        <f t="shared" si="5"/>
        <v>Bathing</v>
      </c>
      <c r="H12" s="13">
        <f t="shared" si="6"/>
        <v>22</v>
      </c>
      <c r="I12" s="13" t="str">
        <f t="shared" si="7"/>
        <v>Cutaneous/Transdermal</v>
      </c>
      <c r="J12" s="13"/>
      <c r="K12" s="13" t="str">
        <f t="shared" si="8"/>
        <v>Medicated Shampoo </v>
      </c>
      <c r="L12" s="13">
        <v>93</v>
      </c>
      <c r="M12" s="13" t="s">
        <v>514</v>
      </c>
      <c r="N12" s="13">
        <v>42</v>
      </c>
      <c r="O12" s="13" t="str">
        <f t="shared" si="9"/>
        <v>no transformation</v>
      </c>
      <c r="P12" s="13">
        <f t="shared" si="10"/>
        <v>93</v>
      </c>
      <c r="Q12" s="13" t="str">
        <f t="shared" si="11"/>
        <v>shampoo</v>
      </c>
      <c r="R12" s="26">
        <v>99</v>
      </c>
      <c r="S12" s="20" t="s">
        <v>530</v>
      </c>
      <c r="T12" s="19">
        <v>47</v>
      </c>
      <c r="U12" s="19" t="str">
        <f t="shared" si="12"/>
        <v>conventional</v>
      </c>
      <c r="V12" s="19">
        <v>22</v>
      </c>
      <c r="W12" s="20" t="str">
        <f t="shared" si="15"/>
        <v>Cutaneous/Transdermal</v>
      </c>
      <c r="X12" s="19">
        <v>6</v>
      </c>
      <c r="Y12" s="19" t="s">
        <v>536</v>
      </c>
      <c r="AG12" s="21"/>
      <c r="AH12" s="14"/>
      <c r="AI12" s="14"/>
    </row>
    <row r="13" spans="1:35" s="19" customFormat="1">
      <c r="A13" s="13" t="s">
        <v>355</v>
      </c>
      <c r="B13" s="13">
        <f t="shared" si="0"/>
        <v>42</v>
      </c>
      <c r="C13" s="13" t="str">
        <f t="shared" si="1"/>
        <v>no transformation</v>
      </c>
      <c r="D13" s="13">
        <f t="shared" si="2"/>
        <v>47</v>
      </c>
      <c r="E13" s="13" t="str">
        <f t="shared" si="3"/>
        <v>conventional</v>
      </c>
      <c r="F13" s="13">
        <f t="shared" si="4"/>
        <v>5</v>
      </c>
      <c r="G13" s="13" t="str">
        <f t="shared" si="5"/>
        <v>Application</v>
      </c>
      <c r="H13" s="13">
        <f t="shared" si="6"/>
        <v>22</v>
      </c>
      <c r="I13" s="13" t="str">
        <f t="shared" si="7"/>
        <v>Cutaneous/Transdermal</v>
      </c>
      <c r="J13" s="13"/>
      <c r="K13" s="13" t="str">
        <f t="shared" si="8"/>
        <v>Medicated Tape </v>
      </c>
      <c r="L13" s="13">
        <v>61</v>
      </c>
      <c r="M13" s="13" t="s">
        <v>504</v>
      </c>
      <c r="N13" s="13">
        <v>42</v>
      </c>
      <c r="O13" s="13" t="str">
        <f t="shared" si="9"/>
        <v>no transformation</v>
      </c>
      <c r="P13" s="13">
        <f t="shared" si="10"/>
        <v>61</v>
      </c>
      <c r="Q13" s="13" t="str">
        <f t="shared" si="11"/>
        <v>patch</v>
      </c>
      <c r="R13" s="19" t="str">
        <f>IF(S13="Liquid", "99", IF(S13= "SemiSolid", "98", IF(S13= "Solid", "97", "")))</f>
        <v>97</v>
      </c>
      <c r="S13" s="20" t="str">
        <f>IF(AND(P13&gt;=77,P13&lt;=86),"Liquid",IF(AND(P13&gt;=71,P13&lt;=76),"SemiSolid",IF(AND(P13&gt;=49,P13&lt;=70),"Solid","")))</f>
        <v>Solid</v>
      </c>
      <c r="T13" s="19">
        <v>47</v>
      </c>
      <c r="U13" s="19" t="str">
        <f t="shared" si="12"/>
        <v>conventional</v>
      </c>
      <c r="V13" s="19">
        <v>22</v>
      </c>
      <c r="W13" s="20" t="str">
        <f t="shared" si="15"/>
        <v>Cutaneous/Transdermal</v>
      </c>
      <c r="X13" s="19">
        <v>5</v>
      </c>
      <c r="Y13" s="19" t="s">
        <v>528</v>
      </c>
      <c r="AG13" s="21"/>
      <c r="AH13" s="22"/>
      <c r="AI13" s="21"/>
    </row>
    <row r="14" spans="1:35" s="19" customFormat="1">
      <c r="A14" s="13" t="s">
        <v>437</v>
      </c>
      <c r="B14" s="13">
        <f t="shared" si="0"/>
        <v>42</v>
      </c>
      <c r="C14" s="13" t="str">
        <f t="shared" si="1"/>
        <v>no transformation</v>
      </c>
      <c r="D14" s="13">
        <f t="shared" si="2"/>
        <v>47</v>
      </c>
      <c r="E14" s="13" t="str">
        <f t="shared" si="3"/>
        <v>conventional</v>
      </c>
      <c r="F14" s="13">
        <f t="shared" si="4"/>
        <v>17</v>
      </c>
      <c r="G14" s="13" t="str">
        <f t="shared" si="5"/>
        <v>Spraying</v>
      </c>
      <c r="H14" s="13">
        <f t="shared" si="6"/>
        <v>22</v>
      </c>
      <c r="I14" s="13" t="str">
        <f t="shared" si="7"/>
        <v>Cutaneous/Transdermal</v>
      </c>
      <c r="J14" s="13"/>
      <c r="K14" s="13" t="str">
        <f t="shared" si="8"/>
        <v>Powder Spray </v>
      </c>
      <c r="L14" s="13">
        <v>94</v>
      </c>
      <c r="M14" s="13" t="s">
        <v>501</v>
      </c>
      <c r="N14" s="13">
        <v>42</v>
      </c>
      <c r="O14" s="13" t="str">
        <f t="shared" si="9"/>
        <v>no transformation</v>
      </c>
      <c r="P14" s="13">
        <f t="shared" si="10"/>
        <v>94</v>
      </c>
      <c r="Q14" s="13" t="str">
        <f t="shared" si="11"/>
        <v>spray</v>
      </c>
      <c r="R14" s="26">
        <v>97</v>
      </c>
      <c r="S14" s="20" t="s">
        <v>142</v>
      </c>
      <c r="T14" s="19">
        <v>47</v>
      </c>
      <c r="U14" s="19" t="str">
        <f t="shared" si="12"/>
        <v>conventional</v>
      </c>
      <c r="V14" s="19">
        <v>22</v>
      </c>
      <c r="W14" s="20" t="str">
        <f t="shared" si="15"/>
        <v>Cutaneous/Transdermal</v>
      </c>
      <c r="X14" s="19">
        <v>17</v>
      </c>
      <c r="Y14" s="19" t="s">
        <v>533</v>
      </c>
      <c r="AG14" s="21"/>
      <c r="AH14" s="14"/>
      <c r="AI14" s="14"/>
    </row>
    <row r="15" spans="1:35" s="19" customFormat="1">
      <c r="A15" s="13" t="s">
        <v>438</v>
      </c>
      <c r="B15" s="13">
        <f t="shared" si="0"/>
        <v>42</v>
      </c>
      <c r="C15" s="13" t="str">
        <f t="shared" si="1"/>
        <v>no transformation</v>
      </c>
      <c r="D15" s="13">
        <f t="shared" si="2"/>
        <v>47</v>
      </c>
      <c r="E15" s="13" t="str">
        <f t="shared" si="3"/>
        <v>conventional</v>
      </c>
      <c r="F15" s="13">
        <f t="shared" si="4"/>
        <v>5</v>
      </c>
      <c r="G15" s="13" t="str">
        <f t="shared" si="5"/>
        <v>Application</v>
      </c>
      <c r="H15" s="13">
        <f t="shared" si="6"/>
        <v>22</v>
      </c>
      <c r="I15" s="13" t="str">
        <f t="shared" si="7"/>
        <v>Cutaneous/Transdermal</v>
      </c>
      <c r="J15" s="13"/>
      <c r="K15" s="13" t="str">
        <f t="shared" si="8"/>
        <v>Topical Cream </v>
      </c>
      <c r="L15" s="13">
        <v>71</v>
      </c>
      <c r="M15" s="13" t="s">
        <v>507</v>
      </c>
      <c r="N15" s="13">
        <v>42</v>
      </c>
      <c r="O15" s="13" t="str">
        <f t="shared" si="9"/>
        <v>no transformation</v>
      </c>
      <c r="P15" s="13">
        <f t="shared" si="10"/>
        <v>71</v>
      </c>
      <c r="Q15" s="13" t="str">
        <f t="shared" si="11"/>
        <v>cream</v>
      </c>
      <c r="R15" s="19" t="str">
        <f t="shared" ref="R15:R23" si="16">IF(S15="Liquid", "99", IF(S15= "SemiSolid", "98", IF(S15= "Solid", "97", "")))</f>
        <v>98</v>
      </c>
      <c r="S15" s="20" t="str">
        <f t="shared" ref="S15:S23" si="17">IF(AND(P15&gt;=77,P15&lt;=86),"Liquid",IF(AND(P15&gt;=71,P15&lt;=76),"SemiSolid",IF(AND(P15&gt;=49,P15&lt;=70),"Solid","")))</f>
        <v>SemiSolid</v>
      </c>
      <c r="T15" s="19">
        <v>47</v>
      </c>
      <c r="U15" s="19" t="str">
        <f t="shared" si="12"/>
        <v>conventional</v>
      </c>
      <c r="V15" s="19">
        <v>22</v>
      </c>
      <c r="W15" s="20" t="str">
        <f t="shared" si="15"/>
        <v>Cutaneous/Transdermal</v>
      </c>
      <c r="X15" s="19">
        <v>5</v>
      </c>
      <c r="Y15" s="19" t="s">
        <v>528</v>
      </c>
      <c r="AG15" s="21"/>
      <c r="AH15" s="14"/>
      <c r="AI15" s="14"/>
    </row>
    <row r="16" spans="1:35" s="19" customFormat="1">
      <c r="A16" s="13" t="s">
        <v>439</v>
      </c>
      <c r="B16" s="13">
        <f t="shared" si="0"/>
        <v>42</v>
      </c>
      <c r="C16" s="13" t="str">
        <f t="shared" si="1"/>
        <v>no transformation</v>
      </c>
      <c r="D16" s="13">
        <f t="shared" si="2"/>
        <v>47</v>
      </c>
      <c r="E16" s="13" t="str">
        <f t="shared" si="3"/>
        <v>conventional</v>
      </c>
      <c r="F16" s="13">
        <f t="shared" si="4"/>
        <v>5</v>
      </c>
      <c r="G16" s="13" t="str">
        <f t="shared" si="5"/>
        <v>Application</v>
      </c>
      <c r="H16" s="13">
        <f t="shared" si="6"/>
        <v>22</v>
      </c>
      <c r="I16" s="13" t="str">
        <f t="shared" si="7"/>
        <v>Cutaneous/Transdermal</v>
      </c>
      <c r="J16" s="13"/>
      <c r="K16" s="13" t="str">
        <f t="shared" si="8"/>
        <v>Topical Foam </v>
      </c>
      <c r="L16" s="13">
        <v>72</v>
      </c>
      <c r="M16" s="13" t="s">
        <v>503</v>
      </c>
      <c r="N16" s="13">
        <v>42</v>
      </c>
      <c r="O16" s="13" t="str">
        <f t="shared" si="9"/>
        <v>no transformation</v>
      </c>
      <c r="P16" s="13">
        <f t="shared" si="10"/>
        <v>72</v>
      </c>
      <c r="Q16" s="13" t="str">
        <f t="shared" si="11"/>
        <v>foam</v>
      </c>
      <c r="R16" s="19" t="str">
        <f t="shared" si="16"/>
        <v>98</v>
      </c>
      <c r="S16" s="20" t="str">
        <f t="shared" si="17"/>
        <v>SemiSolid</v>
      </c>
      <c r="T16" s="19">
        <v>47</v>
      </c>
      <c r="U16" s="19" t="str">
        <f t="shared" si="12"/>
        <v>conventional</v>
      </c>
      <c r="V16" s="19">
        <v>22</v>
      </c>
      <c r="W16" s="20" t="str">
        <f t="shared" si="15"/>
        <v>Cutaneous/Transdermal</v>
      </c>
      <c r="X16" s="19">
        <v>5</v>
      </c>
      <c r="Y16" s="19" t="s">
        <v>528</v>
      </c>
      <c r="AG16" s="21"/>
      <c r="AH16" s="14"/>
      <c r="AI16" s="14"/>
    </row>
    <row r="17" spans="1:35" s="19" customFormat="1">
      <c r="A17" s="13" t="s">
        <v>440</v>
      </c>
      <c r="B17" s="13">
        <f t="shared" si="0"/>
        <v>42</v>
      </c>
      <c r="C17" s="13" t="str">
        <f t="shared" si="1"/>
        <v>no transformation</v>
      </c>
      <c r="D17" s="13">
        <f t="shared" si="2"/>
        <v>47</v>
      </c>
      <c r="E17" s="13" t="str">
        <f t="shared" si="3"/>
        <v>conventional</v>
      </c>
      <c r="F17" s="13">
        <f t="shared" si="4"/>
        <v>5</v>
      </c>
      <c r="G17" s="13" t="str">
        <f t="shared" si="5"/>
        <v>Application</v>
      </c>
      <c r="H17" s="13">
        <f t="shared" si="6"/>
        <v>22</v>
      </c>
      <c r="I17" s="13" t="str">
        <f t="shared" si="7"/>
        <v>Cutaneous/Transdermal</v>
      </c>
      <c r="J17" s="13"/>
      <c r="K17" s="13" t="str">
        <f t="shared" si="8"/>
        <v>Topical Gel </v>
      </c>
      <c r="L17" s="13">
        <v>73</v>
      </c>
      <c r="M17" s="13" t="s">
        <v>505</v>
      </c>
      <c r="N17" s="13">
        <v>42</v>
      </c>
      <c r="O17" s="13" t="str">
        <f t="shared" si="9"/>
        <v>no transformation</v>
      </c>
      <c r="P17" s="13">
        <f t="shared" si="10"/>
        <v>73</v>
      </c>
      <c r="Q17" s="13" t="str">
        <f t="shared" si="11"/>
        <v>gel</v>
      </c>
      <c r="R17" s="19" t="str">
        <f t="shared" si="16"/>
        <v>98</v>
      </c>
      <c r="S17" s="20" t="str">
        <f t="shared" si="17"/>
        <v>SemiSolid</v>
      </c>
      <c r="T17" s="19">
        <v>47</v>
      </c>
      <c r="U17" s="19" t="str">
        <f t="shared" si="12"/>
        <v>conventional</v>
      </c>
      <c r="V17" s="19">
        <v>22</v>
      </c>
      <c r="W17" s="20" t="str">
        <f t="shared" si="15"/>
        <v>Cutaneous/Transdermal</v>
      </c>
      <c r="X17" s="19">
        <v>5</v>
      </c>
      <c r="Y17" s="19" t="s">
        <v>528</v>
      </c>
      <c r="AG17" s="21"/>
      <c r="AH17" s="14"/>
      <c r="AI17" s="14"/>
    </row>
    <row r="18" spans="1:35" s="19" customFormat="1">
      <c r="A18" s="13" t="s">
        <v>441</v>
      </c>
      <c r="B18" s="13">
        <f t="shared" si="0"/>
        <v>43</v>
      </c>
      <c r="C18" s="13" t="str">
        <f t="shared" si="1"/>
        <v>unknown</v>
      </c>
      <c r="D18" s="13">
        <f t="shared" si="2"/>
        <v>47</v>
      </c>
      <c r="E18" s="13" t="str">
        <f t="shared" si="3"/>
        <v>conventional</v>
      </c>
      <c r="F18" s="13">
        <f t="shared" si="4"/>
        <v>5</v>
      </c>
      <c r="G18" s="13" t="str">
        <f t="shared" si="5"/>
        <v>Application</v>
      </c>
      <c r="H18" s="13">
        <f t="shared" si="6"/>
        <v>22</v>
      </c>
      <c r="I18" s="13" t="str">
        <f t="shared" si="7"/>
        <v>Cutaneous/Transdermal</v>
      </c>
      <c r="J18" s="13"/>
      <c r="K18" s="13" t="str">
        <f t="shared" si="8"/>
        <v>Topical Liquefied Gas </v>
      </c>
      <c r="L18" s="13">
        <v>87</v>
      </c>
      <c r="M18" s="13" t="s">
        <v>500</v>
      </c>
      <c r="N18" s="13">
        <v>43</v>
      </c>
      <c r="O18" s="13" t="s">
        <v>516</v>
      </c>
      <c r="P18" s="13">
        <v>82</v>
      </c>
      <c r="Q18" s="13" t="s">
        <v>502</v>
      </c>
      <c r="R18" s="19" t="str">
        <f t="shared" si="16"/>
        <v>99</v>
      </c>
      <c r="S18" s="20" t="str">
        <f t="shared" si="17"/>
        <v>Liquid</v>
      </c>
      <c r="T18" s="19">
        <v>47</v>
      </c>
      <c r="U18" s="19" t="str">
        <f t="shared" si="12"/>
        <v>conventional</v>
      </c>
      <c r="V18" s="19">
        <v>22</v>
      </c>
      <c r="W18" s="20" t="str">
        <f t="shared" si="15"/>
        <v>Cutaneous/Transdermal</v>
      </c>
      <c r="X18" s="19">
        <v>5</v>
      </c>
      <c r="Y18" s="19" t="s">
        <v>528</v>
      </c>
      <c r="AG18" s="21"/>
      <c r="AH18" s="14"/>
      <c r="AI18" s="14"/>
    </row>
    <row r="19" spans="1:35" s="19" customFormat="1">
      <c r="A19" s="13" t="s">
        <v>442</v>
      </c>
      <c r="B19" s="13">
        <f t="shared" si="0"/>
        <v>42</v>
      </c>
      <c r="C19" s="13" t="str">
        <f t="shared" si="1"/>
        <v>no transformation</v>
      </c>
      <c r="D19" s="13">
        <f t="shared" si="2"/>
        <v>47</v>
      </c>
      <c r="E19" s="13" t="str">
        <f t="shared" si="3"/>
        <v>conventional</v>
      </c>
      <c r="F19" s="13">
        <f t="shared" si="4"/>
        <v>5</v>
      </c>
      <c r="G19" s="13" t="str">
        <f t="shared" si="5"/>
        <v>Application</v>
      </c>
      <c r="H19" s="13">
        <f t="shared" si="6"/>
        <v>22</v>
      </c>
      <c r="I19" s="13" t="str">
        <f t="shared" si="7"/>
        <v>Cutaneous/Transdermal</v>
      </c>
      <c r="J19" s="13"/>
      <c r="K19" s="13" t="str">
        <f t="shared" si="8"/>
        <v>Topical Lotion </v>
      </c>
      <c r="L19" s="13">
        <v>85</v>
      </c>
      <c r="M19" s="13" t="s">
        <v>498</v>
      </c>
      <c r="N19" s="13">
        <v>42</v>
      </c>
      <c r="O19" s="13" t="str">
        <f t="shared" ref="O19:O38" si="18">IF(N19=42, "no transformation", "")</f>
        <v>no transformation</v>
      </c>
      <c r="P19" s="13">
        <f t="shared" ref="P19:P33" si="19">IF(N19=42, L19, "")</f>
        <v>85</v>
      </c>
      <c r="Q19" s="13" t="str">
        <f t="shared" ref="Q19:Q33" si="20">IF(O19="no transformation",M19, "")</f>
        <v>suspension</v>
      </c>
      <c r="R19" s="19" t="str">
        <f t="shared" si="16"/>
        <v>99</v>
      </c>
      <c r="S19" s="20" t="str">
        <f t="shared" si="17"/>
        <v>Liquid</v>
      </c>
      <c r="T19" s="19">
        <v>47</v>
      </c>
      <c r="U19" s="19" t="str">
        <f t="shared" si="12"/>
        <v>conventional</v>
      </c>
      <c r="V19" s="19">
        <v>22</v>
      </c>
      <c r="W19" s="20" t="str">
        <f t="shared" si="15"/>
        <v>Cutaneous/Transdermal</v>
      </c>
      <c r="X19" s="19">
        <v>5</v>
      </c>
      <c r="Y19" s="19" t="s">
        <v>528</v>
      </c>
      <c r="AG19" s="21"/>
      <c r="AH19" s="14"/>
      <c r="AI19" s="14"/>
    </row>
    <row r="20" spans="1:35" s="19" customFormat="1">
      <c r="A20" s="13" t="s">
        <v>443</v>
      </c>
      <c r="B20" s="13">
        <f t="shared" si="0"/>
        <v>42</v>
      </c>
      <c r="C20" s="13" t="str">
        <f t="shared" si="1"/>
        <v>no transformation</v>
      </c>
      <c r="D20" s="13">
        <f t="shared" si="2"/>
        <v>47</v>
      </c>
      <c r="E20" s="13" t="str">
        <f t="shared" si="3"/>
        <v>conventional</v>
      </c>
      <c r="F20" s="13">
        <f t="shared" si="4"/>
        <v>5</v>
      </c>
      <c r="G20" s="13" t="str">
        <f t="shared" si="5"/>
        <v>Application</v>
      </c>
      <c r="H20" s="13">
        <f t="shared" si="6"/>
        <v>22</v>
      </c>
      <c r="I20" s="13" t="str">
        <f t="shared" si="7"/>
        <v>Cutaneous/Transdermal</v>
      </c>
      <c r="J20" s="13"/>
      <c r="K20" s="13" t="str">
        <f t="shared" si="8"/>
        <v>Topical Oil </v>
      </c>
      <c r="L20" s="13">
        <v>82</v>
      </c>
      <c r="M20" s="13" t="s">
        <v>502</v>
      </c>
      <c r="N20" s="13">
        <v>42</v>
      </c>
      <c r="O20" s="13" t="str">
        <f t="shared" si="18"/>
        <v>no transformation</v>
      </c>
      <c r="P20" s="13">
        <f t="shared" si="19"/>
        <v>82</v>
      </c>
      <c r="Q20" s="13" t="str">
        <f t="shared" si="20"/>
        <v>liquid</v>
      </c>
      <c r="R20" s="19" t="str">
        <f t="shared" si="16"/>
        <v>99</v>
      </c>
      <c r="S20" s="20" t="str">
        <f t="shared" si="17"/>
        <v>Liquid</v>
      </c>
      <c r="T20" s="19">
        <v>47</v>
      </c>
      <c r="U20" s="19" t="str">
        <f t="shared" si="12"/>
        <v>conventional</v>
      </c>
      <c r="V20" s="19">
        <v>22</v>
      </c>
      <c r="W20" s="20" t="str">
        <f t="shared" si="15"/>
        <v>Cutaneous/Transdermal</v>
      </c>
      <c r="X20" s="19">
        <v>5</v>
      </c>
      <c r="Y20" s="19" t="s">
        <v>528</v>
      </c>
      <c r="AG20" s="21"/>
      <c r="AH20" s="22"/>
      <c r="AI20" s="23"/>
    </row>
    <row r="21" spans="1:35" s="19" customFormat="1">
      <c r="A21" s="13" t="s">
        <v>444</v>
      </c>
      <c r="B21" s="13">
        <f t="shared" si="0"/>
        <v>42</v>
      </c>
      <c r="C21" s="13" t="str">
        <f t="shared" si="1"/>
        <v>no transformation</v>
      </c>
      <c r="D21" s="13">
        <f t="shared" si="2"/>
        <v>47</v>
      </c>
      <c r="E21" s="13" t="str">
        <f t="shared" si="3"/>
        <v>conventional</v>
      </c>
      <c r="F21" s="13">
        <f t="shared" si="4"/>
        <v>5</v>
      </c>
      <c r="G21" s="13" t="str">
        <f t="shared" si="5"/>
        <v>Application</v>
      </c>
      <c r="H21" s="13">
        <f t="shared" si="6"/>
        <v>22</v>
      </c>
      <c r="I21" s="13" t="str">
        <f t="shared" si="7"/>
        <v>Cutaneous/Transdermal</v>
      </c>
      <c r="J21" s="13"/>
      <c r="K21" s="13" t="str">
        <f t="shared" si="8"/>
        <v>Topical Ointment </v>
      </c>
      <c r="L21" s="13">
        <v>74</v>
      </c>
      <c r="M21" s="13" t="s">
        <v>506</v>
      </c>
      <c r="N21" s="13">
        <v>42</v>
      </c>
      <c r="O21" s="13" t="str">
        <f t="shared" si="18"/>
        <v>no transformation</v>
      </c>
      <c r="P21" s="13">
        <f t="shared" si="19"/>
        <v>74</v>
      </c>
      <c r="Q21" s="13" t="str">
        <f t="shared" si="20"/>
        <v>ointment</v>
      </c>
      <c r="R21" s="19" t="str">
        <f t="shared" si="16"/>
        <v>98</v>
      </c>
      <c r="S21" s="20" t="str">
        <f t="shared" si="17"/>
        <v>SemiSolid</v>
      </c>
      <c r="T21" s="19">
        <v>47</v>
      </c>
      <c r="U21" s="19" t="str">
        <f t="shared" si="12"/>
        <v>conventional</v>
      </c>
      <c r="V21" s="19">
        <v>22</v>
      </c>
      <c r="W21" s="20" t="str">
        <f t="shared" si="15"/>
        <v>Cutaneous/Transdermal</v>
      </c>
      <c r="X21" s="19">
        <v>5</v>
      </c>
      <c r="Y21" s="19" t="s">
        <v>528</v>
      </c>
      <c r="AG21" s="21"/>
      <c r="AH21" s="22"/>
      <c r="AI21" s="23"/>
    </row>
    <row r="22" spans="1:35" s="19" customFormat="1">
      <c r="A22" s="13" t="s">
        <v>445</v>
      </c>
      <c r="B22" s="13">
        <f t="shared" si="0"/>
        <v>42</v>
      </c>
      <c r="C22" s="13" t="str">
        <f t="shared" si="1"/>
        <v>no transformation</v>
      </c>
      <c r="D22" s="13">
        <f t="shared" si="2"/>
        <v>47</v>
      </c>
      <c r="E22" s="13" t="str">
        <f t="shared" si="3"/>
        <v>conventional</v>
      </c>
      <c r="F22" s="13">
        <f t="shared" si="4"/>
        <v>5</v>
      </c>
      <c r="G22" s="13" t="str">
        <f t="shared" si="5"/>
        <v>Application</v>
      </c>
      <c r="H22" s="13">
        <f t="shared" si="6"/>
        <v>22</v>
      </c>
      <c r="I22" s="13" t="str">
        <f t="shared" si="7"/>
        <v>Cutaneous/Transdermal</v>
      </c>
      <c r="J22" s="13"/>
      <c r="K22" s="13" t="str">
        <f t="shared" si="8"/>
        <v>Topical Powder </v>
      </c>
      <c r="L22" s="13">
        <v>66</v>
      </c>
      <c r="M22" s="13" t="s">
        <v>499</v>
      </c>
      <c r="N22" s="13">
        <v>42</v>
      </c>
      <c r="O22" s="13" t="str">
        <f t="shared" si="18"/>
        <v>no transformation</v>
      </c>
      <c r="P22" s="13">
        <f t="shared" si="19"/>
        <v>66</v>
      </c>
      <c r="Q22" s="13" t="str">
        <f t="shared" si="20"/>
        <v>powder</v>
      </c>
      <c r="R22" s="19" t="str">
        <f t="shared" si="16"/>
        <v>97</v>
      </c>
      <c r="S22" s="20" t="str">
        <f t="shared" si="17"/>
        <v>Solid</v>
      </c>
      <c r="T22" s="19">
        <v>47</v>
      </c>
      <c r="U22" s="19" t="str">
        <f t="shared" si="12"/>
        <v>conventional</v>
      </c>
      <c r="V22" s="19">
        <v>22</v>
      </c>
      <c r="W22" s="20" t="str">
        <f t="shared" si="15"/>
        <v>Cutaneous/Transdermal</v>
      </c>
      <c r="X22" s="19">
        <v>5</v>
      </c>
      <c r="Y22" s="19" t="s">
        <v>528</v>
      </c>
      <c r="AG22" s="21"/>
      <c r="AH22" s="22"/>
      <c r="AI22" s="23"/>
    </row>
    <row r="23" spans="1:35" s="19" customFormat="1">
      <c r="A23" s="13" t="s">
        <v>446</v>
      </c>
      <c r="B23" s="13">
        <f t="shared" si="0"/>
        <v>42</v>
      </c>
      <c r="C23" s="13" t="str">
        <f t="shared" si="1"/>
        <v>no transformation</v>
      </c>
      <c r="D23" s="13">
        <f t="shared" si="2"/>
        <v>47</v>
      </c>
      <c r="E23" s="13" t="str">
        <f t="shared" si="3"/>
        <v>conventional</v>
      </c>
      <c r="F23" s="13">
        <f t="shared" si="4"/>
        <v>5</v>
      </c>
      <c r="G23" s="13" t="str">
        <f t="shared" si="5"/>
        <v>Application</v>
      </c>
      <c r="H23" s="13">
        <f t="shared" si="6"/>
        <v>22</v>
      </c>
      <c r="I23" s="13" t="str">
        <f t="shared" si="7"/>
        <v>Cutaneous/Transdermal</v>
      </c>
      <c r="J23" s="13"/>
      <c r="K23" s="13" t="str">
        <f t="shared" si="8"/>
        <v>Topical Solution </v>
      </c>
      <c r="L23" s="13">
        <v>83</v>
      </c>
      <c r="M23" s="13" t="s">
        <v>492</v>
      </c>
      <c r="N23" s="13">
        <v>42</v>
      </c>
      <c r="O23" s="13" t="str">
        <f t="shared" si="18"/>
        <v>no transformation</v>
      </c>
      <c r="P23" s="13">
        <f t="shared" si="19"/>
        <v>83</v>
      </c>
      <c r="Q23" s="13" t="str">
        <f t="shared" si="20"/>
        <v>solution</v>
      </c>
      <c r="R23" s="19" t="str">
        <f t="shared" si="16"/>
        <v>99</v>
      </c>
      <c r="S23" s="20" t="str">
        <f t="shared" si="17"/>
        <v>Liquid</v>
      </c>
      <c r="T23" s="19">
        <v>47</v>
      </c>
      <c r="U23" s="19" t="str">
        <f t="shared" si="12"/>
        <v>conventional</v>
      </c>
      <c r="V23" s="19">
        <v>22</v>
      </c>
      <c r="W23" s="20" t="str">
        <f t="shared" si="15"/>
        <v>Cutaneous/Transdermal</v>
      </c>
      <c r="X23" s="19">
        <v>5</v>
      </c>
      <c r="Y23" s="19" t="s">
        <v>528</v>
      </c>
      <c r="AG23" s="21"/>
      <c r="AH23" s="22"/>
      <c r="AI23" s="23"/>
    </row>
    <row r="24" spans="1:35" s="19" customFormat="1">
      <c r="A24" s="13" t="s">
        <v>447</v>
      </c>
      <c r="B24" s="13">
        <f t="shared" si="0"/>
        <v>42</v>
      </c>
      <c r="C24" s="13" t="str">
        <f t="shared" si="1"/>
        <v>no transformation</v>
      </c>
      <c r="D24" s="13">
        <f t="shared" si="2"/>
        <v>47</v>
      </c>
      <c r="E24" s="13" t="str">
        <f t="shared" si="3"/>
        <v>conventional</v>
      </c>
      <c r="F24" s="13">
        <f t="shared" si="4"/>
        <v>17</v>
      </c>
      <c r="G24" s="13" t="str">
        <f t="shared" si="5"/>
        <v>Spraying</v>
      </c>
      <c r="H24" s="13">
        <f t="shared" si="6"/>
        <v>22</v>
      </c>
      <c r="I24" s="13" t="str">
        <f t="shared" si="7"/>
        <v>Cutaneous/Transdermal</v>
      </c>
      <c r="J24" s="13"/>
      <c r="K24" s="13" t="str">
        <f t="shared" si="8"/>
        <v>Topical Spray </v>
      </c>
      <c r="L24" s="13">
        <v>94</v>
      </c>
      <c r="M24" s="13" t="s">
        <v>501</v>
      </c>
      <c r="N24" s="13">
        <v>42</v>
      </c>
      <c r="O24" s="13" t="str">
        <f t="shared" si="18"/>
        <v>no transformation</v>
      </c>
      <c r="P24" s="13">
        <f t="shared" si="19"/>
        <v>94</v>
      </c>
      <c r="Q24" s="13" t="str">
        <f t="shared" si="20"/>
        <v>spray</v>
      </c>
      <c r="R24" s="26">
        <v>99</v>
      </c>
      <c r="S24" s="20" t="s">
        <v>530</v>
      </c>
      <c r="T24" s="19">
        <v>47</v>
      </c>
      <c r="U24" s="19" t="str">
        <f t="shared" si="12"/>
        <v>conventional</v>
      </c>
      <c r="V24" s="19">
        <v>22</v>
      </c>
      <c r="W24" s="20" t="str">
        <f t="shared" si="15"/>
        <v>Cutaneous/Transdermal</v>
      </c>
      <c r="X24" s="19">
        <v>17</v>
      </c>
      <c r="Y24" s="19" t="s">
        <v>533</v>
      </c>
      <c r="AG24" s="21"/>
      <c r="AH24" s="22"/>
      <c r="AI24" s="14"/>
    </row>
    <row r="25" spans="1:35" s="19" customFormat="1">
      <c r="A25" s="13" t="s">
        <v>448</v>
      </c>
      <c r="B25" s="13">
        <f t="shared" si="0"/>
        <v>42</v>
      </c>
      <c r="C25" s="13" t="str">
        <f t="shared" si="1"/>
        <v>no transformation</v>
      </c>
      <c r="D25" s="13">
        <f t="shared" si="2"/>
        <v>47</v>
      </c>
      <c r="E25" s="13" t="str">
        <f t="shared" si="3"/>
        <v>conventional</v>
      </c>
      <c r="F25" s="13">
        <f t="shared" si="4"/>
        <v>5</v>
      </c>
      <c r="G25" s="13" t="str">
        <f t="shared" si="5"/>
        <v>Application</v>
      </c>
      <c r="H25" s="13">
        <f t="shared" si="6"/>
        <v>22</v>
      </c>
      <c r="I25" s="13" t="str">
        <f t="shared" si="7"/>
        <v>Cutaneous/Transdermal</v>
      </c>
      <c r="J25" s="13"/>
      <c r="K25" s="13" t="str">
        <f t="shared" si="8"/>
        <v>Topical Suspension </v>
      </c>
      <c r="L25" s="13">
        <v>85</v>
      </c>
      <c r="M25" s="13" t="s">
        <v>498</v>
      </c>
      <c r="N25" s="13">
        <v>42</v>
      </c>
      <c r="O25" s="13" t="str">
        <f t="shared" si="18"/>
        <v>no transformation</v>
      </c>
      <c r="P25" s="13">
        <f t="shared" si="19"/>
        <v>85</v>
      </c>
      <c r="Q25" s="13" t="str">
        <f t="shared" si="20"/>
        <v>suspension</v>
      </c>
      <c r="R25" s="19" t="str">
        <f t="shared" ref="R25:R31" si="21">IF(S25="Liquid", "99", IF(S25= "SemiSolid", "98", IF(S25= "Solid", "97", "")))</f>
        <v>99</v>
      </c>
      <c r="S25" s="20" t="str">
        <f t="shared" ref="S25:S31" si="22">IF(AND(P25&gt;=77,P25&lt;=86),"Liquid",IF(AND(P25&gt;=71,P25&lt;=76),"SemiSolid",IF(AND(P25&gt;=49,P25&lt;=70),"Solid","")))</f>
        <v>Liquid</v>
      </c>
      <c r="T25" s="19">
        <v>47</v>
      </c>
      <c r="U25" s="19" t="str">
        <f t="shared" si="12"/>
        <v>conventional</v>
      </c>
      <c r="V25" s="19">
        <v>22</v>
      </c>
      <c r="W25" s="20" t="str">
        <f t="shared" si="15"/>
        <v>Cutaneous/Transdermal</v>
      </c>
      <c r="X25" s="19">
        <v>5</v>
      </c>
      <c r="Y25" s="19" t="s">
        <v>528</v>
      </c>
      <c r="AG25" s="21"/>
      <c r="AH25" s="22"/>
      <c r="AI25" s="23"/>
    </row>
    <row r="26" spans="1:35" s="19" customFormat="1">
      <c r="A26" s="13" t="s">
        <v>449</v>
      </c>
      <c r="B26" s="13">
        <f t="shared" si="0"/>
        <v>42</v>
      </c>
      <c r="C26" s="13" t="str">
        <f t="shared" si="1"/>
        <v>no transformation</v>
      </c>
      <c r="D26" s="13">
        <f t="shared" si="2"/>
        <v>47</v>
      </c>
      <c r="E26" s="13" t="str">
        <f t="shared" si="3"/>
        <v>conventional</v>
      </c>
      <c r="F26" s="13">
        <f t="shared" si="4"/>
        <v>5</v>
      </c>
      <c r="G26" s="13" t="str">
        <f t="shared" si="5"/>
        <v>Application</v>
      </c>
      <c r="H26" s="13">
        <f t="shared" si="6"/>
        <v>22</v>
      </c>
      <c r="I26" s="13" t="str">
        <f t="shared" si="7"/>
        <v>Cutaneous/Transdermal</v>
      </c>
      <c r="J26" s="13"/>
      <c r="K26" s="13" t="str">
        <f t="shared" si="8"/>
        <v>Transdermal System </v>
      </c>
      <c r="L26" s="13">
        <v>61</v>
      </c>
      <c r="M26" s="13" t="s">
        <v>504</v>
      </c>
      <c r="N26" s="13">
        <v>42</v>
      </c>
      <c r="O26" s="13" t="str">
        <f t="shared" si="18"/>
        <v>no transformation</v>
      </c>
      <c r="P26" s="13">
        <f t="shared" si="19"/>
        <v>61</v>
      </c>
      <c r="Q26" s="13" t="str">
        <f t="shared" si="20"/>
        <v>patch</v>
      </c>
      <c r="R26" s="19" t="str">
        <f t="shared" si="21"/>
        <v>97</v>
      </c>
      <c r="S26" s="20" t="str">
        <f t="shared" si="22"/>
        <v>Solid</v>
      </c>
      <c r="T26" s="19">
        <v>47</v>
      </c>
      <c r="U26" s="19" t="str">
        <f t="shared" si="12"/>
        <v>conventional</v>
      </c>
      <c r="V26" s="19">
        <v>22</v>
      </c>
      <c r="W26" s="20" t="str">
        <f t="shared" si="15"/>
        <v>Cutaneous/Transdermal</v>
      </c>
      <c r="X26" s="19">
        <v>5</v>
      </c>
      <c r="Y26" s="19" t="s">
        <v>528</v>
      </c>
      <c r="AG26" s="27"/>
      <c r="AH26" s="14"/>
      <c r="AI26" s="14"/>
    </row>
    <row r="27" spans="1:35" s="19" customFormat="1">
      <c r="A27" s="13" t="s">
        <v>310</v>
      </c>
      <c r="B27" s="13">
        <f t="shared" si="0"/>
        <v>42</v>
      </c>
      <c r="C27" s="13" t="str">
        <f t="shared" si="1"/>
        <v>no transformation</v>
      </c>
      <c r="D27" s="13">
        <f t="shared" si="2"/>
        <v>47</v>
      </c>
      <c r="E27" s="13" t="str">
        <f t="shared" si="3"/>
        <v>conventional</v>
      </c>
      <c r="F27" s="13">
        <f t="shared" si="4"/>
        <v>15</v>
      </c>
      <c r="G27" s="13" t="str">
        <f t="shared" si="5"/>
        <v>Rinsing/washing</v>
      </c>
      <c r="H27" s="13">
        <f t="shared" si="6"/>
        <v>23</v>
      </c>
      <c r="I27" s="13" t="str">
        <f t="shared" si="7"/>
        <v>Dental</v>
      </c>
      <c r="J27" s="13"/>
      <c r="K27" s="13" t="str">
        <f t="shared" si="8"/>
        <v>Mouthwash </v>
      </c>
      <c r="L27" s="13">
        <v>83</v>
      </c>
      <c r="M27" s="13" t="s">
        <v>492</v>
      </c>
      <c r="N27" s="13">
        <v>42</v>
      </c>
      <c r="O27" s="13" t="str">
        <f t="shared" si="18"/>
        <v>no transformation</v>
      </c>
      <c r="P27" s="13">
        <f t="shared" si="19"/>
        <v>83</v>
      </c>
      <c r="Q27" s="13" t="str">
        <f t="shared" si="20"/>
        <v>solution</v>
      </c>
      <c r="R27" s="19" t="str">
        <f t="shared" si="21"/>
        <v>99</v>
      </c>
      <c r="S27" s="20" t="str">
        <f t="shared" si="22"/>
        <v>Liquid</v>
      </c>
      <c r="T27" s="19">
        <v>47</v>
      </c>
      <c r="U27" s="19" t="str">
        <f t="shared" si="12"/>
        <v>conventional</v>
      </c>
      <c r="V27" s="19">
        <v>23</v>
      </c>
      <c r="W27" s="20" t="s">
        <v>519</v>
      </c>
      <c r="X27" s="19">
        <v>15</v>
      </c>
      <c r="Y27" s="19" t="s">
        <v>527</v>
      </c>
      <c r="AA27" s="14">
        <v>50024000</v>
      </c>
      <c r="AB27" s="14" t="s">
        <v>543</v>
      </c>
      <c r="AG27" s="23"/>
      <c r="AH27" s="14"/>
      <c r="AI27" s="14"/>
    </row>
    <row r="28" spans="1:35" s="19" customFormat="1">
      <c r="A28" s="13" t="s">
        <v>311</v>
      </c>
      <c r="B28" s="13">
        <f t="shared" si="0"/>
        <v>42</v>
      </c>
      <c r="C28" s="13" t="str">
        <f t="shared" si="1"/>
        <v>no transformation</v>
      </c>
      <c r="D28" s="13">
        <f t="shared" si="2"/>
        <v>47</v>
      </c>
      <c r="E28" s="13" t="str">
        <f t="shared" si="3"/>
        <v>conventional</v>
      </c>
      <c r="F28" s="13">
        <f t="shared" si="4"/>
        <v>5</v>
      </c>
      <c r="G28" s="13" t="str">
        <f t="shared" si="5"/>
        <v>Application</v>
      </c>
      <c r="H28" s="13">
        <f t="shared" si="6"/>
        <v>23</v>
      </c>
      <c r="I28" s="13" t="str">
        <f t="shared" si="7"/>
        <v>Dental</v>
      </c>
      <c r="J28" s="13"/>
      <c r="K28" s="13" t="str">
        <f t="shared" si="8"/>
        <v>Toothpaste </v>
      </c>
      <c r="L28" s="13">
        <v>75</v>
      </c>
      <c r="M28" s="13" t="s">
        <v>493</v>
      </c>
      <c r="N28" s="13">
        <v>42</v>
      </c>
      <c r="O28" s="13" t="str">
        <f t="shared" si="18"/>
        <v>no transformation</v>
      </c>
      <c r="P28" s="13">
        <f t="shared" si="19"/>
        <v>75</v>
      </c>
      <c r="Q28" s="13" t="str">
        <f t="shared" si="20"/>
        <v>semi-solid</v>
      </c>
      <c r="R28" s="19" t="str">
        <f t="shared" si="21"/>
        <v>98</v>
      </c>
      <c r="S28" s="20" t="str">
        <f t="shared" si="22"/>
        <v>SemiSolid</v>
      </c>
      <c r="T28" s="19">
        <v>47</v>
      </c>
      <c r="U28" s="19" t="str">
        <f t="shared" si="12"/>
        <v>conventional</v>
      </c>
      <c r="V28" s="19">
        <v>23</v>
      </c>
      <c r="W28" s="20" t="s">
        <v>519</v>
      </c>
      <c r="X28" s="19">
        <v>5</v>
      </c>
      <c r="Y28" s="19" t="s">
        <v>528</v>
      </c>
      <c r="AA28" s="14">
        <v>10409000</v>
      </c>
      <c r="AB28" s="14" t="s">
        <v>540</v>
      </c>
      <c r="AG28" s="21"/>
      <c r="AH28" s="14"/>
      <c r="AI28" s="14"/>
    </row>
    <row r="29" spans="1:35" s="19" customFormat="1">
      <c r="A29" s="13" t="s">
        <v>346</v>
      </c>
      <c r="B29" s="13">
        <f t="shared" si="0"/>
        <v>42</v>
      </c>
      <c r="C29" s="13" t="str">
        <f t="shared" si="1"/>
        <v>no transformation</v>
      </c>
      <c r="D29" s="13">
        <f t="shared" si="2"/>
        <v>47</v>
      </c>
      <c r="E29" s="13" t="str">
        <f t="shared" si="3"/>
        <v>conventional</v>
      </c>
      <c r="F29" s="13">
        <f t="shared" si="4"/>
        <v>112</v>
      </c>
      <c r="G29" s="13" t="str">
        <f t="shared" si="5"/>
        <v>Dialysis</v>
      </c>
      <c r="H29" s="13">
        <f t="shared" si="6"/>
        <v>109</v>
      </c>
      <c r="I29" s="13" t="str">
        <f t="shared" si="7"/>
        <v>Intraperitoneal</v>
      </c>
      <c r="J29" s="13"/>
      <c r="K29" s="13" t="str">
        <f t="shared" si="8"/>
        <v>Intraperitoneal Solution </v>
      </c>
      <c r="L29" s="13">
        <v>83</v>
      </c>
      <c r="M29" s="13" t="s">
        <v>492</v>
      </c>
      <c r="N29" s="13">
        <v>42</v>
      </c>
      <c r="O29" s="13" t="str">
        <f t="shared" si="18"/>
        <v>no transformation</v>
      </c>
      <c r="P29" s="13">
        <f t="shared" si="19"/>
        <v>83</v>
      </c>
      <c r="Q29" s="13" t="str">
        <f t="shared" si="20"/>
        <v>solution</v>
      </c>
      <c r="R29" s="19" t="str">
        <f t="shared" si="21"/>
        <v>99</v>
      </c>
      <c r="S29" s="20" t="str">
        <f t="shared" si="22"/>
        <v>Liquid</v>
      </c>
      <c r="T29" s="19">
        <v>47</v>
      </c>
      <c r="U29" s="19" t="str">
        <f t="shared" si="12"/>
        <v>conventional</v>
      </c>
      <c r="V29" s="19">
        <v>109</v>
      </c>
      <c r="W29" s="20" t="s">
        <v>522</v>
      </c>
      <c r="X29" s="19">
        <v>112</v>
      </c>
      <c r="Y29" s="19" t="s">
        <v>531</v>
      </c>
      <c r="AG29" s="21"/>
      <c r="AH29" s="22"/>
      <c r="AI29" s="21"/>
    </row>
    <row r="30" spans="1:35" s="19" customFormat="1">
      <c r="A30" s="13" t="s">
        <v>316</v>
      </c>
      <c r="B30" s="13">
        <f t="shared" si="0"/>
        <v>42</v>
      </c>
      <c r="C30" s="13" t="str">
        <f t="shared" si="1"/>
        <v>no transformation</v>
      </c>
      <c r="D30" s="13">
        <f t="shared" si="2"/>
        <v>47</v>
      </c>
      <c r="E30" s="13" t="str">
        <f t="shared" si="3"/>
        <v>conventional</v>
      </c>
      <c r="F30" s="13">
        <f t="shared" si="4"/>
        <v>113</v>
      </c>
      <c r="G30" s="13" t="str">
        <f t="shared" si="5"/>
        <v>Implantation</v>
      </c>
      <c r="H30" s="13">
        <f t="shared" si="6"/>
        <v>27</v>
      </c>
      <c r="I30" s="13" t="str">
        <f t="shared" si="7"/>
        <v>Intrauterine</v>
      </c>
      <c r="J30" s="13"/>
      <c r="K30" s="13" t="str">
        <f t="shared" si="8"/>
        <v>Intrauterine System </v>
      </c>
      <c r="L30" s="13">
        <v>55</v>
      </c>
      <c r="M30" s="13" t="s">
        <v>494</v>
      </c>
      <c r="N30" s="13">
        <v>42</v>
      </c>
      <c r="O30" s="13" t="str">
        <f t="shared" si="18"/>
        <v>no transformation</v>
      </c>
      <c r="P30" s="13">
        <f t="shared" si="19"/>
        <v>55</v>
      </c>
      <c r="Q30" s="13" t="str">
        <f t="shared" si="20"/>
        <v>implant</v>
      </c>
      <c r="R30" s="19" t="str">
        <f t="shared" si="21"/>
        <v>97</v>
      </c>
      <c r="S30" s="20" t="str">
        <f t="shared" si="22"/>
        <v>Solid</v>
      </c>
      <c r="T30" s="19">
        <v>47</v>
      </c>
      <c r="U30" s="19" t="str">
        <f t="shared" si="12"/>
        <v>conventional</v>
      </c>
      <c r="V30" s="19">
        <v>27</v>
      </c>
      <c r="W30" s="20" t="s">
        <v>521</v>
      </c>
      <c r="X30" s="19">
        <v>113</v>
      </c>
      <c r="Y30" s="19" t="str">
        <f>IF(X30=14,"Orodispersion",IF(X30=10,"Inhalation",IF(X30=19,"Swallowing",IF(X30=7,"Chewing",IF(X30=113,"Implantation",IF(X30=9,"Infusion",IF(X30=18,"Sucking","")))))))</f>
        <v>Implantation</v>
      </c>
      <c r="AA30" s="14">
        <v>11901000</v>
      </c>
      <c r="AB30" s="14" t="s">
        <v>544</v>
      </c>
      <c r="AG30" s="21"/>
      <c r="AH30" s="14"/>
      <c r="AI30" s="14"/>
    </row>
    <row r="31" spans="1:35" s="19" customFormat="1">
      <c r="A31" s="13" t="s">
        <v>452</v>
      </c>
      <c r="B31" s="13">
        <f t="shared" si="0"/>
        <v>42</v>
      </c>
      <c r="C31" s="13" t="str">
        <f t="shared" si="1"/>
        <v>no transformation</v>
      </c>
      <c r="D31" s="13">
        <f t="shared" si="2"/>
        <v>47</v>
      </c>
      <c r="E31" s="13" t="str">
        <f t="shared" si="3"/>
        <v>conventional</v>
      </c>
      <c r="F31" s="13">
        <f t="shared" si="4"/>
        <v>12</v>
      </c>
      <c r="G31" s="13" t="str">
        <f t="shared" si="5"/>
        <v>Insertion</v>
      </c>
      <c r="H31" s="13">
        <f t="shared" si="6"/>
        <v>28</v>
      </c>
      <c r="I31" s="13" t="str">
        <f t="shared" si="7"/>
        <v>Intravesical/Urethral</v>
      </c>
      <c r="J31" s="13"/>
      <c r="K31" s="13" t="str">
        <f t="shared" si="8"/>
        <v>Urethral Suppository </v>
      </c>
      <c r="L31" s="13">
        <v>68</v>
      </c>
      <c r="M31" s="13" t="s">
        <v>513</v>
      </c>
      <c r="N31" s="13">
        <v>42</v>
      </c>
      <c r="O31" s="13" t="str">
        <f t="shared" si="18"/>
        <v>no transformation</v>
      </c>
      <c r="P31" s="13">
        <f t="shared" si="19"/>
        <v>68</v>
      </c>
      <c r="Q31" s="13" t="str">
        <f t="shared" si="20"/>
        <v>suppository</v>
      </c>
      <c r="R31" s="19" t="str">
        <f t="shared" si="21"/>
        <v>97</v>
      </c>
      <c r="S31" s="20" t="str">
        <f t="shared" si="22"/>
        <v>Solid</v>
      </c>
      <c r="T31" s="19">
        <v>47</v>
      </c>
      <c r="U31" s="19" t="str">
        <f t="shared" si="12"/>
        <v>conventional</v>
      </c>
      <c r="V31" s="19">
        <v>28</v>
      </c>
      <c r="W31" s="20" t="s">
        <v>524</v>
      </c>
      <c r="X31" s="19">
        <v>12</v>
      </c>
      <c r="Y31" s="19" t="s">
        <v>535</v>
      </c>
      <c r="AG31" s="21"/>
      <c r="AH31" s="14"/>
      <c r="AI31" s="14"/>
    </row>
    <row r="32" spans="1:35" s="19" customFormat="1">
      <c r="A32" s="13" t="s">
        <v>332</v>
      </c>
      <c r="B32" s="13">
        <f t="shared" si="0"/>
        <v>42</v>
      </c>
      <c r="C32" s="13" t="str">
        <f t="shared" si="1"/>
        <v>no transformation</v>
      </c>
      <c r="D32" s="13">
        <f t="shared" si="2"/>
        <v>47</v>
      </c>
      <c r="E32" s="13" t="str">
        <f t="shared" si="3"/>
        <v>conventional</v>
      </c>
      <c r="F32" s="13">
        <f t="shared" si="4"/>
        <v>10</v>
      </c>
      <c r="G32" s="13" t="str">
        <f t="shared" si="5"/>
        <v>Inhalation</v>
      </c>
      <c r="H32" s="13">
        <f t="shared" si="6"/>
        <v>29</v>
      </c>
      <c r="I32" s="13" t="str">
        <f t="shared" si="7"/>
        <v>Nasal</v>
      </c>
      <c r="J32" s="13"/>
      <c r="K32" s="13" t="str">
        <f t="shared" si="8"/>
        <v>Metered Dose Nasal Spray </v>
      </c>
      <c r="L32" s="13">
        <v>94</v>
      </c>
      <c r="M32" s="13" t="s">
        <v>501</v>
      </c>
      <c r="N32" s="13">
        <v>42</v>
      </c>
      <c r="O32" s="13" t="str">
        <f t="shared" si="18"/>
        <v>no transformation</v>
      </c>
      <c r="P32" s="13">
        <f t="shared" si="19"/>
        <v>94</v>
      </c>
      <c r="Q32" s="13" t="str">
        <f t="shared" si="20"/>
        <v>spray</v>
      </c>
      <c r="R32" s="26">
        <v>99</v>
      </c>
      <c r="S32" s="20" t="s">
        <v>530</v>
      </c>
      <c r="T32" s="19">
        <v>47</v>
      </c>
      <c r="U32" s="19" t="str">
        <f t="shared" si="12"/>
        <v>conventional</v>
      </c>
      <c r="V32" s="19">
        <v>29</v>
      </c>
      <c r="W32" s="20" t="str">
        <f t="shared" ref="W32:W74" si="23">IF(V32=32,"Oromucosal",IF(V32=31,"Oral",IF(V32=30,"Ocular",IF(V32=29,"Nasal",IF(V32=33,"Parenteral",IF(V32=35,"Rectal",IF(V32=22,"Cutaneous/Transdermal","")))))))</f>
        <v>Nasal</v>
      </c>
      <c r="X32" s="19">
        <v>10</v>
      </c>
      <c r="Y32" s="19" t="str">
        <f>IF(X32=14,"Orodispersion",IF(X32=10,"Inhalation",IF(X32=19,"Swallowing",IF(X32=7,"Chewing",IF(X32=113,"Implantation",IF(X32=9,"Infusion",IF(X32=18,"Sucking","")))))))</f>
        <v>Inhalation</v>
      </c>
      <c r="AG32" s="21"/>
      <c r="AH32" s="14"/>
      <c r="AI32" s="14"/>
    </row>
    <row r="33" spans="1:35" s="19" customFormat="1">
      <c r="A33" s="13" t="s">
        <v>361</v>
      </c>
      <c r="B33" s="13">
        <f t="shared" si="0"/>
        <v>42</v>
      </c>
      <c r="C33" s="13" t="str">
        <f t="shared" si="1"/>
        <v>no transformation</v>
      </c>
      <c r="D33" s="13">
        <f t="shared" si="2"/>
        <v>47</v>
      </c>
      <c r="E33" s="13" t="str">
        <f t="shared" si="3"/>
        <v>conventional</v>
      </c>
      <c r="F33" s="13">
        <f t="shared" si="4"/>
        <v>5</v>
      </c>
      <c r="G33" s="13" t="str">
        <f t="shared" si="5"/>
        <v>Application</v>
      </c>
      <c r="H33" s="13">
        <f t="shared" si="6"/>
        <v>29</v>
      </c>
      <c r="I33" s="13" t="str">
        <f t="shared" si="7"/>
        <v>Nasal</v>
      </c>
      <c r="J33" s="13"/>
      <c r="K33" s="13" t="str">
        <f t="shared" si="8"/>
        <v>Nasal Gel </v>
      </c>
      <c r="L33" s="13">
        <v>73</v>
      </c>
      <c r="M33" s="13" t="s">
        <v>505</v>
      </c>
      <c r="N33" s="13">
        <v>42</v>
      </c>
      <c r="O33" s="13" t="str">
        <f t="shared" si="18"/>
        <v>no transformation</v>
      </c>
      <c r="P33" s="13">
        <f t="shared" si="19"/>
        <v>73</v>
      </c>
      <c r="Q33" s="13" t="str">
        <f t="shared" si="20"/>
        <v>gel</v>
      </c>
      <c r="R33" s="19" t="str">
        <f>IF(S33="Liquid", "99", IF(S33= "SemiSolid", "98", IF(S33= "Solid", "97", "")))</f>
        <v>98</v>
      </c>
      <c r="S33" s="20" t="str">
        <f>IF(AND(P33&gt;=77,P33&lt;=86),"Liquid",IF(AND(P33&gt;=71,P33&lt;=76),"SemiSolid",IF(AND(P33&gt;=49,P33&lt;=70),"Solid","")))</f>
        <v>SemiSolid</v>
      </c>
      <c r="T33" s="19">
        <v>47</v>
      </c>
      <c r="U33" s="19" t="str">
        <f t="shared" si="12"/>
        <v>conventional</v>
      </c>
      <c r="V33" s="19">
        <v>29</v>
      </c>
      <c r="W33" s="20" t="str">
        <f t="shared" si="23"/>
        <v>Nasal</v>
      </c>
      <c r="X33" s="19">
        <v>5</v>
      </c>
      <c r="Y33" s="19" t="s">
        <v>528</v>
      </c>
      <c r="AG33" s="21"/>
      <c r="AH33" s="14"/>
      <c r="AI33" s="14"/>
    </row>
    <row r="34" spans="1:35" s="19" customFormat="1">
      <c r="A34" s="13" t="s">
        <v>333</v>
      </c>
      <c r="B34" s="13">
        <f t="shared" si="0"/>
        <v>42</v>
      </c>
      <c r="C34" s="13" t="str">
        <f t="shared" si="1"/>
        <v>no transformation</v>
      </c>
      <c r="D34" s="13">
        <f t="shared" si="2"/>
        <v>47</v>
      </c>
      <c r="E34" s="13" t="str">
        <f t="shared" si="3"/>
        <v>conventional</v>
      </c>
      <c r="F34" s="13">
        <f t="shared" si="4"/>
        <v>10</v>
      </c>
      <c r="G34" s="13" t="str">
        <f t="shared" si="5"/>
        <v>Inhalation</v>
      </c>
      <c r="H34" s="13">
        <f t="shared" si="6"/>
        <v>29</v>
      </c>
      <c r="I34" s="13" t="str">
        <f t="shared" si="7"/>
        <v>Nasal</v>
      </c>
      <c r="J34" s="13"/>
      <c r="K34" s="13" t="str">
        <f t="shared" si="8"/>
        <v>Nasal Inhalant </v>
      </c>
      <c r="L34" s="13"/>
      <c r="M34" s="13"/>
      <c r="N34" s="13">
        <v>42</v>
      </c>
      <c r="O34" s="13" t="str">
        <f t="shared" si="18"/>
        <v>no transformation</v>
      </c>
      <c r="P34" s="13"/>
      <c r="Q34" s="13"/>
      <c r="R34" s="19" t="str">
        <f>IF(S34="Liquid", "99", IF(S34= "SemiSolid", "98", IF(S34= "Solid", "97", "")))</f>
        <v/>
      </c>
      <c r="S34" s="20" t="str">
        <f>IF(AND(P34&gt;=77,P34&lt;=86),"Liquid",IF(AND(P34&gt;=71,P34&lt;=76),"SemiSolid",IF(AND(P34&gt;=49,P34&lt;=70),"Solid","")))</f>
        <v/>
      </c>
      <c r="T34" s="19">
        <v>47</v>
      </c>
      <c r="U34" s="19" t="str">
        <f t="shared" si="12"/>
        <v>conventional</v>
      </c>
      <c r="V34" s="19">
        <v>29</v>
      </c>
      <c r="W34" s="20" t="str">
        <f t="shared" si="23"/>
        <v>Nasal</v>
      </c>
      <c r="X34" s="19">
        <v>10</v>
      </c>
      <c r="Y34" s="19" t="str">
        <f>IF(X34=14,"Orodispersion",IF(X34=10,"Inhalation",IF(X34=19,"Swallowing",IF(X34=7,"Chewing",IF(X34=113,"Implantation",IF(X34=9,"Infusion",IF(X34=18,"Sucking","")))))))</f>
        <v>Inhalation</v>
      </c>
      <c r="AG34" s="21"/>
      <c r="AH34" s="14"/>
      <c r="AI34" s="14"/>
    </row>
    <row r="35" spans="1:35" s="19" customFormat="1">
      <c r="A35" s="13" t="s">
        <v>362</v>
      </c>
      <c r="B35" s="13">
        <f t="shared" ref="B35:B66" si="24">N35</f>
        <v>42</v>
      </c>
      <c r="C35" s="13" t="str">
        <f t="shared" ref="C35:C66" si="25">O35</f>
        <v>no transformation</v>
      </c>
      <c r="D35" s="13">
        <f t="shared" ref="D35:D66" si="26">T35</f>
        <v>47</v>
      </c>
      <c r="E35" s="13" t="str">
        <f t="shared" ref="E35:E66" si="27">U35</f>
        <v>conventional</v>
      </c>
      <c r="F35" s="13">
        <f t="shared" ref="F35:F66" si="28">X35</f>
        <v>5</v>
      </c>
      <c r="G35" s="13" t="str">
        <f t="shared" ref="G35:G66" si="29">Y35</f>
        <v>Application</v>
      </c>
      <c r="H35" s="13">
        <f t="shared" ref="H35:H66" si="30">V35</f>
        <v>29</v>
      </c>
      <c r="I35" s="13" t="str">
        <f t="shared" ref="I35:I66" si="31">W35</f>
        <v>Nasal</v>
      </c>
      <c r="J35" s="13"/>
      <c r="K35" s="13" t="str">
        <f t="shared" ref="K35:K66" si="32">A35</f>
        <v>Nasal Ointment </v>
      </c>
      <c r="L35" s="13">
        <v>74</v>
      </c>
      <c r="M35" s="13" t="s">
        <v>506</v>
      </c>
      <c r="N35" s="13">
        <v>42</v>
      </c>
      <c r="O35" s="13" t="str">
        <f t="shared" si="18"/>
        <v>no transformation</v>
      </c>
      <c r="P35" s="13">
        <f>IF(N35=42, L35, "")</f>
        <v>74</v>
      </c>
      <c r="Q35" s="13" t="str">
        <f>IF(O35="no transformation",M35, "")</f>
        <v>ointment</v>
      </c>
      <c r="R35" s="19" t="str">
        <f>IF(S35="Liquid", "99", IF(S35= "SemiSolid", "98", IF(S35= "Solid", "97", "")))</f>
        <v>98</v>
      </c>
      <c r="S35" s="20" t="str">
        <f>IF(AND(P35&gt;=77,P35&lt;=86),"Liquid",IF(AND(P35&gt;=71,P35&lt;=76),"SemiSolid",IF(AND(P35&gt;=49,P35&lt;=70),"Solid","")))</f>
        <v>SemiSolid</v>
      </c>
      <c r="T35" s="19">
        <v>47</v>
      </c>
      <c r="U35" s="19" t="str">
        <f t="shared" ref="U35:U66" si="33">IF(T35=47, "conventional", IF(T35=45, "prolonged", IF(T35=44, "delayed", "")))</f>
        <v>conventional</v>
      </c>
      <c r="V35" s="19">
        <v>29</v>
      </c>
      <c r="W35" s="20" t="str">
        <f t="shared" si="23"/>
        <v>Nasal</v>
      </c>
      <c r="X35" s="19">
        <v>5</v>
      </c>
      <c r="Y35" s="19" t="s">
        <v>528</v>
      </c>
      <c r="AG35" s="25"/>
      <c r="AH35" s="14"/>
      <c r="AI35" s="14"/>
    </row>
    <row r="36" spans="1:35" s="19" customFormat="1">
      <c r="A36" s="13" t="s">
        <v>363</v>
      </c>
      <c r="B36" s="13">
        <f t="shared" si="24"/>
        <v>42</v>
      </c>
      <c r="C36" s="13" t="str">
        <f t="shared" si="25"/>
        <v>no transformation</v>
      </c>
      <c r="D36" s="13">
        <f t="shared" si="26"/>
        <v>47</v>
      </c>
      <c r="E36" s="13" t="str">
        <f t="shared" si="27"/>
        <v>conventional</v>
      </c>
      <c r="F36" s="13">
        <f t="shared" si="28"/>
        <v>5</v>
      </c>
      <c r="G36" s="13" t="str">
        <f t="shared" si="29"/>
        <v>Application</v>
      </c>
      <c r="H36" s="13">
        <f t="shared" si="30"/>
        <v>29</v>
      </c>
      <c r="I36" s="13" t="str">
        <f t="shared" si="31"/>
        <v>Nasal</v>
      </c>
      <c r="J36" s="13"/>
      <c r="K36" s="13" t="str">
        <f t="shared" si="32"/>
        <v>Nasal Powder </v>
      </c>
      <c r="L36" s="13">
        <v>66</v>
      </c>
      <c r="M36" s="13" t="s">
        <v>499</v>
      </c>
      <c r="N36" s="13">
        <v>42</v>
      </c>
      <c r="O36" s="13" t="str">
        <f t="shared" si="18"/>
        <v>no transformation</v>
      </c>
      <c r="P36" s="13">
        <f>IF(N36=42, L36, "")</f>
        <v>66</v>
      </c>
      <c r="Q36" s="13" t="str">
        <f>IF(O36="no transformation",M36, "")</f>
        <v>powder</v>
      </c>
      <c r="R36" s="19" t="str">
        <f>IF(S36="Liquid", "99", IF(S36= "SemiSolid", "98", IF(S36= "Solid", "97", "")))</f>
        <v>97</v>
      </c>
      <c r="S36" s="20" t="str">
        <f>IF(AND(P36&gt;=77,P36&lt;=86),"Liquid",IF(AND(P36&gt;=71,P36&lt;=76),"SemiSolid",IF(AND(P36&gt;=49,P36&lt;=70),"Solid","")))</f>
        <v>Solid</v>
      </c>
      <c r="T36" s="19">
        <v>47</v>
      </c>
      <c r="U36" s="19" t="str">
        <f t="shared" si="33"/>
        <v>conventional</v>
      </c>
      <c r="V36" s="19">
        <v>29</v>
      </c>
      <c r="W36" s="20" t="str">
        <f t="shared" si="23"/>
        <v>Nasal</v>
      </c>
      <c r="X36" s="19">
        <v>5</v>
      </c>
      <c r="Y36" s="19" t="s">
        <v>528</v>
      </c>
      <c r="AG36" s="25"/>
      <c r="AH36" s="14"/>
      <c r="AI36" s="14"/>
    </row>
    <row r="37" spans="1:35" s="19" customFormat="1">
      <c r="A37" s="13" t="s">
        <v>364</v>
      </c>
      <c r="B37" s="13">
        <f t="shared" si="24"/>
        <v>42</v>
      </c>
      <c r="C37" s="13" t="str">
        <f t="shared" si="25"/>
        <v>no transformation</v>
      </c>
      <c r="D37" s="13">
        <f t="shared" si="26"/>
        <v>47</v>
      </c>
      <c r="E37" s="13" t="str">
        <f t="shared" si="27"/>
        <v>conventional</v>
      </c>
      <c r="F37" s="13">
        <f t="shared" si="28"/>
        <v>5</v>
      </c>
      <c r="G37" s="13" t="str">
        <f t="shared" si="29"/>
        <v>Application</v>
      </c>
      <c r="H37" s="13">
        <f t="shared" si="30"/>
        <v>29</v>
      </c>
      <c r="I37" s="13" t="str">
        <f t="shared" si="31"/>
        <v>Nasal</v>
      </c>
      <c r="J37" s="13"/>
      <c r="K37" s="13" t="str">
        <f t="shared" si="32"/>
        <v>Nasal Solution </v>
      </c>
      <c r="L37" s="13">
        <v>83</v>
      </c>
      <c r="M37" s="13" t="s">
        <v>492</v>
      </c>
      <c r="N37" s="13">
        <v>42</v>
      </c>
      <c r="O37" s="13" t="str">
        <f t="shared" si="18"/>
        <v>no transformation</v>
      </c>
      <c r="P37" s="13">
        <f>IF(N37=42, L37, "")</f>
        <v>83</v>
      </c>
      <c r="Q37" s="13" t="str">
        <f>IF(O37="no transformation",M37, "")</f>
        <v>solution</v>
      </c>
      <c r="R37" s="19" t="str">
        <f>IF(S37="Liquid", "99", IF(S37= "SemiSolid", "98", IF(S37= "Solid", "97", "")))</f>
        <v>99</v>
      </c>
      <c r="S37" s="20" t="str">
        <f>IF(AND(P37&gt;=77,P37&lt;=86),"Liquid",IF(AND(P37&gt;=71,P37&lt;=76),"SemiSolid",IF(AND(P37&gt;=49,P37&lt;=70),"Solid","")))</f>
        <v>Liquid</v>
      </c>
      <c r="T37" s="19">
        <v>47</v>
      </c>
      <c r="U37" s="19" t="str">
        <f t="shared" si="33"/>
        <v>conventional</v>
      </c>
      <c r="V37" s="19">
        <v>29</v>
      </c>
      <c r="W37" s="20" t="str">
        <f t="shared" si="23"/>
        <v>Nasal</v>
      </c>
      <c r="X37" s="19">
        <v>5</v>
      </c>
      <c r="Y37" s="19" t="s">
        <v>528</v>
      </c>
      <c r="AG37" s="25"/>
      <c r="AH37" s="14"/>
      <c r="AI37" s="14"/>
    </row>
    <row r="38" spans="1:35" s="19" customFormat="1">
      <c r="A38" s="13" t="s">
        <v>334</v>
      </c>
      <c r="B38" s="13">
        <f t="shared" si="24"/>
        <v>42</v>
      </c>
      <c r="C38" s="13" t="str">
        <f t="shared" si="25"/>
        <v>no transformation</v>
      </c>
      <c r="D38" s="13">
        <f t="shared" si="26"/>
        <v>47</v>
      </c>
      <c r="E38" s="13" t="str">
        <f t="shared" si="27"/>
        <v>conventional</v>
      </c>
      <c r="F38" s="13">
        <f t="shared" si="28"/>
        <v>10</v>
      </c>
      <c r="G38" s="13" t="str">
        <f t="shared" si="29"/>
        <v>Inhalation</v>
      </c>
      <c r="H38" s="13">
        <f t="shared" si="30"/>
        <v>29</v>
      </c>
      <c r="I38" s="13" t="str">
        <f t="shared" si="31"/>
        <v>Nasal</v>
      </c>
      <c r="J38" s="13"/>
      <c r="K38" s="13" t="str">
        <f t="shared" si="32"/>
        <v>Nasal Spray </v>
      </c>
      <c r="L38" s="13">
        <v>94</v>
      </c>
      <c r="M38" s="13" t="s">
        <v>501</v>
      </c>
      <c r="N38" s="13">
        <v>42</v>
      </c>
      <c r="O38" s="13" t="str">
        <f t="shared" si="18"/>
        <v>no transformation</v>
      </c>
      <c r="P38" s="13">
        <f>IF(N38=42, L38, "")</f>
        <v>94</v>
      </c>
      <c r="Q38" s="13" t="str">
        <f>IF(O38="no transformation",M38, "")</f>
        <v>spray</v>
      </c>
      <c r="R38" s="26">
        <v>99</v>
      </c>
      <c r="S38" s="20" t="s">
        <v>530</v>
      </c>
      <c r="T38" s="19">
        <v>47</v>
      </c>
      <c r="U38" s="19" t="str">
        <f t="shared" si="33"/>
        <v>conventional</v>
      </c>
      <c r="V38" s="19">
        <v>29</v>
      </c>
      <c r="W38" s="20" t="str">
        <f t="shared" si="23"/>
        <v>Nasal</v>
      </c>
      <c r="X38" s="19">
        <v>10</v>
      </c>
      <c r="Y38" s="19" t="str">
        <f>IF(X38=14,"Orodispersion",IF(X38=10,"Inhalation",IF(X38=19,"Swallowing",IF(X38=7,"Chewing",IF(X38=113,"Implantation",IF(X38=9,"Infusion",IF(X38=18,"Sucking","")))))))</f>
        <v>Inhalation</v>
      </c>
      <c r="AG38" s="25"/>
      <c r="AH38" s="25"/>
      <c r="AI38" s="14"/>
    </row>
    <row r="39" spans="1:35" s="19" customFormat="1">
      <c r="A39" s="13" t="s">
        <v>365</v>
      </c>
      <c r="B39" s="13">
        <f t="shared" si="24"/>
        <v>40</v>
      </c>
      <c r="C39" s="13" t="str">
        <f t="shared" si="25"/>
        <v>dissolution</v>
      </c>
      <c r="D39" s="13">
        <f t="shared" si="26"/>
        <v>47</v>
      </c>
      <c r="E39" s="13" t="str">
        <f t="shared" si="27"/>
        <v>conventional</v>
      </c>
      <c r="F39" s="13">
        <f t="shared" si="28"/>
        <v>5</v>
      </c>
      <c r="G39" s="13" t="str">
        <f t="shared" si="29"/>
        <v>Application</v>
      </c>
      <c r="H39" s="13">
        <f t="shared" si="30"/>
        <v>29</v>
      </c>
      <c r="I39" s="13" t="str">
        <f t="shared" si="31"/>
        <v>Nasal</v>
      </c>
      <c r="J39" s="13"/>
      <c r="K39" s="13" t="str">
        <f t="shared" si="32"/>
        <v>Powder for Nasal Solution </v>
      </c>
      <c r="L39" s="13">
        <v>66</v>
      </c>
      <c r="M39" s="13" t="s">
        <v>499</v>
      </c>
      <c r="N39" s="13">
        <v>40</v>
      </c>
      <c r="O39" s="13" t="s">
        <v>497</v>
      </c>
      <c r="P39" s="13">
        <v>83</v>
      </c>
      <c r="Q39" s="13" t="s">
        <v>492</v>
      </c>
      <c r="R39" s="19" t="str">
        <f t="shared" ref="R39:R71" si="34">IF(S39="Liquid", "99", IF(S39= "SemiSolid", "98", IF(S39= "Solid", "97", "")))</f>
        <v>99</v>
      </c>
      <c r="S39" s="20" t="str">
        <f t="shared" ref="S39:S71" si="35">IF(AND(P39&gt;=77,P39&lt;=86),"Liquid",IF(AND(P39&gt;=71,P39&lt;=76),"SemiSolid",IF(AND(P39&gt;=49,P39&lt;=70),"Solid","")))</f>
        <v>Liquid</v>
      </c>
      <c r="T39" s="19">
        <v>47</v>
      </c>
      <c r="U39" s="19" t="str">
        <f t="shared" si="33"/>
        <v>conventional</v>
      </c>
      <c r="V39" s="19">
        <v>29</v>
      </c>
      <c r="W39" s="20" t="str">
        <f t="shared" si="23"/>
        <v>Nasal</v>
      </c>
      <c r="X39" s="19">
        <v>5</v>
      </c>
      <c r="Y39" s="19" t="s">
        <v>528</v>
      </c>
      <c r="AG39" s="21"/>
      <c r="AH39" s="25"/>
      <c r="AI39" s="14"/>
    </row>
    <row r="40" spans="1:35" s="19" customFormat="1">
      <c r="A40" s="13" t="s">
        <v>367</v>
      </c>
      <c r="B40" s="13">
        <f t="shared" si="24"/>
        <v>42</v>
      </c>
      <c r="C40" s="13" t="str">
        <f t="shared" si="25"/>
        <v>no transformation</v>
      </c>
      <c r="D40" s="13">
        <f t="shared" si="26"/>
        <v>47</v>
      </c>
      <c r="E40" s="13" t="str">
        <f t="shared" si="27"/>
        <v>conventional</v>
      </c>
      <c r="F40" s="13">
        <f t="shared" si="28"/>
        <v>5</v>
      </c>
      <c r="G40" s="13" t="str">
        <f t="shared" si="29"/>
        <v>Application</v>
      </c>
      <c r="H40" s="13">
        <f t="shared" si="30"/>
        <v>30</v>
      </c>
      <c r="I40" s="13" t="str">
        <f t="shared" si="31"/>
        <v>Ocular</v>
      </c>
      <c r="J40" s="13"/>
      <c r="K40" s="13" t="str">
        <f t="shared" si="32"/>
        <v>Ophthalmic Cream </v>
      </c>
      <c r="L40" s="13">
        <v>71</v>
      </c>
      <c r="M40" s="13" t="s">
        <v>507</v>
      </c>
      <c r="N40" s="13">
        <v>42</v>
      </c>
      <c r="O40" s="13" t="str">
        <f t="shared" ref="O40:O56" si="36">IF(N40=42, "no transformation", "")</f>
        <v>no transformation</v>
      </c>
      <c r="P40" s="13">
        <f t="shared" ref="P40:P56" si="37">IF(N40=42, L40, "")</f>
        <v>71</v>
      </c>
      <c r="Q40" s="13" t="str">
        <f t="shared" ref="Q40:Q56" si="38">IF(O40="no transformation",M40, "")</f>
        <v>cream</v>
      </c>
      <c r="R40" s="19" t="str">
        <f t="shared" si="34"/>
        <v>98</v>
      </c>
      <c r="S40" s="20" t="str">
        <f t="shared" si="35"/>
        <v>SemiSolid</v>
      </c>
      <c r="T40" s="19">
        <v>47</v>
      </c>
      <c r="U40" s="19" t="str">
        <f t="shared" si="33"/>
        <v>conventional</v>
      </c>
      <c r="V40" s="19">
        <v>30</v>
      </c>
      <c r="W40" s="20" t="str">
        <f t="shared" si="23"/>
        <v>Ocular</v>
      </c>
      <c r="X40" s="19">
        <v>5</v>
      </c>
      <c r="Y40" s="19" t="s">
        <v>528</v>
      </c>
      <c r="AG40" s="21"/>
      <c r="AH40" s="22"/>
      <c r="AI40" s="14"/>
    </row>
    <row r="41" spans="1:35" s="19" customFormat="1">
      <c r="A41" s="13" t="s">
        <v>368</v>
      </c>
      <c r="B41" s="13">
        <f t="shared" si="24"/>
        <v>42</v>
      </c>
      <c r="C41" s="13" t="str">
        <f t="shared" si="25"/>
        <v>no transformation</v>
      </c>
      <c r="D41" s="13">
        <f t="shared" si="26"/>
        <v>47</v>
      </c>
      <c r="E41" s="13" t="str">
        <f t="shared" si="27"/>
        <v>conventional</v>
      </c>
      <c r="F41" s="13">
        <f t="shared" si="28"/>
        <v>5</v>
      </c>
      <c r="G41" s="13" t="str">
        <f t="shared" si="29"/>
        <v>Application</v>
      </c>
      <c r="H41" s="13">
        <f t="shared" si="30"/>
        <v>30</v>
      </c>
      <c r="I41" s="13" t="str">
        <f t="shared" si="31"/>
        <v>Ocular</v>
      </c>
      <c r="J41" s="13"/>
      <c r="K41" s="13" t="str">
        <f t="shared" si="32"/>
        <v>Ophthalmic Gel </v>
      </c>
      <c r="L41" s="13">
        <v>73</v>
      </c>
      <c r="M41" s="13" t="s">
        <v>505</v>
      </c>
      <c r="N41" s="13">
        <v>42</v>
      </c>
      <c r="O41" s="13" t="str">
        <f t="shared" si="36"/>
        <v>no transformation</v>
      </c>
      <c r="P41" s="13">
        <f t="shared" si="37"/>
        <v>73</v>
      </c>
      <c r="Q41" s="13" t="str">
        <f t="shared" si="38"/>
        <v>gel</v>
      </c>
      <c r="R41" s="19" t="str">
        <f t="shared" si="34"/>
        <v>98</v>
      </c>
      <c r="S41" s="20" t="str">
        <f t="shared" si="35"/>
        <v>SemiSolid</v>
      </c>
      <c r="T41" s="19">
        <v>47</v>
      </c>
      <c r="U41" s="19" t="str">
        <f t="shared" si="33"/>
        <v>conventional</v>
      </c>
      <c r="V41" s="19">
        <v>30</v>
      </c>
      <c r="W41" s="20" t="str">
        <f t="shared" si="23"/>
        <v>Ocular</v>
      </c>
      <c r="X41" s="19">
        <v>5</v>
      </c>
      <c r="Y41" s="19" t="s">
        <v>528</v>
      </c>
      <c r="AG41" s="21"/>
      <c r="AH41" s="22"/>
      <c r="AI41" s="14"/>
    </row>
    <row r="42" spans="1:35" s="19" customFormat="1">
      <c r="A42" s="13" t="s">
        <v>369</v>
      </c>
      <c r="B42" s="13">
        <f t="shared" si="24"/>
        <v>42</v>
      </c>
      <c r="C42" s="13" t="str">
        <f t="shared" si="25"/>
        <v>no transformation</v>
      </c>
      <c r="D42" s="13">
        <f t="shared" si="26"/>
        <v>47</v>
      </c>
      <c r="E42" s="13" t="str">
        <f t="shared" si="27"/>
        <v>conventional</v>
      </c>
      <c r="F42" s="13">
        <f t="shared" si="28"/>
        <v>15</v>
      </c>
      <c r="G42" s="13" t="str">
        <f t="shared" si="29"/>
        <v>Rinsing/washing</v>
      </c>
      <c r="H42" s="13">
        <f t="shared" si="30"/>
        <v>30</v>
      </c>
      <c r="I42" s="13" t="str">
        <f t="shared" si="31"/>
        <v>Ocular</v>
      </c>
      <c r="J42" s="13"/>
      <c r="K42" s="13" t="str">
        <f t="shared" si="32"/>
        <v>Ophthalmic Irrigation Solution </v>
      </c>
      <c r="L42" s="13">
        <v>83</v>
      </c>
      <c r="M42" s="13" t="s">
        <v>492</v>
      </c>
      <c r="N42" s="13">
        <v>42</v>
      </c>
      <c r="O42" s="13" t="str">
        <f t="shared" si="36"/>
        <v>no transformation</v>
      </c>
      <c r="P42" s="13">
        <f t="shared" si="37"/>
        <v>83</v>
      </c>
      <c r="Q42" s="13" t="str">
        <f t="shared" si="38"/>
        <v>solution</v>
      </c>
      <c r="R42" s="19" t="str">
        <f t="shared" si="34"/>
        <v>99</v>
      </c>
      <c r="S42" s="20" t="str">
        <f t="shared" si="35"/>
        <v>Liquid</v>
      </c>
      <c r="T42" s="19">
        <v>47</v>
      </c>
      <c r="U42" s="19" t="str">
        <f t="shared" si="33"/>
        <v>conventional</v>
      </c>
      <c r="V42" s="19">
        <v>30</v>
      </c>
      <c r="W42" s="20" t="str">
        <f t="shared" si="23"/>
        <v>Ocular</v>
      </c>
      <c r="X42" s="19">
        <v>15</v>
      </c>
      <c r="Y42" s="19" t="s">
        <v>527</v>
      </c>
      <c r="AG42" s="21"/>
      <c r="AH42" s="22"/>
      <c r="AI42" s="14"/>
    </row>
    <row r="43" spans="1:35" s="19" customFormat="1">
      <c r="A43" s="13" t="s">
        <v>370</v>
      </c>
      <c r="B43" s="13">
        <f t="shared" si="24"/>
        <v>42</v>
      </c>
      <c r="C43" s="13" t="str">
        <f t="shared" si="25"/>
        <v>no transformation</v>
      </c>
      <c r="D43" s="13">
        <f t="shared" si="26"/>
        <v>47</v>
      </c>
      <c r="E43" s="13" t="str">
        <f t="shared" si="27"/>
        <v>conventional</v>
      </c>
      <c r="F43" s="13">
        <f t="shared" si="28"/>
        <v>5</v>
      </c>
      <c r="G43" s="13" t="str">
        <f t="shared" si="29"/>
        <v>Application</v>
      </c>
      <c r="H43" s="13">
        <f t="shared" si="30"/>
        <v>30</v>
      </c>
      <c r="I43" s="13" t="str">
        <f t="shared" si="31"/>
        <v>Ocular</v>
      </c>
      <c r="J43" s="13"/>
      <c r="K43" s="13" t="str">
        <f t="shared" si="32"/>
        <v>Ophthalmic Ointment </v>
      </c>
      <c r="L43" s="13">
        <v>74</v>
      </c>
      <c r="M43" s="13" t="s">
        <v>506</v>
      </c>
      <c r="N43" s="13">
        <v>42</v>
      </c>
      <c r="O43" s="13" t="str">
        <f t="shared" si="36"/>
        <v>no transformation</v>
      </c>
      <c r="P43" s="13">
        <f t="shared" si="37"/>
        <v>74</v>
      </c>
      <c r="Q43" s="13" t="str">
        <f t="shared" si="38"/>
        <v>ointment</v>
      </c>
      <c r="R43" s="19" t="str">
        <f t="shared" si="34"/>
        <v>98</v>
      </c>
      <c r="S43" s="20" t="str">
        <f t="shared" si="35"/>
        <v>SemiSolid</v>
      </c>
      <c r="T43" s="19">
        <v>47</v>
      </c>
      <c r="U43" s="19" t="str">
        <f t="shared" si="33"/>
        <v>conventional</v>
      </c>
      <c r="V43" s="19">
        <v>30</v>
      </c>
      <c r="W43" s="20" t="str">
        <f t="shared" si="23"/>
        <v>Ocular</v>
      </c>
      <c r="X43" s="19">
        <v>5</v>
      </c>
      <c r="Y43" s="19" t="s">
        <v>528</v>
      </c>
      <c r="AG43" s="21"/>
      <c r="AH43" s="22"/>
      <c r="AI43" s="14"/>
    </row>
    <row r="44" spans="1:35" s="19" customFormat="1">
      <c r="A44" s="13" t="s">
        <v>371</v>
      </c>
      <c r="B44" s="13">
        <f t="shared" si="24"/>
        <v>42</v>
      </c>
      <c r="C44" s="13" t="str">
        <f t="shared" si="25"/>
        <v>no transformation</v>
      </c>
      <c r="D44" s="13">
        <f t="shared" si="26"/>
        <v>47</v>
      </c>
      <c r="E44" s="13" t="str">
        <f t="shared" si="27"/>
        <v>conventional</v>
      </c>
      <c r="F44" s="13">
        <f t="shared" si="28"/>
        <v>13</v>
      </c>
      <c r="G44" s="13" t="str">
        <f t="shared" si="29"/>
        <v>Instillation</v>
      </c>
      <c r="H44" s="13">
        <f t="shared" si="30"/>
        <v>30</v>
      </c>
      <c r="I44" s="13" t="str">
        <f t="shared" si="31"/>
        <v>Ocular</v>
      </c>
      <c r="J44" s="13"/>
      <c r="K44" s="13" t="str">
        <f t="shared" si="32"/>
        <v>Ophthalmic Solution </v>
      </c>
      <c r="L44" s="13">
        <v>83</v>
      </c>
      <c r="M44" s="13" t="s">
        <v>492</v>
      </c>
      <c r="N44" s="13">
        <v>42</v>
      </c>
      <c r="O44" s="13" t="str">
        <f t="shared" si="36"/>
        <v>no transformation</v>
      </c>
      <c r="P44" s="13">
        <f t="shared" si="37"/>
        <v>83</v>
      </c>
      <c r="Q44" s="13" t="str">
        <f t="shared" si="38"/>
        <v>solution</v>
      </c>
      <c r="R44" s="19" t="str">
        <f t="shared" si="34"/>
        <v>99</v>
      </c>
      <c r="S44" s="20" t="str">
        <f t="shared" si="35"/>
        <v>Liquid</v>
      </c>
      <c r="T44" s="19">
        <v>47</v>
      </c>
      <c r="U44" s="19" t="str">
        <f t="shared" si="33"/>
        <v>conventional</v>
      </c>
      <c r="V44" s="19">
        <v>30</v>
      </c>
      <c r="W44" s="20" t="str">
        <f t="shared" si="23"/>
        <v>Ocular</v>
      </c>
      <c r="X44" s="19">
        <v>13</v>
      </c>
      <c r="Y44" s="19" t="s">
        <v>532</v>
      </c>
      <c r="AG44" s="21"/>
      <c r="AH44" s="22"/>
      <c r="AI44" s="14"/>
    </row>
    <row r="45" spans="1:35" s="19" customFormat="1">
      <c r="A45" s="13" t="s">
        <v>372</v>
      </c>
      <c r="B45" s="13">
        <f t="shared" si="24"/>
        <v>42</v>
      </c>
      <c r="C45" s="13" t="str">
        <f t="shared" si="25"/>
        <v>no transformation</v>
      </c>
      <c r="D45" s="13">
        <f t="shared" si="26"/>
        <v>47</v>
      </c>
      <c r="E45" s="13" t="str">
        <f t="shared" si="27"/>
        <v>conventional</v>
      </c>
      <c r="F45" s="13">
        <f t="shared" si="28"/>
        <v>13</v>
      </c>
      <c r="G45" s="13" t="str">
        <f t="shared" si="29"/>
        <v>Instillation</v>
      </c>
      <c r="H45" s="13">
        <f t="shared" si="30"/>
        <v>30</v>
      </c>
      <c r="I45" s="13" t="str">
        <f t="shared" si="31"/>
        <v>Ocular</v>
      </c>
      <c r="J45" s="13"/>
      <c r="K45" s="13" t="str">
        <f t="shared" si="32"/>
        <v>Ophthalmic Suspension </v>
      </c>
      <c r="L45" s="13">
        <v>85</v>
      </c>
      <c r="M45" s="13" t="s">
        <v>498</v>
      </c>
      <c r="N45" s="13">
        <v>42</v>
      </c>
      <c r="O45" s="13" t="str">
        <f t="shared" si="36"/>
        <v>no transformation</v>
      </c>
      <c r="P45" s="13">
        <f t="shared" si="37"/>
        <v>85</v>
      </c>
      <c r="Q45" s="13" t="str">
        <f t="shared" si="38"/>
        <v>suspension</v>
      </c>
      <c r="R45" s="19" t="str">
        <f t="shared" si="34"/>
        <v>99</v>
      </c>
      <c r="S45" s="20" t="str">
        <f t="shared" si="35"/>
        <v>Liquid</v>
      </c>
      <c r="T45" s="19">
        <v>47</v>
      </c>
      <c r="U45" s="19" t="str">
        <f t="shared" si="33"/>
        <v>conventional</v>
      </c>
      <c r="V45" s="19">
        <v>30</v>
      </c>
      <c r="W45" s="20" t="str">
        <f t="shared" si="23"/>
        <v>Ocular</v>
      </c>
      <c r="X45" s="19">
        <v>13</v>
      </c>
      <c r="Y45" s="19" t="s">
        <v>532</v>
      </c>
      <c r="AG45" s="25"/>
      <c r="AH45" s="14"/>
      <c r="AI45" s="14"/>
    </row>
    <row r="46" spans="1:35" s="19" customFormat="1">
      <c r="A46" s="13" t="s">
        <v>306</v>
      </c>
      <c r="B46" s="13">
        <f t="shared" si="24"/>
        <v>42</v>
      </c>
      <c r="C46" s="13" t="str">
        <f t="shared" si="25"/>
        <v>no transformation</v>
      </c>
      <c r="D46" s="13">
        <f t="shared" si="26"/>
        <v>45</v>
      </c>
      <c r="E46" s="13" t="str">
        <f t="shared" si="27"/>
        <v>prolonged</v>
      </c>
      <c r="F46" s="13">
        <f t="shared" si="28"/>
        <v>7</v>
      </c>
      <c r="G46" s="13" t="str">
        <f t="shared" si="29"/>
        <v>Chewing</v>
      </c>
      <c r="H46" s="13">
        <f t="shared" si="30"/>
        <v>31</v>
      </c>
      <c r="I46" s="13" t="str">
        <f t="shared" si="31"/>
        <v>Oral</v>
      </c>
      <c r="J46" s="13"/>
      <c r="K46" s="13" t="str">
        <f t="shared" si="32"/>
        <v>Chewable Extended Release Oral Tablet </v>
      </c>
      <c r="L46" s="13">
        <v>70</v>
      </c>
      <c r="M46" s="13" t="s">
        <v>490</v>
      </c>
      <c r="N46" s="13">
        <v>42</v>
      </c>
      <c r="O46" s="13" t="str">
        <f t="shared" si="36"/>
        <v>no transformation</v>
      </c>
      <c r="P46" s="13">
        <f t="shared" si="37"/>
        <v>70</v>
      </c>
      <c r="Q46" s="13" t="str">
        <f t="shared" si="38"/>
        <v>tablet</v>
      </c>
      <c r="R46" s="19" t="str">
        <f t="shared" si="34"/>
        <v>97</v>
      </c>
      <c r="S46" s="20" t="str">
        <f t="shared" si="35"/>
        <v>Solid</v>
      </c>
      <c r="T46" s="19">
        <v>45</v>
      </c>
      <c r="U46" s="19" t="str">
        <f t="shared" si="33"/>
        <v>prolonged</v>
      </c>
      <c r="V46" s="19">
        <v>31</v>
      </c>
      <c r="W46" s="20" t="str">
        <f t="shared" si="23"/>
        <v>Oral</v>
      </c>
      <c r="X46" s="19">
        <v>7</v>
      </c>
      <c r="Y46" s="19" t="str">
        <f t="shared" ref="Y46:Y59" si="39">IF(X46=14,"Orodispersion",IF(X46=10,"Inhalation",IF(X46=19,"Swallowing",IF(X46=7,"Chewing",IF(X46=113,"Implantation",IF(X46=9,"Infusion",IF(X46=18,"Sucking","")))))))</f>
        <v>Chewing</v>
      </c>
      <c r="AG46" s="25"/>
      <c r="AH46" s="14"/>
      <c r="AI46" s="14"/>
    </row>
    <row r="47" spans="1:35" s="19" customFormat="1">
      <c r="A47" s="13" t="s">
        <v>307</v>
      </c>
      <c r="B47" s="13">
        <f t="shared" si="24"/>
        <v>42</v>
      </c>
      <c r="C47" s="13" t="str">
        <f t="shared" si="25"/>
        <v>no transformation</v>
      </c>
      <c r="D47" s="13">
        <f t="shared" si="26"/>
        <v>47</v>
      </c>
      <c r="E47" s="13" t="str">
        <f t="shared" si="27"/>
        <v>conventional</v>
      </c>
      <c r="F47" s="13">
        <f t="shared" si="28"/>
        <v>7</v>
      </c>
      <c r="G47" s="13" t="str">
        <f t="shared" si="29"/>
        <v>Chewing</v>
      </c>
      <c r="H47" s="13">
        <f t="shared" si="30"/>
        <v>31</v>
      </c>
      <c r="I47" s="13" t="str">
        <f t="shared" si="31"/>
        <v>Oral</v>
      </c>
      <c r="J47" s="13"/>
      <c r="K47" s="13" t="str">
        <f t="shared" si="32"/>
        <v>Chewable Tablet </v>
      </c>
      <c r="L47" s="13">
        <v>70</v>
      </c>
      <c r="M47" s="13" t="s">
        <v>490</v>
      </c>
      <c r="N47" s="13">
        <v>42</v>
      </c>
      <c r="O47" s="13" t="str">
        <f t="shared" si="36"/>
        <v>no transformation</v>
      </c>
      <c r="P47" s="13">
        <f t="shared" si="37"/>
        <v>70</v>
      </c>
      <c r="Q47" s="13" t="str">
        <f t="shared" si="38"/>
        <v>tablet</v>
      </c>
      <c r="R47" s="19" t="str">
        <f t="shared" si="34"/>
        <v>97</v>
      </c>
      <c r="S47" s="20" t="str">
        <f t="shared" si="35"/>
        <v>Solid</v>
      </c>
      <c r="T47" s="19">
        <v>47</v>
      </c>
      <c r="U47" s="19" t="str">
        <f t="shared" si="33"/>
        <v>conventional</v>
      </c>
      <c r="V47" s="19">
        <v>31</v>
      </c>
      <c r="W47" s="20" t="str">
        <f t="shared" si="23"/>
        <v>Oral</v>
      </c>
      <c r="X47" s="19">
        <v>7</v>
      </c>
      <c r="Y47" s="19" t="str">
        <f t="shared" si="39"/>
        <v>Chewing</v>
      </c>
      <c r="AA47" s="14">
        <v>10228000</v>
      </c>
      <c r="AB47" s="14" t="s">
        <v>542</v>
      </c>
      <c r="AG47" s="21"/>
      <c r="AH47" s="22"/>
      <c r="AI47" s="14"/>
    </row>
    <row r="48" spans="1:35" s="19" customFormat="1">
      <c r="A48" s="13" t="s">
        <v>308</v>
      </c>
      <c r="B48" s="13">
        <f t="shared" si="24"/>
        <v>42</v>
      </c>
      <c r="C48" s="13" t="str">
        <f t="shared" si="25"/>
        <v>no transformation</v>
      </c>
      <c r="D48" s="13">
        <f t="shared" si="26"/>
        <v>47</v>
      </c>
      <c r="E48" s="13" t="str">
        <f t="shared" si="27"/>
        <v>conventional</v>
      </c>
      <c r="F48" s="13">
        <f t="shared" si="28"/>
        <v>7</v>
      </c>
      <c r="G48" s="13" t="str">
        <f t="shared" si="29"/>
        <v>Chewing</v>
      </c>
      <c r="H48" s="13">
        <f t="shared" si="30"/>
        <v>31</v>
      </c>
      <c r="I48" s="13" t="str">
        <f t="shared" si="31"/>
        <v>Oral</v>
      </c>
      <c r="J48" s="13"/>
      <c r="K48" s="13" t="str">
        <f t="shared" si="32"/>
        <v>Chewing Gum </v>
      </c>
      <c r="L48" s="13">
        <v>54</v>
      </c>
      <c r="M48" s="13" t="s">
        <v>491</v>
      </c>
      <c r="N48" s="13">
        <v>42</v>
      </c>
      <c r="O48" s="13" t="str">
        <f t="shared" si="36"/>
        <v>no transformation</v>
      </c>
      <c r="P48" s="13">
        <f t="shared" si="37"/>
        <v>54</v>
      </c>
      <c r="Q48" s="13" t="str">
        <f t="shared" si="38"/>
        <v>gum</v>
      </c>
      <c r="R48" s="19" t="str">
        <f t="shared" si="34"/>
        <v>97</v>
      </c>
      <c r="S48" s="20" t="str">
        <f t="shared" si="35"/>
        <v>Solid</v>
      </c>
      <c r="T48" s="19">
        <v>47</v>
      </c>
      <c r="U48" s="19" t="str">
        <f t="shared" si="33"/>
        <v>conventional</v>
      </c>
      <c r="V48" s="19">
        <v>31</v>
      </c>
      <c r="W48" s="20" t="str">
        <f t="shared" si="23"/>
        <v>Oral</v>
      </c>
      <c r="X48" s="19">
        <v>7</v>
      </c>
      <c r="Y48" s="19" t="str">
        <f t="shared" si="39"/>
        <v>Chewing</v>
      </c>
      <c r="AA48" s="14">
        <v>10230000</v>
      </c>
      <c r="AB48" s="14" t="s">
        <v>541</v>
      </c>
      <c r="AG48" s="21"/>
      <c r="AH48" s="22"/>
      <c r="AI48" s="14"/>
    </row>
    <row r="49" spans="1:35" s="19" customFormat="1">
      <c r="A49" s="13" t="s">
        <v>398</v>
      </c>
      <c r="B49" s="13">
        <f t="shared" si="24"/>
        <v>42</v>
      </c>
      <c r="C49" s="13" t="str">
        <f t="shared" si="25"/>
        <v>no transformation</v>
      </c>
      <c r="D49" s="13">
        <f t="shared" si="26"/>
        <v>44</v>
      </c>
      <c r="E49" s="13" t="str">
        <f t="shared" si="27"/>
        <v>delayed</v>
      </c>
      <c r="F49" s="13">
        <f t="shared" si="28"/>
        <v>19</v>
      </c>
      <c r="G49" s="13" t="str">
        <f t="shared" si="29"/>
        <v>Swallowing</v>
      </c>
      <c r="H49" s="13">
        <f t="shared" si="30"/>
        <v>31</v>
      </c>
      <c r="I49" s="13" t="str">
        <f t="shared" si="31"/>
        <v>Oral</v>
      </c>
      <c r="J49" s="13"/>
      <c r="K49" s="13" t="str">
        <f t="shared" si="32"/>
        <v>Delayed Release Oral Capsule </v>
      </c>
      <c r="L49" s="13">
        <v>51</v>
      </c>
      <c r="M49" s="13" t="s">
        <v>510</v>
      </c>
      <c r="N49" s="13">
        <v>42</v>
      </c>
      <c r="O49" s="13" t="str">
        <f t="shared" si="36"/>
        <v>no transformation</v>
      </c>
      <c r="P49" s="13">
        <f t="shared" si="37"/>
        <v>51</v>
      </c>
      <c r="Q49" s="13" t="str">
        <f t="shared" si="38"/>
        <v>capsule</v>
      </c>
      <c r="R49" s="19" t="str">
        <f t="shared" si="34"/>
        <v>97</v>
      </c>
      <c r="S49" s="20" t="str">
        <f t="shared" si="35"/>
        <v>Solid</v>
      </c>
      <c r="T49" s="19">
        <v>44</v>
      </c>
      <c r="U49" s="19" t="str">
        <f t="shared" si="33"/>
        <v>delayed</v>
      </c>
      <c r="V49" s="19">
        <v>31</v>
      </c>
      <c r="W49" s="20" t="str">
        <f t="shared" si="23"/>
        <v>Oral</v>
      </c>
      <c r="X49" s="19">
        <v>19</v>
      </c>
      <c r="Y49" s="19" t="str">
        <f t="shared" si="39"/>
        <v>Swallowing</v>
      </c>
      <c r="AG49" s="21"/>
      <c r="AH49" s="22"/>
      <c r="AI49" s="14"/>
    </row>
    <row r="50" spans="1:35" s="19" customFormat="1">
      <c r="A50" s="13" t="s">
        <v>320</v>
      </c>
      <c r="B50" s="13">
        <f t="shared" si="24"/>
        <v>42</v>
      </c>
      <c r="C50" s="13" t="str">
        <f t="shared" si="25"/>
        <v>no transformation</v>
      </c>
      <c r="D50" s="13">
        <f t="shared" si="26"/>
        <v>44</v>
      </c>
      <c r="E50" s="13" t="str">
        <f t="shared" si="27"/>
        <v>delayed</v>
      </c>
      <c r="F50" s="13">
        <f t="shared" si="28"/>
        <v>19</v>
      </c>
      <c r="G50" s="13" t="str">
        <f t="shared" si="29"/>
        <v>Swallowing</v>
      </c>
      <c r="H50" s="13">
        <f t="shared" si="30"/>
        <v>31</v>
      </c>
      <c r="I50" s="13" t="str">
        <f t="shared" si="31"/>
        <v>Oral</v>
      </c>
      <c r="J50" s="13"/>
      <c r="K50" s="13" t="str">
        <f t="shared" si="32"/>
        <v>Delayed Release Oral Granules </v>
      </c>
      <c r="L50" s="13">
        <v>53</v>
      </c>
      <c r="M50" s="13" t="s">
        <v>496</v>
      </c>
      <c r="N50" s="13">
        <v>42</v>
      </c>
      <c r="O50" s="13" t="str">
        <f t="shared" si="36"/>
        <v>no transformation</v>
      </c>
      <c r="P50" s="13">
        <f t="shared" si="37"/>
        <v>53</v>
      </c>
      <c r="Q50" s="13" t="str">
        <f t="shared" si="38"/>
        <v>granules</v>
      </c>
      <c r="R50" s="19" t="str">
        <f t="shared" si="34"/>
        <v>97</v>
      </c>
      <c r="S50" s="20" t="str">
        <f t="shared" si="35"/>
        <v>Solid</v>
      </c>
      <c r="T50" s="19">
        <v>44</v>
      </c>
      <c r="U50" s="19" t="str">
        <f t="shared" si="33"/>
        <v>delayed</v>
      </c>
      <c r="V50" s="19">
        <v>31</v>
      </c>
      <c r="W50" s="20" t="str">
        <f t="shared" si="23"/>
        <v>Oral</v>
      </c>
      <c r="X50" s="19">
        <v>19</v>
      </c>
      <c r="Y50" s="19" t="str">
        <f t="shared" si="39"/>
        <v>Swallowing</v>
      </c>
      <c r="AG50" s="21"/>
      <c r="AH50" s="22"/>
      <c r="AI50" s="14"/>
    </row>
    <row r="51" spans="1:35" s="19" customFormat="1">
      <c r="A51" s="13" t="s">
        <v>399</v>
      </c>
      <c r="B51" s="13">
        <f t="shared" si="24"/>
        <v>42</v>
      </c>
      <c r="C51" s="13" t="str">
        <f t="shared" si="25"/>
        <v>no transformation</v>
      </c>
      <c r="D51" s="13">
        <f t="shared" si="26"/>
        <v>44</v>
      </c>
      <c r="E51" s="13" t="str">
        <f t="shared" si="27"/>
        <v>delayed</v>
      </c>
      <c r="F51" s="13">
        <f t="shared" si="28"/>
        <v>19</v>
      </c>
      <c r="G51" s="13" t="str">
        <f t="shared" si="29"/>
        <v>Swallowing</v>
      </c>
      <c r="H51" s="13">
        <f t="shared" si="30"/>
        <v>31</v>
      </c>
      <c r="I51" s="13" t="str">
        <f t="shared" si="31"/>
        <v>Oral</v>
      </c>
      <c r="J51" s="13"/>
      <c r="K51" s="13" t="str">
        <f t="shared" si="32"/>
        <v>Delayed Release Oral Tablet </v>
      </c>
      <c r="L51" s="13">
        <v>69</v>
      </c>
      <c r="M51" s="13" t="s">
        <v>490</v>
      </c>
      <c r="N51" s="13">
        <v>42</v>
      </c>
      <c r="O51" s="13" t="str">
        <f t="shared" si="36"/>
        <v>no transformation</v>
      </c>
      <c r="P51" s="13">
        <f t="shared" si="37"/>
        <v>69</v>
      </c>
      <c r="Q51" s="13" t="str">
        <f t="shared" si="38"/>
        <v>tablet</v>
      </c>
      <c r="R51" s="19" t="str">
        <f t="shared" si="34"/>
        <v>97</v>
      </c>
      <c r="S51" s="20" t="str">
        <f t="shared" si="35"/>
        <v>Solid</v>
      </c>
      <c r="T51" s="19">
        <v>44</v>
      </c>
      <c r="U51" s="19" t="str">
        <f t="shared" si="33"/>
        <v>delayed</v>
      </c>
      <c r="V51" s="19">
        <v>31</v>
      </c>
      <c r="W51" s="20" t="str">
        <f t="shared" si="23"/>
        <v>Oral</v>
      </c>
      <c r="X51" s="19">
        <v>19</v>
      </c>
      <c r="Y51" s="19" t="str">
        <f t="shared" si="39"/>
        <v>Swallowing</v>
      </c>
      <c r="AG51" s="21"/>
      <c r="AH51" s="22"/>
      <c r="AI51" s="14"/>
    </row>
    <row r="52" spans="1:35" s="19" customFormat="1">
      <c r="A52" s="13" t="s">
        <v>313</v>
      </c>
      <c r="B52" s="13">
        <f t="shared" si="24"/>
        <v>42</v>
      </c>
      <c r="C52" s="13" t="str">
        <f t="shared" si="25"/>
        <v>no transformation</v>
      </c>
      <c r="D52" s="13">
        <f t="shared" si="26"/>
        <v>47</v>
      </c>
      <c r="E52" s="13" t="str">
        <f t="shared" si="27"/>
        <v>conventional</v>
      </c>
      <c r="F52" s="13">
        <f t="shared" si="28"/>
        <v>14</v>
      </c>
      <c r="G52" s="13" t="str">
        <f t="shared" si="29"/>
        <v>Orodispersion</v>
      </c>
      <c r="H52" s="13">
        <f t="shared" si="30"/>
        <v>31</v>
      </c>
      <c r="I52" s="13" t="str">
        <f t="shared" si="31"/>
        <v>Oral</v>
      </c>
      <c r="J52" s="13"/>
      <c r="K52" s="13" t="str">
        <f t="shared" si="32"/>
        <v>Disintegrating Oral Tablet </v>
      </c>
      <c r="L52" s="13">
        <v>70</v>
      </c>
      <c r="M52" s="13" t="s">
        <v>490</v>
      </c>
      <c r="N52" s="13">
        <v>42</v>
      </c>
      <c r="O52" s="13" t="str">
        <f t="shared" si="36"/>
        <v>no transformation</v>
      </c>
      <c r="P52" s="13">
        <f t="shared" si="37"/>
        <v>70</v>
      </c>
      <c r="Q52" s="13" t="str">
        <f t="shared" si="38"/>
        <v>tablet</v>
      </c>
      <c r="R52" s="19" t="str">
        <f t="shared" si="34"/>
        <v>97</v>
      </c>
      <c r="S52" s="20" t="str">
        <f t="shared" si="35"/>
        <v>Solid</v>
      </c>
      <c r="T52" s="19">
        <v>47</v>
      </c>
      <c r="U52" s="19" t="str">
        <f t="shared" si="33"/>
        <v>conventional</v>
      </c>
      <c r="V52" s="19">
        <v>31</v>
      </c>
      <c r="W52" s="20" t="str">
        <f t="shared" si="23"/>
        <v>Oral</v>
      </c>
      <c r="X52" s="19">
        <v>14</v>
      </c>
      <c r="Y52" s="19" t="str">
        <f t="shared" si="39"/>
        <v>Orodispersion</v>
      </c>
      <c r="AG52" s="21"/>
      <c r="AH52" s="22"/>
      <c r="AI52" s="14"/>
    </row>
    <row r="53" spans="1:35" s="19" customFormat="1">
      <c r="A53" s="13" t="s">
        <v>400</v>
      </c>
      <c r="B53" s="13">
        <f t="shared" si="24"/>
        <v>42</v>
      </c>
      <c r="C53" s="13" t="str">
        <f t="shared" si="25"/>
        <v>no transformation</v>
      </c>
      <c r="D53" s="13">
        <f t="shared" si="26"/>
        <v>47</v>
      </c>
      <c r="E53" s="13" t="str">
        <f t="shared" si="27"/>
        <v>conventional</v>
      </c>
      <c r="F53" s="13">
        <f t="shared" si="28"/>
        <v>19</v>
      </c>
      <c r="G53" s="13" t="str">
        <f t="shared" si="29"/>
        <v>Swallowing</v>
      </c>
      <c r="H53" s="13">
        <f t="shared" si="30"/>
        <v>31</v>
      </c>
      <c r="I53" s="13" t="str">
        <f t="shared" si="31"/>
        <v>Oral</v>
      </c>
      <c r="J53" s="13"/>
      <c r="K53" s="13" t="str">
        <f t="shared" si="32"/>
        <v>Effervescent Oral Tablet </v>
      </c>
      <c r="L53" s="13">
        <v>69</v>
      </c>
      <c r="M53" s="13" t="s">
        <v>490</v>
      </c>
      <c r="N53" s="13">
        <v>42</v>
      </c>
      <c r="O53" s="13" t="str">
        <f t="shared" si="36"/>
        <v>no transformation</v>
      </c>
      <c r="P53" s="13">
        <f t="shared" si="37"/>
        <v>69</v>
      </c>
      <c r="Q53" s="13" t="str">
        <f t="shared" si="38"/>
        <v>tablet</v>
      </c>
      <c r="R53" s="19" t="str">
        <f t="shared" si="34"/>
        <v>97</v>
      </c>
      <c r="S53" s="20" t="str">
        <f t="shared" si="35"/>
        <v>Solid</v>
      </c>
      <c r="T53" s="19">
        <v>47</v>
      </c>
      <c r="U53" s="19" t="str">
        <f t="shared" si="33"/>
        <v>conventional</v>
      </c>
      <c r="V53" s="19">
        <v>31</v>
      </c>
      <c r="W53" s="20" t="str">
        <f t="shared" si="23"/>
        <v>Oral</v>
      </c>
      <c r="X53" s="19">
        <v>19</v>
      </c>
      <c r="Y53" s="19" t="str">
        <f t="shared" si="39"/>
        <v>Swallowing</v>
      </c>
      <c r="AG53" s="21"/>
      <c r="AH53" s="22"/>
      <c r="AI53" s="14"/>
    </row>
    <row r="54" spans="1:35" s="19" customFormat="1">
      <c r="A54" s="13" t="s">
        <v>401</v>
      </c>
      <c r="B54" s="13">
        <f t="shared" si="24"/>
        <v>42</v>
      </c>
      <c r="C54" s="13" t="str">
        <f t="shared" si="25"/>
        <v>no transformation</v>
      </c>
      <c r="D54" s="13">
        <f t="shared" si="26"/>
        <v>45</v>
      </c>
      <c r="E54" s="13" t="str">
        <f t="shared" si="27"/>
        <v>prolonged</v>
      </c>
      <c r="F54" s="13">
        <f t="shared" si="28"/>
        <v>19</v>
      </c>
      <c r="G54" s="13" t="str">
        <f t="shared" si="29"/>
        <v>Swallowing</v>
      </c>
      <c r="H54" s="13">
        <f t="shared" si="30"/>
        <v>31</v>
      </c>
      <c r="I54" s="13" t="str">
        <f t="shared" si="31"/>
        <v>Oral</v>
      </c>
      <c r="J54" s="13"/>
      <c r="K54" s="13" t="str">
        <f t="shared" si="32"/>
        <v>Extended Release Oral Capsule </v>
      </c>
      <c r="L54" s="13">
        <v>51</v>
      </c>
      <c r="M54" s="13" t="s">
        <v>510</v>
      </c>
      <c r="N54" s="13">
        <v>42</v>
      </c>
      <c r="O54" s="13" t="str">
        <f t="shared" si="36"/>
        <v>no transformation</v>
      </c>
      <c r="P54" s="13">
        <f t="shared" si="37"/>
        <v>51</v>
      </c>
      <c r="Q54" s="13" t="str">
        <f t="shared" si="38"/>
        <v>capsule</v>
      </c>
      <c r="R54" s="19" t="str">
        <f t="shared" si="34"/>
        <v>97</v>
      </c>
      <c r="S54" s="20" t="str">
        <f t="shared" si="35"/>
        <v>Solid</v>
      </c>
      <c r="T54" s="19">
        <v>45</v>
      </c>
      <c r="U54" s="19" t="str">
        <f t="shared" si="33"/>
        <v>prolonged</v>
      </c>
      <c r="V54" s="19">
        <v>31</v>
      </c>
      <c r="W54" s="20" t="str">
        <f t="shared" si="23"/>
        <v>Oral</v>
      </c>
      <c r="X54" s="19">
        <v>19</v>
      </c>
      <c r="Y54" s="19" t="str">
        <f t="shared" si="39"/>
        <v>Swallowing</v>
      </c>
      <c r="AG54" s="21"/>
      <c r="AH54" s="14"/>
      <c r="AI54" s="14"/>
    </row>
    <row r="55" spans="1:35" s="19" customFormat="1">
      <c r="A55" s="13" t="s">
        <v>402</v>
      </c>
      <c r="B55" s="13">
        <f t="shared" si="24"/>
        <v>42</v>
      </c>
      <c r="C55" s="13" t="str">
        <f t="shared" si="25"/>
        <v>no transformation</v>
      </c>
      <c r="D55" s="13">
        <f t="shared" si="26"/>
        <v>45</v>
      </c>
      <c r="E55" s="13" t="str">
        <f t="shared" si="27"/>
        <v>prolonged</v>
      </c>
      <c r="F55" s="13">
        <f t="shared" si="28"/>
        <v>19</v>
      </c>
      <c r="G55" s="13" t="str">
        <f t="shared" si="29"/>
        <v>Swallowing</v>
      </c>
      <c r="H55" s="13">
        <f t="shared" si="30"/>
        <v>31</v>
      </c>
      <c r="I55" s="13" t="str">
        <f t="shared" si="31"/>
        <v>Oral</v>
      </c>
      <c r="J55" s="13"/>
      <c r="K55" s="13" t="str">
        <f t="shared" si="32"/>
        <v>Extended Release Oral Tablet </v>
      </c>
      <c r="L55" s="13">
        <v>69</v>
      </c>
      <c r="M55" s="13" t="s">
        <v>490</v>
      </c>
      <c r="N55" s="13">
        <v>42</v>
      </c>
      <c r="O55" s="13" t="str">
        <f t="shared" si="36"/>
        <v>no transformation</v>
      </c>
      <c r="P55" s="13">
        <f t="shared" si="37"/>
        <v>69</v>
      </c>
      <c r="Q55" s="13" t="str">
        <f t="shared" si="38"/>
        <v>tablet</v>
      </c>
      <c r="R55" s="19" t="str">
        <f t="shared" si="34"/>
        <v>97</v>
      </c>
      <c r="S55" s="20" t="str">
        <f t="shared" si="35"/>
        <v>Solid</v>
      </c>
      <c r="T55" s="19">
        <v>45</v>
      </c>
      <c r="U55" s="19" t="str">
        <f t="shared" si="33"/>
        <v>prolonged</v>
      </c>
      <c r="V55" s="19">
        <v>31</v>
      </c>
      <c r="W55" s="20" t="str">
        <f t="shared" si="23"/>
        <v>Oral</v>
      </c>
      <c r="X55" s="19">
        <v>19</v>
      </c>
      <c r="Y55" s="19" t="str">
        <f t="shared" si="39"/>
        <v>Swallowing</v>
      </c>
      <c r="AG55" s="21"/>
      <c r="AH55" s="23"/>
      <c r="AI55" s="14"/>
    </row>
    <row r="56" spans="1:35" s="19" customFormat="1">
      <c r="A56" s="13" t="s">
        <v>383</v>
      </c>
      <c r="B56" s="13">
        <f t="shared" si="24"/>
        <v>42</v>
      </c>
      <c r="C56" s="13" t="str">
        <f t="shared" si="25"/>
        <v>no transformation</v>
      </c>
      <c r="D56" s="13">
        <f t="shared" si="26"/>
        <v>45</v>
      </c>
      <c r="E56" s="13" t="str">
        <f t="shared" si="27"/>
        <v>prolonged</v>
      </c>
      <c r="F56" s="13">
        <f t="shared" si="28"/>
        <v>19</v>
      </c>
      <c r="G56" s="13" t="str">
        <f t="shared" si="29"/>
        <v>Swallowing</v>
      </c>
      <c r="H56" s="13">
        <f t="shared" si="30"/>
        <v>31</v>
      </c>
      <c r="I56" s="13" t="str">
        <f t="shared" si="31"/>
        <v>Oral</v>
      </c>
      <c r="J56" s="13"/>
      <c r="K56" s="13" t="str">
        <f t="shared" si="32"/>
        <v>Extended Release Suspension </v>
      </c>
      <c r="L56" s="13">
        <v>85</v>
      </c>
      <c r="M56" s="13" t="s">
        <v>498</v>
      </c>
      <c r="N56" s="13">
        <v>42</v>
      </c>
      <c r="O56" s="13" t="str">
        <f t="shared" si="36"/>
        <v>no transformation</v>
      </c>
      <c r="P56" s="13">
        <f t="shared" si="37"/>
        <v>85</v>
      </c>
      <c r="Q56" s="13" t="str">
        <f t="shared" si="38"/>
        <v>suspension</v>
      </c>
      <c r="R56" s="19" t="str">
        <f t="shared" si="34"/>
        <v>99</v>
      </c>
      <c r="S56" s="20" t="str">
        <f t="shared" si="35"/>
        <v>Liquid</v>
      </c>
      <c r="T56" s="19">
        <v>45</v>
      </c>
      <c r="U56" s="19" t="str">
        <f t="shared" si="33"/>
        <v>prolonged</v>
      </c>
      <c r="V56" s="19">
        <v>31</v>
      </c>
      <c r="W56" s="20" t="str">
        <f t="shared" si="23"/>
        <v>Oral</v>
      </c>
      <c r="X56" s="19">
        <v>19</v>
      </c>
      <c r="Y56" s="19" t="str">
        <f t="shared" si="39"/>
        <v>Swallowing</v>
      </c>
      <c r="AG56" s="21"/>
      <c r="AH56" s="23"/>
      <c r="AI56" s="14"/>
    </row>
    <row r="57" spans="1:35" s="19" customFormat="1">
      <c r="A57" s="13" t="s">
        <v>321</v>
      </c>
      <c r="B57" s="13">
        <f t="shared" si="24"/>
        <v>40</v>
      </c>
      <c r="C57" s="13" t="str">
        <f t="shared" si="25"/>
        <v>dissolution</v>
      </c>
      <c r="D57" s="13">
        <f t="shared" si="26"/>
        <v>47</v>
      </c>
      <c r="E57" s="13" t="str">
        <f t="shared" si="27"/>
        <v>conventional</v>
      </c>
      <c r="F57" s="13">
        <f t="shared" si="28"/>
        <v>19</v>
      </c>
      <c r="G57" s="13" t="str">
        <f t="shared" si="29"/>
        <v>Swallowing</v>
      </c>
      <c r="H57" s="13">
        <f t="shared" si="30"/>
        <v>31</v>
      </c>
      <c r="I57" s="13" t="str">
        <f t="shared" si="31"/>
        <v>Oral</v>
      </c>
      <c r="J57" s="13"/>
      <c r="K57" s="13" t="str">
        <f t="shared" si="32"/>
        <v>Granules for Oral Solution </v>
      </c>
      <c r="L57" s="13">
        <v>53</v>
      </c>
      <c r="M57" s="13" t="s">
        <v>496</v>
      </c>
      <c r="N57" s="13">
        <v>40</v>
      </c>
      <c r="O57" s="13" t="s">
        <v>497</v>
      </c>
      <c r="P57" s="13">
        <v>83</v>
      </c>
      <c r="Q57" s="13" t="s">
        <v>492</v>
      </c>
      <c r="R57" s="19" t="str">
        <f t="shared" si="34"/>
        <v>99</v>
      </c>
      <c r="S57" s="20" t="str">
        <f t="shared" si="35"/>
        <v>Liquid</v>
      </c>
      <c r="T57" s="19">
        <v>47</v>
      </c>
      <c r="U57" s="19" t="str">
        <f t="shared" si="33"/>
        <v>conventional</v>
      </c>
      <c r="V57" s="19">
        <v>31</v>
      </c>
      <c r="W57" s="20" t="str">
        <f t="shared" si="23"/>
        <v>Oral</v>
      </c>
      <c r="X57" s="19">
        <v>19</v>
      </c>
      <c r="Y57" s="19" t="str">
        <f t="shared" si="39"/>
        <v>Swallowing</v>
      </c>
      <c r="AG57" s="14"/>
      <c r="AH57" s="14"/>
      <c r="AI57" s="14"/>
    </row>
    <row r="58" spans="1:35" s="19" customFormat="1">
      <c r="A58" s="13" t="s">
        <v>322</v>
      </c>
      <c r="B58" s="13">
        <f t="shared" si="24"/>
        <v>39</v>
      </c>
      <c r="C58" s="13" t="str">
        <f t="shared" si="25"/>
        <v>dispersion</v>
      </c>
      <c r="D58" s="13">
        <f t="shared" si="26"/>
        <v>47</v>
      </c>
      <c r="E58" s="13" t="str">
        <f t="shared" si="27"/>
        <v>conventional</v>
      </c>
      <c r="F58" s="13">
        <f t="shared" si="28"/>
        <v>19</v>
      </c>
      <c r="G58" s="13" t="str">
        <f t="shared" si="29"/>
        <v>Swallowing</v>
      </c>
      <c r="H58" s="13">
        <f t="shared" si="30"/>
        <v>31</v>
      </c>
      <c r="I58" s="13" t="str">
        <f t="shared" si="31"/>
        <v>Oral</v>
      </c>
      <c r="J58" s="13"/>
      <c r="K58" s="13" t="str">
        <f t="shared" si="32"/>
        <v>Granules for Oral Suspension </v>
      </c>
      <c r="L58" s="13">
        <v>53</v>
      </c>
      <c r="M58" s="13" t="s">
        <v>496</v>
      </c>
      <c r="N58" s="13">
        <v>39</v>
      </c>
      <c r="O58" s="13" t="s">
        <v>508</v>
      </c>
      <c r="P58" s="13">
        <v>85</v>
      </c>
      <c r="Q58" s="13" t="s">
        <v>498</v>
      </c>
      <c r="R58" s="19" t="str">
        <f t="shared" si="34"/>
        <v>99</v>
      </c>
      <c r="S58" s="20" t="str">
        <f t="shared" si="35"/>
        <v>Liquid</v>
      </c>
      <c r="T58" s="19">
        <v>47</v>
      </c>
      <c r="U58" s="19" t="str">
        <f t="shared" si="33"/>
        <v>conventional</v>
      </c>
      <c r="V58" s="19">
        <v>31</v>
      </c>
      <c r="W58" s="20" t="str">
        <f t="shared" si="23"/>
        <v>Oral</v>
      </c>
      <c r="X58" s="19">
        <v>19</v>
      </c>
      <c r="Y58" s="19" t="str">
        <f t="shared" si="39"/>
        <v>Swallowing</v>
      </c>
      <c r="AG58" s="14"/>
      <c r="AH58" s="14"/>
      <c r="AI58" s="14"/>
    </row>
    <row r="59" spans="1:35" s="19" customFormat="1">
      <c r="A59" s="13" t="s">
        <v>403</v>
      </c>
      <c r="B59" s="13">
        <f t="shared" si="24"/>
        <v>42</v>
      </c>
      <c r="C59" s="13" t="str">
        <f t="shared" si="25"/>
        <v>no transformation</v>
      </c>
      <c r="D59" s="13">
        <f t="shared" si="26"/>
        <v>47</v>
      </c>
      <c r="E59" s="13" t="str">
        <f t="shared" si="27"/>
        <v>conventional</v>
      </c>
      <c r="F59" s="13">
        <f t="shared" si="28"/>
        <v>19</v>
      </c>
      <c r="G59" s="13" t="str">
        <f t="shared" si="29"/>
        <v>Swallowing</v>
      </c>
      <c r="H59" s="13">
        <f t="shared" si="30"/>
        <v>31</v>
      </c>
      <c r="I59" s="13" t="str">
        <f t="shared" si="31"/>
        <v>Oral</v>
      </c>
      <c r="J59" s="13"/>
      <c r="K59" s="13" t="str">
        <f t="shared" si="32"/>
        <v>Oral Capsule </v>
      </c>
      <c r="L59" s="13">
        <v>51</v>
      </c>
      <c r="M59" s="13" t="s">
        <v>510</v>
      </c>
      <c r="N59" s="13">
        <v>42</v>
      </c>
      <c r="O59" s="13" t="str">
        <f t="shared" ref="O59:O76" si="40">IF(N59=42, "no transformation", "")</f>
        <v>no transformation</v>
      </c>
      <c r="P59" s="13">
        <f t="shared" ref="P59:P74" si="41">IF(N59=42, L59, "")</f>
        <v>51</v>
      </c>
      <c r="Q59" s="13" t="str">
        <f t="shared" ref="Q59:Q74" si="42">IF(O59="no transformation",M59, "")</f>
        <v>capsule</v>
      </c>
      <c r="R59" s="19" t="str">
        <f t="shared" si="34"/>
        <v>97</v>
      </c>
      <c r="S59" s="20" t="str">
        <f t="shared" si="35"/>
        <v>Solid</v>
      </c>
      <c r="T59" s="19">
        <v>47</v>
      </c>
      <c r="U59" s="19" t="str">
        <f t="shared" si="33"/>
        <v>conventional</v>
      </c>
      <c r="V59" s="19">
        <v>31</v>
      </c>
      <c r="W59" s="20" t="str">
        <f t="shared" si="23"/>
        <v>Oral</v>
      </c>
      <c r="X59" s="19">
        <v>19</v>
      </c>
      <c r="Y59" s="19" t="str">
        <f t="shared" si="39"/>
        <v>Swallowing</v>
      </c>
      <c r="AG59" s="14"/>
      <c r="AH59" s="14"/>
      <c r="AI59" s="14"/>
    </row>
    <row r="60" spans="1:35" s="19" customFormat="1">
      <c r="A60" s="13" t="s">
        <v>374</v>
      </c>
      <c r="B60" s="13">
        <f t="shared" si="24"/>
        <v>42</v>
      </c>
      <c r="C60" s="13" t="str">
        <f t="shared" si="25"/>
        <v>no transformation</v>
      </c>
      <c r="D60" s="13">
        <f t="shared" si="26"/>
        <v>47</v>
      </c>
      <c r="E60" s="13" t="str">
        <f t="shared" si="27"/>
        <v>conventional</v>
      </c>
      <c r="F60" s="13">
        <f t="shared" si="28"/>
        <v>5</v>
      </c>
      <c r="G60" s="13" t="str">
        <f t="shared" si="29"/>
        <v>Application</v>
      </c>
      <c r="H60" s="13">
        <f t="shared" si="30"/>
        <v>31</v>
      </c>
      <c r="I60" s="13" t="str">
        <f t="shared" si="31"/>
        <v>Oral</v>
      </c>
      <c r="J60" s="13"/>
      <c r="K60" s="13" t="str">
        <f t="shared" si="32"/>
        <v>Oral Cream </v>
      </c>
      <c r="L60" s="13">
        <v>71</v>
      </c>
      <c r="M60" s="13" t="s">
        <v>507</v>
      </c>
      <c r="N60" s="13">
        <v>42</v>
      </c>
      <c r="O60" s="13" t="str">
        <f t="shared" si="40"/>
        <v>no transformation</v>
      </c>
      <c r="P60" s="13">
        <f t="shared" si="41"/>
        <v>71</v>
      </c>
      <c r="Q60" s="13" t="str">
        <f t="shared" si="42"/>
        <v>cream</v>
      </c>
      <c r="R60" s="19" t="str">
        <f t="shared" si="34"/>
        <v>98</v>
      </c>
      <c r="S60" s="20" t="str">
        <f t="shared" si="35"/>
        <v>SemiSolid</v>
      </c>
      <c r="T60" s="19">
        <v>47</v>
      </c>
      <c r="U60" s="19" t="str">
        <f t="shared" si="33"/>
        <v>conventional</v>
      </c>
      <c r="V60" s="19">
        <v>31</v>
      </c>
      <c r="W60" s="20" t="str">
        <f t="shared" si="23"/>
        <v>Oral</v>
      </c>
      <c r="X60" s="19">
        <v>5</v>
      </c>
      <c r="Y60" s="19" t="s">
        <v>528</v>
      </c>
      <c r="AG60" s="14"/>
      <c r="AH60" s="14"/>
      <c r="AI60" s="14"/>
    </row>
    <row r="61" spans="1:35" s="19" customFormat="1">
      <c r="A61" s="13" t="s">
        <v>376</v>
      </c>
      <c r="B61" s="13">
        <f t="shared" si="24"/>
        <v>42</v>
      </c>
      <c r="C61" s="13" t="str">
        <f t="shared" si="25"/>
        <v>no transformation</v>
      </c>
      <c r="D61" s="13">
        <f t="shared" si="26"/>
        <v>47</v>
      </c>
      <c r="E61" s="13" t="str">
        <f t="shared" si="27"/>
        <v>conventional</v>
      </c>
      <c r="F61" s="13">
        <f t="shared" si="28"/>
        <v>14</v>
      </c>
      <c r="G61" s="13" t="str">
        <f t="shared" si="29"/>
        <v>Orodispersion</v>
      </c>
      <c r="H61" s="13">
        <f t="shared" si="30"/>
        <v>31</v>
      </c>
      <c r="I61" s="13" t="str">
        <f t="shared" si="31"/>
        <v>Oral</v>
      </c>
      <c r="J61" s="13"/>
      <c r="K61" s="13" t="str">
        <f t="shared" si="32"/>
        <v>Oral Film </v>
      </c>
      <c r="L61" s="13">
        <v>52</v>
      </c>
      <c r="M61" s="13" t="s">
        <v>487</v>
      </c>
      <c r="N61" s="13">
        <v>42</v>
      </c>
      <c r="O61" s="13" t="str">
        <f t="shared" si="40"/>
        <v>no transformation</v>
      </c>
      <c r="P61" s="13">
        <f t="shared" si="41"/>
        <v>52</v>
      </c>
      <c r="Q61" s="13" t="str">
        <f t="shared" si="42"/>
        <v>film</v>
      </c>
      <c r="R61" s="19" t="str">
        <f t="shared" si="34"/>
        <v>97</v>
      </c>
      <c r="S61" s="20" t="str">
        <f t="shared" si="35"/>
        <v>Solid</v>
      </c>
      <c r="T61" s="19">
        <v>47</v>
      </c>
      <c r="U61" s="19" t="str">
        <f t="shared" si="33"/>
        <v>conventional</v>
      </c>
      <c r="V61" s="19">
        <v>31</v>
      </c>
      <c r="W61" s="20" t="str">
        <f t="shared" si="23"/>
        <v>Oral</v>
      </c>
      <c r="X61" s="19">
        <v>14</v>
      </c>
      <c r="Y61" s="19" t="str">
        <f t="shared" ref="Y61:Y66" si="43">IF(X61=14,"Orodispersion",IF(X61=10,"Inhalation",IF(X61=19,"Swallowing",IF(X61=7,"Chewing",IF(X61=113,"Implantation",IF(X61=9,"Infusion",IF(X61=18,"Sucking","")))))))</f>
        <v>Orodispersion</v>
      </c>
      <c r="AG61" s="14"/>
      <c r="AH61" s="14"/>
      <c r="AI61" s="14"/>
    </row>
    <row r="62" spans="1:35" s="19" customFormat="1">
      <c r="A62" s="13" t="s">
        <v>318</v>
      </c>
      <c r="B62" s="13">
        <f t="shared" si="24"/>
        <v>42</v>
      </c>
      <c r="C62" s="13" t="str">
        <f t="shared" si="25"/>
        <v>no transformation</v>
      </c>
      <c r="D62" s="13">
        <f t="shared" si="26"/>
        <v>47</v>
      </c>
      <c r="E62" s="13" t="str">
        <f t="shared" si="27"/>
        <v>conventional</v>
      </c>
      <c r="F62" s="13">
        <f t="shared" si="28"/>
        <v>14</v>
      </c>
      <c r="G62" s="13" t="str">
        <f t="shared" si="29"/>
        <v>Orodispersion</v>
      </c>
      <c r="H62" s="13">
        <f t="shared" si="30"/>
        <v>31</v>
      </c>
      <c r="I62" s="13" t="str">
        <f t="shared" si="31"/>
        <v>Oral</v>
      </c>
      <c r="J62" s="13"/>
      <c r="K62" s="13" t="str">
        <f t="shared" si="32"/>
        <v>Oral Flakes </v>
      </c>
      <c r="L62" s="13">
        <v>58</v>
      </c>
      <c r="M62" s="13" t="s">
        <v>495</v>
      </c>
      <c r="N62" s="13">
        <v>42</v>
      </c>
      <c r="O62" s="13" t="str">
        <f t="shared" si="40"/>
        <v>no transformation</v>
      </c>
      <c r="P62" s="13">
        <f t="shared" si="41"/>
        <v>58</v>
      </c>
      <c r="Q62" s="13" t="str">
        <f t="shared" si="42"/>
        <v>lozenge</v>
      </c>
      <c r="R62" s="19" t="str">
        <f t="shared" si="34"/>
        <v>97</v>
      </c>
      <c r="S62" s="20" t="str">
        <f t="shared" si="35"/>
        <v>Solid</v>
      </c>
      <c r="T62" s="19">
        <v>47</v>
      </c>
      <c r="U62" s="19" t="str">
        <f t="shared" si="33"/>
        <v>conventional</v>
      </c>
      <c r="V62" s="19">
        <v>31</v>
      </c>
      <c r="W62" s="20" t="str">
        <f t="shared" si="23"/>
        <v>Oral</v>
      </c>
      <c r="X62" s="19">
        <v>14</v>
      </c>
      <c r="Y62" s="19" t="str">
        <f t="shared" si="43"/>
        <v>Orodispersion</v>
      </c>
      <c r="AG62" s="14"/>
      <c r="AH62" s="14"/>
      <c r="AI62" s="14"/>
    </row>
    <row r="63" spans="1:35" s="19" customFormat="1">
      <c r="A63" s="13" t="s">
        <v>379</v>
      </c>
      <c r="B63" s="13">
        <f t="shared" si="24"/>
        <v>42</v>
      </c>
      <c r="C63" s="13" t="str">
        <f t="shared" si="25"/>
        <v>no transformation</v>
      </c>
      <c r="D63" s="13">
        <f t="shared" si="26"/>
        <v>47</v>
      </c>
      <c r="E63" s="13" t="str">
        <f t="shared" si="27"/>
        <v>conventional</v>
      </c>
      <c r="F63" s="13">
        <f t="shared" si="28"/>
        <v>14</v>
      </c>
      <c r="G63" s="13" t="str">
        <f t="shared" si="29"/>
        <v>Orodispersion</v>
      </c>
      <c r="H63" s="13">
        <f t="shared" si="30"/>
        <v>31</v>
      </c>
      <c r="I63" s="13" t="str">
        <f t="shared" si="31"/>
        <v>Oral</v>
      </c>
      <c r="J63" s="13"/>
      <c r="K63" s="13" t="str">
        <f t="shared" si="32"/>
        <v>Oral Foam </v>
      </c>
      <c r="L63" s="13">
        <v>72</v>
      </c>
      <c r="M63" s="13" t="s">
        <v>503</v>
      </c>
      <c r="N63" s="13">
        <v>42</v>
      </c>
      <c r="O63" s="13" t="str">
        <f t="shared" si="40"/>
        <v>no transformation</v>
      </c>
      <c r="P63" s="13">
        <f t="shared" si="41"/>
        <v>72</v>
      </c>
      <c r="Q63" s="13" t="str">
        <f t="shared" si="42"/>
        <v>foam</v>
      </c>
      <c r="R63" s="19" t="str">
        <f t="shared" si="34"/>
        <v>98</v>
      </c>
      <c r="S63" s="20" t="str">
        <f t="shared" si="35"/>
        <v>SemiSolid</v>
      </c>
      <c r="T63" s="19">
        <v>47</v>
      </c>
      <c r="U63" s="19" t="str">
        <f t="shared" si="33"/>
        <v>conventional</v>
      </c>
      <c r="V63" s="19">
        <v>31</v>
      </c>
      <c r="W63" s="20" t="str">
        <f t="shared" si="23"/>
        <v>Oral</v>
      </c>
      <c r="X63" s="19">
        <v>14</v>
      </c>
      <c r="Y63" s="19" t="str">
        <f t="shared" si="43"/>
        <v>Orodispersion</v>
      </c>
      <c r="AG63" s="14"/>
      <c r="AH63" s="14"/>
      <c r="AI63" s="14"/>
    </row>
    <row r="64" spans="1:35" s="19" customFormat="1">
      <c r="A64" s="13" t="s">
        <v>381</v>
      </c>
      <c r="B64" s="13">
        <f t="shared" si="24"/>
        <v>42</v>
      </c>
      <c r="C64" s="13" t="str">
        <f t="shared" si="25"/>
        <v>no transformation</v>
      </c>
      <c r="D64" s="13">
        <f t="shared" si="26"/>
        <v>47</v>
      </c>
      <c r="E64" s="13" t="str">
        <f t="shared" si="27"/>
        <v>conventional</v>
      </c>
      <c r="F64" s="13">
        <f t="shared" si="28"/>
        <v>14</v>
      </c>
      <c r="G64" s="13" t="str">
        <f t="shared" si="29"/>
        <v>Orodispersion</v>
      </c>
      <c r="H64" s="13">
        <f t="shared" si="30"/>
        <v>31</v>
      </c>
      <c r="I64" s="13" t="str">
        <f t="shared" si="31"/>
        <v>Oral</v>
      </c>
      <c r="J64" s="13"/>
      <c r="K64" s="13" t="str">
        <f t="shared" si="32"/>
        <v>Oral Gel </v>
      </c>
      <c r="L64" s="13">
        <v>73</v>
      </c>
      <c r="M64" s="13" t="s">
        <v>505</v>
      </c>
      <c r="N64" s="13">
        <v>42</v>
      </c>
      <c r="O64" s="13" t="str">
        <f t="shared" si="40"/>
        <v>no transformation</v>
      </c>
      <c r="P64" s="13">
        <f t="shared" si="41"/>
        <v>73</v>
      </c>
      <c r="Q64" s="13" t="str">
        <f t="shared" si="42"/>
        <v>gel</v>
      </c>
      <c r="R64" s="19" t="str">
        <f t="shared" si="34"/>
        <v>98</v>
      </c>
      <c r="S64" s="20" t="str">
        <f t="shared" si="35"/>
        <v>SemiSolid</v>
      </c>
      <c r="T64" s="19">
        <v>47</v>
      </c>
      <c r="U64" s="19" t="str">
        <f t="shared" si="33"/>
        <v>conventional</v>
      </c>
      <c r="V64" s="19">
        <v>31</v>
      </c>
      <c r="W64" s="20" t="str">
        <f t="shared" si="23"/>
        <v>Oral</v>
      </c>
      <c r="X64" s="19">
        <v>14</v>
      </c>
      <c r="Y64" s="19" t="str">
        <f t="shared" si="43"/>
        <v>Orodispersion</v>
      </c>
      <c r="AG64" s="14"/>
      <c r="AH64" s="14"/>
      <c r="AI64" s="14"/>
    </row>
    <row r="65" spans="1:35" s="19" customFormat="1">
      <c r="A65" s="13" t="s">
        <v>323</v>
      </c>
      <c r="B65" s="13">
        <f t="shared" si="24"/>
        <v>42</v>
      </c>
      <c r="C65" s="13" t="str">
        <f t="shared" si="25"/>
        <v>no transformation</v>
      </c>
      <c r="D65" s="13">
        <f t="shared" si="26"/>
        <v>47</v>
      </c>
      <c r="E65" s="13" t="str">
        <f t="shared" si="27"/>
        <v>conventional</v>
      </c>
      <c r="F65" s="13">
        <f t="shared" si="28"/>
        <v>19</v>
      </c>
      <c r="G65" s="13" t="str">
        <f t="shared" si="29"/>
        <v>Swallowing</v>
      </c>
      <c r="H65" s="13">
        <f t="shared" si="30"/>
        <v>31</v>
      </c>
      <c r="I65" s="13" t="str">
        <f t="shared" si="31"/>
        <v>Oral</v>
      </c>
      <c r="J65" s="13"/>
      <c r="K65" s="13" t="str">
        <f t="shared" si="32"/>
        <v>Oral Granules </v>
      </c>
      <c r="L65" s="13">
        <v>53</v>
      </c>
      <c r="M65" s="13" t="s">
        <v>496</v>
      </c>
      <c r="N65" s="13">
        <v>42</v>
      </c>
      <c r="O65" s="13" t="str">
        <f t="shared" si="40"/>
        <v>no transformation</v>
      </c>
      <c r="P65" s="13">
        <f t="shared" si="41"/>
        <v>53</v>
      </c>
      <c r="Q65" s="13" t="str">
        <f t="shared" si="42"/>
        <v>granules</v>
      </c>
      <c r="R65" s="19" t="str">
        <f t="shared" si="34"/>
        <v>97</v>
      </c>
      <c r="S65" s="20" t="str">
        <f t="shared" si="35"/>
        <v>Solid</v>
      </c>
      <c r="T65" s="19">
        <v>47</v>
      </c>
      <c r="U65" s="19" t="str">
        <f t="shared" si="33"/>
        <v>conventional</v>
      </c>
      <c r="V65" s="19">
        <v>31</v>
      </c>
      <c r="W65" s="20" t="str">
        <f t="shared" si="23"/>
        <v>Oral</v>
      </c>
      <c r="X65" s="19">
        <v>19</v>
      </c>
      <c r="Y65" s="19" t="str">
        <f t="shared" si="43"/>
        <v>Swallowing</v>
      </c>
      <c r="AG65" s="14"/>
      <c r="AH65" s="14"/>
      <c r="AI65" s="14"/>
    </row>
    <row r="66" spans="1:35" s="19" customFormat="1">
      <c r="A66" s="13" t="s">
        <v>352</v>
      </c>
      <c r="B66" s="13">
        <f t="shared" si="24"/>
        <v>42</v>
      </c>
      <c r="C66" s="13" t="str">
        <f t="shared" si="25"/>
        <v>no transformation</v>
      </c>
      <c r="D66" s="13">
        <f t="shared" si="26"/>
        <v>47</v>
      </c>
      <c r="E66" s="13" t="str">
        <f t="shared" si="27"/>
        <v>conventional</v>
      </c>
      <c r="F66" s="13">
        <f t="shared" si="28"/>
        <v>18</v>
      </c>
      <c r="G66" s="13" t="str">
        <f t="shared" si="29"/>
        <v>Sucking</v>
      </c>
      <c r="H66" s="13">
        <f t="shared" si="30"/>
        <v>31</v>
      </c>
      <c r="I66" s="13" t="str">
        <f t="shared" si="31"/>
        <v>Oral</v>
      </c>
      <c r="J66" s="13"/>
      <c r="K66" s="13" t="str">
        <f t="shared" si="32"/>
        <v>Oral Lozenge </v>
      </c>
      <c r="L66" s="13">
        <v>58</v>
      </c>
      <c r="M66" s="13" t="s">
        <v>495</v>
      </c>
      <c r="N66" s="13">
        <v>42</v>
      </c>
      <c r="O66" s="13" t="str">
        <f t="shared" si="40"/>
        <v>no transformation</v>
      </c>
      <c r="P66" s="13">
        <f t="shared" si="41"/>
        <v>58</v>
      </c>
      <c r="Q66" s="13" t="str">
        <f t="shared" si="42"/>
        <v>lozenge</v>
      </c>
      <c r="R66" s="19" t="str">
        <f t="shared" si="34"/>
        <v>97</v>
      </c>
      <c r="S66" s="20" t="str">
        <f t="shared" si="35"/>
        <v>Solid</v>
      </c>
      <c r="T66" s="19">
        <v>47</v>
      </c>
      <c r="U66" s="19" t="str">
        <f t="shared" si="33"/>
        <v>conventional</v>
      </c>
      <c r="V66" s="19">
        <v>31</v>
      </c>
      <c r="W66" s="20" t="str">
        <f t="shared" si="23"/>
        <v>Oral</v>
      </c>
      <c r="X66" s="19">
        <v>18</v>
      </c>
      <c r="Y66" s="19" t="str">
        <f t="shared" si="43"/>
        <v>Sucking</v>
      </c>
      <c r="Z66" s="14">
        <v>10321000</v>
      </c>
      <c r="AA66" s="14" t="s">
        <v>495</v>
      </c>
      <c r="AG66" s="14"/>
      <c r="AH66" s="14"/>
      <c r="AI66" s="14"/>
    </row>
    <row r="67" spans="1:35" s="19" customFormat="1">
      <c r="A67" s="13" t="s">
        <v>389</v>
      </c>
      <c r="B67" s="13">
        <f t="shared" ref="B67:B98" si="44">N67</f>
        <v>42</v>
      </c>
      <c r="C67" s="13" t="str">
        <f t="shared" ref="C67:C98" si="45">O67</f>
        <v>no transformation</v>
      </c>
      <c r="D67" s="13">
        <f t="shared" ref="D67:D98" si="46">T67</f>
        <v>47</v>
      </c>
      <c r="E67" s="13" t="str">
        <f t="shared" ref="E67:E98" si="47">U67</f>
        <v>conventional</v>
      </c>
      <c r="F67" s="13">
        <f t="shared" ref="F67:F98" si="48">X67</f>
        <v>5</v>
      </c>
      <c r="G67" s="13" t="str">
        <f t="shared" ref="G67:G98" si="49">Y67</f>
        <v>Application</v>
      </c>
      <c r="H67" s="13">
        <f t="shared" ref="H67:H98" si="50">V67</f>
        <v>31</v>
      </c>
      <c r="I67" s="13" t="str">
        <f t="shared" ref="I67:I98" si="51">W67</f>
        <v>Oral</v>
      </c>
      <c r="J67" s="13"/>
      <c r="K67" s="13" t="str">
        <f t="shared" ref="K67:K98" si="52">A67</f>
        <v>Oral Ointment </v>
      </c>
      <c r="L67" s="13">
        <v>74</v>
      </c>
      <c r="M67" s="13" t="s">
        <v>506</v>
      </c>
      <c r="N67" s="13">
        <v>42</v>
      </c>
      <c r="O67" s="13" t="str">
        <f t="shared" si="40"/>
        <v>no transformation</v>
      </c>
      <c r="P67" s="13">
        <f t="shared" si="41"/>
        <v>74</v>
      </c>
      <c r="Q67" s="13" t="str">
        <f t="shared" si="42"/>
        <v>ointment</v>
      </c>
      <c r="R67" s="19" t="str">
        <f t="shared" si="34"/>
        <v>98</v>
      </c>
      <c r="S67" s="20" t="str">
        <f t="shared" si="35"/>
        <v>SemiSolid</v>
      </c>
      <c r="T67" s="19">
        <v>47</v>
      </c>
      <c r="U67" s="19" t="str">
        <f t="shared" ref="U67:U98" si="53">IF(T67=47, "conventional", IF(T67=45, "prolonged", IF(T67=44, "delayed", "")))</f>
        <v>conventional</v>
      </c>
      <c r="V67" s="19">
        <v>31</v>
      </c>
      <c r="W67" s="20" t="str">
        <f t="shared" si="23"/>
        <v>Oral</v>
      </c>
      <c r="X67" s="19">
        <v>5</v>
      </c>
      <c r="Y67" s="19" t="s">
        <v>528</v>
      </c>
      <c r="AG67" s="14"/>
      <c r="AH67" s="14"/>
      <c r="AI67" s="14"/>
    </row>
    <row r="68" spans="1:35" s="19" customFormat="1">
      <c r="A68" s="13" t="s">
        <v>391</v>
      </c>
      <c r="B68" s="13">
        <f t="shared" si="44"/>
        <v>42</v>
      </c>
      <c r="C68" s="13" t="str">
        <f t="shared" si="45"/>
        <v>no transformation</v>
      </c>
      <c r="D68" s="13">
        <f t="shared" si="46"/>
        <v>47</v>
      </c>
      <c r="E68" s="13" t="str">
        <f t="shared" si="47"/>
        <v>conventional</v>
      </c>
      <c r="F68" s="13">
        <f t="shared" si="48"/>
        <v>5</v>
      </c>
      <c r="G68" s="13" t="str">
        <f t="shared" si="49"/>
        <v>Application</v>
      </c>
      <c r="H68" s="13">
        <f t="shared" si="50"/>
        <v>31</v>
      </c>
      <c r="I68" s="13" t="str">
        <f t="shared" si="51"/>
        <v>Oral</v>
      </c>
      <c r="J68" s="13"/>
      <c r="K68" s="13" t="str">
        <f t="shared" si="52"/>
        <v>Oral Paste </v>
      </c>
      <c r="L68" s="13">
        <v>75</v>
      </c>
      <c r="M68" s="13" t="s">
        <v>509</v>
      </c>
      <c r="N68" s="13">
        <v>42</v>
      </c>
      <c r="O68" s="13" t="str">
        <f t="shared" si="40"/>
        <v>no transformation</v>
      </c>
      <c r="P68" s="13">
        <f t="shared" si="41"/>
        <v>75</v>
      </c>
      <c r="Q68" s="13" t="str">
        <f t="shared" si="42"/>
        <v>paste</v>
      </c>
      <c r="R68" s="19" t="str">
        <f t="shared" si="34"/>
        <v>98</v>
      </c>
      <c r="S68" s="20" t="str">
        <f t="shared" si="35"/>
        <v>SemiSolid</v>
      </c>
      <c r="T68" s="19">
        <v>47</v>
      </c>
      <c r="U68" s="19" t="str">
        <f t="shared" si="53"/>
        <v>conventional</v>
      </c>
      <c r="V68" s="19">
        <v>31</v>
      </c>
      <c r="W68" s="20" t="str">
        <f t="shared" si="23"/>
        <v>Oral</v>
      </c>
      <c r="X68" s="19">
        <v>5</v>
      </c>
      <c r="Y68" s="19" t="s">
        <v>528</v>
      </c>
      <c r="AG68" s="14"/>
      <c r="AH68" s="14"/>
      <c r="AI68" s="14"/>
    </row>
    <row r="69" spans="1:35" s="19" customFormat="1">
      <c r="A69" s="13" t="s">
        <v>404</v>
      </c>
      <c r="B69" s="13">
        <f t="shared" si="44"/>
        <v>42</v>
      </c>
      <c r="C69" s="13" t="str">
        <f t="shared" si="45"/>
        <v>no transformation</v>
      </c>
      <c r="D69" s="13">
        <f t="shared" si="46"/>
        <v>47</v>
      </c>
      <c r="E69" s="13" t="str">
        <f t="shared" si="47"/>
        <v>conventional</v>
      </c>
      <c r="F69" s="13">
        <f t="shared" si="48"/>
        <v>19</v>
      </c>
      <c r="G69" s="13" t="str">
        <f t="shared" si="49"/>
        <v>Swallowing</v>
      </c>
      <c r="H69" s="13">
        <f t="shared" si="50"/>
        <v>31</v>
      </c>
      <c r="I69" s="13" t="str">
        <f t="shared" si="51"/>
        <v>Oral</v>
      </c>
      <c r="J69" s="13"/>
      <c r="K69" s="13" t="str">
        <f t="shared" si="52"/>
        <v>Oral Pellet </v>
      </c>
      <c r="L69" s="13">
        <v>62</v>
      </c>
      <c r="M69" s="13" t="s">
        <v>511</v>
      </c>
      <c r="N69" s="13">
        <v>42</v>
      </c>
      <c r="O69" s="13" t="str">
        <f t="shared" si="40"/>
        <v>no transformation</v>
      </c>
      <c r="P69" s="13">
        <f t="shared" si="41"/>
        <v>62</v>
      </c>
      <c r="Q69" s="13" t="str">
        <f t="shared" si="42"/>
        <v>pellets</v>
      </c>
      <c r="R69" s="19" t="str">
        <f t="shared" si="34"/>
        <v>97</v>
      </c>
      <c r="S69" s="20" t="str">
        <f t="shared" si="35"/>
        <v>Solid</v>
      </c>
      <c r="T69" s="19">
        <v>47</v>
      </c>
      <c r="U69" s="19" t="str">
        <f t="shared" si="53"/>
        <v>conventional</v>
      </c>
      <c r="V69" s="19">
        <v>31</v>
      </c>
      <c r="W69" s="20" t="str">
        <f t="shared" si="23"/>
        <v>Oral</v>
      </c>
      <c r="X69" s="19">
        <v>19</v>
      </c>
      <c r="Y69" s="19" t="str">
        <f>IF(X69=14,"Orodispersion",IF(X69=10,"Inhalation",IF(X69=19,"Swallowing",IF(X69=7,"Chewing",IF(X69=113,"Implantation",IF(X69=9,"Infusion",IF(X69=18,"Sucking","")))))))</f>
        <v>Swallowing</v>
      </c>
      <c r="AG69" s="25"/>
      <c r="AH69" s="14"/>
      <c r="AI69" s="14"/>
    </row>
    <row r="70" spans="1:35" s="19" customFormat="1">
      <c r="A70" s="13" t="s">
        <v>393</v>
      </c>
      <c r="B70" s="13">
        <f t="shared" si="44"/>
        <v>42</v>
      </c>
      <c r="C70" s="13" t="str">
        <f t="shared" si="45"/>
        <v>no transformation</v>
      </c>
      <c r="D70" s="13">
        <f t="shared" si="46"/>
        <v>47</v>
      </c>
      <c r="E70" s="13" t="str">
        <f t="shared" si="47"/>
        <v>conventional</v>
      </c>
      <c r="F70" s="13">
        <f t="shared" si="48"/>
        <v>19</v>
      </c>
      <c r="G70" s="13" t="str">
        <f t="shared" si="49"/>
        <v>Swallowing</v>
      </c>
      <c r="H70" s="13">
        <f t="shared" si="50"/>
        <v>31</v>
      </c>
      <c r="I70" s="13" t="str">
        <f t="shared" si="51"/>
        <v>Oral</v>
      </c>
      <c r="J70" s="13"/>
      <c r="K70" s="13" t="str">
        <f t="shared" si="52"/>
        <v>Oral Powder </v>
      </c>
      <c r="L70" s="13">
        <v>66</v>
      </c>
      <c r="M70" s="13" t="s">
        <v>499</v>
      </c>
      <c r="N70" s="13">
        <v>42</v>
      </c>
      <c r="O70" s="13" t="str">
        <f t="shared" si="40"/>
        <v>no transformation</v>
      </c>
      <c r="P70" s="13">
        <f t="shared" si="41"/>
        <v>66</v>
      </c>
      <c r="Q70" s="13" t="str">
        <f t="shared" si="42"/>
        <v>powder</v>
      </c>
      <c r="R70" s="19" t="str">
        <f t="shared" si="34"/>
        <v>97</v>
      </c>
      <c r="S70" s="20" t="str">
        <f t="shared" si="35"/>
        <v>Solid</v>
      </c>
      <c r="T70" s="19">
        <v>47</v>
      </c>
      <c r="U70" s="19" t="str">
        <f t="shared" si="53"/>
        <v>conventional</v>
      </c>
      <c r="V70" s="19">
        <v>31</v>
      </c>
      <c r="W70" s="20" t="str">
        <f t="shared" si="23"/>
        <v>Oral</v>
      </c>
      <c r="X70" s="19">
        <v>19</v>
      </c>
      <c r="Y70" s="19" t="str">
        <f>IF(X70=14,"Orodispersion",IF(X70=10,"Inhalation",IF(X70=19,"Swallowing",IF(X70=7,"Chewing",IF(X70=113,"Implantation",IF(X70=9,"Infusion",IF(X70=18,"Sucking","")))))))</f>
        <v>Swallowing</v>
      </c>
      <c r="AG70" s="25"/>
      <c r="AH70" s="25"/>
      <c r="AI70" s="14"/>
    </row>
    <row r="71" spans="1:35" s="19" customFormat="1">
      <c r="A71" s="13" t="s">
        <v>384</v>
      </c>
      <c r="B71" s="13">
        <f t="shared" si="44"/>
        <v>42</v>
      </c>
      <c r="C71" s="13" t="str">
        <f t="shared" si="45"/>
        <v>no transformation</v>
      </c>
      <c r="D71" s="13">
        <f t="shared" si="46"/>
        <v>47</v>
      </c>
      <c r="E71" s="13" t="str">
        <f t="shared" si="47"/>
        <v>conventional</v>
      </c>
      <c r="F71" s="13">
        <f t="shared" si="48"/>
        <v>19</v>
      </c>
      <c r="G71" s="13" t="str">
        <f t="shared" si="49"/>
        <v>Swallowing</v>
      </c>
      <c r="H71" s="13">
        <f t="shared" si="50"/>
        <v>31</v>
      </c>
      <c r="I71" s="13" t="str">
        <f t="shared" si="51"/>
        <v>Oral</v>
      </c>
      <c r="J71" s="13"/>
      <c r="K71" s="13" t="str">
        <f t="shared" si="52"/>
        <v>Oral Solution </v>
      </c>
      <c r="L71" s="13">
        <v>83</v>
      </c>
      <c r="M71" s="13" t="s">
        <v>492</v>
      </c>
      <c r="N71" s="13">
        <v>42</v>
      </c>
      <c r="O71" s="13" t="str">
        <f t="shared" si="40"/>
        <v>no transformation</v>
      </c>
      <c r="P71" s="13">
        <f t="shared" si="41"/>
        <v>83</v>
      </c>
      <c r="Q71" s="13" t="str">
        <f t="shared" si="42"/>
        <v>solution</v>
      </c>
      <c r="R71" s="19" t="str">
        <f t="shared" si="34"/>
        <v>99</v>
      </c>
      <c r="S71" s="20" t="str">
        <f t="shared" si="35"/>
        <v>Liquid</v>
      </c>
      <c r="T71" s="19">
        <v>47</v>
      </c>
      <c r="U71" s="19" t="str">
        <f t="shared" si="53"/>
        <v>conventional</v>
      </c>
      <c r="V71" s="19">
        <v>31</v>
      </c>
      <c r="W71" s="20" t="str">
        <f t="shared" si="23"/>
        <v>Oral</v>
      </c>
      <c r="X71" s="19">
        <v>19</v>
      </c>
      <c r="Y71" s="19" t="str">
        <f>IF(X71=14,"Orodispersion",IF(X71=10,"Inhalation",IF(X71=19,"Swallowing",IF(X71=7,"Chewing",IF(X71=113,"Implantation",IF(X71=9,"Infusion",IF(X71=18,"Sucking","")))))))</f>
        <v>Swallowing</v>
      </c>
      <c r="AG71" s="21"/>
      <c r="AH71" s="22"/>
      <c r="AI71" s="14"/>
    </row>
    <row r="72" spans="1:35" s="19" customFormat="1">
      <c r="A72" s="13" t="s">
        <v>385</v>
      </c>
      <c r="B72" s="13">
        <f t="shared" si="44"/>
        <v>42</v>
      </c>
      <c r="C72" s="13" t="str">
        <f t="shared" si="45"/>
        <v>no transformation</v>
      </c>
      <c r="D72" s="13">
        <f t="shared" si="46"/>
        <v>47</v>
      </c>
      <c r="E72" s="13" t="str">
        <f t="shared" si="47"/>
        <v>conventional</v>
      </c>
      <c r="F72" s="13">
        <f t="shared" si="48"/>
        <v>17</v>
      </c>
      <c r="G72" s="13" t="str">
        <f t="shared" si="49"/>
        <v>Spraying</v>
      </c>
      <c r="H72" s="13">
        <f t="shared" si="50"/>
        <v>31</v>
      </c>
      <c r="I72" s="13" t="str">
        <f t="shared" si="51"/>
        <v>Oral</v>
      </c>
      <c r="J72" s="13"/>
      <c r="K72" s="13" t="str">
        <f t="shared" si="52"/>
        <v>Oral Spray </v>
      </c>
      <c r="L72" s="13">
        <v>94</v>
      </c>
      <c r="M72" s="13" t="s">
        <v>501</v>
      </c>
      <c r="N72" s="13">
        <v>42</v>
      </c>
      <c r="O72" s="13" t="str">
        <f t="shared" si="40"/>
        <v>no transformation</v>
      </c>
      <c r="P72" s="13">
        <f t="shared" si="41"/>
        <v>94</v>
      </c>
      <c r="Q72" s="13" t="str">
        <f t="shared" si="42"/>
        <v>spray</v>
      </c>
      <c r="R72" s="26">
        <v>99</v>
      </c>
      <c r="S72" s="20" t="s">
        <v>530</v>
      </c>
      <c r="T72" s="19">
        <v>47</v>
      </c>
      <c r="U72" s="19" t="str">
        <f t="shared" si="53"/>
        <v>conventional</v>
      </c>
      <c r="V72" s="19">
        <v>31</v>
      </c>
      <c r="W72" s="20" t="str">
        <f t="shared" si="23"/>
        <v>Oral</v>
      </c>
      <c r="X72" s="19">
        <v>17</v>
      </c>
      <c r="Y72" s="19" t="s">
        <v>533</v>
      </c>
      <c r="AG72" s="21"/>
      <c r="AH72" s="22"/>
      <c r="AI72" s="14"/>
    </row>
    <row r="73" spans="1:35" s="19" customFormat="1">
      <c r="A73" s="13" t="s">
        <v>386</v>
      </c>
      <c r="B73" s="13">
        <f t="shared" si="44"/>
        <v>42</v>
      </c>
      <c r="C73" s="13" t="str">
        <f t="shared" si="45"/>
        <v>no transformation</v>
      </c>
      <c r="D73" s="13">
        <f t="shared" si="46"/>
        <v>47</v>
      </c>
      <c r="E73" s="13" t="str">
        <f t="shared" si="47"/>
        <v>conventional</v>
      </c>
      <c r="F73" s="13">
        <f t="shared" si="48"/>
        <v>19</v>
      </c>
      <c r="G73" s="13" t="str">
        <f t="shared" si="49"/>
        <v>Swallowing</v>
      </c>
      <c r="H73" s="13">
        <f t="shared" si="50"/>
        <v>31</v>
      </c>
      <c r="I73" s="13" t="str">
        <f t="shared" si="51"/>
        <v>Oral</v>
      </c>
      <c r="J73" s="13"/>
      <c r="K73" s="13" t="str">
        <f t="shared" si="52"/>
        <v>Oral Suspension </v>
      </c>
      <c r="L73" s="13">
        <v>85</v>
      </c>
      <c r="M73" s="13" t="s">
        <v>498</v>
      </c>
      <c r="N73" s="13">
        <v>42</v>
      </c>
      <c r="O73" s="13" t="str">
        <f t="shared" si="40"/>
        <v>no transformation</v>
      </c>
      <c r="P73" s="13">
        <f t="shared" si="41"/>
        <v>85</v>
      </c>
      <c r="Q73" s="13" t="str">
        <f t="shared" si="42"/>
        <v>suspension</v>
      </c>
      <c r="R73" s="19" t="str">
        <f t="shared" ref="R73:R95" si="54">IF(S73="Liquid", "99", IF(S73= "SemiSolid", "98", IF(S73= "Solid", "97", "")))</f>
        <v>99</v>
      </c>
      <c r="S73" s="20" t="str">
        <f>IF(AND(P73&gt;=77,P73&lt;=86),"Liquid",IF(AND(P73&gt;=71,P73&lt;=76),"SemiSolid",IF(AND(P73&gt;=49,P73&lt;=70),"Solid","")))</f>
        <v>Liquid</v>
      </c>
      <c r="T73" s="19">
        <v>47</v>
      </c>
      <c r="U73" s="19" t="str">
        <f t="shared" si="53"/>
        <v>conventional</v>
      </c>
      <c r="V73" s="19">
        <v>31</v>
      </c>
      <c r="W73" s="20" t="str">
        <f t="shared" si="23"/>
        <v>Oral</v>
      </c>
      <c r="X73" s="19">
        <v>19</v>
      </c>
      <c r="Y73" s="19" t="str">
        <f>IF(X73=14,"Orodispersion",IF(X73=10,"Inhalation",IF(X73=19,"Swallowing",IF(X73=7,"Chewing",IF(X73=113,"Implantation",IF(X73=9,"Infusion",IF(X73=18,"Sucking","")))))))</f>
        <v>Swallowing</v>
      </c>
      <c r="AG73" s="21"/>
      <c r="AH73" s="22"/>
      <c r="AI73" s="14"/>
    </row>
    <row r="74" spans="1:35" s="19" customFormat="1">
      <c r="A74" s="13" t="s">
        <v>405</v>
      </c>
      <c r="B74" s="13">
        <f t="shared" si="44"/>
        <v>42</v>
      </c>
      <c r="C74" s="13" t="str">
        <f t="shared" si="45"/>
        <v>no transformation</v>
      </c>
      <c r="D74" s="13">
        <f t="shared" si="46"/>
        <v>47</v>
      </c>
      <c r="E74" s="13" t="str">
        <f t="shared" si="47"/>
        <v>conventional</v>
      </c>
      <c r="F74" s="13">
        <f t="shared" si="48"/>
        <v>19</v>
      </c>
      <c r="G74" s="13" t="str">
        <f t="shared" si="49"/>
        <v>Swallowing</v>
      </c>
      <c r="H74" s="13">
        <f t="shared" si="50"/>
        <v>31</v>
      </c>
      <c r="I74" s="13" t="str">
        <f t="shared" si="51"/>
        <v>Oral</v>
      </c>
      <c r="J74" s="13"/>
      <c r="K74" s="13" t="str">
        <f t="shared" si="52"/>
        <v>Oral Tablet </v>
      </c>
      <c r="L74" s="13">
        <v>69</v>
      </c>
      <c r="M74" s="13" t="s">
        <v>490</v>
      </c>
      <c r="N74" s="13">
        <v>42</v>
      </c>
      <c r="O74" s="13" t="str">
        <f t="shared" si="40"/>
        <v>no transformation</v>
      </c>
      <c r="P74" s="13">
        <f t="shared" si="41"/>
        <v>69</v>
      </c>
      <c r="Q74" s="13" t="str">
        <f t="shared" si="42"/>
        <v>tablet</v>
      </c>
      <c r="R74" s="19" t="str">
        <f t="shared" si="54"/>
        <v>97</v>
      </c>
      <c r="S74" s="20" t="str">
        <f>IF(AND(P74&gt;=77,P74&lt;=86),"Liquid",IF(AND(P74&gt;=71,P74&lt;=76),"SemiSolid",IF(AND(P74&gt;=49,P74&lt;=70),"Solid","")))</f>
        <v>Solid</v>
      </c>
      <c r="T74" s="19">
        <v>47</v>
      </c>
      <c r="U74" s="19" t="str">
        <f t="shared" si="53"/>
        <v>conventional</v>
      </c>
      <c r="V74" s="19">
        <v>31</v>
      </c>
      <c r="W74" s="20" t="str">
        <f t="shared" si="23"/>
        <v>Oral</v>
      </c>
      <c r="X74" s="19">
        <v>19</v>
      </c>
      <c r="Y74" s="19" t="str">
        <f>IF(X74=14,"Orodispersion",IF(X74=10,"Inhalation",IF(X74=19,"Swallowing",IF(X74=7,"Chewing",IF(X74=113,"Implantation",IF(X74=9,"Infusion",IF(X74=18,"Sucking","")))))))</f>
        <v>Swallowing</v>
      </c>
      <c r="AG74" s="21"/>
      <c r="AH74" s="22"/>
      <c r="AI74" s="14"/>
    </row>
    <row r="75" spans="1:35" s="19" customFormat="1">
      <c r="A75" s="13" t="s">
        <v>406</v>
      </c>
      <c r="B75" s="13">
        <f t="shared" si="44"/>
        <v>42</v>
      </c>
      <c r="C75" s="13" t="str">
        <f t="shared" si="45"/>
        <v>no transformation</v>
      </c>
      <c r="D75" s="13">
        <f t="shared" si="46"/>
        <v>47</v>
      </c>
      <c r="E75" s="13" t="str">
        <f t="shared" si="47"/>
        <v>conventional</v>
      </c>
      <c r="F75" s="13">
        <f t="shared" si="48"/>
        <v>7</v>
      </c>
      <c r="G75" s="13" t="str">
        <f t="shared" si="49"/>
        <v>Chewing</v>
      </c>
      <c r="H75" s="13">
        <f t="shared" si="50"/>
        <v>31</v>
      </c>
      <c r="I75" s="13" t="str">
        <f t="shared" si="51"/>
        <v>Oral</v>
      </c>
      <c r="J75" s="13"/>
      <c r="K75" s="13" t="str">
        <f t="shared" si="52"/>
        <v>Oral Wafer </v>
      </c>
      <c r="L75" s="13"/>
      <c r="M75" s="13"/>
      <c r="N75" s="13">
        <v>42</v>
      </c>
      <c r="O75" s="13" t="str">
        <f t="shared" si="40"/>
        <v>no transformation</v>
      </c>
      <c r="P75" s="13"/>
      <c r="Q75" s="13"/>
      <c r="R75" s="19" t="str">
        <f t="shared" si="54"/>
        <v>97</v>
      </c>
      <c r="S75" s="20" t="s">
        <v>142</v>
      </c>
      <c r="T75" s="19">
        <v>47</v>
      </c>
      <c r="U75" s="19" t="str">
        <f t="shared" si="53"/>
        <v>conventional</v>
      </c>
      <c r="V75" s="19">
        <v>31</v>
      </c>
      <c r="W75" s="19" t="s">
        <v>526</v>
      </c>
      <c r="X75" s="19">
        <v>7</v>
      </c>
      <c r="Y75" s="19" t="str">
        <f>IF(X75=14,"Orodispersion",IF(X75=10,"Inhalation",IF(X75=19,"Swallowing",IF(X75=7,"Chewing",IF(X75=113,"Implantation",IF(X75=9,"Infusion",IF(X75=18,"Sucking","")))))))</f>
        <v>Chewing</v>
      </c>
      <c r="AG75" s="21"/>
      <c r="AH75" s="22"/>
      <c r="AI75" s="14"/>
    </row>
    <row r="76" spans="1:35" s="19" customFormat="1">
      <c r="A76" s="13" t="s">
        <v>414</v>
      </c>
      <c r="B76" s="13">
        <f t="shared" si="44"/>
        <v>42</v>
      </c>
      <c r="C76" s="13" t="str">
        <f t="shared" si="45"/>
        <v>no transformation</v>
      </c>
      <c r="D76" s="13">
        <f t="shared" si="46"/>
        <v>47</v>
      </c>
      <c r="E76" s="13" t="str">
        <f t="shared" si="47"/>
        <v>conventional</v>
      </c>
      <c r="F76" s="13">
        <f t="shared" si="48"/>
        <v>5</v>
      </c>
      <c r="G76" s="13" t="str">
        <f t="shared" si="49"/>
        <v>Application</v>
      </c>
      <c r="H76" s="13">
        <f t="shared" si="50"/>
        <v>31</v>
      </c>
      <c r="I76" s="13" t="str">
        <f t="shared" si="51"/>
        <v>Oral</v>
      </c>
      <c r="J76" s="13"/>
      <c r="K76" s="13" t="str">
        <f t="shared" si="52"/>
        <v>Paste </v>
      </c>
      <c r="L76" s="13">
        <v>75</v>
      </c>
      <c r="M76" s="13" t="s">
        <v>509</v>
      </c>
      <c r="N76" s="13">
        <v>42</v>
      </c>
      <c r="O76" s="13" t="str">
        <f t="shared" si="40"/>
        <v>no transformation</v>
      </c>
      <c r="P76" s="13">
        <f>IF(N76=42, L76, "")</f>
        <v>75</v>
      </c>
      <c r="Q76" s="13" t="str">
        <f>IF(O76="no transformation",M76, "")</f>
        <v>paste</v>
      </c>
      <c r="R76" s="19" t="str">
        <f t="shared" si="54"/>
        <v>98</v>
      </c>
      <c r="S76" s="20" t="str">
        <f t="shared" ref="S76:S95" si="55">IF(AND(P76&gt;=77,P76&lt;=86),"Liquid",IF(AND(P76&gt;=71,P76&lt;=76),"SemiSolid",IF(AND(P76&gt;=49,P76&lt;=70),"Solid","")))</f>
        <v>SemiSolid</v>
      </c>
      <c r="T76" s="19">
        <v>47</v>
      </c>
      <c r="U76" s="19" t="str">
        <f t="shared" si="53"/>
        <v>conventional</v>
      </c>
      <c r="V76" s="19">
        <v>31</v>
      </c>
      <c r="W76" s="20" t="str">
        <f t="shared" ref="W76:W94" si="56">IF(V76=32,"Oromucosal",IF(V76=31,"Oral",IF(V76=30,"Ocular",IF(V76=29,"Nasal",IF(V76=33,"Parenteral",IF(V76=35,"Rectal",IF(V76=22,"Cutaneous/Transdermal","")))))))</f>
        <v>Oral</v>
      </c>
      <c r="X76" s="19">
        <v>5</v>
      </c>
      <c r="Y76" s="19" t="s">
        <v>528</v>
      </c>
      <c r="AG76" s="14"/>
      <c r="AH76" s="14"/>
      <c r="AI76" s="14"/>
    </row>
    <row r="77" spans="1:35" s="19" customFormat="1">
      <c r="A77" s="13" t="s">
        <v>394</v>
      </c>
      <c r="B77" s="13">
        <f t="shared" si="44"/>
        <v>40</v>
      </c>
      <c r="C77" s="13" t="str">
        <f t="shared" si="45"/>
        <v>dissolution</v>
      </c>
      <c r="D77" s="13">
        <f t="shared" si="46"/>
        <v>47</v>
      </c>
      <c r="E77" s="13" t="str">
        <f t="shared" si="47"/>
        <v>conventional</v>
      </c>
      <c r="F77" s="13">
        <f t="shared" si="48"/>
        <v>19</v>
      </c>
      <c r="G77" s="13" t="str">
        <f t="shared" si="49"/>
        <v>Swallowing</v>
      </c>
      <c r="H77" s="13">
        <f t="shared" si="50"/>
        <v>31</v>
      </c>
      <c r="I77" s="13" t="str">
        <f t="shared" si="51"/>
        <v>Oral</v>
      </c>
      <c r="J77" s="13"/>
      <c r="K77" s="13" t="str">
        <f t="shared" si="52"/>
        <v>Powder for Oral Solution </v>
      </c>
      <c r="L77" s="13">
        <v>66</v>
      </c>
      <c r="M77" s="13" t="s">
        <v>499</v>
      </c>
      <c r="N77" s="13">
        <v>40</v>
      </c>
      <c r="O77" s="13" t="s">
        <v>497</v>
      </c>
      <c r="P77" s="13">
        <v>83</v>
      </c>
      <c r="Q77" s="13" t="s">
        <v>492</v>
      </c>
      <c r="R77" s="19" t="str">
        <f t="shared" si="54"/>
        <v>99</v>
      </c>
      <c r="S77" s="20" t="str">
        <f t="shared" si="55"/>
        <v>Liquid</v>
      </c>
      <c r="T77" s="19">
        <v>47</v>
      </c>
      <c r="U77" s="19" t="str">
        <f t="shared" si="53"/>
        <v>conventional</v>
      </c>
      <c r="V77" s="19">
        <v>31</v>
      </c>
      <c r="W77" s="20" t="str">
        <f t="shared" si="56"/>
        <v>Oral</v>
      </c>
      <c r="X77" s="19">
        <v>19</v>
      </c>
      <c r="Y77" s="19" t="str">
        <f t="shared" ref="Y77:Y85" si="57">IF(X77=14,"Orodispersion",IF(X77=10,"Inhalation",IF(X77=19,"Swallowing",IF(X77=7,"Chewing",IF(X77=113,"Implantation",IF(X77=9,"Infusion",IF(X77=18,"Sucking","")))))))</f>
        <v>Swallowing</v>
      </c>
      <c r="AG77" s="25"/>
      <c r="AH77" s="14"/>
      <c r="AI77" s="14"/>
    </row>
    <row r="78" spans="1:35" s="19" customFormat="1">
      <c r="A78" s="13" t="s">
        <v>395</v>
      </c>
      <c r="B78" s="13">
        <f t="shared" si="44"/>
        <v>39</v>
      </c>
      <c r="C78" s="13" t="str">
        <f t="shared" si="45"/>
        <v>dispersion</v>
      </c>
      <c r="D78" s="13">
        <f t="shared" si="46"/>
        <v>47</v>
      </c>
      <c r="E78" s="13" t="str">
        <f t="shared" si="47"/>
        <v>conventional</v>
      </c>
      <c r="F78" s="13">
        <f t="shared" si="48"/>
        <v>19</v>
      </c>
      <c r="G78" s="13" t="str">
        <f t="shared" si="49"/>
        <v>Swallowing</v>
      </c>
      <c r="H78" s="13">
        <f t="shared" si="50"/>
        <v>31</v>
      </c>
      <c r="I78" s="13" t="str">
        <f t="shared" si="51"/>
        <v>Oral</v>
      </c>
      <c r="J78" s="13"/>
      <c r="K78" s="13" t="str">
        <f t="shared" si="52"/>
        <v>Powder for Oral Suspension </v>
      </c>
      <c r="L78" s="13">
        <v>66</v>
      </c>
      <c r="M78" s="13" t="s">
        <v>499</v>
      </c>
      <c r="N78" s="13">
        <v>39</v>
      </c>
      <c r="O78" s="13" t="s">
        <v>508</v>
      </c>
      <c r="P78" s="13">
        <v>85</v>
      </c>
      <c r="Q78" s="13" t="s">
        <v>498</v>
      </c>
      <c r="R78" s="19" t="str">
        <f t="shared" si="54"/>
        <v>99</v>
      </c>
      <c r="S78" s="20" t="str">
        <f t="shared" si="55"/>
        <v>Liquid</v>
      </c>
      <c r="T78" s="19">
        <v>47</v>
      </c>
      <c r="U78" s="19" t="str">
        <f t="shared" si="53"/>
        <v>conventional</v>
      </c>
      <c r="V78" s="19">
        <v>31</v>
      </c>
      <c r="W78" s="20" t="str">
        <f t="shared" si="56"/>
        <v>Oral</v>
      </c>
      <c r="X78" s="19">
        <v>19</v>
      </c>
      <c r="Y78" s="19" t="str">
        <f t="shared" si="57"/>
        <v>Swallowing</v>
      </c>
      <c r="AG78" s="21"/>
      <c r="AH78" s="22"/>
      <c r="AI78" s="14"/>
    </row>
    <row r="79" spans="1:35" s="19" customFormat="1">
      <c r="A79" s="13" t="s">
        <v>387</v>
      </c>
      <c r="B79" s="13">
        <f t="shared" si="44"/>
        <v>39</v>
      </c>
      <c r="C79" s="13" t="str">
        <f t="shared" si="45"/>
        <v>dispersion</v>
      </c>
      <c r="D79" s="13">
        <f t="shared" si="46"/>
        <v>47</v>
      </c>
      <c r="E79" s="13" t="str">
        <f t="shared" si="47"/>
        <v>conventional</v>
      </c>
      <c r="F79" s="13">
        <f t="shared" si="48"/>
        <v>19</v>
      </c>
      <c r="G79" s="13" t="str">
        <f t="shared" si="49"/>
        <v>Swallowing</v>
      </c>
      <c r="H79" s="13">
        <f t="shared" si="50"/>
        <v>31</v>
      </c>
      <c r="I79" s="13" t="str">
        <f t="shared" si="51"/>
        <v>Oral</v>
      </c>
      <c r="J79" s="13"/>
      <c r="K79" s="13" t="str">
        <f t="shared" si="52"/>
        <v>Tablet for Oral Suspension </v>
      </c>
      <c r="L79" s="13">
        <v>69</v>
      </c>
      <c r="M79" s="13" t="s">
        <v>490</v>
      </c>
      <c r="N79" s="13">
        <v>39</v>
      </c>
      <c r="O79" s="13" t="s">
        <v>508</v>
      </c>
      <c r="P79" s="13">
        <v>85</v>
      </c>
      <c r="Q79" s="13" t="s">
        <v>498</v>
      </c>
      <c r="R79" s="19" t="str">
        <f t="shared" si="54"/>
        <v>99</v>
      </c>
      <c r="S79" s="20" t="str">
        <f t="shared" si="55"/>
        <v>Liquid</v>
      </c>
      <c r="T79" s="19">
        <v>47</v>
      </c>
      <c r="U79" s="19" t="str">
        <f t="shared" si="53"/>
        <v>conventional</v>
      </c>
      <c r="V79" s="19">
        <v>31</v>
      </c>
      <c r="W79" s="20" t="str">
        <f t="shared" si="56"/>
        <v>Oral</v>
      </c>
      <c r="X79" s="19">
        <v>19</v>
      </c>
      <c r="Y79" s="19" t="str">
        <f t="shared" si="57"/>
        <v>Swallowing</v>
      </c>
      <c r="AG79" s="21"/>
      <c r="AH79" s="22"/>
      <c r="AI79" s="14"/>
    </row>
    <row r="80" spans="1:35" s="19" customFormat="1">
      <c r="A80" s="13" t="s">
        <v>303</v>
      </c>
      <c r="B80" s="13">
        <f t="shared" si="44"/>
        <v>42</v>
      </c>
      <c r="C80" s="13" t="str">
        <f t="shared" si="45"/>
        <v>no transformation</v>
      </c>
      <c r="D80" s="13">
        <f t="shared" si="46"/>
        <v>47</v>
      </c>
      <c r="E80" s="13" t="str">
        <f t="shared" si="47"/>
        <v>conventional</v>
      </c>
      <c r="F80" s="13">
        <f t="shared" si="48"/>
        <v>14</v>
      </c>
      <c r="G80" s="13" t="str">
        <f t="shared" si="49"/>
        <v>Orodispersion</v>
      </c>
      <c r="H80" s="13">
        <f t="shared" si="50"/>
        <v>32</v>
      </c>
      <c r="I80" s="13" t="str">
        <f t="shared" si="51"/>
        <v>Oromucosal</v>
      </c>
      <c r="J80" s="13"/>
      <c r="K80" s="13" t="str">
        <f t="shared" si="52"/>
        <v>Buccal Film </v>
      </c>
      <c r="L80" s="13">
        <v>52</v>
      </c>
      <c r="M80" s="13" t="s">
        <v>487</v>
      </c>
      <c r="N80" s="13">
        <v>42</v>
      </c>
      <c r="O80" s="13" t="s">
        <v>488</v>
      </c>
      <c r="P80" s="13">
        <f t="shared" ref="P80:P112" si="58">IF(N80=42, L80, "")</f>
        <v>52</v>
      </c>
      <c r="Q80" s="13" t="str">
        <f t="shared" ref="Q80:Q112" si="59">IF(O80="no transformation",M80, "")</f>
        <v>film</v>
      </c>
      <c r="R80" s="19" t="str">
        <f t="shared" si="54"/>
        <v>97</v>
      </c>
      <c r="S80" s="20" t="str">
        <f t="shared" si="55"/>
        <v>Solid</v>
      </c>
      <c r="T80" s="19">
        <v>47</v>
      </c>
      <c r="U80" s="19" t="str">
        <f t="shared" si="53"/>
        <v>conventional</v>
      </c>
      <c r="V80" s="19">
        <v>32</v>
      </c>
      <c r="W80" s="20" t="str">
        <f t="shared" si="56"/>
        <v>Oromucosal</v>
      </c>
      <c r="X80" s="19">
        <v>14</v>
      </c>
      <c r="Y80" s="19" t="str">
        <f t="shared" si="57"/>
        <v>Orodispersion</v>
      </c>
      <c r="AA80" s="14">
        <v>10314011</v>
      </c>
      <c r="AB80" s="14" t="s">
        <v>539</v>
      </c>
      <c r="AG80" s="21"/>
      <c r="AH80" s="22"/>
      <c r="AI80" s="14"/>
    </row>
    <row r="81" spans="1:35" s="19" customFormat="1">
      <c r="A81" s="13" t="s">
        <v>304</v>
      </c>
      <c r="B81" s="13">
        <f t="shared" si="44"/>
        <v>42</v>
      </c>
      <c r="C81" s="13" t="str">
        <f t="shared" si="45"/>
        <v>no transformation</v>
      </c>
      <c r="D81" s="13">
        <f t="shared" si="46"/>
        <v>47</v>
      </c>
      <c r="E81" s="13" t="str">
        <f t="shared" si="47"/>
        <v>conventional</v>
      </c>
      <c r="F81" s="13">
        <f t="shared" si="48"/>
        <v>14</v>
      </c>
      <c r="G81" s="13" t="str">
        <f t="shared" si="49"/>
        <v>Orodispersion</v>
      </c>
      <c r="H81" s="13">
        <f t="shared" si="50"/>
        <v>32</v>
      </c>
      <c r="I81" s="13" t="str">
        <f t="shared" si="51"/>
        <v>Oromucosal</v>
      </c>
      <c r="J81" s="13"/>
      <c r="K81" s="13" t="str">
        <f t="shared" si="52"/>
        <v>Buccal Tablet </v>
      </c>
      <c r="L81" s="13">
        <v>69</v>
      </c>
      <c r="M81" s="13" t="s">
        <v>490</v>
      </c>
      <c r="N81" s="13">
        <v>42</v>
      </c>
      <c r="O81" s="13" t="str">
        <f t="shared" ref="O81:O112" si="60">IF(N81=42, "no transformation", "")</f>
        <v>no transformation</v>
      </c>
      <c r="P81" s="13">
        <f t="shared" si="58"/>
        <v>69</v>
      </c>
      <c r="Q81" s="13" t="str">
        <f t="shared" si="59"/>
        <v>tablet</v>
      </c>
      <c r="R81" s="19" t="str">
        <f t="shared" si="54"/>
        <v>97</v>
      </c>
      <c r="S81" s="20" t="str">
        <f t="shared" si="55"/>
        <v>Solid</v>
      </c>
      <c r="T81" s="19">
        <v>47</v>
      </c>
      <c r="U81" s="19" t="str">
        <f t="shared" si="53"/>
        <v>conventional</v>
      </c>
      <c r="V81" s="19">
        <v>32</v>
      </c>
      <c r="W81" s="20" t="str">
        <f t="shared" si="56"/>
        <v>Oromucosal</v>
      </c>
      <c r="X81" s="19">
        <v>14</v>
      </c>
      <c r="Y81" s="19" t="str">
        <f t="shared" si="57"/>
        <v>Orodispersion</v>
      </c>
      <c r="AA81" s="14">
        <v>10320000</v>
      </c>
      <c r="AB81" s="14" t="s">
        <v>538</v>
      </c>
      <c r="AG81" s="21"/>
      <c r="AH81" s="22"/>
      <c r="AI81" s="14"/>
    </row>
    <row r="82" spans="1:35" s="19" customFormat="1">
      <c r="A82" s="13" t="s">
        <v>377</v>
      </c>
      <c r="B82" s="13">
        <f t="shared" si="44"/>
        <v>42</v>
      </c>
      <c r="C82" s="13" t="str">
        <f t="shared" si="45"/>
        <v>no transformation</v>
      </c>
      <c r="D82" s="13">
        <f t="shared" si="46"/>
        <v>47</v>
      </c>
      <c r="E82" s="13" t="str">
        <f t="shared" si="47"/>
        <v>conventional</v>
      </c>
      <c r="F82" s="13">
        <f t="shared" si="48"/>
        <v>14</v>
      </c>
      <c r="G82" s="13" t="str">
        <f t="shared" si="49"/>
        <v>Orodispersion</v>
      </c>
      <c r="H82" s="13">
        <f t="shared" si="50"/>
        <v>32</v>
      </c>
      <c r="I82" s="13" t="str">
        <f t="shared" si="51"/>
        <v>Oromucosal</v>
      </c>
      <c r="J82" s="13"/>
      <c r="K82" s="13" t="str">
        <f t="shared" si="52"/>
        <v>Sublingual Film </v>
      </c>
      <c r="L82" s="13">
        <v>52</v>
      </c>
      <c r="M82" s="13" t="s">
        <v>487</v>
      </c>
      <c r="N82" s="13">
        <v>42</v>
      </c>
      <c r="O82" s="13" t="str">
        <f t="shared" si="60"/>
        <v>no transformation</v>
      </c>
      <c r="P82" s="13">
        <f t="shared" si="58"/>
        <v>52</v>
      </c>
      <c r="Q82" s="13" t="str">
        <f t="shared" si="59"/>
        <v>film</v>
      </c>
      <c r="R82" s="19" t="str">
        <f t="shared" si="54"/>
        <v>97</v>
      </c>
      <c r="S82" s="20" t="str">
        <f t="shared" si="55"/>
        <v>Solid</v>
      </c>
      <c r="T82" s="19">
        <v>47</v>
      </c>
      <c r="U82" s="19" t="str">
        <f t="shared" si="53"/>
        <v>conventional</v>
      </c>
      <c r="V82" s="19">
        <v>32</v>
      </c>
      <c r="W82" s="20" t="str">
        <f t="shared" si="56"/>
        <v>Oromucosal</v>
      </c>
      <c r="X82" s="19">
        <v>14</v>
      </c>
      <c r="Y82" s="19" t="str">
        <f t="shared" si="57"/>
        <v>Orodispersion</v>
      </c>
      <c r="AG82" s="21"/>
      <c r="AH82" s="22"/>
      <c r="AI82" s="14"/>
    </row>
    <row r="83" spans="1:35" s="19" customFormat="1">
      <c r="A83" s="13" t="s">
        <v>396</v>
      </c>
      <c r="B83" s="13">
        <f t="shared" si="44"/>
        <v>42</v>
      </c>
      <c r="C83" s="13" t="str">
        <f t="shared" si="45"/>
        <v>no transformation</v>
      </c>
      <c r="D83" s="13">
        <f t="shared" si="46"/>
        <v>47</v>
      </c>
      <c r="E83" s="13" t="str">
        <f t="shared" si="47"/>
        <v>conventional</v>
      </c>
      <c r="F83" s="13">
        <f t="shared" si="48"/>
        <v>14</v>
      </c>
      <c r="G83" s="13" t="str">
        <f t="shared" si="49"/>
        <v>Orodispersion</v>
      </c>
      <c r="H83" s="13">
        <f t="shared" si="50"/>
        <v>32</v>
      </c>
      <c r="I83" s="13" t="str">
        <f t="shared" si="51"/>
        <v>Oromucosal</v>
      </c>
      <c r="J83" s="13"/>
      <c r="K83" s="13" t="str">
        <f t="shared" si="52"/>
        <v>Sublingual Powder </v>
      </c>
      <c r="L83" s="13">
        <v>66</v>
      </c>
      <c r="M83" s="13" t="s">
        <v>499</v>
      </c>
      <c r="N83" s="13">
        <v>42</v>
      </c>
      <c r="O83" s="13" t="str">
        <f t="shared" si="60"/>
        <v>no transformation</v>
      </c>
      <c r="P83" s="13">
        <f t="shared" si="58"/>
        <v>66</v>
      </c>
      <c r="Q83" s="13" t="str">
        <f t="shared" si="59"/>
        <v>powder</v>
      </c>
      <c r="R83" s="19" t="str">
        <f t="shared" si="54"/>
        <v>97</v>
      </c>
      <c r="S83" s="20" t="str">
        <f t="shared" si="55"/>
        <v>Solid</v>
      </c>
      <c r="T83" s="19">
        <v>47</v>
      </c>
      <c r="U83" s="19" t="str">
        <f t="shared" si="53"/>
        <v>conventional</v>
      </c>
      <c r="V83" s="19">
        <v>32</v>
      </c>
      <c r="W83" s="20" t="str">
        <f t="shared" si="56"/>
        <v>Oromucosal</v>
      </c>
      <c r="X83" s="19">
        <v>14</v>
      </c>
      <c r="Y83" s="19" t="str">
        <f t="shared" si="57"/>
        <v>Orodispersion</v>
      </c>
      <c r="AG83" s="21"/>
      <c r="AH83" s="22"/>
      <c r="AI83" s="14"/>
    </row>
    <row r="84" spans="1:35" s="19" customFormat="1">
      <c r="A84" s="13" t="s">
        <v>407</v>
      </c>
      <c r="B84" s="13">
        <f t="shared" si="44"/>
        <v>42</v>
      </c>
      <c r="C84" s="13" t="str">
        <f t="shared" si="45"/>
        <v>no transformation</v>
      </c>
      <c r="D84" s="13">
        <f t="shared" si="46"/>
        <v>47</v>
      </c>
      <c r="E84" s="13" t="str">
        <f t="shared" si="47"/>
        <v>conventional</v>
      </c>
      <c r="F84" s="13">
        <f t="shared" si="48"/>
        <v>14</v>
      </c>
      <c r="G84" s="13" t="str">
        <f t="shared" si="49"/>
        <v>Orodispersion</v>
      </c>
      <c r="H84" s="13">
        <f t="shared" si="50"/>
        <v>32</v>
      </c>
      <c r="I84" s="13" t="str">
        <f t="shared" si="51"/>
        <v>Oromucosal</v>
      </c>
      <c r="J84" s="13"/>
      <c r="K84" s="13" t="str">
        <f t="shared" si="52"/>
        <v>Sublingual Tablet </v>
      </c>
      <c r="L84" s="13">
        <v>69</v>
      </c>
      <c r="M84" s="13" t="s">
        <v>490</v>
      </c>
      <c r="N84" s="13">
        <v>42</v>
      </c>
      <c r="O84" s="13" t="str">
        <f t="shared" si="60"/>
        <v>no transformation</v>
      </c>
      <c r="P84" s="13">
        <f t="shared" si="58"/>
        <v>69</v>
      </c>
      <c r="Q84" s="13" t="str">
        <f t="shared" si="59"/>
        <v>tablet</v>
      </c>
      <c r="R84" s="19" t="str">
        <f t="shared" si="54"/>
        <v>97</v>
      </c>
      <c r="S84" s="20" t="str">
        <f t="shared" si="55"/>
        <v>Solid</v>
      </c>
      <c r="T84" s="19">
        <v>47</v>
      </c>
      <c r="U84" s="19" t="str">
        <f t="shared" si="53"/>
        <v>conventional</v>
      </c>
      <c r="V84" s="19">
        <v>32</v>
      </c>
      <c r="W84" s="20" t="str">
        <f t="shared" si="56"/>
        <v>Oromucosal</v>
      </c>
      <c r="X84" s="19">
        <v>14</v>
      </c>
      <c r="Y84" s="19" t="str">
        <f t="shared" si="57"/>
        <v>Orodispersion</v>
      </c>
      <c r="AG84" s="21"/>
      <c r="AH84" s="22"/>
      <c r="AI84" s="14"/>
    </row>
    <row r="85" spans="1:35" s="19" customFormat="1">
      <c r="A85" s="13" t="s">
        <v>305</v>
      </c>
      <c r="B85" s="13">
        <f t="shared" si="44"/>
        <v>42</v>
      </c>
      <c r="C85" s="13" t="str">
        <f t="shared" si="45"/>
        <v>no transformation</v>
      </c>
      <c r="D85" s="13">
        <f t="shared" si="46"/>
        <v>45</v>
      </c>
      <c r="E85" s="13" t="str">
        <f t="shared" si="47"/>
        <v>prolonged</v>
      </c>
      <c r="F85" s="13">
        <f t="shared" si="48"/>
        <v>14</v>
      </c>
      <c r="G85" s="13" t="str">
        <f t="shared" si="49"/>
        <v>Orodispersion</v>
      </c>
      <c r="H85" s="13">
        <f t="shared" si="50"/>
        <v>32</v>
      </c>
      <c r="I85" s="13" t="str">
        <f t="shared" si="51"/>
        <v>Oromucosal</v>
      </c>
      <c r="J85" s="13"/>
      <c r="K85" s="13" t="str">
        <f t="shared" si="52"/>
        <v>Sustained Release Buccal Tablet </v>
      </c>
      <c r="L85" s="13">
        <v>70</v>
      </c>
      <c r="M85" s="13" t="s">
        <v>490</v>
      </c>
      <c r="N85" s="13">
        <v>42</v>
      </c>
      <c r="O85" s="13" t="str">
        <f t="shared" si="60"/>
        <v>no transformation</v>
      </c>
      <c r="P85" s="13">
        <f t="shared" si="58"/>
        <v>70</v>
      </c>
      <c r="Q85" s="13" t="str">
        <f t="shared" si="59"/>
        <v>tablet</v>
      </c>
      <c r="R85" s="19" t="str">
        <f t="shared" si="54"/>
        <v>97</v>
      </c>
      <c r="S85" s="20" t="str">
        <f t="shared" si="55"/>
        <v>Solid</v>
      </c>
      <c r="T85" s="19">
        <v>45</v>
      </c>
      <c r="U85" s="19" t="str">
        <f t="shared" si="53"/>
        <v>prolonged</v>
      </c>
      <c r="V85" s="19">
        <v>32</v>
      </c>
      <c r="W85" s="20" t="str">
        <f t="shared" si="56"/>
        <v>Oromucosal</v>
      </c>
      <c r="X85" s="19">
        <v>14</v>
      </c>
      <c r="Y85" s="19" t="str">
        <f t="shared" si="57"/>
        <v>Orodispersion</v>
      </c>
      <c r="AA85" s="14">
        <v>10319000</v>
      </c>
      <c r="AB85" s="14" t="s">
        <v>537</v>
      </c>
      <c r="AG85" s="21"/>
      <c r="AH85" s="22"/>
      <c r="AI85" s="14"/>
    </row>
    <row r="86" spans="1:35" s="19" customFormat="1">
      <c r="A86" s="13" t="s">
        <v>336</v>
      </c>
      <c r="B86" s="13">
        <f t="shared" si="44"/>
        <v>42</v>
      </c>
      <c r="C86" s="13" t="str">
        <f t="shared" si="45"/>
        <v>no transformation</v>
      </c>
      <c r="D86" s="13">
        <f t="shared" si="46"/>
        <v>47</v>
      </c>
      <c r="E86" s="13" t="str">
        <f t="shared" si="47"/>
        <v>conventional</v>
      </c>
      <c r="F86" s="13">
        <f t="shared" si="48"/>
        <v>11</v>
      </c>
      <c r="G86" s="13" t="str">
        <f t="shared" si="49"/>
        <v>Injection</v>
      </c>
      <c r="H86" s="13">
        <f t="shared" si="50"/>
        <v>33</v>
      </c>
      <c r="I86" s="13" t="str">
        <f t="shared" si="51"/>
        <v>Parenteral</v>
      </c>
      <c r="J86" s="13"/>
      <c r="K86" s="13" t="str">
        <f t="shared" si="52"/>
        <v>Auto-Injector </v>
      </c>
      <c r="L86" s="13">
        <v>83</v>
      </c>
      <c r="M86" s="13" t="s">
        <v>492</v>
      </c>
      <c r="N86" s="13">
        <v>42</v>
      </c>
      <c r="O86" s="13" t="str">
        <f t="shared" si="60"/>
        <v>no transformation</v>
      </c>
      <c r="P86" s="13">
        <f t="shared" si="58"/>
        <v>83</v>
      </c>
      <c r="Q86" s="13" t="str">
        <f t="shared" si="59"/>
        <v>solution</v>
      </c>
      <c r="R86" s="19" t="str">
        <f t="shared" si="54"/>
        <v>99</v>
      </c>
      <c r="S86" s="20" t="str">
        <f t="shared" si="55"/>
        <v>Liquid</v>
      </c>
      <c r="T86" s="19">
        <v>47</v>
      </c>
      <c r="U86" s="19" t="str">
        <f t="shared" si="53"/>
        <v>conventional</v>
      </c>
      <c r="V86" s="19">
        <v>33</v>
      </c>
      <c r="W86" s="20" t="str">
        <f t="shared" si="56"/>
        <v>Parenteral</v>
      </c>
      <c r="X86" s="19">
        <v>11</v>
      </c>
      <c r="Y86" s="19" t="s">
        <v>81</v>
      </c>
      <c r="AG86" s="21"/>
      <c r="AH86" s="23"/>
      <c r="AI86" s="14"/>
    </row>
    <row r="87" spans="1:35" s="19" customFormat="1">
      <c r="A87" s="13" t="s">
        <v>337</v>
      </c>
      <c r="B87" s="13">
        <f t="shared" si="44"/>
        <v>42</v>
      </c>
      <c r="C87" s="13" t="str">
        <f t="shared" si="45"/>
        <v>no transformation</v>
      </c>
      <c r="D87" s="13">
        <f t="shared" si="46"/>
        <v>47</v>
      </c>
      <c r="E87" s="13" t="str">
        <f t="shared" si="47"/>
        <v>conventional</v>
      </c>
      <c r="F87" s="13">
        <f t="shared" si="48"/>
        <v>11</v>
      </c>
      <c r="G87" s="13" t="str">
        <f t="shared" si="49"/>
        <v>Injection</v>
      </c>
      <c r="H87" s="13">
        <f t="shared" si="50"/>
        <v>33</v>
      </c>
      <c r="I87" s="13" t="str">
        <f t="shared" si="51"/>
        <v>Parenteral</v>
      </c>
      <c r="J87" s="13"/>
      <c r="K87" s="13" t="str">
        <f t="shared" si="52"/>
        <v>Cartridge </v>
      </c>
      <c r="L87" s="13">
        <v>83</v>
      </c>
      <c r="M87" s="13" t="s">
        <v>492</v>
      </c>
      <c r="N87" s="13">
        <v>42</v>
      </c>
      <c r="O87" s="13" t="str">
        <f t="shared" si="60"/>
        <v>no transformation</v>
      </c>
      <c r="P87" s="13">
        <f t="shared" si="58"/>
        <v>83</v>
      </c>
      <c r="Q87" s="13" t="str">
        <f t="shared" si="59"/>
        <v>solution</v>
      </c>
      <c r="R87" s="19" t="str">
        <f t="shared" si="54"/>
        <v>99</v>
      </c>
      <c r="S87" s="20" t="str">
        <f t="shared" si="55"/>
        <v>Liquid</v>
      </c>
      <c r="T87" s="19">
        <v>47</v>
      </c>
      <c r="U87" s="19" t="str">
        <f t="shared" si="53"/>
        <v>conventional</v>
      </c>
      <c r="V87" s="19">
        <v>33</v>
      </c>
      <c r="W87" s="20" t="str">
        <f t="shared" si="56"/>
        <v>Parenteral</v>
      </c>
      <c r="X87" s="19">
        <v>11</v>
      </c>
      <c r="Y87" s="19" t="s">
        <v>81</v>
      </c>
      <c r="AG87" s="21"/>
      <c r="AH87" s="23"/>
      <c r="AI87" s="14"/>
    </row>
    <row r="88" spans="1:35" s="19" customFormat="1">
      <c r="A88" s="13" t="s">
        <v>338</v>
      </c>
      <c r="B88" s="13">
        <f t="shared" si="44"/>
        <v>42</v>
      </c>
      <c r="C88" s="13" t="str">
        <f t="shared" si="45"/>
        <v>no transformation</v>
      </c>
      <c r="D88" s="13">
        <f t="shared" si="46"/>
        <v>47</v>
      </c>
      <c r="E88" s="13" t="str">
        <f t="shared" si="47"/>
        <v>conventional</v>
      </c>
      <c r="F88" s="13">
        <f t="shared" si="48"/>
        <v>11</v>
      </c>
      <c r="G88" s="13" t="str">
        <f t="shared" si="49"/>
        <v>Injection</v>
      </c>
      <c r="H88" s="13">
        <f t="shared" si="50"/>
        <v>33</v>
      </c>
      <c r="I88" s="13" t="str">
        <f t="shared" si="51"/>
        <v>Parenteral</v>
      </c>
      <c r="J88" s="13"/>
      <c r="K88" s="13" t="str">
        <f t="shared" si="52"/>
        <v>Injectable Foam </v>
      </c>
      <c r="L88" s="13">
        <v>72</v>
      </c>
      <c r="M88" s="13" t="s">
        <v>503</v>
      </c>
      <c r="N88" s="13">
        <v>42</v>
      </c>
      <c r="O88" s="13" t="str">
        <f t="shared" si="60"/>
        <v>no transformation</v>
      </c>
      <c r="P88" s="13">
        <f t="shared" si="58"/>
        <v>72</v>
      </c>
      <c r="Q88" s="13" t="str">
        <f t="shared" si="59"/>
        <v>foam</v>
      </c>
      <c r="R88" s="19" t="str">
        <f t="shared" si="54"/>
        <v>98</v>
      </c>
      <c r="S88" s="20" t="str">
        <f t="shared" si="55"/>
        <v>SemiSolid</v>
      </c>
      <c r="T88" s="19">
        <v>47</v>
      </c>
      <c r="U88" s="19" t="str">
        <f t="shared" si="53"/>
        <v>conventional</v>
      </c>
      <c r="V88" s="19">
        <v>33</v>
      </c>
      <c r="W88" s="20" t="str">
        <f t="shared" si="56"/>
        <v>Parenteral</v>
      </c>
      <c r="X88" s="19">
        <v>11</v>
      </c>
      <c r="Y88" s="19" t="s">
        <v>81</v>
      </c>
      <c r="AG88" s="14"/>
      <c r="AH88" s="14"/>
      <c r="AI88" s="14"/>
    </row>
    <row r="89" spans="1:35" s="19" customFormat="1">
      <c r="A89" s="13" t="s">
        <v>339</v>
      </c>
      <c r="B89" s="13">
        <f t="shared" si="44"/>
        <v>42</v>
      </c>
      <c r="C89" s="13" t="str">
        <f t="shared" si="45"/>
        <v>no transformation</v>
      </c>
      <c r="D89" s="13">
        <f t="shared" si="46"/>
        <v>47</v>
      </c>
      <c r="E89" s="13" t="str">
        <f t="shared" si="47"/>
        <v>conventional</v>
      </c>
      <c r="F89" s="13">
        <f t="shared" si="48"/>
        <v>11</v>
      </c>
      <c r="G89" s="13" t="str">
        <f t="shared" si="49"/>
        <v>Injection</v>
      </c>
      <c r="H89" s="13">
        <f t="shared" si="50"/>
        <v>33</v>
      </c>
      <c r="I89" s="13" t="str">
        <f t="shared" si="51"/>
        <v>Parenteral</v>
      </c>
      <c r="J89" s="13"/>
      <c r="K89" s="13" t="str">
        <f t="shared" si="52"/>
        <v>Injectable Solution </v>
      </c>
      <c r="L89" s="13">
        <v>83</v>
      </c>
      <c r="M89" s="13" t="s">
        <v>492</v>
      </c>
      <c r="N89" s="13">
        <v>42</v>
      </c>
      <c r="O89" s="13" t="str">
        <f t="shared" si="60"/>
        <v>no transformation</v>
      </c>
      <c r="P89" s="13">
        <f t="shared" si="58"/>
        <v>83</v>
      </c>
      <c r="Q89" s="13" t="str">
        <f t="shared" si="59"/>
        <v>solution</v>
      </c>
      <c r="R89" s="19" t="str">
        <f t="shared" si="54"/>
        <v>99</v>
      </c>
      <c r="S89" s="20" t="str">
        <f t="shared" si="55"/>
        <v>Liquid</v>
      </c>
      <c r="T89" s="19">
        <v>47</v>
      </c>
      <c r="U89" s="19" t="str">
        <f t="shared" si="53"/>
        <v>conventional</v>
      </c>
      <c r="V89" s="19">
        <v>33</v>
      </c>
      <c r="W89" s="20" t="str">
        <f t="shared" si="56"/>
        <v>Parenteral</v>
      </c>
      <c r="X89" s="19">
        <v>11</v>
      </c>
      <c r="Y89" s="19" t="s">
        <v>81</v>
      </c>
      <c r="AG89" s="14"/>
      <c r="AH89" s="14"/>
      <c r="AI89" s="14"/>
    </row>
    <row r="90" spans="1:35" s="19" customFormat="1">
      <c r="A90" s="13" t="s">
        <v>340</v>
      </c>
      <c r="B90" s="13">
        <f t="shared" si="44"/>
        <v>42</v>
      </c>
      <c r="C90" s="13" t="str">
        <f t="shared" si="45"/>
        <v>no transformation</v>
      </c>
      <c r="D90" s="13">
        <f t="shared" si="46"/>
        <v>47</v>
      </c>
      <c r="E90" s="13" t="str">
        <f t="shared" si="47"/>
        <v>conventional</v>
      </c>
      <c r="F90" s="13">
        <f t="shared" si="48"/>
        <v>11</v>
      </c>
      <c r="G90" s="13" t="str">
        <f t="shared" si="49"/>
        <v>Injection</v>
      </c>
      <c r="H90" s="13">
        <f t="shared" si="50"/>
        <v>33</v>
      </c>
      <c r="I90" s="13" t="str">
        <f t="shared" si="51"/>
        <v>Parenteral</v>
      </c>
      <c r="J90" s="13"/>
      <c r="K90" s="13" t="str">
        <f t="shared" si="52"/>
        <v>Injectable Suspension </v>
      </c>
      <c r="L90" s="13">
        <v>85</v>
      </c>
      <c r="M90" s="13" t="s">
        <v>498</v>
      </c>
      <c r="N90" s="13">
        <v>42</v>
      </c>
      <c r="O90" s="13" t="str">
        <f t="shared" si="60"/>
        <v>no transformation</v>
      </c>
      <c r="P90" s="13">
        <f t="shared" si="58"/>
        <v>85</v>
      </c>
      <c r="Q90" s="13" t="str">
        <f t="shared" si="59"/>
        <v>suspension</v>
      </c>
      <c r="R90" s="19" t="str">
        <f t="shared" si="54"/>
        <v>99</v>
      </c>
      <c r="S90" s="20" t="str">
        <f t="shared" si="55"/>
        <v>Liquid</v>
      </c>
      <c r="T90" s="19">
        <v>47</v>
      </c>
      <c r="U90" s="19" t="str">
        <f t="shared" si="53"/>
        <v>conventional</v>
      </c>
      <c r="V90" s="19">
        <v>33</v>
      </c>
      <c r="W90" s="20" t="str">
        <f t="shared" si="56"/>
        <v>Parenteral</v>
      </c>
      <c r="X90" s="19">
        <v>11</v>
      </c>
      <c r="Y90" s="19" t="s">
        <v>81</v>
      </c>
      <c r="AG90" s="14"/>
      <c r="AH90" s="14"/>
      <c r="AI90" s="14"/>
    </row>
    <row r="91" spans="1:35" s="19" customFormat="1">
      <c r="A91" s="13" t="s">
        <v>341</v>
      </c>
      <c r="B91" s="13">
        <f t="shared" si="44"/>
        <v>42</v>
      </c>
      <c r="C91" s="13" t="str">
        <f t="shared" si="45"/>
        <v>no transformation</v>
      </c>
      <c r="D91" s="13">
        <f t="shared" si="46"/>
        <v>47</v>
      </c>
      <c r="E91" s="13" t="str">
        <f t="shared" si="47"/>
        <v>conventional</v>
      </c>
      <c r="F91" s="13">
        <f t="shared" si="48"/>
        <v>11</v>
      </c>
      <c r="G91" s="13" t="str">
        <f t="shared" si="49"/>
        <v>Injection</v>
      </c>
      <c r="H91" s="13">
        <f t="shared" si="50"/>
        <v>33</v>
      </c>
      <c r="I91" s="13" t="str">
        <f t="shared" si="51"/>
        <v>Parenteral</v>
      </c>
      <c r="J91" s="13"/>
      <c r="K91" s="13" t="str">
        <f t="shared" si="52"/>
        <v>Injection </v>
      </c>
      <c r="L91" s="13">
        <v>83</v>
      </c>
      <c r="M91" s="13" t="s">
        <v>492</v>
      </c>
      <c r="N91" s="13">
        <v>42</v>
      </c>
      <c r="O91" s="13" t="str">
        <f t="shared" si="60"/>
        <v>no transformation</v>
      </c>
      <c r="P91" s="13">
        <f t="shared" si="58"/>
        <v>83</v>
      </c>
      <c r="Q91" s="13" t="str">
        <f t="shared" si="59"/>
        <v>solution</v>
      </c>
      <c r="R91" s="19" t="str">
        <f t="shared" si="54"/>
        <v>99</v>
      </c>
      <c r="S91" s="20" t="str">
        <f t="shared" si="55"/>
        <v>Liquid</v>
      </c>
      <c r="T91" s="19">
        <v>47</v>
      </c>
      <c r="U91" s="19" t="str">
        <f t="shared" si="53"/>
        <v>conventional</v>
      </c>
      <c r="V91" s="19">
        <v>33</v>
      </c>
      <c r="W91" s="20" t="str">
        <f t="shared" si="56"/>
        <v>Parenteral</v>
      </c>
      <c r="X91" s="19">
        <v>11</v>
      </c>
      <c r="Y91" s="19" t="s">
        <v>81</v>
      </c>
      <c r="AG91" s="14"/>
      <c r="AH91" s="14"/>
      <c r="AI91" s="14"/>
    </row>
    <row r="92" spans="1:35" s="19" customFormat="1">
      <c r="A92" s="13" t="s">
        <v>342</v>
      </c>
      <c r="B92" s="13">
        <f t="shared" si="44"/>
        <v>42</v>
      </c>
      <c r="C92" s="13" t="str">
        <f t="shared" si="45"/>
        <v>no transformation</v>
      </c>
      <c r="D92" s="13">
        <f t="shared" si="46"/>
        <v>47</v>
      </c>
      <c r="E92" s="13" t="str">
        <f t="shared" si="47"/>
        <v>conventional</v>
      </c>
      <c r="F92" s="13">
        <f t="shared" si="48"/>
        <v>11</v>
      </c>
      <c r="G92" s="13" t="str">
        <f t="shared" si="49"/>
        <v>Injection</v>
      </c>
      <c r="H92" s="13">
        <f t="shared" si="50"/>
        <v>33</v>
      </c>
      <c r="I92" s="13" t="str">
        <f t="shared" si="51"/>
        <v>Parenteral</v>
      </c>
      <c r="J92" s="13"/>
      <c r="K92" s="13" t="str">
        <f t="shared" si="52"/>
        <v>Jet Injector </v>
      </c>
      <c r="L92" s="13">
        <v>83</v>
      </c>
      <c r="M92" s="13" t="s">
        <v>492</v>
      </c>
      <c r="N92" s="13">
        <v>42</v>
      </c>
      <c r="O92" s="13" t="str">
        <f t="shared" si="60"/>
        <v>no transformation</v>
      </c>
      <c r="P92" s="13">
        <f t="shared" si="58"/>
        <v>83</v>
      </c>
      <c r="Q92" s="13" t="str">
        <f t="shared" si="59"/>
        <v>solution</v>
      </c>
      <c r="R92" s="19" t="str">
        <f t="shared" si="54"/>
        <v>99</v>
      </c>
      <c r="S92" s="20" t="str">
        <f t="shared" si="55"/>
        <v>Liquid</v>
      </c>
      <c r="T92" s="19">
        <v>47</v>
      </c>
      <c r="U92" s="19" t="str">
        <f t="shared" si="53"/>
        <v>conventional</v>
      </c>
      <c r="V92" s="19">
        <v>33</v>
      </c>
      <c r="W92" s="20" t="str">
        <f t="shared" si="56"/>
        <v>Parenteral</v>
      </c>
      <c r="X92" s="19">
        <v>11</v>
      </c>
      <c r="Y92" s="19" t="s">
        <v>81</v>
      </c>
      <c r="AG92" s="14"/>
      <c r="AH92" s="14"/>
      <c r="AI92" s="14"/>
    </row>
    <row r="93" spans="1:35" s="19" customFormat="1">
      <c r="A93" s="13" t="s">
        <v>343</v>
      </c>
      <c r="B93" s="13">
        <f t="shared" si="44"/>
        <v>42</v>
      </c>
      <c r="C93" s="13" t="str">
        <f t="shared" si="45"/>
        <v>no transformation</v>
      </c>
      <c r="D93" s="13">
        <f t="shared" si="46"/>
        <v>47</v>
      </c>
      <c r="E93" s="13" t="str">
        <f t="shared" si="47"/>
        <v>conventional</v>
      </c>
      <c r="F93" s="13">
        <f t="shared" si="48"/>
        <v>11</v>
      </c>
      <c r="G93" s="13" t="str">
        <f t="shared" si="49"/>
        <v>Injection</v>
      </c>
      <c r="H93" s="13">
        <f t="shared" si="50"/>
        <v>33</v>
      </c>
      <c r="I93" s="13" t="str">
        <f t="shared" si="51"/>
        <v>Parenteral</v>
      </c>
      <c r="J93" s="13"/>
      <c r="K93" s="13" t="str">
        <f t="shared" si="52"/>
        <v>Pen Injector </v>
      </c>
      <c r="L93" s="13">
        <v>83</v>
      </c>
      <c r="M93" s="13" t="s">
        <v>492</v>
      </c>
      <c r="N93" s="13">
        <v>42</v>
      </c>
      <c r="O93" s="13" t="str">
        <f t="shared" si="60"/>
        <v>no transformation</v>
      </c>
      <c r="P93" s="13">
        <f t="shared" si="58"/>
        <v>83</v>
      </c>
      <c r="Q93" s="13" t="str">
        <f t="shared" si="59"/>
        <v>solution</v>
      </c>
      <c r="R93" s="19" t="str">
        <f t="shared" si="54"/>
        <v>99</v>
      </c>
      <c r="S93" s="20" t="str">
        <f t="shared" si="55"/>
        <v>Liquid</v>
      </c>
      <c r="T93" s="19">
        <v>47</v>
      </c>
      <c r="U93" s="19" t="str">
        <f t="shared" si="53"/>
        <v>conventional</v>
      </c>
      <c r="V93" s="19">
        <v>33</v>
      </c>
      <c r="W93" s="20" t="str">
        <f t="shared" si="56"/>
        <v>Parenteral</v>
      </c>
      <c r="X93" s="19">
        <v>11</v>
      </c>
      <c r="Y93" s="19" t="s">
        <v>81</v>
      </c>
      <c r="AG93" s="14"/>
      <c r="AH93" s="14"/>
      <c r="AI93" s="14"/>
    </row>
    <row r="94" spans="1:35" s="19" customFormat="1">
      <c r="A94" s="13" t="s">
        <v>344</v>
      </c>
      <c r="B94" s="13">
        <f t="shared" si="44"/>
        <v>42</v>
      </c>
      <c r="C94" s="13" t="str">
        <f t="shared" si="45"/>
        <v>no transformation</v>
      </c>
      <c r="D94" s="13">
        <f t="shared" si="46"/>
        <v>47</v>
      </c>
      <c r="E94" s="13" t="str">
        <f t="shared" si="47"/>
        <v>conventional</v>
      </c>
      <c r="F94" s="13">
        <f t="shared" si="48"/>
        <v>11</v>
      </c>
      <c r="G94" s="13" t="str">
        <f t="shared" si="49"/>
        <v>Injection</v>
      </c>
      <c r="H94" s="13">
        <f t="shared" si="50"/>
        <v>33</v>
      </c>
      <c r="I94" s="13" t="str">
        <f t="shared" si="51"/>
        <v>Parenteral</v>
      </c>
      <c r="J94" s="13"/>
      <c r="K94" s="13" t="str">
        <f t="shared" si="52"/>
        <v>Prefilled Syringe </v>
      </c>
      <c r="L94" s="13">
        <v>83</v>
      </c>
      <c r="M94" s="13" t="s">
        <v>492</v>
      </c>
      <c r="N94" s="13">
        <v>42</v>
      </c>
      <c r="O94" s="13" t="str">
        <f t="shared" si="60"/>
        <v>no transformation</v>
      </c>
      <c r="P94" s="13">
        <f t="shared" si="58"/>
        <v>83</v>
      </c>
      <c r="Q94" s="13" t="str">
        <f t="shared" si="59"/>
        <v>solution</v>
      </c>
      <c r="R94" s="19" t="str">
        <f t="shared" si="54"/>
        <v>99</v>
      </c>
      <c r="S94" s="20" t="str">
        <f t="shared" si="55"/>
        <v>Liquid</v>
      </c>
      <c r="T94" s="19">
        <v>47</v>
      </c>
      <c r="U94" s="19" t="str">
        <f t="shared" si="53"/>
        <v>conventional</v>
      </c>
      <c r="V94" s="19">
        <v>33</v>
      </c>
      <c r="W94" s="20" t="str">
        <f t="shared" si="56"/>
        <v>Parenteral</v>
      </c>
      <c r="X94" s="19">
        <v>11</v>
      </c>
      <c r="Y94" s="19" t="s">
        <v>81</v>
      </c>
      <c r="AG94" s="14"/>
      <c r="AH94" s="14"/>
      <c r="AI94" s="14"/>
    </row>
    <row r="95" spans="1:35" s="19" customFormat="1">
      <c r="A95" s="13" t="s">
        <v>325</v>
      </c>
      <c r="B95" s="13">
        <f t="shared" si="44"/>
        <v>42</v>
      </c>
      <c r="C95" s="13" t="str">
        <f t="shared" si="45"/>
        <v>no transformation</v>
      </c>
      <c r="D95" s="13">
        <f t="shared" si="46"/>
        <v>47</v>
      </c>
      <c r="E95" s="13" t="str">
        <f t="shared" si="47"/>
        <v>conventional</v>
      </c>
      <c r="F95" s="13">
        <f t="shared" si="48"/>
        <v>10</v>
      </c>
      <c r="G95" s="13" t="str">
        <f t="shared" si="49"/>
        <v>Inhalation</v>
      </c>
      <c r="H95" s="13">
        <f t="shared" si="50"/>
        <v>34</v>
      </c>
      <c r="I95" s="13" t="str">
        <f t="shared" si="51"/>
        <v>Pulmonary</v>
      </c>
      <c r="J95" s="13"/>
      <c r="K95" s="13" t="str">
        <f t="shared" si="52"/>
        <v>Dry Powder Inhaler </v>
      </c>
      <c r="L95" s="13">
        <v>66</v>
      </c>
      <c r="M95" s="13" t="s">
        <v>499</v>
      </c>
      <c r="N95" s="13">
        <v>42</v>
      </c>
      <c r="O95" s="13" t="str">
        <f t="shared" si="60"/>
        <v>no transformation</v>
      </c>
      <c r="P95" s="13">
        <f t="shared" si="58"/>
        <v>66</v>
      </c>
      <c r="Q95" s="13" t="str">
        <f t="shared" si="59"/>
        <v>powder</v>
      </c>
      <c r="R95" s="19" t="str">
        <f t="shared" si="54"/>
        <v>97</v>
      </c>
      <c r="S95" s="20" t="str">
        <f t="shared" si="55"/>
        <v>Solid</v>
      </c>
      <c r="T95" s="19">
        <v>47</v>
      </c>
      <c r="U95" s="19" t="str">
        <f t="shared" si="53"/>
        <v>conventional</v>
      </c>
      <c r="V95" s="19">
        <v>34</v>
      </c>
      <c r="W95" s="20" t="s">
        <v>489</v>
      </c>
      <c r="X95" s="19">
        <v>10</v>
      </c>
      <c r="Y95" s="19" t="str">
        <f t="shared" ref="Y95:Y100" si="61">IF(X95=14,"Orodispersion",IF(X95=10,"Inhalation",IF(X95=19,"Swallowing",IF(X95=7,"Chewing",IF(X95=113,"Implantation",IF(X95=9,"Infusion",IF(X95=18,"Sucking","")))))))</f>
        <v>Inhalation</v>
      </c>
      <c r="AG95" s="14"/>
      <c r="AH95" s="14"/>
      <c r="AI95" s="14"/>
    </row>
    <row r="96" spans="1:35" s="19" customFormat="1">
      <c r="A96" s="13" t="s">
        <v>326</v>
      </c>
      <c r="B96" s="13">
        <f t="shared" si="44"/>
        <v>42</v>
      </c>
      <c r="C96" s="13" t="str">
        <f t="shared" si="45"/>
        <v>no transformation</v>
      </c>
      <c r="D96" s="13">
        <f t="shared" si="46"/>
        <v>47</v>
      </c>
      <c r="E96" s="13" t="str">
        <f t="shared" si="47"/>
        <v>conventional</v>
      </c>
      <c r="F96" s="13">
        <f t="shared" si="48"/>
        <v>10</v>
      </c>
      <c r="G96" s="13" t="str">
        <f t="shared" si="49"/>
        <v>Inhalation</v>
      </c>
      <c r="H96" s="13">
        <f t="shared" si="50"/>
        <v>34</v>
      </c>
      <c r="I96" s="13" t="str">
        <f t="shared" si="51"/>
        <v>Pulmonary</v>
      </c>
      <c r="J96" s="13"/>
      <c r="K96" s="13" t="str">
        <f t="shared" si="52"/>
        <v>Gas for Inhalation </v>
      </c>
      <c r="L96" s="13">
        <v>87</v>
      </c>
      <c r="M96" s="13" t="s">
        <v>500</v>
      </c>
      <c r="N96" s="13">
        <v>42</v>
      </c>
      <c r="O96" s="13" t="str">
        <f t="shared" si="60"/>
        <v>no transformation</v>
      </c>
      <c r="P96" s="13">
        <f t="shared" si="58"/>
        <v>87</v>
      </c>
      <c r="Q96" s="13" t="str">
        <f t="shared" si="59"/>
        <v>medicinal gas</v>
      </c>
      <c r="R96" s="26">
        <v>100</v>
      </c>
      <c r="S96" s="20" t="s">
        <v>529</v>
      </c>
      <c r="T96" s="19">
        <v>47</v>
      </c>
      <c r="U96" s="19" t="str">
        <f t="shared" si="53"/>
        <v>conventional</v>
      </c>
      <c r="V96" s="19">
        <v>34</v>
      </c>
      <c r="W96" s="20" t="s">
        <v>489</v>
      </c>
      <c r="X96" s="19">
        <v>10</v>
      </c>
      <c r="Y96" s="19" t="str">
        <f t="shared" si="61"/>
        <v>Inhalation</v>
      </c>
      <c r="AG96" s="14"/>
      <c r="AH96" s="14"/>
      <c r="AI96" s="14"/>
    </row>
    <row r="97" spans="1:35" s="19" customFormat="1">
      <c r="A97" s="13" t="s">
        <v>327</v>
      </c>
      <c r="B97" s="13">
        <f t="shared" si="44"/>
        <v>42</v>
      </c>
      <c r="C97" s="13" t="str">
        <f t="shared" si="45"/>
        <v>no transformation</v>
      </c>
      <c r="D97" s="13">
        <f t="shared" si="46"/>
        <v>47</v>
      </c>
      <c r="E97" s="13" t="str">
        <f t="shared" si="47"/>
        <v>conventional</v>
      </c>
      <c r="F97" s="13">
        <f t="shared" si="48"/>
        <v>10</v>
      </c>
      <c r="G97" s="13" t="str">
        <f t="shared" si="49"/>
        <v>Inhalation</v>
      </c>
      <c r="H97" s="13">
        <f t="shared" si="50"/>
        <v>34</v>
      </c>
      <c r="I97" s="13" t="str">
        <f t="shared" si="51"/>
        <v>Pulmonary</v>
      </c>
      <c r="J97" s="13"/>
      <c r="K97" s="13" t="str">
        <f t="shared" si="52"/>
        <v>Inhalation Powder </v>
      </c>
      <c r="L97" s="13">
        <v>66</v>
      </c>
      <c r="M97" s="13" t="s">
        <v>499</v>
      </c>
      <c r="N97" s="13">
        <v>42</v>
      </c>
      <c r="O97" s="13" t="str">
        <f t="shared" si="60"/>
        <v>no transformation</v>
      </c>
      <c r="P97" s="13">
        <f t="shared" si="58"/>
        <v>66</v>
      </c>
      <c r="Q97" s="13" t="str">
        <f t="shared" si="59"/>
        <v>powder</v>
      </c>
      <c r="R97" s="19" t="str">
        <f>IF(S97="Liquid", "99", IF(S97= "SemiSolid", "98", IF(S97= "Solid", "97", "")))</f>
        <v>97</v>
      </c>
      <c r="S97" s="20" t="str">
        <f>IF(AND(P97&gt;=77,P97&lt;=86),"Liquid",IF(AND(P97&gt;=71,P97&lt;=76),"SemiSolid",IF(AND(P97&gt;=49,P97&lt;=70),"Solid","")))</f>
        <v>Solid</v>
      </c>
      <c r="T97" s="19">
        <v>47</v>
      </c>
      <c r="U97" s="19" t="str">
        <f t="shared" si="53"/>
        <v>conventional</v>
      </c>
      <c r="V97" s="19">
        <v>34</v>
      </c>
      <c r="W97" s="20" t="s">
        <v>489</v>
      </c>
      <c r="X97" s="19">
        <v>10</v>
      </c>
      <c r="Y97" s="19" t="str">
        <f t="shared" si="61"/>
        <v>Inhalation</v>
      </c>
      <c r="AG97" s="14"/>
      <c r="AH97" s="14"/>
      <c r="AI97" s="14"/>
    </row>
    <row r="98" spans="1:35" s="19" customFormat="1">
      <c r="A98" s="13" t="s">
        <v>328</v>
      </c>
      <c r="B98" s="13">
        <f t="shared" si="44"/>
        <v>42</v>
      </c>
      <c r="C98" s="13" t="str">
        <f t="shared" si="45"/>
        <v>no transformation</v>
      </c>
      <c r="D98" s="13">
        <f t="shared" si="46"/>
        <v>47</v>
      </c>
      <c r="E98" s="13" t="str">
        <f t="shared" si="47"/>
        <v>conventional</v>
      </c>
      <c r="F98" s="13">
        <f t="shared" si="48"/>
        <v>10</v>
      </c>
      <c r="G98" s="13" t="str">
        <f t="shared" si="49"/>
        <v>Inhalation</v>
      </c>
      <c r="H98" s="13">
        <f t="shared" si="50"/>
        <v>34</v>
      </c>
      <c r="I98" s="13" t="str">
        <f t="shared" si="51"/>
        <v>Pulmonary</v>
      </c>
      <c r="J98" s="13"/>
      <c r="K98" s="13" t="str">
        <f t="shared" si="52"/>
        <v>Inhalation Solution </v>
      </c>
      <c r="L98" s="13">
        <v>83</v>
      </c>
      <c r="M98" s="13" t="s">
        <v>492</v>
      </c>
      <c r="N98" s="13">
        <v>42</v>
      </c>
      <c r="O98" s="13" t="str">
        <f t="shared" si="60"/>
        <v>no transformation</v>
      </c>
      <c r="P98" s="13">
        <f t="shared" si="58"/>
        <v>83</v>
      </c>
      <c r="Q98" s="13" t="str">
        <f t="shared" si="59"/>
        <v>solution</v>
      </c>
      <c r="R98" s="19" t="str">
        <f>IF(S98="Liquid", "99", IF(S98= "SemiSolid", "98", IF(S98= "Solid", "97", "")))</f>
        <v>99</v>
      </c>
      <c r="S98" s="20" t="str">
        <f>IF(AND(P98&gt;=77,P98&lt;=86),"Liquid",IF(AND(P98&gt;=71,P98&lt;=76),"SemiSolid",IF(AND(P98&gt;=49,P98&lt;=70),"Solid","")))</f>
        <v>Liquid</v>
      </c>
      <c r="T98" s="19">
        <v>47</v>
      </c>
      <c r="U98" s="19" t="str">
        <f t="shared" si="53"/>
        <v>conventional</v>
      </c>
      <c r="V98" s="19">
        <v>34</v>
      </c>
      <c r="W98" s="20" t="s">
        <v>489</v>
      </c>
      <c r="X98" s="19">
        <v>10</v>
      </c>
      <c r="Y98" s="19" t="str">
        <f t="shared" si="61"/>
        <v>Inhalation</v>
      </c>
      <c r="AG98" s="14"/>
      <c r="AH98" s="14"/>
      <c r="AI98" s="14"/>
    </row>
    <row r="99" spans="1:35" s="19" customFormat="1">
      <c r="A99" s="13" t="s">
        <v>329</v>
      </c>
      <c r="B99" s="13">
        <f t="shared" ref="B99:B122" si="62">N99</f>
        <v>42</v>
      </c>
      <c r="C99" s="13" t="str">
        <f t="shared" ref="C99:C122" si="63">O99</f>
        <v>no transformation</v>
      </c>
      <c r="D99" s="13">
        <f t="shared" ref="D99:D122" si="64">T99</f>
        <v>47</v>
      </c>
      <c r="E99" s="13" t="str">
        <f t="shared" ref="E99:E122" si="65">U99</f>
        <v>conventional</v>
      </c>
      <c r="F99" s="13">
        <f t="shared" ref="F99:F122" si="66">X99</f>
        <v>10</v>
      </c>
      <c r="G99" s="13" t="str">
        <f t="shared" ref="G99:G122" si="67">Y99</f>
        <v>Inhalation</v>
      </c>
      <c r="H99" s="13">
        <f t="shared" ref="H99:H122" si="68">V99</f>
        <v>34</v>
      </c>
      <c r="I99" s="13" t="str">
        <f t="shared" ref="I99:I122" si="69">W99</f>
        <v>Pulmonary</v>
      </c>
      <c r="J99" s="13"/>
      <c r="K99" s="13" t="str">
        <f t="shared" ref="K99:K122" si="70">A99</f>
        <v>Inhalation Spray </v>
      </c>
      <c r="L99" s="13">
        <v>94</v>
      </c>
      <c r="M99" s="13" t="s">
        <v>501</v>
      </c>
      <c r="N99" s="13">
        <v>42</v>
      </c>
      <c r="O99" s="13" t="str">
        <f t="shared" si="60"/>
        <v>no transformation</v>
      </c>
      <c r="P99" s="13">
        <f t="shared" si="58"/>
        <v>94</v>
      </c>
      <c r="Q99" s="13" t="str">
        <f t="shared" si="59"/>
        <v>spray</v>
      </c>
      <c r="R99" s="26">
        <v>99</v>
      </c>
      <c r="S99" s="20" t="s">
        <v>530</v>
      </c>
      <c r="T99" s="19">
        <v>47</v>
      </c>
      <c r="U99" s="19" t="str">
        <f t="shared" ref="U99:U122" si="71">IF(T99=47, "conventional", IF(T99=45, "prolonged", IF(T99=44, "delayed", "")))</f>
        <v>conventional</v>
      </c>
      <c r="V99" s="19">
        <v>34</v>
      </c>
      <c r="W99" s="20" t="s">
        <v>489</v>
      </c>
      <c r="X99" s="19">
        <v>10</v>
      </c>
      <c r="Y99" s="19" t="str">
        <f t="shared" si="61"/>
        <v>Inhalation</v>
      </c>
      <c r="AG99" s="14"/>
      <c r="AH99" s="14"/>
      <c r="AI99" s="14"/>
    </row>
    <row r="100" spans="1:35" s="19" customFormat="1">
      <c r="A100" s="13" t="s">
        <v>330</v>
      </c>
      <c r="B100" s="13">
        <f t="shared" si="62"/>
        <v>42</v>
      </c>
      <c r="C100" s="13" t="str">
        <f t="shared" si="63"/>
        <v>no transformation</v>
      </c>
      <c r="D100" s="13">
        <f t="shared" si="64"/>
        <v>47</v>
      </c>
      <c r="E100" s="13" t="str">
        <f t="shared" si="65"/>
        <v>conventional</v>
      </c>
      <c r="F100" s="13">
        <f t="shared" si="66"/>
        <v>10</v>
      </c>
      <c r="G100" s="13" t="str">
        <f t="shared" si="67"/>
        <v>Inhalation</v>
      </c>
      <c r="H100" s="13">
        <f t="shared" si="68"/>
        <v>34</v>
      </c>
      <c r="I100" s="13" t="str">
        <f t="shared" si="69"/>
        <v>Pulmonary</v>
      </c>
      <c r="J100" s="13"/>
      <c r="K100" s="13" t="str">
        <f t="shared" si="70"/>
        <v>Inhalation Suspension </v>
      </c>
      <c r="L100" s="13">
        <v>85</v>
      </c>
      <c r="M100" s="13" t="s">
        <v>498</v>
      </c>
      <c r="N100" s="13">
        <v>42</v>
      </c>
      <c r="O100" s="13" t="str">
        <f t="shared" si="60"/>
        <v>no transformation</v>
      </c>
      <c r="P100" s="13">
        <f t="shared" si="58"/>
        <v>85</v>
      </c>
      <c r="Q100" s="13" t="str">
        <f t="shared" si="59"/>
        <v>suspension</v>
      </c>
      <c r="R100" s="19" t="str">
        <f t="shared" ref="R100:R108" si="72">IF(S100="Liquid", "99", IF(S100= "SemiSolid", "98", IF(S100= "Solid", "97", "")))</f>
        <v>99</v>
      </c>
      <c r="S100" s="20" t="str">
        <f t="shared" ref="S100:S108" si="73">IF(AND(P100&gt;=77,P100&lt;=86),"Liquid",IF(AND(P100&gt;=71,P100&lt;=76),"SemiSolid",IF(AND(P100&gt;=49,P100&lt;=70),"Solid","")))</f>
        <v>Liquid</v>
      </c>
      <c r="T100" s="19">
        <v>47</v>
      </c>
      <c r="U100" s="19" t="str">
        <f t="shared" si="71"/>
        <v>conventional</v>
      </c>
      <c r="V100" s="19">
        <v>34</v>
      </c>
      <c r="W100" s="20" t="s">
        <v>489</v>
      </c>
      <c r="X100" s="19">
        <v>10</v>
      </c>
      <c r="Y100" s="19" t="str">
        <f t="shared" si="61"/>
        <v>Inhalation</v>
      </c>
      <c r="AG100" s="14"/>
      <c r="AH100" s="14"/>
      <c r="AI100" s="14"/>
    </row>
    <row r="101" spans="1:35" s="19" customFormat="1">
      <c r="A101" s="13" t="s">
        <v>348</v>
      </c>
      <c r="B101" s="13">
        <f t="shared" si="62"/>
        <v>42</v>
      </c>
      <c r="C101" s="13" t="str">
        <f t="shared" si="63"/>
        <v>no transformation</v>
      </c>
      <c r="D101" s="13">
        <f t="shared" si="64"/>
        <v>47</v>
      </c>
      <c r="E101" s="13" t="str">
        <f t="shared" si="65"/>
        <v>conventional</v>
      </c>
      <c r="F101" s="13">
        <f t="shared" si="66"/>
        <v>13</v>
      </c>
      <c r="G101" s="13" t="str">
        <f t="shared" si="67"/>
        <v>Instillation</v>
      </c>
      <c r="H101" s="13">
        <f t="shared" si="68"/>
        <v>34</v>
      </c>
      <c r="I101" s="13" t="str">
        <f t="shared" si="69"/>
        <v>Pulmonary</v>
      </c>
      <c r="J101" s="13"/>
      <c r="K101" s="13" t="str">
        <f t="shared" si="70"/>
        <v>Intratracheal Suspension </v>
      </c>
      <c r="L101" s="13">
        <v>85</v>
      </c>
      <c r="M101" s="13" t="s">
        <v>498</v>
      </c>
      <c r="N101" s="13">
        <v>42</v>
      </c>
      <c r="O101" s="13" t="str">
        <f t="shared" si="60"/>
        <v>no transformation</v>
      </c>
      <c r="P101" s="13">
        <f t="shared" si="58"/>
        <v>85</v>
      </c>
      <c r="Q101" s="13" t="str">
        <f t="shared" si="59"/>
        <v>suspension</v>
      </c>
      <c r="R101" s="19" t="str">
        <f t="shared" si="72"/>
        <v>99</v>
      </c>
      <c r="S101" s="20" t="str">
        <f t="shared" si="73"/>
        <v>Liquid</v>
      </c>
      <c r="T101" s="19">
        <v>47</v>
      </c>
      <c r="U101" s="19" t="str">
        <f t="shared" si="71"/>
        <v>conventional</v>
      </c>
      <c r="V101" s="19">
        <v>34</v>
      </c>
      <c r="W101" s="20" t="s">
        <v>489</v>
      </c>
      <c r="X101" s="19">
        <v>13</v>
      </c>
      <c r="Y101" s="19" t="s">
        <v>532</v>
      </c>
      <c r="AG101" s="14"/>
      <c r="AH101" s="14"/>
      <c r="AI101" s="14"/>
    </row>
    <row r="102" spans="1:35" s="19" customFormat="1">
      <c r="A102" s="13" t="s">
        <v>331</v>
      </c>
      <c r="B102" s="13">
        <f t="shared" si="62"/>
        <v>42</v>
      </c>
      <c r="C102" s="13" t="str">
        <f t="shared" si="63"/>
        <v>no transformation</v>
      </c>
      <c r="D102" s="13">
        <f t="shared" si="64"/>
        <v>47</v>
      </c>
      <c r="E102" s="13" t="str">
        <f t="shared" si="65"/>
        <v>conventional</v>
      </c>
      <c r="F102" s="13">
        <f t="shared" si="66"/>
        <v>10</v>
      </c>
      <c r="G102" s="13" t="str">
        <f t="shared" si="67"/>
        <v>Inhalation</v>
      </c>
      <c r="H102" s="13">
        <f t="shared" si="68"/>
        <v>34</v>
      </c>
      <c r="I102" s="13" t="str">
        <f t="shared" si="69"/>
        <v>Pulmonary</v>
      </c>
      <c r="J102" s="13"/>
      <c r="K102" s="13" t="str">
        <f t="shared" si="70"/>
        <v>Metered Dose Inhaler </v>
      </c>
      <c r="L102" s="13">
        <v>82</v>
      </c>
      <c r="M102" s="13" t="s">
        <v>502</v>
      </c>
      <c r="N102" s="13">
        <v>42</v>
      </c>
      <c r="O102" s="13" t="str">
        <f t="shared" si="60"/>
        <v>no transformation</v>
      </c>
      <c r="P102" s="13">
        <f t="shared" si="58"/>
        <v>82</v>
      </c>
      <c r="Q102" s="13" t="str">
        <f t="shared" si="59"/>
        <v>liquid</v>
      </c>
      <c r="R102" s="19" t="str">
        <f t="shared" si="72"/>
        <v>99</v>
      </c>
      <c r="S102" s="20" t="str">
        <f t="shared" si="73"/>
        <v>Liquid</v>
      </c>
      <c r="T102" s="19">
        <v>47</v>
      </c>
      <c r="U102" s="19" t="str">
        <f t="shared" si="71"/>
        <v>conventional</v>
      </c>
      <c r="V102" s="19">
        <v>34</v>
      </c>
      <c r="W102" s="20" t="s">
        <v>489</v>
      </c>
      <c r="X102" s="19">
        <v>10</v>
      </c>
      <c r="Y102" s="19" t="str">
        <f>IF(X102=14,"Orodispersion",IF(X102=10,"Inhalation",IF(X102=19,"Swallowing",IF(X102=7,"Chewing",IF(X102=113,"Implantation",IF(X102=9,"Infusion",IF(X102=18,"Sucking","")))))))</f>
        <v>Inhalation</v>
      </c>
      <c r="AG102" s="14"/>
      <c r="AH102" s="14"/>
      <c r="AI102" s="14"/>
    </row>
    <row r="103" spans="1:35" s="19" customFormat="1">
      <c r="A103" s="13" t="s">
        <v>420</v>
      </c>
      <c r="B103" s="13">
        <f t="shared" si="62"/>
        <v>42</v>
      </c>
      <c r="C103" s="13" t="str">
        <f t="shared" si="63"/>
        <v>no transformation</v>
      </c>
      <c r="D103" s="13">
        <f t="shared" si="64"/>
        <v>47</v>
      </c>
      <c r="E103" s="13" t="str">
        <f t="shared" si="65"/>
        <v>conventional</v>
      </c>
      <c r="F103" s="13">
        <f t="shared" si="66"/>
        <v>15</v>
      </c>
      <c r="G103" s="13" t="str">
        <f t="shared" si="67"/>
        <v>Rinsing/washing</v>
      </c>
      <c r="H103" s="13">
        <f t="shared" si="68"/>
        <v>35</v>
      </c>
      <c r="I103" s="13" t="str">
        <f t="shared" si="69"/>
        <v>Rectal</v>
      </c>
      <c r="J103" s="13"/>
      <c r="K103" s="13" t="str">
        <f t="shared" si="70"/>
        <v>Enema </v>
      </c>
      <c r="L103" s="13">
        <v>83</v>
      </c>
      <c r="M103" s="13" t="s">
        <v>492</v>
      </c>
      <c r="N103" s="13">
        <v>42</v>
      </c>
      <c r="O103" s="13" t="str">
        <f t="shared" si="60"/>
        <v>no transformation</v>
      </c>
      <c r="P103" s="13">
        <f t="shared" si="58"/>
        <v>83</v>
      </c>
      <c r="Q103" s="13" t="str">
        <f t="shared" si="59"/>
        <v>solution</v>
      </c>
      <c r="R103" s="19" t="str">
        <f t="shared" si="72"/>
        <v>99</v>
      </c>
      <c r="S103" s="20" t="str">
        <f t="shared" si="73"/>
        <v>Liquid</v>
      </c>
      <c r="T103" s="19">
        <v>47</v>
      </c>
      <c r="U103" s="19" t="str">
        <f t="shared" si="71"/>
        <v>conventional</v>
      </c>
      <c r="V103" s="19">
        <v>35</v>
      </c>
      <c r="W103" s="20" t="str">
        <f t="shared" ref="W103:W110" si="74">IF(V103=32,"Oromucosal",IF(V103=31,"Oral",IF(V103=30,"Ocular",IF(V103=29,"Nasal",IF(V103=33,"Parenteral",IF(V103=35,"Rectal",IF(V103=22,"Cutaneous/Transdermal","")))))))</f>
        <v>Rectal</v>
      </c>
      <c r="X103" s="19">
        <v>15</v>
      </c>
      <c r="Y103" s="19" t="s">
        <v>527</v>
      </c>
      <c r="AG103" s="14"/>
      <c r="AH103" s="14"/>
      <c r="AI103" s="14"/>
    </row>
    <row r="104" spans="1:35" s="19" customFormat="1">
      <c r="A104" s="13" t="s">
        <v>421</v>
      </c>
      <c r="B104" s="13">
        <f t="shared" si="62"/>
        <v>42</v>
      </c>
      <c r="C104" s="13" t="str">
        <f t="shared" si="63"/>
        <v>no transformation</v>
      </c>
      <c r="D104" s="13">
        <f t="shared" si="64"/>
        <v>47</v>
      </c>
      <c r="E104" s="13" t="str">
        <f t="shared" si="65"/>
        <v>conventional</v>
      </c>
      <c r="F104" s="13">
        <f t="shared" si="66"/>
        <v>5</v>
      </c>
      <c r="G104" s="13" t="str">
        <f t="shared" si="67"/>
        <v>Application</v>
      </c>
      <c r="H104" s="13">
        <f t="shared" si="68"/>
        <v>35</v>
      </c>
      <c r="I104" s="13" t="str">
        <f t="shared" si="69"/>
        <v>Rectal</v>
      </c>
      <c r="J104" s="13"/>
      <c r="K104" s="13" t="str">
        <f t="shared" si="70"/>
        <v>Rectal Cream </v>
      </c>
      <c r="L104" s="13">
        <v>71</v>
      </c>
      <c r="M104" s="13" t="s">
        <v>507</v>
      </c>
      <c r="N104" s="13">
        <v>42</v>
      </c>
      <c r="O104" s="13" t="str">
        <f t="shared" si="60"/>
        <v>no transformation</v>
      </c>
      <c r="P104" s="13">
        <f t="shared" si="58"/>
        <v>71</v>
      </c>
      <c r="Q104" s="13" t="str">
        <f t="shared" si="59"/>
        <v>cream</v>
      </c>
      <c r="R104" s="19" t="str">
        <f t="shared" si="72"/>
        <v>98</v>
      </c>
      <c r="S104" s="20" t="str">
        <f t="shared" si="73"/>
        <v>SemiSolid</v>
      </c>
      <c r="T104" s="19">
        <v>47</v>
      </c>
      <c r="U104" s="19" t="str">
        <f t="shared" si="71"/>
        <v>conventional</v>
      </c>
      <c r="V104" s="19">
        <v>35</v>
      </c>
      <c r="W104" s="20" t="str">
        <f t="shared" si="74"/>
        <v>Rectal</v>
      </c>
      <c r="X104" s="19">
        <v>5</v>
      </c>
      <c r="Y104" s="19" t="s">
        <v>528</v>
      </c>
      <c r="AG104" s="14"/>
      <c r="AH104" s="14"/>
      <c r="AI104" s="14"/>
    </row>
    <row r="105" spans="1:35" s="19" customFormat="1">
      <c r="A105" s="13" t="s">
        <v>422</v>
      </c>
      <c r="B105" s="13">
        <f t="shared" si="62"/>
        <v>42</v>
      </c>
      <c r="C105" s="13" t="str">
        <f t="shared" si="63"/>
        <v>no transformation</v>
      </c>
      <c r="D105" s="13">
        <f t="shared" si="64"/>
        <v>47</v>
      </c>
      <c r="E105" s="13" t="str">
        <f t="shared" si="65"/>
        <v>conventional</v>
      </c>
      <c r="F105" s="13">
        <f t="shared" si="66"/>
        <v>5</v>
      </c>
      <c r="G105" s="13" t="str">
        <f t="shared" si="67"/>
        <v>Application</v>
      </c>
      <c r="H105" s="13">
        <f t="shared" si="68"/>
        <v>35</v>
      </c>
      <c r="I105" s="13" t="str">
        <f t="shared" si="69"/>
        <v>Rectal</v>
      </c>
      <c r="J105" s="13"/>
      <c r="K105" s="13" t="str">
        <f t="shared" si="70"/>
        <v>Rectal Foam </v>
      </c>
      <c r="L105" s="13">
        <v>72</v>
      </c>
      <c r="M105" s="13" t="s">
        <v>503</v>
      </c>
      <c r="N105" s="13">
        <v>42</v>
      </c>
      <c r="O105" s="13" t="str">
        <f t="shared" si="60"/>
        <v>no transformation</v>
      </c>
      <c r="P105" s="13">
        <f t="shared" si="58"/>
        <v>72</v>
      </c>
      <c r="Q105" s="13" t="str">
        <f t="shared" si="59"/>
        <v>foam</v>
      </c>
      <c r="R105" s="19" t="str">
        <f t="shared" si="72"/>
        <v>98</v>
      </c>
      <c r="S105" s="20" t="str">
        <f t="shared" si="73"/>
        <v>SemiSolid</v>
      </c>
      <c r="T105" s="19">
        <v>47</v>
      </c>
      <c r="U105" s="19" t="str">
        <f t="shared" si="71"/>
        <v>conventional</v>
      </c>
      <c r="V105" s="19">
        <v>35</v>
      </c>
      <c r="W105" s="20" t="str">
        <f t="shared" si="74"/>
        <v>Rectal</v>
      </c>
      <c r="X105" s="19">
        <v>5</v>
      </c>
      <c r="Y105" s="19" t="s">
        <v>528</v>
      </c>
      <c r="AG105" s="14"/>
      <c r="AH105" s="14"/>
      <c r="AI105" s="14"/>
    </row>
    <row r="106" spans="1:35" s="19" customFormat="1">
      <c r="A106" s="13" t="s">
        <v>423</v>
      </c>
      <c r="B106" s="13">
        <f t="shared" si="62"/>
        <v>42</v>
      </c>
      <c r="C106" s="13" t="str">
        <f t="shared" si="63"/>
        <v>no transformation</v>
      </c>
      <c r="D106" s="13">
        <f t="shared" si="64"/>
        <v>47</v>
      </c>
      <c r="E106" s="13" t="str">
        <f t="shared" si="65"/>
        <v>conventional</v>
      </c>
      <c r="F106" s="13">
        <f t="shared" si="66"/>
        <v>5</v>
      </c>
      <c r="G106" s="13" t="str">
        <f t="shared" si="67"/>
        <v>Application</v>
      </c>
      <c r="H106" s="13">
        <f t="shared" si="68"/>
        <v>35</v>
      </c>
      <c r="I106" s="13" t="str">
        <f t="shared" si="69"/>
        <v>Rectal</v>
      </c>
      <c r="J106" s="13"/>
      <c r="K106" s="13" t="str">
        <f t="shared" si="70"/>
        <v>Rectal Gel </v>
      </c>
      <c r="L106" s="13">
        <v>73</v>
      </c>
      <c r="M106" s="13" t="s">
        <v>505</v>
      </c>
      <c r="N106" s="13">
        <v>42</v>
      </c>
      <c r="O106" s="13" t="str">
        <f t="shared" si="60"/>
        <v>no transformation</v>
      </c>
      <c r="P106" s="13">
        <f t="shared" si="58"/>
        <v>73</v>
      </c>
      <c r="Q106" s="13" t="str">
        <f t="shared" si="59"/>
        <v>gel</v>
      </c>
      <c r="R106" s="19" t="str">
        <f t="shared" si="72"/>
        <v>98</v>
      </c>
      <c r="S106" s="20" t="str">
        <f t="shared" si="73"/>
        <v>SemiSolid</v>
      </c>
      <c r="T106" s="19">
        <v>47</v>
      </c>
      <c r="U106" s="19" t="str">
        <f t="shared" si="71"/>
        <v>conventional</v>
      </c>
      <c r="V106" s="19">
        <v>35</v>
      </c>
      <c r="W106" s="20" t="str">
        <f t="shared" si="74"/>
        <v>Rectal</v>
      </c>
      <c r="X106" s="19">
        <v>5</v>
      </c>
      <c r="Y106" s="19" t="s">
        <v>528</v>
      </c>
      <c r="AG106" s="14"/>
      <c r="AH106" s="14"/>
      <c r="AI106" s="14"/>
    </row>
    <row r="107" spans="1:35" s="19" customFormat="1">
      <c r="A107" s="13" t="s">
        <v>424</v>
      </c>
      <c r="B107" s="13">
        <f t="shared" si="62"/>
        <v>42</v>
      </c>
      <c r="C107" s="13" t="str">
        <f t="shared" si="63"/>
        <v>no transformation</v>
      </c>
      <c r="D107" s="13">
        <f t="shared" si="64"/>
        <v>47</v>
      </c>
      <c r="E107" s="13" t="str">
        <f t="shared" si="65"/>
        <v>conventional</v>
      </c>
      <c r="F107" s="13">
        <f t="shared" si="66"/>
        <v>5</v>
      </c>
      <c r="G107" s="13" t="str">
        <f t="shared" si="67"/>
        <v>Application</v>
      </c>
      <c r="H107" s="13">
        <f t="shared" si="68"/>
        <v>35</v>
      </c>
      <c r="I107" s="13" t="str">
        <f t="shared" si="69"/>
        <v>Rectal</v>
      </c>
      <c r="J107" s="13"/>
      <c r="K107" s="13" t="str">
        <f t="shared" si="70"/>
        <v>Rectal Ointment </v>
      </c>
      <c r="L107" s="13">
        <v>74</v>
      </c>
      <c r="M107" s="13" t="s">
        <v>506</v>
      </c>
      <c r="N107" s="13">
        <v>42</v>
      </c>
      <c r="O107" s="13" t="str">
        <f t="shared" si="60"/>
        <v>no transformation</v>
      </c>
      <c r="P107" s="13">
        <f t="shared" si="58"/>
        <v>74</v>
      </c>
      <c r="Q107" s="13" t="str">
        <f t="shared" si="59"/>
        <v>ointment</v>
      </c>
      <c r="R107" s="19" t="str">
        <f t="shared" si="72"/>
        <v>98</v>
      </c>
      <c r="S107" s="20" t="str">
        <f t="shared" si="73"/>
        <v>SemiSolid</v>
      </c>
      <c r="T107" s="19">
        <v>47</v>
      </c>
      <c r="U107" s="19" t="str">
        <f t="shared" si="71"/>
        <v>conventional</v>
      </c>
      <c r="V107" s="19">
        <v>35</v>
      </c>
      <c r="W107" s="20" t="str">
        <f t="shared" si="74"/>
        <v>Rectal</v>
      </c>
      <c r="X107" s="19">
        <v>5</v>
      </c>
      <c r="Y107" s="19" t="s">
        <v>528</v>
      </c>
      <c r="AG107" s="14"/>
      <c r="AH107" s="14"/>
      <c r="AI107" s="14"/>
    </row>
    <row r="108" spans="1:35" s="19" customFormat="1">
      <c r="A108" s="13" t="s">
        <v>425</v>
      </c>
      <c r="B108" s="13">
        <f t="shared" si="62"/>
        <v>42</v>
      </c>
      <c r="C108" s="13" t="str">
        <f t="shared" si="63"/>
        <v>no transformation</v>
      </c>
      <c r="D108" s="13">
        <f t="shared" si="64"/>
        <v>47</v>
      </c>
      <c r="E108" s="13" t="str">
        <f t="shared" si="65"/>
        <v>conventional</v>
      </c>
      <c r="F108" s="13">
        <f t="shared" si="66"/>
        <v>5</v>
      </c>
      <c r="G108" s="13" t="str">
        <f t="shared" si="67"/>
        <v>Application</v>
      </c>
      <c r="H108" s="13">
        <f t="shared" si="68"/>
        <v>35</v>
      </c>
      <c r="I108" s="13" t="str">
        <f t="shared" si="69"/>
        <v>Rectal</v>
      </c>
      <c r="J108" s="13"/>
      <c r="K108" s="13" t="str">
        <f t="shared" si="70"/>
        <v>Rectal Solution </v>
      </c>
      <c r="L108" s="13">
        <v>83</v>
      </c>
      <c r="M108" s="13" t="s">
        <v>492</v>
      </c>
      <c r="N108" s="13">
        <v>42</v>
      </c>
      <c r="O108" s="13" t="str">
        <f t="shared" si="60"/>
        <v>no transformation</v>
      </c>
      <c r="P108" s="13">
        <f t="shared" si="58"/>
        <v>83</v>
      </c>
      <c r="Q108" s="13" t="str">
        <f t="shared" si="59"/>
        <v>solution</v>
      </c>
      <c r="R108" s="19" t="str">
        <f t="shared" si="72"/>
        <v>99</v>
      </c>
      <c r="S108" s="20" t="str">
        <f t="shared" si="73"/>
        <v>Liquid</v>
      </c>
      <c r="T108" s="19">
        <v>47</v>
      </c>
      <c r="U108" s="19" t="str">
        <f t="shared" si="71"/>
        <v>conventional</v>
      </c>
      <c r="V108" s="19">
        <v>35</v>
      </c>
      <c r="W108" s="20" t="str">
        <f t="shared" si="74"/>
        <v>Rectal</v>
      </c>
      <c r="X108" s="19">
        <v>5</v>
      </c>
      <c r="Y108" s="19" t="s">
        <v>528</v>
      </c>
      <c r="AG108" s="14"/>
      <c r="AH108" s="14"/>
      <c r="AI108" s="14"/>
    </row>
    <row r="109" spans="1:35" s="19" customFormat="1">
      <c r="A109" s="13" t="s">
        <v>426</v>
      </c>
      <c r="B109" s="13">
        <f t="shared" si="62"/>
        <v>42</v>
      </c>
      <c r="C109" s="13" t="str">
        <f t="shared" si="63"/>
        <v>no transformation</v>
      </c>
      <c r="D109" s="13">
        <f t="shared" si="64"/>
        <v>47</v>
      </c>
      <c r="E109" s="13" t="str">
        <f t="shared" si="65"/>
        <v>conventional</v>
      </c>
      <c r="F109" s="13">
        <f t="shared" si="66"/>
        <v>17</v>
      </c>
      <c r="G109" s="13" t="str">
        <f t="shared" si="67"/>
        <v>Spraying</v>
      </c>
      <c r="H109" s="13">
        <f t="shared" si="68"/>
        <v>35</v>
      </c>
      <c r="I109" s="13" t="str">
        <f t="shared" si="69"/>
        <v>Rectal</v>
      </c>
      <c r="J109" s="13"/>
      <c r="K109" s="13" t="str">
        <f t="shared" si="70"/>
        <v>Rectal Spray </v>
      </c>
      <c r="L109" s="13">
        <v>94</v>
      </c>
      <c r="M109" s="13" t="s">
        <v>501</v>
      </c>
      <c r="N109" s="13">
        <v>42</v>
      </c>
      <c r="O109" s="13" t="str">
        <f t="shared" si="60"/>
        <v>no transformation</v>
      </c>
      <c r="P109" s="13">
        <f t="shared" si="58"/>
        <v>94</v>
      </c>
      <c r="Q109" s="13" t="str">
        <f t="shared" si="59"/>
        <v>spray</v>
      </c>
      <c r="R109" s="26">
        <v>99</v>
      </c>
      <c r="S109" s="20" t="s">
        <v>530</v>
      </c>
      <c r="T109" s="19">
        <v>47</v>
      </c>
      <c r="U109" s="19" t="str">
        <f t="shared" si="71"/>
        <v>conventional</v>
      </c>
      <c r="V109" s="19">
        <v>35</v>
      </c>
      <c r="W109" s="20" t="str">
        <f t="shared" si="74"/>
        <v>Rectal</v>
      </c>
      <c r="X109" s="19">
        <v>17</v>
      </c>
      <c r="Y109" s="19" t="s">
        <v>533</v>
      </c>
      <c r="AG109" s="14"/>
      <c r="AH109" s="14"/>
      <c r="AI109" s="14"/>
    </row>
    <row r="110" spans="1:35" s="19" customFormat="1">
      <c r="A110" s="13" t="s">
        <v>427</v>
      </c>
      <c r="B110" s="13">
        <f t="shared" si="62"/>
        <v>42</v>
      </c>
      <c r="C110" s="13" t="str">
        <f t="shared" si="63"/>
        <v>no transformation</v>
      </c>
      <c r="D110" s="13">
        <f t="shared" si="64"/>
        <v>47</v>
      </c>
      <c r="E110" s="13" t="str">
        <f t="shared" si="65"/>
        <v>conventional</v>
      </c>
      <c r="F110" s="13">
        <f t="shared" si="66"/>
        <v>12</v>
      </c>
      <c r="G110" s="13" t="str">
        <f t="shared" si="67"/>
        <v>Insertion</v>
      </c>
      <c r="H110" s="13">
        <f t="shared" si="68"/>
        <v>35</v>
      </c>
      <c r="I110" s="13" t="str">
        <f t="shared" si="69"/>
        <v>Rectal</v>
      </c>
      <c r="J110" s="13"/>
      <c r="K110" s="13" t="str">
        <f t="shared" si="70"/>
        <v>Rectal Suppository </v>
      </c>
      <c r="L110" s="13">
        <v>68</v>
      </c>
      <c r="M110" s="13" t="s">
        <v>513</v>
      </c>
      <c r="N110" s="13">
        <v>42</v>
      </c>
      <c r="O110" s="13" t="str">
        <f t="shared" si="60"/>
        <v>no transformation</v>
      </c>
      <c r="P110" s="13">
        <f t="shared" si="58"/>
        <v>68</v>
      </c>
      <c r="Q110" s="13" t="str">
        <f t="shared" si="59"/>
        <v>suppository</v>
      </c>
      <c r="R110" s="19" t="str">
        <f t="shared" ref="R110:R118" si="75">IF(S110="Liquid", "99", IF(S110= "SemiSolid", "98", IF(S110= "Solid", "97", "")))</f>
        <v>97</v>
      </c>
      <c r="S110" s="20" t="str">
        <f t="shared" ref="S110:S118" si="76">IF(AND(P110&gt;=77,P110&lt;=86),"Liquid",IF(AND(P110&gt;=71,P110&lt;=76),"SemiSolid",IF(AND(P110&gt;=49,P110&lt;=70),"Solid","")))</f>
        <v>Solid</v>
      </c>
      <c r="T110" s="19">
        <v>47</v>
      </c>
      <c r="U110" s="19" t="str">
        <f t="shared" si="71"/>
        <v>conventional</v>
      </c>
      <c r="V110" s="19">
        <v>35</v>
      </c>
      <c r="W110" s="20" t="str">
        <f t="shared" si="74"/>
        <v>Rectal</v>
      </c>
      <c r="X110" s="19">
        <v>12</v>
      </c>
      <c r="Y110" s="19" t="s">
        <v>535</v>
      </c>
      <c r="AG110" s="14"/>
      <c r="AH110" s="14"/>
      <c r="AI110" s="14"/>
    </row>
    <row r="111" spans="1:35" s="19" customFormat="1">
      <c r="A111" s="13" t="s">
        <v>315</v>
      </c>
      <c r="B111" s="13">
        <f t="shared" si="62"/>
        <v>42</v>
      </c>
      <c r="C111" s="13" t="str">
        <f t="shared" si="63"/>
        <v>no transformation</v>
      </c>
      <c r="D111" s="13">
        <f t="shared" si="64"/>
        <v>47</v>
      </c>
      <c r="E111" s="13" t="str">
        <f t="shared" si="65"/>
        <v>conventional</v>
      </c>
      <c r="F111" s="13">
        <f t="shared" si="66"/>
        <v>113</v>
      </c>
      <c r="G111" s="13" t="str">
        <f t="shared" si="67"/>
        <v>Implantation</v>
      </c>
      <c r="H111" s="13">
        <f t="shared" si="68"/>
        <v>37</v>
      </c>
      <c r="I111" s="13" t="str">
        <f t="shared" si="69"/>
        <v>Unknown/Miscellaneous</v>
      </c>
      <c r="J111" s="13"/>
      <c r="K111" s="13" t="str">
        <f t="shared" si="70"/>
        <v>Drug Implant </v>
      </c>
      <c r="L111" s="13">
        <v>55</v>
      </c>
      <c r="M111" s="13" t="s">
        <v>494</v>
      </c>
      <c r="N111" s="13">
        <v>42</v>
      </c>
      <c r="O111" s="13" t="str">
        <f t="shared" si="60"/>
        <v>no transformation</v>
      </c>
      <c r="P111" s="13">
        <f t="shared" si="58"/>
        <v>55</v>
      </c>
      <c r="Q111" s="13" t="str">
        <f t="shared" si="59"/>
        <v>implant</v>
      </c>
      <c r="R111" s="19" t="str">
        <f t="shared" si="75"/>
        <v>97</v>
      </c>
      <c r="S111" s="20" t="str">
        <f t="shared" si="76"/>
        <v>Solid</v>
      </c>
      <c r="T111" s="19">
        <v>47</v>
      </c>
      <c r="U111" s="19" t="str">
        <f t="shared" si="71"/>
        <v>conventional</v>
      </c>
      <c r="V111" s="19">
        <v>37</v>
      </c>
      <c r="W111" s="20" t="s">
        <v>520</v>
      </c>
      <c r="X111" s="19">
        <v>113</v>
      </c>
      <c r="Y111" s="19" t="str">
        <f>IF(X111=14,"Orodispersion",IF(X111=10,"Inhalation",IF(X111=19,"Swallowing",IF(X111=7,"Chewing",IF(X111=113,"Implantation",IF(X111=9,"Infusion",IF(X111=18,"Sucking","")))))))</f>
        <v>Implantation</v>
      </c>
      <c r="AA111" s="14">
        <v>11301000</v>
      </c>
      <c r="AB111" s="14" t="s">
        <v>494</v>
      </c>
      <c r="AH111" s="14"/>
      <c r="AI111" s="14"/>
    </row>
    <row r="112" spans="1:35" s="19" customFormat="1">
      <c r="A112" s="13" t="s">
        <v>350</v>
      </c>
      <c r="B112" s="13">
        <f t="shared" si="62"/>
        <v>42</v>
      </c>
      <c r="C112" s="13" t="str">
        <f t="shared" si="63"/>
        <v>no transformation</v>
      </c>
      <c r="D112" s="13">
        <f t="shared" si="64"/>
        <v>47</v>
      </c>
      <c r="E112" s="13" t="str">
        <f t="shared" si="65"/>
        <v>conventional</v>
      </c>
      <c r="F112" s="13">
        <f t="shared" si="66"/>
        <v>15</v>
      </c>
      <c r="G112" s="13" t="str">
        <f t="shared" si="67"/>
        <v>Rinsing/washing</v>
      </c>
      <c r="H112" s="13">
        <f t="shared" si="68"/>
        <v>37</v>
      </c>
      <c r="I112" s="13" t="str">
        <f t="shared" si="69"/>
        <v>Unknown/Miscellaneous</v>
      </c>
      <c r="J112" s="13"/>
      <c r="K112" s="13" t="str">
        <f t="shared" si="70"/>
        <v>Irrigation Solution </v>
      </c>
      <c r="L112" s="13">
        <v>83</v>
      </c>
      <c r="M112" s="13" t="s">
        <v>492</v>
      </c>
      <c r="N112" s="13">
        <v>42</v>
      </c>
      <c r="O112" s="13" t="str">
        <f t="shared" si="60"/>
        <v>no transformation</v>
      </c>
      <c r="P112" s="13">
        <f t="shared" si="58"/>
        <v>83</v>
      </c>
      <c r="Q112" s="13" t="str">
        <f t="shared" si="59"/>
        <v>solution</v>
      </c>
      <c r="R112" s="19" t="str">
        <f t="shared" si="75"/>
        <v>99</v>
      </c>
      <c r="S112" s="20" t="str">
        <f t="shared" si="76"/>
        <v>Liquid</v>
      </c>
      <c r="T112" s="19">
        <v>47</v>
      </c>
      <c r="U112" s="19" t="str">
        <f t="shared" si="71"/>
        <v>conventional</v>
      </c>
      <c r="V112" s="19">
        <v>37</v>
      </c>
      <c r="W112" s="20" t="s">
        <v>520</v>
      </c>
      <c r="X112" s="19">
        <v>15</v>
      </c>
      <c r="Y112" s="19" t="s">
        <v>527</v>
      </c>
    </row>
    <row r="113" spans="1:35" s="19" customFormat="1">
      <c r="A113" s="13" t="s">
        <v>418</v>
      </c>
      <c r="B113" s="13">
        <f t="shared" si="62"/>
        <v>40</v>
      </c>
      <c r="C113" s="13" t="str">
        <f t="shared" si="63"/>
        <v>dissolution</v>
      </c>
      <c r="D113" s="13">
        <f t="shared" si="64"/>
        <v>47</v>
      </c>
      <c r="E113" s="13" t="str">
        <f t="shared" si="65"/>
        <v>conventional</v>
      </c>
      <c r="F113" s="13">
        <f t="shared" si="66"/>
        <v>11</v>
      </c>
      <c r="G113" s="13" t="str">
        <f t="shared" si="67"/>
        <v>Injection</v>
      </c>
      <c r="H113" s="13">
        <f t="shared" si="68"/>
        <v>37</v>
      </c>
      <c r="I113" s="13" t="str">
        <f t="shared" si="69"/>
        <v>Unknown/Miscellaneous</v>
      </c>
      <c r="J113" s="13"/>
      <c r="K113" s="13" t="str">
        <f t="shared" si="70"/>
        <v>Powder for Pyelocalyceal Solution </v>
      </c>
      <c r="L113" s="13">
        <v>66</v>
      </c>
      <c r="M113" s="13" t="s">
        <v>499</v>
      </c>
      <c r="N113" s="13">
        <v>40</v>
      </c>
      <c r="O113" s="13" t="s">
        <v>497</v>
      </c>
      <c r="P113" s="13">
        <v>83</v>
      </c>
      <c r="Q113" s="13" t="s">
        <v>492</v>
      </c>
      <c r="R113" s="19" t="str">
        <f t="shared" si="75"/>
        <v>99</v>
      </c>
      <c r="S113" s="20" t="str">
        <f t="shared" si="76"/>
        <v>Liquid</v>
      </c>
      <c r="T113" s="19">
        <v>47</v>
      </c>
      <c r="U113" s="19" t="str">
        <f t="shared" si="71"/>
        <v>conventional</v>
      </c>
      <c r="V113" s="19">
        <v>37</v>
      </c>
      <c r="W113" s="20" t="s">
        <v>520</v>
      </c>
      <c r="X113" s="19">
        <v>11</v>
      </c>
      <c r="Y113" s="19" t="s">
        <v>81</v>
      </c>
    </row>
    <row r="114" spans="1:35" s="19" customFormat="1">
      <c r="A114" s="13" t="s">
        <v>454</v>
      </c>
      <c r="B114" s="13">
        <f t="shared" si="62"/>
        <v>42</v>
      </c>
      <c r="C114" s="13" t="str">
        <f t="shared" si="63"/>
        <v>no transformation</v>
      </c>
      <c r="D114" s="13">
        <f t="shared" si="64"/>
        <v>47</v>
      </c>
      <c r="E114" s="13" t="str">
        <f t="shared" si="65"/>
        <v>conventional</v>
      </c>
      <c r="F114" s="13">
        <f t="shared" si="66"/>
        <v>15</v>
      </c>
      <c r="G114" s="13" t="str">
        <f t="shared" si="67"/>
        <v>Rinsing/washing</v>
      </c>
      <c r="H114" s="13">
        <f t="shared" si="68"/>
        <v>36</v>
      </c>
      <c r="I114" s="13" t="str">
        <f t="shared" si="69"/>
        <v>Vaginal</v>
      </c>
      <c r="J114" s="13"/>
      <c r="K114" s="13" t="str">
        <f t="shared" si="70"/>
        <v>Douche </v>
      </c>
      <c r="L114" s="13">
        <v>83</v>
      </c>
      <c r="M114" s="13" t="s">
        <v>492</v>
      </c>
      <c r="N114" s="13">
        <v>42</v>
      </c>
      <c r="O114" s="13" t="str">
        <f t="shared" ref="O114:O122" si="77">IF(N114=42, "no transformation", "")</f>
        <v>no transformation</v>
      </c>
      <c r="P114" s="13">
        <f t="shared" ref="P114:P120" si="78">IF(N114=42, L114, "")</f>
        <v>83</v>
      </c>
      <c r="Q114" s="13" t="str">
        <f t="shared" ref="Q114:Q120" si="79">IF(O114="no transformation",M114, "")</f>
        <v>solution</v>
      </c>
      <c r="R114" s="19" t="str">
        <f t="shared" si="75"/>
        <v>99</v>
      </c>
      <c r="S114" s="20" t="str">
        <f t="shared" si="76"/>
        <v>Liquid</v>
      </c>
      <c r="T114" s="19">
        <v>47</v>
      </c>
      <c r="U114" s="19" t="str">
        <f t="shared" si="71"/>
        <v>conventional</v>
      </c>
      <c r="V114" s="19">
        <v>36</v>
      </c>
      <c r="W114" s="20" t="s">
        <v>525</v>
      </c>
      <c r="X114" s="19">
        <v>15</v>
      </c>
      <c r="Y114" s="19" t="s">
        <v>527</v>
      </c>
    </row>
    <row r="115" spans="1:35" s="19" customFormat="1">
      <c r="A115" s="13" t="s">
        <v>455</v>
      </c>
      <c r="B115" s="13">
        <f t="shared" si="62"/>
        <v>42</v>
      </c>
      <c r="C115" s="13" t="str">
        <f t="shared" si="63"/>
        <v>no transformation</v>
      </c>
      <c r="D115" s="13">
        <f t="shared" si="64"/>
        <v>47</v>
      </c>
      <c r="E115" s="13" t="str">
        <f t="shared" si="65"/>
        <v>conventional</v>
      </c>
      <c r="F115" s="13">
        <f t="shared" si="66"/>
        <v>5</v>
      </c>
      <c r="G115" s="13" t="str">
        <f t="shared" si="67"/>
        <v>Application</v>
      </c>
      <c r="H115" s="13">
        <f t="shared" si="68"/>
        <v>36</v>
      </c>
      <c r="I115" s="13" t="str">
        <f t="shared" si="69"/>
        <v>Vaginal</v>
      </c>
      <c r="J115" s="13"/>
      <c r="K115" s="13" t="str">
        <f t="shared" si="70"/>
        <v>Vaginal Cream </v>
      </c>
      <c r="L115" s="13">
        <v>71</v>
      </c>
      <c r="M115" s="13" t="s">
        <v>507</v>
      </c>
      <c r="N115" s="13">
        <v>42</v>
      </c>
      <c r="O115" s="13" t="str">
        <f t="shared" si="77"/>
        <v>no transformation</v>
      </c>
      <c r="P115" s="13">
        <f t="shared" si="78"/>
        <v>71</v>
      </c>
      <c r="Q115" s="13" t="str">
        <f t="shared" si="79"/>
        <v>cream</v>
      </c>
      <c r="R115" s="19" t="str">
        <f t="shared" si="75"/>
        <v>98</v>
      </c>
      <c r="S115" s="20" t="str">
        <f t="shared" si="76"/>
        <v>SemiSolid</v>
      </c>
      <c r="T115" s="19">
        <v>47</v>
      </c>
      <c r="U115" s="19" t="str">
        <f t="shared" si="71"/>
        <v>conventional</v>
      </c>
      <c r="V115" s="19">
        <v>36</v>
      </c>
      <c r="W115" s="20" t="s">
        <v>525</v>
      </c>
      <c r="X115" s="19">
        <v>5</v>
      </c>
      <c r="Y115" s="19" t="s">
        <v>528</v>
      </c>
    </row>
    <row r="116" spans="1:35" s="19" customFormat="1">
      <c r="A116" s="13" t="s">
        <v>456</v>
      </c>
      <c r="B116" s="13">
        <f t="shared" si="62"/>
        <v>42</v>
      </c>
      <c r="C116" s="13" t="str">
        <f t="shared" si="63"/>
        <v>no transformation</v>
      </c>
      <c r="D116" s="13">
        <f t="shared" si="64"/>
        <v>47</v>
      </c>
      <c r="E116" s="13" t="str">
        <f t="shared" si="65"/>
        <v>conventional</v>
      </c>
      <c r="F116" s="13">
        <f t="shared" si="66"/>
        <v>5</v>
      </c>
      <c r="G116" s="13" t="str">
        <f t="shared" si="67"/>
        <v>Application</v>
      </c>
      <c r="H116" s="13">
        <f t="shared" si="68"/>
        <v>36</v>
      </c>
      <c r="I116" s="13" t="str">
        <f t="shared" si="69"/>
        <v>Vaginal</v>
      </c>
      <c r="J116" s="13"/>
      <c r="K116" s="13" t="str">
        <f t="shared" si="70"/>
        <v>Vaginal Film </v>
      </c>
      <c r="L116" s="13">
        <v>52</v>
      </c>
      <c r="M116" s="13" t="s">
        <v>487</v>
      </c>
      <c r="N116" s="13">
        <v>42</v>
      </c>
      <c r="O116" s="13" t="str">
        <f t="shared" si="77"/>
        <v>no transformation</v>
      </c>
      <c r="P116" s="13">
        <f t="shared" si="78"/>
        <v>52</v>
      </c>
      <c r="Q116" s="13" t="str">
        <f t="shared" si="79"/>
        <v>film</v>
      </c>
      <c r="R116" s="19" t="str">
        <f t="shared" si="75"/>
        <v>97</v>
      </c>
      <c r="S116" s="20" t="str">
        <f t="shared" si="76"/>
        <v>Solid</v>
      </c>
      <c r="T116" s="19">
        <v>47</v>
      </c>
      <c r="U116" s="19" t="str">
        <f t="shared" si="71"/>
        <v>conventional</v>
      </c>
      <c r="V116" s="19">
        <v>36</v>
      </c>
      <c r="W116" s="20" t="s">
        <v>525</v>
      </c>
      <c r="X116" s="19">
        <v>5</v>
      </c>
      <c r="Y116" s="19" t="s">
        <v>528</v>
      </c>
    </row>
    <row r="117" spans="1:35" s="19" customFormat="1">
      <c r="A117" s="13" t="s">
        <v>457</v>
      </c>
      <c r="B117" s="13">
        <f t="shared" si="62"/>
        <v>42</v>
      </c>
      <c r="C117" s="13" t="str">
        <f t="shared" si="63"/>
        <v>no transformation</v>
      </c>
      <c r="D117" s="13">
        <f t="shared" si="64"/>
        <v>47</v>
      </c>
      <c r="E117" s="13" t="str">
        <f t="shared" si="65"/>
        <v>conventional</v>
      </c>
      <c r="F117" s="13">
        <f t="shared" si="66"/>
        <v>5</v>
      </c>
      <c r="G117" s="13" t="str">
        <f t="shared" si="67"/>
        <v>Application</v>
      </c>
      <c r="H117" s="13">
        <f t="shared" si="68"/>
        <v>36</v>
      </c>
      <c r="I117" s="13" t="str">
        <f t="shared" si="69"/>
        <v>Vaginal</v>
      </c>
      <c r="J117" s="13"/>
      <c r="K117" s="13" t="str">
        <f t="shared" si="70"/>
        <v>Vaginal Foam </v>
      </c>
      <c r="L117" s="13">
        <v>72</v>
      </c>
      <c r="M117" s="13" t="s">
        <v>503</v>
      </c>
      <c r="N117" s="13">
        <v>42</v>
      </c>
      <c r="O117" s="13" t="str">
        <f t="shared" si="77"/>
        <v>no transformation</v>
      </c>
      <c r="P117" s="13">
        <f t="shared" si="78"/>
        <v>72</v>
      </c>
      <c r="Q117" s="13" t="str">
        <f t="shared" si="79"/>
        <v>foam</v>
      </c>
      <c r="R117" s="19" t="str">
        <f t="shared" si="75"/>
        <v>98</v>
      </c>
      <c r="S117" s="20" t="str">
        <f t="shared" si="76"/>
        <v>SemiSolid</v>
      </c>
      <c r="T117" s="19">
        <v>47</v>
      </c>
      <c r="U117" s="19" t="str">
        <f t="shared" si="71"/>
        <v>conventional</v>
      </c>
      <c r="V117" s="19">
        <v>36</v>
      </c>
      <c r="W117" s="20" t="s">
        <v>525</v>
      </c>
      <c r="X117" s="19">
        <v>5</v>
      </c>
      <c r="Y117" s="19" t="s">
        <v>528</v>
      </c>
    </row>
    <row r="118" spans="1:35" s="19" customFormat="1">
      <c r="A118" s="13" t="s">
        <v>458</v>
      </c>
      <c r="B118" s="13">
        <f t="shared" si="62"/>
        <v>42</v>
      </c>
      <c r="C118" s="13" t="str">
        <f t="shared" si="63"/>
        <v>no transformation</v>
      </c>
      <c r="D118" s="13">
        <f t="shared" si="64"/>
        <v>47</v>
      </c>
      <c r="E118" s="13" t="str">
        <f t="shared" si="65"/>
        <v>conventional</v>
      </c>
      <c r="F118" s="13">
        <f t="shared" si="66"/>
        <v>5</v>
      </c>
      <c r="G118" s="13" t="str">
        <f t="shared" si="67"/>
        <v>Application</v>
      </c>
      <c r="H118" s="13">
        <f t="shared" si="68"/>
        <v>36</v>
      </c>
      <c r="I118" s="13" t="str">
        <f t="shared" si="69"/>
        <v>Vaginal</v>
      </c>
      <c r="J118" s="13"/>
      <c r="K118" s="13" t="str">
        <f t="shared" si="70"/>
        <v>Vaginal Gel </v>
      </c>
      <c r="L118" s="13">
        <v>73</v>
      </c>
      <c r="M118" s="13" t="s">
        <v>505</v>
      </c>
      <c r="N118" s="13">
        <v>42</v>
      </c>
      <c r="O118" s="13" t="str">
        <f t="shared" si="77"/>
        <v>no transformation</v>
      </c>
      <c r="P118" s="13">
        <f t="shared" si="78"/>
        <v>73</v>
      </c>
      <c r="Q118" s="13" t="str">
        <f t="shared" si="79"/>
        <v>gel</v>
      </c>
      <c r="R118" s="19" t="str">
        <f t="shared" si="75"/>
        <v>98</v>
      </c>
      <c r="S118" s="20" t="str">
        <f t="shared" si="76"/>
        <v>SemiSolid</v>
      </c>
      <c r="T118" s="19">
        <v>47</v>
      </c>
      <c r="U118" s="19" t="str">
        <f t="shared" si="71"/>
        <v>conventional</v>
      </c>
      <c r="V118" s="19">
        <v>36</v>
      </c>
      <c r="W118" s="20" t="s">
        <v>525</v>
      </c>
      <c r="X118" s="19">
        <v>5</v>
      </c>
      <c r="Y118" s="19" t="s">
        <v>528</v>
      </c>
    </row>
    <row r="119" spans="1:35" s="19" customFormat="1">
      <c r="A119" s="13" t="s">
        <v>459</v>
      </c>
      <c r="B119" s="13">
        <f t="shared" si="62"/>
        <v>42</v>
      </c>
      <c r="C119" s="13" t="str">
        <f t="shared" si="63"/>
        <v>no transformation</v>
      </c>
      <c r="D119" s="13">
        <f t="shared" si="64"/>
        <v>47</v>
      </c>
      <c r="E119" s="13" t="str">
        <f t="shared" si="65"/>
        <v>conventional</v>
      </c>
      <c r="F119" s="13">
        <f t="shared" si="66"/>
        <v>12</v>
      </c>
      <c r="G119" s="13" t="str">
        <f t="shared" si="67"/>
        <v>Insertion</v>
      </c>
      <c r="H119" s="13">
        <f t="shared" si="68"/>
        <v>36</v>
      </c>
      <c r="I119" s="13" t="str">
        <f t="shared" si="69"/>
        <v>Vaginal</v>
      </c>
      <c r="J119" s="13"/>
      <c r="K119" s="13" t="str">
        <f t="shared" si="70"/>
        <v>Vaginal Insert </v>
      </c>
      <c r="L119" s="13">
        <v>88</v>
      </c>
      <c r="M119" s="13" t="s">
        <v>517</v>
      </c>
      <c r="N119" s="13">
        <v>42</v>
      </c>
      <c r="O119" s="13" t="str">
        <f t="shared" si="77"/>
        <v>no transformation</v>
      </c>
      <c r="P119" s="13">
        <f t="shared" si="78"/>
        <v>88</v>
      </c>
      <c r="Q119" s="13" t="str">
        <f t="shared" si="79"/>
        <v>insert</v>
      </c>
      <c r="R119" s="26">
        <v>97</v>
      </c>
      <c r="S119" s="20" t="s">
        <v>142</v>
      </c>
      <c r="T119" s="19">
        <v>47</v>
      </c>
      <c r="U119" s="19" t="str">
        <f t="shared" si="71"/>
        <v>conventional</v>
      </c>
      <c r="V119" s="19">
        <v>36</v>
      </c>
      <c r="W119" s="20" t="s">
        <v>525</v>
      </c>
      <c r="X119" s="19">
        <v>12</v>
      </c>
      <c r="Y119" s="19" t="s">
        <v>535</v>
      </c>
    </row>
    <row r="120" spans="1:35" s="19" customFormat="1">
      <c r="A120" s="13" t="s">
        <v>460</v>
      </c>
      <c r="B120" s="13">
        <f t="shared" si="62"/>
        <v>42</v>
      </c>
      <c r="C120" s="13" t="str">
        <f t="shared" si="63"/>
        <v>no transformation</v>
      </c>
      <c r="D120" s="13">
        <f t="shared" si="64"/>
        <v>47</v>
      </c>
      <c r="E120" s="13" t="str">
        <f t="shared" si="65"/>
        <v>conventional</v>
      </c>
      <c r="F120" s="13">
        <f t="shared" si="66"/>
        <v>5</v>
      </c>
      <c r="G120" s="13" t="str">
        <f t="shared" si="67"/>
        <v>Application</v>
      </c>
      <c r="H120" s="13">
        <f t="shared" si="68"/>
        <v>36</v>
      </c>
      <c r="I120" s="13" t="str">
        <f t="shared" si="69"/>
        <v>Vaginal</v>
      </c>
      <c r="J120" s="13"/>
      <c r="K120" s="13" t="str">
        <f t="shared" si="70"/>
        <v>Vaginal Ointment </v>
      </c>
      <c r="L120" s="13">
        <v>74</v>
      </c>
      <c r="M120" s="13" t="s">
        <v>506</v>
      </c>
      <c r="N120" s="13">
        <v>42</v>
      </c>
      <c r="O120" s="13" t="str">
        <f t="shared" si="77"/>
        <v>no transformation</v>
      </c>
      <c r="P120" s="13">
        <f t="shared" si="78"/>
        <v>74</v>
      </c>
      <c r="Q120" s="13" t="str">
        <f t="shared" si="79"/>
        <v>ointment</v>
      </c>
      <c r="R120" s="19" t="str">
        <f>IF(S120="Liquid", "99", IF(S120= "SemiSolid", "98", IF(S120= "Solid", "97", "")))</f>
        <v>98</v>
      </c>
      <c r="S120" s="20" t="str">
        <f>IF(AND(P120&gt;=77,P120&lt;=86),"Liquid",IF(AND(P120&gt;=71,P120&lt;=76),"SemiSolid",IF(AND(P120&gt;=49,P120&lt;=70),"Solid","")))</f>
        <v>SemiSolid</v>
      </c>
      <c r="T120" s="19">
        <v>47</v>
      </c>
      <c r="U120" s="19" t="str">
        <f t="shared" si="71"/>
        <v>conventional</v>
      </c>
      <c r="V120" s="19">
        <v>36</v>
      </c>
      <c r="W120" s="20" t="s">
        <v>525</v>
      </c>
      <c r="X120" s="19">
        <v>5</v>
      </c>
      <c r="Y120" s="19" t="s">
        <v>528</v>
      </c>
    </row>
    <row r="121" spans="1:35" s="19" customFormat="1">
      <c r="A121" s="13" t="s">
        <v>257</v>
      </c>
      <c r="B121" s="13">
        <f t="shared" si="62"/>
        <v>42</v>
      </c>
      <c r="C121" s="13" t="str">
        <f t="shared" si="63"/>
        <v>no transformation</v>
      </c>
      <c r="D121" s="13">
        <f t="shared" si="64"/>
        <v>47</v>
      </c>
      <c r="E121" s="13" t="str">
        <f t="shared" si="65"/>
        <v>conventional</v>
      </c>
      <c r="F121" s="13">
        <f t="shared" si="66"/>
        <v>12</v>
      </c>
      <c r="G121" s="13" t="str">
        <f t="shared" si="67"/>
        <v>Insertion</v>
      </c>
      <c r="H121" s="13">
        <f t="shared" si="68"/>
        <v>36</v>
      </c>
      <c r="I121" s="13" t="str">
        <f t="shared" si="69"/>
        <v>Vaginal</v>
      </c>
      <c r="J121" s="13"/>
      <c r="K121" s="13" t="str">
        <f t="shared" si="70"/>
        <v>Vaginal Sponge </v>
      </c>
      <c r="L121" s="13"/>
      <c r="M121" s="13"/>
      <c r="N121" s="13">
        <v>42</v>
      </c>
      <c r="O121" s="13" t="str">
        <f t="shared" si="77"/>
        <v>no transformation</v>
      </c>
      <c r="P121" s="13"/>
      <c r="Q121" s="13"/>
      <c r="R121" s="19">
        <v>97</v>
      </c>
      <c r="S121" s="20" t="s">
        <v>142</v>
      </c>
      <c r="T121" s="19">
        <v>47</v>
      </c>
      <c r="U121" s="19" t="str">
        <f t="shared" si="71"/>
        <v>conventional</v>
      </c>
      <c r="V121" s="19">
        <v>36</v>
      </c>
      <c r="W121" s="20" t="s">
        <v>525</v>
      </c>
      <c r="X121" s="19">
        <v>12</v>
      </c>
      <c r="Y121" s="19" t="s">
        <v>535</v>
      </c>
    </row>
    <row r="122" spans="1:35" s="19" customFormat="1">
      <c r="A122" s="13" t="s">
        <v>461</v>
      </c>
      <c r="B122" s="13">
        <f t="shared" si="62"/>
        <v>42</v>
      </c>
      <c r="C122" s="13" t="str">
        <f t="shared" si="63"/>
        <v>no transformation</v>
      </c>
      <c r="D122" s="13">
        <f t="shared" si="64"/>
        <v>47</v>
      </c>
      <c r="E122" s="13" t="str">
        <f t="shared" si="65"/>
        <v>conventional</v>
      </c>
      <c r="F122" s="13">
        <f t="shared" si="66"/>
        <v>12</v>
      </c>
      <c r="G122" s="13" t="str">
        <f t="shared" si="67"/>
        <v>Insertion</v>
      </c>
      <c r="H122" s="13">
        <f t="shared" si="68"/>
        <v>36</v>
      </c>
      <c r="I122" s="13" t="str">
        <f t="shared" si="69"/>
        <v>Vaginal</v>
      </c>
      <c r="J122" s="13"/>
      <c r="K122" s="13" t="str">
        <f t="shared" si="70"/>
        <v>Vaginal System </v>
      </c>
      <c r="L122" s="13">
        <v>56</v>
      </c>
      <c r="M122" s="13" t="s">
        <v>518</v>
      </c>
      <c r="N122" s="13">
        <v>42</v>
      </c>
      <c r="O122" s="13" t="str">
        <f t="shared" si="77"/>
        <v>no transformation</v>
      </c>
      <c r="P122" s="13">
        <f>IF(N122=42, L122, "")</f>
        <v>56</v>
      </c>
      <c r="Q122" s="13" t="str">
        <f>IF(O122="no transformation",M122, "")</f>
        <v>impregnated material</v>
      </c>
      <c r="R122" s="19" t="str">
        <f>IF(S122="Liquid", "99", IF(S122= "SemiSolid", "98", IF(S122= "Solid", "97", "")))</f>
        <v>97</v>
      </c>
      <c r="S122" s="20" t="str">
        <f>IF(AND(P122&gt;=77,P122&lt;=86),"Liquid",IF(AND(P122&gt;=71,P122&lt;=76),"SemiSolid",IF(AND(P122&gt;=49,P122&lt;=70),"Solid","")))</f>
        <v>Solid</v>
      </c>
      <c r="T122" s="19">
        <v>47</v>
      </c>
      <c r="U122" s="19" t="str">
        <f t="shared" si="71"/>
        <v>conventional</v>
      </c>
      <c r="V122" s="19">
        <v>36</v>
      </c>
      <c r="W122" s="20" t="s">
        <v>525</v>
      </c>
      <c r="X122" s="19">
        <v>12</v>
      </c>
      <c r="Y122" s="19" t="s">
        <v>535</v>
      </c>
    </row>
    <row r="123" spans="1:35" s="19" customFormat="1">
      <c r="A123" s="24"/>
      <c r="B123" s="24"/>
      <c r="C123" s="24"/>
      <c r="D123" s="24"/>
      <c r="E123" s="24"/>
      <c r="F123" s="24"/>
      <c r="G123" s="24"/>
      <c r="H123" s="24"/>
      <c r="I123" s="24"/>
      <c r="J123" s="24"/>
      <c r="K123" s="24"/>
      <c r="L123" s="28"/>
      <c r="M123" s="28"/>
      <c r="N123" s="28"/>
      <c r="O123" s="28"/>
      <c r="P123" s="28"/>
      <c r="Q123" s="28"/>
      <c r="R123" s="28"/>
      <c r="S123" s="28"/>
      <c r="T123" s="28"/>
      <c r="U123" s="28"/>
      <c r="V123" s="28"/>
      <c r="W123" s="28"/>
      <c r="X123" s="28"/>
      <c r="Y123" s="28"/>
      <c r="Z123" s="24"/>
      <c r="AA123" s="24"/>
      <c r="AB123" s="24"/>
    </row>
    <row r="124" spans="1:35" s="19" customFormat="1">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G124" s="14"/>
      <c r="AH124" s="14"/>
      <c r="AI124" s="14"/>
    </row>
    <row r="125" spans="1:35">
      <c r="B125" s="13"/>
      <c r="C125" s="13"/>
      <c r="D125" s="13"/>
      <c r="E125" s="13"/>
      <c r="F125" s="13"/>
      <c r="G125" s="13"/>
      <c r="H125" s="13"/>
      <c r="I125" s="13"/>
      <c r="K125" s="13"/>
      <c r="O125" s="13" t="str">
        <f>IF(N125=42, "no transformation", "")</f>
        <v/>
      </c>
      <c r="P125" s="13" t="str">
        <f>IF(N125=42, L125, "")</f>
        <v/>
      </c>
      <c r="Q125" s="13" t="str">
        <f>IF(O125="no transformation",M125, "")</f>
        <v/>
      </c>
      <c r="R125" s="19"/>
      <c r="S125" s="20" t="str">
        <f>IF(AND(P125&gt;=77,P125&lt;=86),"Liquid",IF(AND(P125&gt;=71,P125&lt;=76),"SemiSolid",IF(AND(P125&gt;=49,P125&lt;=70),"Solid","")))</f>
        <v/>
      </c>
      <c r="U125" s="19" t="str">
        <f>IF(T125=47, "conventional", IF(T125=45, "prolonged", IF(T125=44, "delayed", "")))</f>
        <v/>
      </c>
      <c r="Y125" s="19" t="str">
        <f>IF(X125=14,"Orodispersion",IF(X125=10,"Inhalation",IF(X125=19,"Swallowing",IF(X125=7,"Chewing",IF(X125=113,"Implantation",IF(X125=9,"Infusion",IF(X125=18,"Sucking","")))))))</f>
        <v/>
      </c>
    </row>
    <row r="126" spans="1:35" ht="17">
      <c r="A126" s="29"/>
      <c r="B126" s="29"/>
      <c r="C126" s="29"/>
      <c r="D126" s="29"/>
      <c r="E126" s="29"/>
      <c r="F126" s="29"/>
      <c r="G126" s="29"/>
      <c r="H126" s="29"/>
      <c r="I126" s="29"/>
      <c r="J126" s="29"/>
      <c r="K126" s="29"/>
      <c r="L126" s="29"/>
      <c r="M126" s="29"/>
      <c r="N126" s="29"/>
      <c r="O126" s="29"/>
      <c r="P126" s="13"/>
      <c r="Q126" s="13"/>
      <c r="R126" s="19"/>
      <c r="S126" s="20"/>
      <c r="U126" s="19"/>
    </row>
    <row r="127" spans="1:35">
      <c r="P127" s="13" t="str">
        <f>IF(N127=42, L127, "")</f>
        <v/>
      </c>
      <c r="S127" s="20" t="str">
        <f>IF(AND(P127&gt;=77,P127&lt;=86),"Liquid",IF(AND(P127&gt;=71,P127&lt;=76),"SemiSolid",IF(AND(P127&gt;=49,P127&lt;=70),"Solid","")))</f>
        <v/>
      </c>
      <c r="U127" s="19" t="str">
        <f>IF(T127=47, "conventional", IF(T127=45, "prolonged", IF(T127=44, "delayed", "")))</f>
        <v/>
      </c>
    </row>
    <row r="128" spans="1:35">
      <c r="P128" s="13" t="str">
        <f>IF(N128=42, L128, "")</f>
        <v/>
      </c>
      <c r="S128" s="20"/>
      <c r="U128" s="19" t="str">
        <f>IF(T128=47, "conventional", IF(T128=45, "prolonged", IF(T128=44, "delayed", "")))</f>
        <v/>
      </c>
    </row>
    <row r="129" spans="21:21">
      <c r="U129" s="19" t="str">
        <f>IF(T129=47, "conventional", IF(T129=45, "prolonged", IF(T129=44, "delayed", "")))</f>
        <v/>
      </c>
    </row>
  </sheetData>
  <sortState xmlns:xlrd2="http://schemas.microsoft.com/office/spreadsheetml/2017/richdata2" ref="A3:AB129">
    <sortCondition ref="I3:I129"/>
  </sortState>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Definitions</vt:lpstr>
      <vt:lpstr>Dose Form Groups</vt:lpstr>
      <vt:lpstr>Annotated Dosage Forms</vt:lpstr>
      <vt:lpstr>Reformat to Fit EDQM File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2021-12-12T06:48:33Z</cp:lastPrinted>
  <dcterms:created xsi:type="dcterms:W3CDTF">2021-08-05T02:01:03Z</dcterms:created>
  <dcterms:modified xsi:type="dcterms:W3CDTF">2021-12-12T07:06:55Z</dcterms:modified>
</cp:coreProperties>
</file>