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alie/Desktop/Data Portfolio/PPC Excel Dashboard/"/>
    </mc:Choice>
  </mc:AlternateContent>
  <xr:revisionPtr revIDLastSave="0" documentId="13_ncr:1_{96AEA5CC-4F76-E543-A827-ADBEC52CB9F2}" xr6:coauthVersionLast="36" xr6:coauthVersionMax="36" xr10:uidLastSave="{00000000-0000-0000-0000-000000000000}"/>
  <bookViews>
    <workbookView xWindow="1940" yWindow="500" windowWidth="25720" windowHeight="15800" xr2:uid="{E541B127-637D-A144-98F8-4C1956397419}"/>
  </bookViews>
  <sheets>
    <sheet name="Marketing Dashboard" sheetId="4" r:id="rId1"/>
  </sheets>
  <externalReferences>
    <externalReference r:id="rId2"/>
  </externalReferences>
  <definedNames>
    <definedName name="_xlnm.Print_Area" localSheetId="0">'Marketing Dashboard'!$B$1:$AH$47</definedName>
    <definedName name="Priority">#REF!</definedName>
    <definedName name="Type">'[1]Maintenance Work Order'!#REF!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7" i="4" l="1"/>
  <c r="N48" i="4"/>
  <c r="N47" i="4"/>
  <c r="N49" i="4"/>
  <c r="Z47" i="4"/>
  <c r="M48" i="4"/>
  <c r="M47" i="4"/>
  <c r="M49" i="4"/>
  <c r="Y47" i="4"/>
  <c r="L48" i="4"/>
  <c r="L47" i="4"/>
  <c r="L49" i="4"/>
  <c r="X47" i="4"/>
  <c r="K48" i="4"/>
  <c r="K47" i="4"/>
  <c r="K49" i="4"/>
  <c r="W47" i="4"/>
  <c r="J48" i="4"/>
  <c r="J47" i="4"/>
  <c r="J49" i="4"/>
  <c r="V47" i="4"/>
  <c r="I48" i="4"/>
  <c r="I47" i="4"/>
  <c r="I49" i="4"/>
  <c r="U47" i="4"/>
  <c r="H48" i="4"/>
  <c r="H47" i="4"/>
  <c r="H49" i="4"/>
  <c r="T47" i="4"/>
  <c r="G48" i="4"/>
  <c r="G47" i="4"/>
  <c r="G49" i="4"/>
  <c r="S47" i="4"/>
  <c r="F48" i="4"/>
  <c r="F47" i="4"/>
  <c r="F49" i="4"/>
  <c r="R47" i="4"/>
  <c r="E48" i="4"/>
  <c r="E47" i="4"/>
  <c r="E49" i="4"/>
  <c r="Q47" i="4"/>
  <c r="D48" i="4"/>
  <c r="D47" i="4"/>
  <c r="D49" i="4"/>
  <c r="P47" i="4"/>
  <c r="C48" i="4"/>
  <c r="C47" i="4"/>
  <c r="C49" i="4"/>
  <c r="AE47" i="4"/>
  <c r="AD47" i="4"/>
  <c r="AH47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7" i="4"/>
  <c r="AG47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7" i="4"/>
  <c r="AF47" i="4"/>
  <c r="AC47" i="4"/>
  <c r="AH43" i="4"/>
  <c r="AG43" i="4"/>
  <c r="AF43" i="4"/>
  <c r="AC43" i="4"/>
  <c r="AH42" i="4"/>
  <c r="AG42" i="4"/>
  <c r="AF42" i="4"/>
  <c r="AC42" i="4"/>
  <c r="AH41" i="4"/>
  <c r="AG41" i="4"/>
  <c r="AF41" i="4"/>
  <c r="AC41" i="4"/>
  <c r="AH40" i="4"/>
  <c r="AG40" i="4"/>
  <c r="AF40" i="4"/>
  <c r="AC40" i="4"/>
  <c r="AH39" i="4"/>
  <c r="AG39" i="4"/>
  <c r="AF39" i="4"/>
  <c r="AC39" i="4"/>
  <c r="AH38" i="4"/>
  <c r="AG38" i="4"/>
  <c r="AF38" i="4"/>
  <c r="AC38" i="4"/>
  <c r="AH37" i="4"/>
  <c r="AG37" i="4"/>
  <c r="AF37" i="4"/>
  <c r="AC37" i="4"/>
  <c r="AH36" i="4"/>
  <c r="AG36" i="4"/>
  <c r="AF36" i="4"/>
  <c r="AC36" i="4"/>
  <c r="AH35" i="4"/>
  <c r="AG35" i="4"/>
  <c r="AF35" i="4"/>
  <c r="AC35" i="4"/>
  <c r="AH34" i="4"/>
  <c r="AG34" i="4"/>
  <c r="AF34" i="4"/>
  <c r="AC34" i="4"/>
  <c r="AH33" i="4"/>
  <c r="AG33" i="4"/>
  <c r="AF33" i="4"/>
  <c r="AC33" i="4"/>
  <c r="AH32" i="4"/>
  <c r="AG32" i="4"/>
  <c r="AF32" i="4"/>
  <c r="AC32" i="4"/>
  <c r="AG31" i="4"/>
  <c r="AF31" i="4"/>
  <c r="AC31" i="4"/>
  <c r="AH30" i="4"/>
  <c r="AG30" i="4"/>
  <c r="AF30" i="4"/>
  <c r="AC30" i="4"/>
  <c r="B25" i="4"/>
  <c r="B22" i="4"/>
  <c r="B19" i="4"/>
  <c r="B16" i="4"/>
  <c r="B13" i="4"/>
  <c r="B10" i="4"/>
  <c r="B7" i="4"/>
  <c r="B4" i="4"/>
</calcChain>
</file>

<file path=xl/sharedStrings.xml><?xml version="1.0" encoding="utf-8"?>
<sst xmlns="http://schemas.openxmlformats.org/spreadsheetml/2006/main" count="114" uniqueCount="56">
  <si>
    <t>CAMPAIGN</t>
  </si>
  <si>
    <t>CTR</t>
  </si>
  <si>
    <t>CLICKS</t>
  </si>
  <si>
    <t>IMPRESSIONS</t>
  </si>
  <si>
    <t>CPC</t>
  </si>
  <si>
    <t>COST PER CLICK</t>
  </si>
  <si>
    <t>CLICK THRU RATE</t>
  </si>
  <si>
    <t>( CLICKS / 
IMPRESSIONS )</t>
  </si>
  <si>
    <t>OVERALL</t>
  </si>
  <si>
    <t>( SPEND / 
CLICKS )</t>
  </si>
  <si>
    <t>CAMPAIGN DATA</t>
  </si>
  <si>
    <t>YTD IMPRESSIONS</t>
  </si>
  <si>
    <t>CAMPAIGN 6</t>
  </si>
  <si>
    <t>CAMPAIGN 7</t>
  </si>
  <si>
    <t>CAMPAIGN 8</t>
  </si>
  <si>
    <t>CAMPAIGN 9</t>
  </si>
  <si>
    <t>CAMPAIGN 10</t>
  </si>
  <si>
    <t>CAMPAIGN 11</t>
  </si>
  <si>
    <t>CAMPAIGN 12</t>
  </si>
  <si>
    <t>CAMPAIGN 13</t>
  </si>
  <si>
    <t>CAMPAIGN 14</t>
  </si>
  <si>
    <t>IMPRESSIONS BY 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</si>
  <si>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</si>
  <si>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</si>
  <si>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</si>
  <si>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</si>
  <si>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</si>
  <si>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</si>
  <si>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</si>
  <si>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</si>
  <si>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</si>
  <si>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</si>
  <si>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</si>
  <si>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</si>
  <si>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CLICKS BY MONTH</t>
  </si>
  <si>
    <t>YTD CLICKS</t>
  </si>
  <si>
    <t>COST PER CONVERSION</t>
  </si>
  <si>
    <t>( SPEND / 
CONVERSION )</t>
  </si>
  <si>
    <t>CONVERSIONS</t>
  </si>
  <si>
    <t>AD COST</t>
  </si>
  <si>
    <t>AD IMPRESSIONS</t>
  </si>
  <si>
    <r>
      <t xml:space="preserve">CTR  </t>
    </r>
    <r>
      <rPr>
        <sz val="12"/>
        <color theme="0"/>
        <rFont val="Century Gothic"/>
        <family val="1"/>
      </rPr>
      <t>CLICK THRU RATE</t>
    </r>
  </si>
  <si>
    <r>
      <t xml:space="preserve">CPC  </t>
    </r>
    <r>
      <rPr>
        <sz val="12"/>
        <color theme="0"/>
        <rFont val="Century Gothic"/>
        <family val="1"/>
      </rPr>
      <t>COST PER CLICK</t>
    </r>
  </si>
  <si>
    <r>
      <t xml:space="preserve">CPM  </t>
    </r>
    <r>
      <rPr>
        <sz val="12"/>
        <color rgb="FFFFFFFF"/>
        <rFont val="Century Gothic"/>
        <family val="1"/>
      </rPr>
      <t>COST PER THOUSAND IMP</t>
    </r>
  </si>
  <si>
    <t>COST PER THOUSAND IMP</t>
  </si>
  <si>
    <t>( SPEND / 
IMP * 1,000 )</t>
  </si>
  <si>
    <t>CPM</t>
  </si>
  <si>
    <t>CONVERSIONS BY CAMPAIGN</t>
  </si>
  <si>
    <t>NA</t>
  </si>
  <si>
    <t>Display</t>
  </si>
  <si>
    <t>2021 Google Ads Campaign In-Review</t>
  </si>
  <si>
    <t>GOOGLE ADS KPI REVIEW</t>
  </si>
  <si>
    <t>January Campaign</t>
  </si>
  <si>
    <t>April Campaign</t>
  </si>
  <si>
    <t xml:space="preserve"> Traffic</t>
  </si>
  <si>
    <t>November Campaign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</si>
</sst>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</numFmts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26"/>
      <color theme="1" tint="0.34998626667073579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8"/>
      <color theme="1"/>
      <name val="Century Gothic"/>
      <family val="1"/>
    </font>
    <font>
      <sz val="16"/>
      <color theme="1"/>
      <name val="Century Gothic"/>
      <family val="1"/>
    </font>
    <font>
      <sz val="22"/>
      <color theme="1"/>
      <name val="Century Gothic"/>
      <family val="1"/>
    </font>
    <font>
      <sz val="24"/>
      <color theme="1" tint="0.499984740745262"/>
      <name val="Century Gothic"/>
      <family val="1"/>
    </font>
    <font>
      <sz val="14"/>
      <color theme="1"/>
      <name val="Century Gothic"/>
      <family val="1"/>
    </font>
    <font>
      <sz val="24"/>
      <color theme="1"/>
      <name val="Century Gothic"/>
      <family val="1"/>
    </font>
    <font>
      <sz val="14"/>
      <color theme="1" tint="0.34998626667073579"/>
      <name val="Century Gothic"/>
      <family val="1"/>
    </font>
    <font>
      <sz val="20"/>
      <color theme="1" tint="0.499984740745262"/>
      <name val="Century Gothic"/>
      <family val="1"/>
    </font>
    <font>
      <sz val="36"/>
      <color theme="0"/>
      <name val="Century Gothic"/>
      <family val="1"/>
    </font>
    <font>
      <sz val="16"/>
      <color theme="0"/>
      <name val="Century Gothic"/>
      <family val="1"/>
    </font>
    <font>
      <sz val="12"/>
      <color theme="0"/>
      <name val="Century Gothic"/>
      <family val="1"/>
    </font>
    <font>
      <sz val="11"/>
      <color theme="0"/>
      <name val="Century Gothic"/>
      <family val="1"/>
    </font>
    <font>
      <sz val="16"/>
      <color rgb="FFFFFFFF"/>
      <name val="Century Gothic"/>
      <family val="1"/>
    </font>
    <font>
      <sz val="12"/>
      <color rgb="FFFFFFFF"/>
      <name val="Century Gothic"/>
      <family val="1"/>
    </font>
    <font>
      <b/>
      <sz val="28"/>
      <color theme="1" tint="0.34998626667073579"/>
      <name val="Century Gothic"/>
      <family val="1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A6D9D9"/>
        <bgColor indexed="64"/>
      </patternFill>
    </fill>
    <fill>
      <patternFill patternType="solid">
        <fgColor rgb="FF6CD4D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AAB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A598"/>
        <bgColor indexed="64"/>
      </patternFill>
    </fill>
    <fill>
      <patternFill patternType="solid">
        <fgColor rgb="FF6781D2"/>
        <bgColor indexed="64"/>
      </patternFill>
    </fill>
    <fill>
      <patternFill patternType="solid">
        <fgColor rgb="FF3B5BBD"/>
        <bgColor indexed="64"/>
      </patternFill>
    </fill>
    <fill>
      <patternFill patternType="solid">
        <fgColor rgb="FF1238A8"/>
        <bgColor rgb="FF000000"/>
      </patternFill>
    </fill>
    <fill>
      <patternFill patternType="solid">
        <fgColor rgb="FF1238A8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medium">
        <color theme="0" tint="-0.249977111117893"/>
      </bottom>
      <diagonal/>
    </border>
    <border>
      <left/>
      <right style="thin">
        <color rgb="FFBFBFBF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</cellStyleXfs>
  <cellXfs count="89">
    <xf numFmtId="0" fontId="0" fillId="0" borderId="0" xfId="0"/>
    <xf numFmtId="0" fontId="3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vertical="center"/>
    </xf>
    <xf numFmtId="0" fontId="6" fillId="0" borderId="0" xfId="0" applyFont="1"/>
    <xf numFmtId="0" fontId="6" fillId="0" borderId="0" xfId="0" applyFont="1" applyAlignment="1">
      <alignment wrapText="1"/>
    </xf>
    <xf numFmtId="0" fontId="6" fillId="0" borderId="1" xfId="0" applyFont="1" applyBorder="1" applyAlignment="1">
      <alignment horizontal="left" vertical="center" inden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165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3" fontId="6" fillId="0" borderId="1" xfId="1" applyNumberFormat="1" applyFont="1" applyBorder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wrapText="1" indent="1"/>
    </xf>
    <xf numFmtId="164" fontId="6" fillId="4" borderId="1" xfId="0" applyNumberFormat="1" applyFont="1" applyFill="1" applyBorder="1" applyAlignment="1">
      <alignment horizontal="center" vertical="center"/>
    </xf>
    <xf numFmtId="165" fontId="6" fillId="4" borderId="1" xfId="0" applyNumberFormat="1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center" vertical="center"/>
    </xf>
    <xf numFmtId="165" fontId="6" fillId="5" borderId="1" xfId="0" applyNumberFormat="1" applyFont="1" applyFill="1" applyBorder="1" applyAlignment="1">
      <alignment horizontal="center" vertical="center"/>
    </xf>
    <xf numFmtId="3" fontId="6" fillId="6" borderId="1" xfId="1" applyNumberFormat="1" applyFont="1" applyFill="1" applyBorder="1" applyAlignment="1">
      <alignment horizontal="center" vertical="center"/>
    </xf>
    <xf numFmtId="165" fontId="6" fillId="6" borderId="1" xfId="0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left"/>
    </xf>
    <xf numFmtId="0" fontId="6" fillId="0" borderId="3" xfId="0" applyFont="1" applyBorder="1" applyAlignment="1">
      <alignment wrapText="1"/>
    </xf>
    <xf numFmtId="0" fontId="6" fillId="0" borderId="3" xfId="0" applyFont="1" applyBorder="1" applyAlignment="1">
      <alignment horizontal="center" wrapText="1"/>
    </xf>
    <xf numFmtId="0" fontId="11" fillId="0" borderId="0" xfId="0" applyFont="1" applyAlignment="1">
      <alignment horizontal="center" vertical="center" wrapText="1"/>
    </xf>
    <xf numFmtId="3" fontId="12" fillId="0" borderId="0" xfId="0" applyNumberFormat="1" applyFont="1" applyAlignment="1">
      <alignment horizontal="center" vertical="center" wrapText="1"/>
    </xf>
    <xf numFmtId="3" fontId="12" fillId="0" borderId="0" xfId="0" applyNumberFormat="1" applyFont="1" applyAlignment="1">
      <alignment vertical="center" wrapText="1"/>
    </xf>
    <xf numFmtId="165" fontId="12" fillId="0" borderId="0" xfId="0" applyNumberFormat="1" applyFont="1" applyAlignment="1">
      <alignment vertical="center" wrapText="1"/>
    </xf>
    <xf numFmtId="0" fontId="11" fillId="0" borderId="0" xfId="0" applyFont="1" applyAlignment="1">
      <alignment wrapText="1"/>
    </xf>
    <xf numFmtId="9" fontId="12" fillId="0" borderId="0" xfId="2" applyFont="1" applyFill="1" applyBorder="1" applyAlignment="1">
      <alignment vertical="center" wrapText="1"/>
    </xf>
    <xf numFmtId="3" fontId="6" fillId="7" borderId="1" xfId="1" applyNumberFormat="1" applyFont="1" applyFill="1" applyBorder="1" applyAlignment="1">
      <alignment horizontal="center" vertical="center"/>
    </xf>
    <xf numFmtId="3" fontId="6" fillId="0" borderId="0" xfId="0" applyNumberFormat="1" applyFont="1"/>
    <xf numFmtId="3" fontId="6" fillId="3" borderId="1" xfId="1" applyNumberFormat="1" applyFont="1" applyFill="1" applyBorder="1" applyAlignment="1">
      <alignment horizontal="center" vertical="center"/>
    </xf>
    <xf numFmtId="3" fontId="6" fillId="8" borderId="1" xfId="1" applyNumberFormat="1" applyFont="1" applyFill="1" applyBorder="1" applyAlignment="1">
      <alignment horizontal="center" vertical="center"/>
    </xf>
    <xf numFmtId="3" fontId="6" fillId="9" borderId="1" xfId="1" applyNumberFormat="1" applyFont="1" applyFill="1" applyBorder="1" applyAlignment="1">
      <alignment horizontal="center" vertical="center"/>
    </xf>
    <xf numFmtId="10" fontId="6" fillId="10" borderId="1" xfId="2" applyNumberFormat="1" applyFont="1" applyFill="1" applyBorder="1" applyAlignment="1">
      <alignment horizontal="center" vertical="center"/>
    </xf>
    <xf numFmtId="10" fontId="6" fillId="11" borderId="1" xfId="2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wrapText="1"/>
    </xf>
    <xf numFmtId="165" fontId="12" fillId="0" borderId="0" xfId="0" applyNumberFormat="1" applyFont="1" applyAlignment="1">
      <alignment vertical="center"/>
    </xf>
    <xf numFmtId="0" fontId="11" fillId="0" borderId="0" xfId="0" applyFont="1" applyAlignment="1">
      <alignment horizontal="center" wrapText="1"/>
    </xf>
    <xf numFmtId="165" fontId="12" fillId="0" borderId="0" xfId="0" applyNumberFormat="1" applyFont="1" applyAlignment="1">
      <alignment horizontal="center" vertical="center"/>
    </xf>
    <xf numFmtId="3" fontId="6" fillId="12" borderId="1" xfId="1" applyNumberFormat="1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/>
    </xf>
    <xf numFmtId="0" fontId="14" fillId="2" borderId="0" xfId="0" applyFont="1" applyFill="1" applyAlignment="1">
      <alignment horizontal="left" indent="1"/>
    </xf>
    <xf numFmtId="0" fontId="13" fillId="0" borderId="0" xfId="0" applyFont="1" applyAlignment="1">
      <alignment horizontal="right" vertical="center" indent="1"/>
    </xf>
    <xf numFmtId="9" fontId="18" fillId="16" borderId="1" xfId="2" applyFont="1" applyFill="1" applyBorder="1" applyAlignment="1">
      <alignment horizontal="center" vertical="center"/>
    </xf>
    <xf numFmtId="0" fontId="3" fillId="0" borderId="0" xfId="0" applyFont="1"/>
    <xf numFmtId="0" fontId="21" fillId="2" borderId="0" xfId="0" applyFont="1" applyFill="1" applyAlignment="1">
      <alignment vertical="center"/>
    </xf>
    <xf numFmtId="0" fontId="9" fillId="0" borderId="0" xfId="0" applyFont="1" applyAlignment="1">
      <alignment horizontal="right" indent="1"/>
    </xf>
    <xf numFmtId="0" fontId="11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  <xf numFmtId="165" fontId="15" fillId="13" borderId="2" xfId="0" applyNumberFormat="1" applyFont="1" applyFill="1" applyBorder="1" applyAlignment="1">
      <alignment horizontal="center" vertical="center"/>
    </xf>
    <xf numFmtId="165" fontId="15" fillId="13" borderId="4" xfId="0" applyNumberFormat="1" applyFont="1" applyFill="1" applyBorder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0" fontId="16" fillId="14" borderId="0" xfId="0" applyFont="1" applyFill="1" applyAlignment="1">
      <alignment horizontal="left" vertical="top" wrapText="1"/>
    </xf>
    <xf numFmtId="0" fontId="16" fillId="14" borderId="5" xfId="0" applyFont="1" applyFill="1" applyBorder="1" applyAlignment="1">
      <alignment horizontal="left" vertical="top" wrapText="1"/>
    </xf>
    <xf numFmtId="0" fontId="16" fillId="16" borderId="0" xfId="0" applyFont="1" applyFill="1" applyAlignment="1">
      <alignment horizontal="left" vertical="top" wrapText="1"/>
    </xf>
    <xf numFmtId="0" fontId="16" fillId="16" borderId="5" xfId="0" applyFont="1" applyFill="1" applyBorder="1" applyAlignment="1">
      <alignment horizontal="left" vertical="top" wrapText="1"/>
    </xf>
    <xf numFmtId="3" fontId="15" fillId="14" borderId="2" xfId="0" applyNumberFormat="1" applyFont="1" applyFill="1" applyBorder="1" applyAlignment="1">
      <alignment horizontal="center" vertical="center"/>
    </xf>
    <xf numFmtId="3" fontId="15" fillId="14" borderId="4" xfId="0" applyNumberFormat="1" applyFont="1" applyFill="1" applyBorder="1" applyAlignment="1">
      <alignment horizontal="center" vertical="center"/>
    </xf>
    <xf numFmtId="0" fontId="16" fillId="15" borderId="0" xfId="0" applyFont="1" applyFill="1" applyAlignment="1">
      <alignment horizontal="left" vertical="top" wrapText="1"/>
    </xf>
    <xf numFmtId="0" fontId="16" fillId="15" borderId="5" xfId="0" applyFont="1" applyFill="1" applyBorder="1" applyAlignment="1">
      <alignment horizontal="left" vertical="top" wrapText="1"/>
    </xf>
    <xf numFmtId="3" fontId="15" fillId="15" borderId="2" xfId="0" applyNumberFormat="1" applyFont="1" applyFill="1" applyBorder="1" applyAlignment="1">
      <alignment horizontal="center" vertical="center"/>
    </xf>
    <xf numFmtId="3" fontId="15" fillId="15" borderId="4" xfId="0" applyNumberFormat="1" applyFont="1" applyFill="1" applyBorder="1" applyAlignment="1">
      <alignment horizontal="center" vertical="center"/>
    </xf>
    <xf numFmtId="165" fontId="12" fillId="0" borderId="0" xfId="4" applyNumberFormat="1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 wrapText="1"/>
    </xf>
    <xf numFmtId="0" fontId="8" fillId="8" borderId="6" xfId="0" applyFont="1" applyFill="1" applyBorder="1" applyAlignment="1">
      <alignment horizontal="center" vertical="center" wrapText="1"/>
    </xf>
    <xf numFmtId="0" fontId="16" fillId="19" borderId="0" xfId="0" applyFont="1" applyFill="1" applyAlignment="1">
      <alignment horizontal="left" vertical="top" wrapText="1"/>
    </xf>
    <xf numFmtId="0" fontId="16" fillId="19" borderId="5" xfId="0" applyFont="1" applyFill="1" applyBorder="1" applyAlignment="1">
      <alignment horizontal="left" vertical="top" wrapText="1"/>
    </xf>
    <xf numFmtId="164" fontId="15" fillId="19" borderId="2" xfId="0" applyNumberFormat="1" applyFont="1" applyFill="1" applyBorder="1" applyAlignment="1">
      <alignment horizontal="center" vertical="center"/>
    </xf>
    <xf numFmtId="164" fontId="15" fillId="19" borderId="4" xfId="0" applyNumberFormat="1" applyFont="1" applyFill="1" applyBorder="1" applyAlignment="1">
      <alignment horizontal="center" vertical="center"/>
    </xf>
    <xf numFmtId="164" fontId="12" fillId="0" borderId="0" xfId="4" applyNumberFormat="1" applyFont="1" applyFill="1" applyBorder="1" applyAlignment="1">
      <alignment horizontal="center" vertical="center"/>
    </xf>
    <xf numFmtId="0" fontId="19" fillId="20" borderId="0" xfId="0" applyFont="1" applyFill="1" applyAlignment="1">
      <alignment horizontal="left" vertical="top" wrapText="1"/>
    </xf>
    <xf numFmtId="0" fontId="19" fillId="20" borderId="7" xfId="0" applyFont="1" applyFill="1" applyBorder="1" applyAlignment="1">
      <alignment horizontal="left" vertical="top" wrapText="1"/>
    </xf>
    <xf numFmtId="0" fontId="13" fillId="2" borderId="0" xfId="0" applyFont="1" applyFill="1" applyAlignment="1">
      <alignment horizontal="left" vertical="top" wrapText="1"/>
    </xf>
    <xf numFmtId="164" fontId="15" fillId="21" borderId="2" xfId="0" applyNumberFormat="1" applyFont="1" applyFill="1" applyBorder="1" applyAlignment="1">
      <alignment horizontal="center" vertical="center"/>
    </xf>
    <xf numFmtId="164" fontId="15" fillId="21" borderId="4" xfId="0" applyNumberFormat="1" applyFont="1" applyFill="1" applyBorder="1" applyAlignment="1">
      <alignment horizontal="center" vertical="center"/>
    </xf>
    <xf numFmtId="10" fontId="12" fillId="0" borderId="0" xfId="2" applyNumberFormat="1" applyFont="1" applyFill="1" applyBorder="1" applyAlignment="1">
      <alignment horizontal="center" vertical="center"/>
    </xf>
    <xf numFmtId="3" fontId="15" fillId="16" borderId="2" xfId="0" applyNumberFormat="1" applyFont="1" applyFill="1" applyBorder="1" applyAlignment="1">
      <alignment horizontal="center" vertical="center"/>
    </xf>
    <xf numFmtId="3" fontId="15" fillId="16" borderId="4" xfId="0" applyNumberFormat="1" applyFont="1" applyFill="1" applyBorder="1" applyAlignment="1">
      <alignment horizontal="center" vertical="center"/>
    </xf>
    <xf numFmtId="0" fontId="16" fillId="18" borderId="0" xfId="0" applyFont="1" applyFill="1" applyAlignment="1">
      <alignment horizontal="left" vertical="top" wrapText="1"/>
    </xf>
    <xf numFmtId="0" fontId="16" fillId="18" borderId="5" xfId="0" applyFont="1" applyFill="1" applyBorder="1" applyAlignment="1">
      <alignment horizontal="left" vertical="top" wrapText="1"/>
    </xf>
    <xf numFmtId="164" fontId="15" fillId="18" borderId="2" xfId="0" applyNumberFormat="1" applyFont="1" applyFill="1" applyBorder="1" applyAlignment="1">
      <alignment horizontal="center" vertical="center"/>
    </xf>
    <xf numFmtId="164" fontId="15" fillId="18" borderId="4" xfId="0" applyNumberFormat="1" applyFont="1" applyFill="1" applyBorder="1" applyAlignment="1">
      <alignment horizontal="center" vertical="center"/>
    </xf>
    <xf numFmtId="0" fontId="16" fillId="17" borderId="0" xfId="0" applyFont="1" applyFill="1" applyAlignment="1">
      <alignment horizontal="left" vertical="top" wrapText="1"/>
    </xf>
    <xf numFmtId="0" fontId="16" fillId="17" borderId="5" xfId="0" applyFont="1" applyFill="1" applyBorder="1" applyAlignment="1">
      <alignment horizontal="left" vertical="top" wrapText="1"/>
    </xf>
    <xf numFmtId="10" fontId="15" fillId="17" borderId="2" xfId="2" applyNumberFormat="1" applyFont="1" applyFill="1" applyBorder="1" applyAlignment="1">
      <alignment horizontal="center" vertical="center"/>
    </xf>
    <xf numFmtId="10" fontId="15" fillId="17" borderId="4" xfId="2" applyNumberFormat="1" applyFont="1" applyFill="1" applyBorder="1" applyAlignment="1">
      <alignment horizontal="center" vertical="center"/>
    </xf>
    <xf numFmtId="0" fontId="16" fillId="13" borderId="0" xfId="0" applyFont="1" applyFill="1" applyAlignment="1">
      <alignment horizontal="left" vertical="top" wrapText="1"/>
    </xf>
    <xf numFmtId="0" fontId="16" fillId="13" borderId="5" xfId="0" applyFont="1" applyFill="1" applyBorder="1" applyAlignment="1">
      <alignment horizontal="left" vertical="top" wrapText="1"/>
    </xf>
  </cellXfs>
  <cellStyles count="5">
    <cellStyle name="Comma" xfId="1" builtinId="3"/>
    <cellStyle name="Currency" xfId="4" builtinId="4"/>
    <cellStyle name="Normal" xfId="0" builtinId="0"/>
    <cellStyle name="Normal 2" xfId="3" xr:uid="{401A5385-5F1A-A34F-A640-00E38BE18698}"/>
    <cellStyle name="Percent" xfId="2" builtinId="5"/>
  </cellStyles>
  <dxfs count="0"/>
  <tableStyles count="0" defaultTableStyle="TableStyleMedium2" defaultPivotStyle="PivotStyleLight16"/>
  <colors>
    <mruColors>
      <color rgb="FFB2C9FF"/>
      <color rgb="FF6781D2"/>
      <color rgb="FF1238A8"/>
      <color rgb="FF3B5BBD"/>
      <color rgb="FF5B72BD"/>
      <color rgb="FF6CD4D9"/>
      <color rgb="FF00F4E1"/>
      <color rgb="FF00A598"/>
      <color rgb="FF00AABF"/>
      <color rgb="FF91D4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'Marketing Dashboard'!$B$47</c:f>
              <c:strCache>
                <c:ptCount val="1"/>
                <c:pt idx="0">
                  <c:v>IMPRESSIONS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'Marketing Dashboard'!$C$46:$N$46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'Marketing Dashboard'!$C$47:$N$47</c:f>
              <c:numCache>
                <c:formatCode>#,##0</c:formatCode>
                <c:ptCount val="12"/>
                <c:pt idx="0">
                  <c:v>125858</c:v>
                </c:pt>
                <c:pt idx="1">
                  <c:v>1041</c:v>
                </c:pt>
                <c:pt idx="2">
                  <c:v>1547</c:v>
                </c:pt>
                <c:pt idx="3">
                  <c:v>46407</c:v>
                </c:pt>
                <c:pt idx="4">
                  <c:v>39773</c:v>
                </c:pt>
                <c:pt idx="5">
                  <c:v>41843</c:v>
                </c:pt>
                <c:pt idx="6">
                  <c:v>28967</c:v>
                </c:pt>
                <c:pt idx="7">
                  <c:v>24598</c:v>
                </c:pt>
                <c:pt idx="8">
                  <c:v>0</c:v>
                </c:pt>
                <c:pt idx="9">
                  <c:v>0</c:v>
                </c:pt>
                <c:pt idx="10">
                  <c:v>9640</c:v>
                </c:pt>
                <c:pt idx="11">
                  <c:v>8630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9-844E-B77C-FB8623E3CD7B}"/>
            </c:ext>
          </c:extLst>
        </c:ser>
        <c:ser>
          <c:idx val="1"/>
          <c:order val="1"/>
          <c:tx>
            <c:strRef>
              <c:f>'Marketing Dashboard'!$B$48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'Marketing Dashboard'!$C$46:$N$46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'Marketing Dashboard'!$C$48:$N$48</c:f>
              <c:numCache>
                <c:formatCode>#,##0</c:formatCode>
                <c:ptCount val="12"/>
                <c:pt idx="0">
                  <c:v>738</c:v>
                </c:pt>
                <c:pt idx="1">
                  <c:v>41</c:v>
                </c:pt>
                <c:pt idx="2">
                  <c:v>58</c:v>
                </c:pt>
                <c:pt idx="3">
                  <c:v>290</c:v>
                </c:pt>
                <c:pt idx="4">
                  <c:v>207</c:v>
                </c:pt>
                <c:pt idx="5">
                  <c:v>236</c:v>
                </c:pt>
                <c:pt idx="6">
                  <c:v>178</c:v>
                </c:pt>
                <c:pt idx="7">
                  <c:v>159</c:v>
                </c:pt>
                <c:pt idx="8">
                  <c:v>0</c:v>
                </c:pt>
                <c:pt idx="9">
                  <c:v>0</c:v>
                </c:pt>
                <c:pt idx="10">
                  <c:v>392</c:v>
                </c:pt>
                <c:pt idx="11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99-844E-B77C-FB8623E3C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76959743"/>
        <c:axId val="927450991"/>
      </c:barChart>
      <c:lineChart>
        <c:grouping val="standard"/>
        <c:varyColors val="0"/>
        <c:ser>
          <c:idx val="2"/>
          <c:order val="2"/>
          <c:tx>
            <c:strRef>
              <c:f>'Marketing Dashboard'!$B$49</c:f>
              <c:strCache>
                <c:ptCount val="1"/>
                <c:pt idx="0">
                  <c:v>CTR</c:v>
                </c:pt>
              </c:strCache>
            </c:strRef>
          </c:tx>
          <c:spPr>
            <a:ln w="19050" cap="rnd">
              <a:solidFill>
                <a:srgbClr val="00A598"/>
              </a:solidFill>
              <a:prstDash val="solid"/>
              <a:round/>
            </a:ln>
            <a:effectLst/>
          </c:spPr>
          <c:marker>
            <c:symbol val="circle"/>
            <c:size val="10"/>
            <c:spPr>
              <a:solidFill>
                <a:srgbClr val="00F4E1"/>
              </a:solidFill>
              <a:ln w="9525">
                <a:solidFill>
                  <a:srgbClr val="00A598"/>
                </a:solidFill>
              </a:ln>
              <a:effectLst/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2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>
                      <a:glow rad="25400">
                        <a:schemeClr val="bg1"/>
                      </a:glow>
                    </a:effectLst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'Marketing Dashboard'!$C$46:$N$46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'Marketing Dashboard'!$C$49:$N$49</c:f>
              <c:numCache>
                <c:formatCode>0%</c:formatCode>
                <c:ptCount val="12"/>
                <c:pt idx="0">
                  <c:v>5.8637512116830074E-3</c:v>
                </c:pt>
                <c:pt idx="1">
                  <c:v>3.9385206532180597E-2</c:v>
                </c:pt>
                <c:pt idx="2">
                  <c:v>3.749191984486102E-2</c:v>
                </c:pt>
                <c:pt idx="3">
                  <c:v>6.249057254293533E-3</c:v>
                </c:pt>
                <c:pt idx="4">
                  <c:v>5.204535740326352E-3</c:v>
                </c:pt>
                <c:pt idx="5">
                  <c:v>5.6401309657529335E-3</c:v>
                </c:pt>
                <c:pt idx="6">
                  <c:v>6.1449235336762525E-3</c:v>
                </c:pt>
                <c:pt idx="7">
                  <c:v>6.4639401577364017E-3</c:v>
                </c:pt>
                <c:pt idx="8">
                  <c:v>0</c:v>
                </c:pt>
                <c:pt idx="9">
                  <c:v>0</c:v>
                </c:pt>
                <c:pt idx="10">
                  <c:v>4.0663900414937761E-2</c:v>
                </c:pt>
                <c:pt idx="11">
                  <c:v>5.168018539976825E-2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9-844E-B77C-FB8623E3C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494367"/>
        <c:axId val="516687231"/>
      </c:lineChart>
      <c:catAx>
        <c:axId val="57695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927450991"/>
        <c:crosses val="autoZero"/>
        <c:auto val="1"/>
        <c:lblAlgn val="ctr"/>
        <c:lblOffset val="100"/>
        <c:noMultiLvlLbl val="0"/>
      </c:catAx>
      <c:valAx>
        <c:axId val="92745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576959743"/>
        <c:crosses val="autoZero"/>
        <c:crossBetween val="between"/>
      </c:valAx>
      <c:valAx>
        <c:axId val="516687231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883494367"/>
        <c:crosses val="max"/>
        <c:crossBetween val="between"/>
      </c:valAx>
      <c:catAx>
        <c:axId val="8834943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66872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'Marketing Dashboard'!$AE$29</c:f>
              <c:strCache>
                <c:ptCount val="1"/>
                <c:pt idx="0">
                  <c:v>AD 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17-414A-8591-645ACAA55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17-414A-8591-645ACAA55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17-414A-8591-645ACAA55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917-414A-8591-645ACAA55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917-414A-8591-645ACAA559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'Marketing Dashboard'!$B$30:$B$43</c:f>
              <c:strCache>
                <c:ptCount val="5"/>
                <c:pt idx="0">
                  <c:v>January Campaign</c:v>
                </c:pt>
                <c:pt idx="1">
                  <c:v>April Campaign</c:v>
                </c:pt>
                <c:pt idx="2">
                  <c:v> Traffic</c:v>
                </c:pt>
                <c:pt idx="3">
                  <c:v>November Campaign</c:v>
                </c:pt>
                <c:pt idx="4">
                  <c:v>Display</c:v>
                </c:pt>
              </c:strCache>
            </c:strRef>
          </c:cat>
          <c:val>
            <c:numRef>
              <c:f>'Marketing Dashboard'!$AE$30:$AE$43</c:f>
              <c:numCache>
                <c:formatCode>"$"#,##0</c:formatCode>
                <c:ptCount val="5"/>
                <c:pt idx="0">
                  <c:v>152.66999999999999</c:v>
                </c:pt>
                <c:pt idx="1">
                  <c:v>367</c:v>
                </c:pt>
                <c:pt idx="2">
                  <c:v>316.05</c:v>
                </c:pt>
                <c:pt idx="3">
                  <c:v>173.55</c:v>
                </c:pt>
                <c:pt idx="4">
                  <c:v>85.76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917-414A-8591-645ACAA55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3"/>
      </c:doughnut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98450799227739"/>
          <c:y val="1.7230154677663E-2"/>
          <c:w val="0.89801549200772257"/>
          <c:h val="0.87749712008509861"/>
        </c:manualLayout>
      </c:layout>
      <c:lineChart>
        <c:grouping val="standard"/>
        <c:varyColors val="0"/>
        <c:ser>
          <c:idx val="0"/>
          <c:order val="0"/>
          <c:tx>
            <c:strRef>
              <c:f>'Marketing Dashboard'!$AD$29</c:f>
              <c:strCache>
                <c:ptCount val="1"/>
                <c:pt idx="0">
                  <c:v>CONVERSIONS</c:v>
                </c:pt>
              </c:strCache>
            </c:strRef>
          </c:tx>
          <c:spPr>
            <a:ln w="28575" cap="rnd">
              <a:solidFill>
                <a:srgbClr val="1238A8"/>
              </a:solidFill>
              <a:prstDash val="sysDot"/>
              <a:round/>
            </a:ln>
            <a:effectLst/>
          </c:spPr>
          <c:marker>
            <c:symbol val="diamond"/>
            <c:size val="11"/>
            <c:spPr>
              <a:solidFill>
                <a:srgbClr val="B2C9FF"/>
              </a:solidFill>
              <a:ln w="25400">
                <a:solidFill>
                  <a:srgbClr val="1238A8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'Marketing Dashboard'!$B$30:$B$43</c:f>
              <c:strCache>
                <c:ptCount val="5"/>
                <c:pt idx="0">
                  <c:v>January Campaign</c:v>
                </c:pt>
                <c:pt idx="1">
                  <c:v>April Campaign</c:v>
                </c:pt>
                <c:pt idx="2">
                  <c:v> Traffic</c:v>
                </c:pt>
                <c:pt idx="3">
                  <c:v>November Campaign</c:v>
                </c:pt>
                <c:pt idx="4">
                  <c:v>Display</c:v>
                </c:pt>
              </c:strCache>
            </c:strRef>
          </c:cat>
          <c:val>
            <c:numRef>
              <c:f>'Marketing Dashboard'!$AD$30:$AD$43</c:f>
              <c:numCache>
                <c:formatCode>General</c:formatCode>
                <c:ptCount val="5"/>
                <c:pt idx="0">
                  <c:v>17</c:v>
                </c:pt>
                <c:pt idx="1">
                  <c:v>0</c:v>
                </c:pt>
                <c:pt idx="2">
                  <c:v>21</c:v>
                </c:pt>
                <c:pt idx="3">
                  <c:v>13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CE-5449-A11B-A02BAF6CD6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1384255"/>
        <c:axId val="609592831"/>
      </c:lineChart>
      <c:catAx>
        <c:axId val="52138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609592831"/>
        <c:crosses val="autoZero"/>
        <c:auto val="1"/>
        <c:lblAlgn val="ctr"/>
        <c:lblOffset val="100"/>
        <c:noMultiLvlLbl val="0"/>
      </c:catAx>
      <c:valAx>
        <c:axId val="60959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52138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120650</xdr:colOff>
      <xdr:row>3</xdr:row>
      <xdr:rowOff>88900</xdr:rowOff>
    </xdr:from>
    <xdr:to>
      <xdr:col>17</xdr:col>
      <xdr:colOff>787400</xdr:colOff>
      <xdr:row>13</xdr:row>
      <xdr:rowOff>698500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A7498C-49ED-6B43-A3C7-68DD191CB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158750</xdr:colOff>
      <xdr:row>15</xdr:row>
      <xdr:rowOff>114300</xdr:rowOff>
    </xdr:from>
    <xdr:to>
      <xdr:col>12</xdr:col>
      <xdr:colOff>533400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CB0CF9-E2CD-D740-ADAC-256DA35E5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152400</xdr:colOff>
      <xdr:row>15</xdr:row>
      <xdr:rowOff>88900</xdr:rowOff>
    </xdr:from>
    <xdr:to>
      <xdr:col>17</xdr:col>
      <xdr:colOff>812800</xdr:colOff>
      <xdr:row>25</xdr:row>
      <xdr:rowOff>203200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DF6517-7219-E64F-A2D0-F2ED9F7E5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35AE7-FE6C-AA41-8E9D-E37EFE7C6E77}">
  <sheetPr>
    <tabColor theme="3" tint="0.79998168889431442"/>
    <pageSetUpPr fitToPage="1"/>
  </sheetPr>
  <dimension ref="A1:JQ51"/>
  <sheetViews>
    <sheetView showGridLines="0" tabSelected="1" zoomScale="67" zoomScaleNormal="100" workbookViewId="0">
      <selection activeCell="V48" sqref="V48"/>
    </sheetView>
  </sheetViews>
  <sheetFormatPr baseColWidth="10" defaultRowHeight="16"/>
  <cols>
    <col min="1" max="1" width="3.33203125" customWidth="1"/>
    <col min="2" max="2" width="19" customWidth="1"/>
    <col min="3" max="14" width="10.83203125" customWidth="1"/>
    <col min="15" max="15" width="15.83203125" customWidth="1"/>
    <col min="16" max="27" width="10.83203125" customWidth="1"/>
    <col min="28" max="34" width="15.83203125" customWidth="1"/>
    <col min="35" max="35" width="3.33203125" customWidth="1"/>
  </cols>
  <sheetData>
    <row r="1" spans="1:277" s="2" customFormat="1" ht="52" customHeight="1">
      <c r="A1" s="1"/>
      <c r="B1" s="46" t="s">
        <v>51</v>
      </c>
      <c r="C1"/>
      <c r="D1"/>
      <c r="E1"/>
      <c r="F1"/>
      <c r="G1"/>
      <c r="H1"/>
      <c r="I1"/>
      <c r="J1"/>
      <c r="K1"/>
      <c r="L1"/>
      <c r="M1"/>
      <c r="N1"/>
      <c r="O1" s="4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</row>
    <row r="2" spans="1:277" s="2" customFormat="1" ht="48" customHeight="1">
      <c r="A2" s="1"/>
      <c r="B2" s="73" t="s">
        <v>50</v>
      </c>
      <c r="C2" s="73"/>
      <c r="D2" s="73"/>
      <c r="E2" s="73"/>
      <c r="F2" s="73"/>
      <c r="G2" s="73"/>
      <c r="H2" s="73"/>
      <c r="I2" s="73"/>
      <c r="J2" s="73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</row>
    <row r="3" spans="1:277" ht="25" customHeight="1">
      <c r="B3" s="87" t="s">
        <v>39</v>
      </c>
      <c r="C3" s="87"/>
      <c r="D3" s="88"/>
      <c r="E3" s="42" t="s">
        <v>40</v>
      </c>
      <c r="F3" s="41"/>
      <c r="I3" s="38"/>
      <c r="M3" s="38"/>
      <c r="N3" s="38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48"/>
      <c r="AC3" s="48"/>
      <c r="AD3" s="27"/>
      <c r="AF3" s="49"/>
      <c r="AG3" s="49"/>
      <c r="AH3" s="49"/>
    </row>
    <row r="4" spans="1:277" ht="70" customHeight="1">
      <c r="B4" s="50">
        <f>AE47</f>
        <v>1095.03</v>
      </c>
      <c r="C4" s="50"/>
      <c r="D4" s="51"/>
      <c r="E4" s="39"/>
      <c r="I4" s="39"/>
      <c r="M4" s="39"/>
      <c r="N4" s="39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52"/>
      <c r="AC4" s="52"/>
      <c r="AD4" s="37"/>
      <c r="AF4" s="28"/>
      <c r="AG4" s="28"/>
      <c r="AH4" s="28"/>
    </row>
    <row r="5" spans="1:277" s="2" customFormat="1" ht="16" customHeight="1">
      <c r="A5" s="1"/>
      <c r="B5" s="3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 s="45"/>
      <c r="AD5"/>
      <c r="AF5"/>
      <c r="AG5"/>
      <c r="AH5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</row>
    <row r="6" spans="1:277" ht="25" customHeight="1">
      <c r="B6" s="53" t="s">
        <v>2</v>
      </c>
      <c r="C6" s="53"/>
      <c r="D6" s="54"/>
      <c r="AB6" s="48"/>
      <c r="AC6" s="48"/>
      <c r="AF6" s="27"/>
      <c r="AG6" s="27"/>
      <c r="AH6" s="27"/>
    </row>
    <row r="7" spans="1:277" s="2" customFormat="1" ht="70" customHeight="1">
      <c r="A7" s="1"/>
      <c r="B7" s="57">
        <f>AB47</f>
        <v>2745</v>
      </c>
      <c r="C7" s="57"/>
      <c r="D7" s="58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 s="52"/>
      <c r="AC7" s="52"/>
      <c r="AD7"/>
      <c r="AF7" s="28"/>
      <c r="AG7" s="28"/>
      <c r="AH7" s="28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</row>
    <row r="8" spans="1:277" ht="16" customHeight="1"/>
    <row r="9" spans="1:277" ht="25" customHeight="1">
      <c r="B9" s="59" t="s">
        <v>3</v>
      </c>
      <c r="C9" s="59"/>
      <c r="D9" s="60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48"/>
      <c r="AC9" s="48"/>
      <c r="AD9" s="27"/>
      <c r="AF9" s="27"/>
      <c r="AG9" s="27"/>
      <c r="AH9" s="27"/>
    </row>
    <row r="10" spans="1:277" ht="70" customHeight="1">
      <c r="B10" s="61">
        <f>O47</f>
        <v>328304</v>
      </c>
      <c r="C10" s="61"/>
      <c r="D10" s="62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63"/>
      <c r="AC10" s="63"/>
      <c r="AD10" s="25"/>
      <c r="AF10" s="26"/>
      <c r="AG10" s="26"/>
      <c r="AH10" s="26"/>
    </row>
    <row r="11" spans="1:277" ht="16" customHeight="1">
      <c r="AC11" s="45"/>
    </row>
    <row r="12" spans="1:277" ht="25" customHeight="1">
      <c r="B12" s="83" t="s">
        <v>41</v>
      </c>
      <c r="C12" s="83"/>
      <c r="D12" s="84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48"/>
      <c r="AC12" s="48"/>
      <c r="AD12" s="27"/>
      <c r="AF12" s="27"/>
      <c r="AG12" s="27"/>
      <c r="AH12" s="27"/>
    </row>
    <row r="13" spans="1:277" ht="70" customHeight="1">
      <c r="B13" s="85">
        <f>AC47</f>
        <v>8.3611530776353631E-3</v>
      </c>
      <c r="C13" s="85"/>
      <c r="D13" s="86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52"/>
      <c r="AC13" s="52"/>
      <c r="AD13" s="25"/>
      <c r="AF13" s="49"/>
      <c r="AG13" s="49"/>
      <c r="AH13" s="49"/>
    </row>
    <row r="14" spans="1:277" ht="69" customHeight="1">
      <c r="B14" s="3"/>
    </row>
    <row r="15" spans="1:277" ht="25" customHeight="1">
      <c r="B15" s="55" t="s">
        <v>38</v>
      </c>
      <c r="C15" s="55"/>
      <c r="D15" s="56"/>
      <c r="E15" s="42" t="s">
        <v>39</v>
      </c>
      <c r="F15" s="23"/>
      <c r="G15" s="23"/>
      <c r="H15" s="23"/>
      <c r="I15" s="23"/>
      <c r="J15" s="23"/>
      <c r="K15" s="23"/>
      <c r="L15" s="23"/>
      <c r="M15" s="42" t="s">
        <v>47</v>
      </c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48"/>
      <c r="AC15" s="48"/>
      <c r="AD15" s="27"/>
      <c r="AF15" s="27"/>
      <c r="AG15" s="27"/>
      <c r="AH15" s="27"/>
    </row>
    <row r="16" spans="1:277" ht="70" customHeight="1">
      <c r="B16" s="77">
        <f>AD47</f>
        <v>52</v>
      </c>
      <c r="C16" s="77"/>
      <c r="D16" s="78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76"/>
      <c r="AC16" s="76"/>
      <c r="AD16" s="25"/>
      <c r="AF16" s="26"/>
      <c r="AG16" s="26"/>
      <c r="AH16" s="26"/>
    </row>
    <row r="17" spans="2:34">
      <c r="AC17" s="45"/>
    </row>
    <row r="18" spans="2:34" ht="25" customHeight="1">
      <c r="B18" s="79" t="s">
        <v>36</v>
      </c>
      <c r="C18" s="79"/>
      <c r="D18" s="80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48"/>
      <c r="AC18" s="48"/>
      <c r="AD18" s="27"/>
      <c r="AF18" s="27"/>
      <c r="AG18" s="27"/>
      <c r="AH18" s="27"/>
    </row>
    <row r="19" spans="2:34" ht="70" customHeight="1">
      <c r="B19" s="81">
        <f>AH47</f>
        <v>21.058269230769231</v>
      </c>
      <c r="C19" s="81"/>
      <c r="D19" s="82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76"/>
      <c r="AC19" s="76"/>
      <c r="AD19" s="25"/>
      <c r="AF19" s="26"/>
      <c r="AG19" s="26"/>
      <c r="AH19" s="26"/>
    </row>
    <row r="20" spans="2:34">
      <c r="AC20" s="45"/>
    </row>
    <row r="21" spans="2:34" ht="25" customHeight="1">
      <c r="B21" s="66" t="s">
        <v>42</v>
      </c>
      <c r="C21" s="66"/>
      <c r="D21" s="67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48"/>
      <c r="AC21" s="48"/>
      <c r="AD21" s="27"/>
      <c r="AF21" s="27"/>
      <c r="AG21" s="27"/>
      <c r="AH21" s="27"/>
    </row>
    <row r="22" spans="2:34" ht="70" customHeight="1">
      <c r="B22" s="68">
        <f>AF47</f>
        <v>0.39891803278688526</v>
      </c>
      <c r="C22" s="68"/>
      <c r="D22" s="69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70"/>
      <c r="AC22" s="70"/>
      <c r="AD22" s="25"/>
      <c r="AF22" s="26"/>
      <c r="AG22" s="26"/>
      <c r="AH22" s="26"/>
    </row>
    <row r="23" spans="2:34">
      <c r="AC23" s="45"/>
    </row>
    <row r="24" spans="2:34" ht="25" customHeight="1">
      <c r="B24" s="71" t="s">
        <v>43</v>
      </c>
      <c r="C24" s="71"/>
      <c r="D24" s="72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48"/>
      <c r="AC24" s="48"/>
      <c r="AD24" s="27"/>
      <c r="AF24" s="27"/>
      <c r="AG24" s="27"/>
      <c r="AH24" s="27"/>
    </row>
    <row r="25" spans="2:34" ht="70" customHeight="1">
      <c r="B25" s="74">
        <f>AG47</f>
        <v>3.3354147375603098</v>
      </c>
      <c r="C25" s="74"/>
      <c r="D25" s="75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76"/>
      <c r="AC25" s="76"/>
      <c r="AD25" s="25"/>
      <c r="AF25" s="26"/>
      <c r="AG25" s="26"/>
      <c r="AH25" s="26"/>
    </row>
    <row r="26" spans="2:34" ht="32" customHeight="1"/>
    <row r="27" spans="2:34" ht="35" customHeight="1">
      <c r="B27" s="20" t="s">
        <v>10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2" t="s">
        <v>6</v>
      </c>
      <c r="AD27" s="21"/>
      <c r="AE27" s="21"/>
      <c r="AF27" s="22" t="s">
        <v>5</v>
      </c>
      <c r="AG27" s="22" t="s">
        <v>44</v>
      </c>
      <c r="AH27" s="22"/>
    </row>
    <row r="28" spans="2:34" ht="25" thickBot="1">
      <c r="B28" s="5"/>
      <c r="C28" s="64" t="s">
        <v>21</v>
      </c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5"/>
      <c r="P28" s="65" t="s">
        <v>34</v>
      </c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5"/>
      <c r="AC28" s="7" t="s">
        <v>7</v>
      </c>
      <c r="AD28" s="7"/>
      <c r="AE28" s="7"/>
      <c r="AF28" s="7" t="s">
        <v>9</v>
      </c>
      <c r="AG28" s="7" t="s">
        <v>45</v>
      </c>
      <c r="AH28" s="7" t="s">
        <v>37</v>
      </c>
    </row>
    <row r="29" spans="2:34" ht="35" customHeight="1">
      <c r="B29" s="13" t="s">
        <v>0</v>
      </c>
      <c r="C29" s="8" t="s">
        <v>22</v>
      </c>
      <c r="D29" s="8" t="s">
        <v>23</v>
      </c>
      <c r="E29" s="8" t="s">
        <v>24</v>
      </c>
      <c r="F29" s="8" t="s">
        <v>25</v>
      </c>
      <c r="G29" s="8" t="s">
        <v>26</v>
      </c>
      <c r="H29" s="8" t="s">
        <v>27</v>
      </c>
      <c r="I29" s="8" t="s">
        <v>28</v>
      </c>
      <c r="J29" s="8" t="s">
        <v>29</v>
      </c>
      <c r="K29" s="8" t="s">
        <v>30</v>
      </c>
      <c r="L29" s="8" t="s">
        <v>31</v>
      </c>
      <c r="M29" s="8" t="s">
        <v>32</v>
      </c>
      <c r="N29" s="8" t="s">
        <v>33</v>
      </c>
      <c r="O29" s="8" t="s">
        <v>11</v>
      </c>
      <c r="P29" s="8" t="s">
        <v>22</v>
      </c>
      <c r="Q29" s="8" t="s">
        <v>23</v>
      </c>
      <c r="R29" s="8" t="s">
        <v>24</v>
      </c>
      <c r="S29" s="8" t="s">
        <v>25</v>
      </c>
      <c r="T29" s="8" t="s">
        <v>26</v>
      </c>
      <c r="U29" s="8" t="s">
        <v>27</v>
      </c>
      <c r="V29" s="8" t="s">
        <v>28</v>
      </c>
      <c r="W29" s="8" t="s">
        <v>29</v>
      </c>
      <c r="X29" s="8" t="s">
        <v>30</v>
      </c>
      <c r="Y29" s="8" t="s">
        <v>31</v>
      </c>
      <c r="Z29" s="8" t="s">
        <v>32</v>
      </c>
      <c r="AA29" s="8" t="s">
        <v>33</v>
      </c>
      <c r="AB29" s="8" t="s">
        <v>35</v>
      </c>
      <c r="AC29" s="8" t="s">
        <v>1</v>
      </c>
      <c r="AD29" s="8" t="s">
        <v>38</v>
      </c>
      <c r="AE29" s="8" t="s">
        <v>39</v>
      </c>
      <c r="AF29" s="8" t="s">
        <v>4</v>
      </c>
      <c r="AG29" s="8" t="s">
        <v>46</v>
      </c>
      <c r="AH29" s="36" t="s">
        <v>36</v>
      </c>
    </row>
    <row r="30" spans="2:34" ht="35" customHeight="1">
      <c r="B30" s="6" t="s">
        <v>52</v>
      </c>
      <c r="C30" s="11">
        <v>2233</v>
      </c>
      <c r="D30" s="11">
        <v>1041</v>
      </c>
      <c r="E30" s="11">
        <v>1547</v>
      </c>
      <c r="F30" s="11">
        <v>1601</v>
      </c>
      <c r="G30" s="11"/>
      <c r="H30" s="11"/>
      <c r="I30" s="11"/>
      <c r="J30" s="11"/>
      <c r="K30" s="11"/>
      <c r="L30" s="11"/>
      <c r="M30" s="11"/>
      <c r="N30" s="11"/>
      <c r="O30" s="29">
        <f>SUM(C30:N30)</f>
        <v>6422</v>
      </c>
      <c r="P30" s="11">
        <v>96</v>
      </c>
      <c r="Q30" s="11">
        <v>41</v>
      </c>
      <c r="R30" s="11">
        <v>58</v>
      </c>
      <c r="S30" s="11">
        <v>69</v>
      </c>
      <c r="T30" s="11"/>
      <c r="U30" s="11"/>
      <c r="V30" s="11"/>
      <c r="W30" s="11"/>
      <c r="X30" s="11"/>
      <c r="Y30" s="11"/>
      <c r="Z30" s="11"/>
      <c r="AA30" s="11"/>
      <c r="AB30" s="32">
        <f>SUM(P30:AA30)</f>
        <v>264</v>
      </c>
      <c r="AC30" s="34">
        <f>IFERROR(AB30/O30,"0")</f>
        <v>4.1108688881968232E-2</v>
      </c>
      <c r="AD30" s="10">
        <v>17</v>
      </c>
      <c r="AE30" s="9">
        <v>152.66999999999999</v>
      </c>
      <c r="AF30" s="14">
        <f t="shared" ref="AF30:AF43" si="0">IFERROR(AE30/AB30,"0")</f>
        <v>0.5782954545454545</v>
      </c>
      <c r="AG30" s="14">
        <f>IFERROR(AE30/O30*1000,"0")</f>
        <v>23.772967922765492</v>
      </c>
      <c r="AH30" s="15">
        <f t="shared" ref="AH30:AH43" si="1">IFERROR(AE30/AD30,"0")</f>
        <v>8.9805882352941175</v>
      </c>
    </row>
    <row r="31" spans="2:34" ht="35" customHeight="1">
      <c r="B31" s="6" t="s">
        <v>53</v>
      </c>
      <c r="C31" s="11"/>
      <c r="D31" s="11"/>
      <c r="E31" s="11"/>
      <c r="F31" s="11">
        <v>44806</v>
      </c>
      <c r="G31" s="11">
        <v>39773</v>
      </c>
      <c r="H31" s="11">
        <v>41843</v>
      </c>
      <c r="I31" s="11">
        <v>28967</v>
      </c>
      <c r="J31" s="11">
        <v>24598</v>
      </c>
      <c r="K31" s="11"/>
      <c r="L31" s="11"/>
      <c r="M31" s="11"/>
      <c r="N31" s="11"/>
      <c r="O31" s="29">
        <f t="shared" ref="O31:O43" si="2">SUM(C31:N31)</f>
        <v>179987</v>
      </c>
      <c r="P31" s="11"/>
      <c r="Q31" s="11"/>
      <c r="R31" s="11"/>
      <c r="S31" s="11">
        <v>221</v>
      </c>
      <c r="T31" s="11">
        <v>207</v>
      </c>
      <c r="U31" s="11">
        <v>236</v>
      </c>
      <c r="V31" s="11">
        <v>178</v>
      </c>
      <c r="W31" s="11">
        <v>159</v>
      </c>
      <c r="X31" s="11"/>
      <c r="Y31" s="11"/>
      <c r="Z31" s="11"/>
      <c r="AA31" s="11"/>
      <c r="AB31" s="32">
        <f t="shared" ref="AB31:AB43" si="3">SUM(P31:AA31)</f>
        <v>1001</v>
      </c>
      <c r="AC31" s="34">
        <f t="shared" ref="AC31:AC43" si="4">IFERROR(AB31/O31,"0")</f>
        <v>5.5615127759227057E-3</v>
      </c>
      <c r="AD31" s="10" t="s">
        <v>48</v>
      </c>
      <c r="AE31" s="9">
        <v>367</v>
      </c>
      <c r="AF31" s="14">
        <f t="shared" si="0"/>
        <v>0.36663336663336665</v>
      </c>
      <c r="AG31" s="14">
        <f t="shared" ref="AG31:AG43" si="5">IFERROR(AE31/O31*1000,"0")</f>
        <v>2.0390361526110219</v>
      </c>
      <c r="AH31" s="15" t="s">
        <v>48</v>
      </c>
    </row>
    <row r="32" spans="2:34" ht="35" customHeight="1">
      <c r="B32" s="6" t="s">
        <v>54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>
        <v>7659</v>
      </c>
      <c r="N32" s="11">
        <v>6931</v>
      </c>
      <c r="O32" s="29">
        <f t="shared" si="2"/>
        <v>14590</v>
      </c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>
        <v>287</v>
      </c>
      <c r="AA32" s="11">
        <v>372</v>
      </c>
      <c r="AB32" s="32">
        <f t="shared" si="3"/>
        <v>659</v>
      </c>
      <c r="AC32" s="34">
        <f t="shared" si="4"/>
        <v>4.5167923235092527E-2</v>
      </c>
      <c r="AD32" s="10">
        <v>21</v>
      </c>
      <c r="AE32" s="9">
        <v>316.05</v>
      </c>
      <c r="AF32" s="14">
        <f t="shared" si="0"/>
        <v>0.47959028831562978</v>
      </c>
      <c r="AG32" s="14">
        <f t="shared" si="5"/>
        <v>21.662097326936259</v>
      </c>
      <c r="AH32" s="15">
        <f t="shared" si="1"/>
        <v>15.05</v>
      </c>
    </row>
    <row r="33" spans="2:34" ht="35" customHeight="1">
      <c r="B33" s="6" t="s">
        <v>55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>
        <v>1981</v>
      </c>
      <c r="N33" s="11">
        <v>1699</v>
      </c>
      <c r="O33" s="29">
        <f t="shared" si="2"/>
        <v>3680</v>
      </c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>
        <v>105</v>
      </c>
      <c r="AA33" s="11">
        <v>74</v>
      </c>
      <c r="AB33" s="32">
        <f t="shared" si="3"/>
        <v>179</v>
      </c>
      <c r="AC33" s="34">
        <f t="shared" si="4"/>
        <v>4.8641304347826084E-2</v>
      </c>
      <c r="AD33" s="10">
        <v>13</v>
      </c>
      <c r="AE33" s="9">
        <v>173.55</v>
      </c>
      <c r="AF33" s="14">
        <f t="shared" si="0"/>
        <v>0.96955307262569834</v>
      </c>
      <c r="AG33" s="14">
        <f t="shared" si="5"/>
        <v>47.16032608695653</v>
      </c>
      <c r="AH33" s="15">
        <f t="shared" si="1"/>
        <v>13.350000000000001</v>
      </c>
    </row>
    <row r="34" spans="2:34" ht="35" customHeight="1">
      <c r="B34" s="6" t="s">
        <v>49</v>
      </c>
      <c r="C34" s="11">
        <v>123625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29">
        <f t="shared" si="2"/>
        <v>123625</v>
      </c>
      <c r="P34" s="11">
        <v>642</v>
      </c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32">
        <f t="shared" si="3"/>
        <v>642</v>
      </c>
      <c r="AC34" s="34">
        <f t="shared" si="4"/>
        <v>5.1931243680485338E-3</v>
      </c>
      <c r="AD34" s="10">
        <v>1</v>
      </c>
      <c r="AE34" s="9">
        <v>85.76</v>
      </c>
      <c r="AF34" s="14">
        <f t="shared" si="0"/>
        <v>0.13358255451713397</v>
      </c>
      <c r="AG34" s="14">
        <f t="shared" si="5"/>
        <v>0.69371081900910014</v>
      </c>
      <c r="AH34" s="15">
        <f t="shared" si="1"/>
        <v>85.76</v>
      </c>
    </row>
    <row r="35" spans="2:34" ht="35" hidden="1" customHeight="1">
      <c r="B35" s="6" t="s">
        <v>12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29">
        <f t="shared" si="2"/>
        <v>0</v>
      </c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32">
        <f t="shared" si="3"/>
        <v>0</v>
      </c>
      <c r="AC35" s="34" t="str">
        <f t="shared" si="4"/>
        <v>0</v>
      </c>
      <c r="AD35" s="10"/>
      <c r="AE35" s="9"/>
      <c r="AF35" s="14" t="str">
        <f t="shared" si="0"/>
        <v>0</v>
      </c>
      <c r="AG35" s="14" t="str">
        <f t="shared" si="5"/>
        <v>0</v>
      </c>
      <c r="AH35" s="15" t="str">
        <f t="shared" si="1"/>
        <v>0</v>
      </c>
    </row>
    <row r="36" spans="2:34" ht="35" hidden="1" customHeight="1">
      <c r="B36" s="6" t="s">
        <v>13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29">
        <f t="shared" si="2"/>
        <v>0</v>
      </c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32">
        <f t="shared" si="3"/>
        <v>0</v>
      </c>
      <c r="AC36" s="34" t="str">
        <f t="shared" si="4"/>
        <v>0</v>
      </c>
      <c r="AD36" s="10"/>
      <c r="AE36" s="9"/>
      <c r="AF36" s="14" t="str">
        <f t="shared" si="0"/>
        <v>0</v>
      </c>
      <c r="AG36" s="14" t="str">
        <f t="shared" si="5"/>
        <v>0</v>
      </c>
      <c r="AH36" s="15" t="str">
        <f t="shared" si="1"/>
        <v>0</v>
      </c>
    </row>
    <row r="37" spans="2:34" ht="35" hidden="1" customHeight="1">
      <c r="B37" s="6" t="s">
        <v>14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29">
        <f t="shared" si="2"/>
        <v>0</v>
      </c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32">
        <f t="shared" si="3"/>
        <v>0</v>
      </c>
      <c r="AC37" s="34" t="str">
        <f t="shared" si="4"/>
        <v>0</v>
      </c>
      <c r="AD37" s="10"/>
      <c r="AE37" s="9"/>
      <c r="AF37" s="14" t="str">
        <f t="shared" si="0"/>
        <v>0</v>
      </c>
      <c r="AG37" s="14" t="str">
        <f t="shared" si="5"/>
        <v>0</v>
      </c>
      <c r="AH37" s="15" t="str">
        <f t="shared" si="1"/>
        <v>0</v>
      </c>
    </row>
    <row r="38" spans="2:34" ht="35" hidden="1" customHeight="1">
      <c r="B38" s="6" t="s">
        <v>15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29">
        <f t="shared" si="2"/>
        <v>0</v>
      </c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32">
        <f t="shared" si="3"/>
        <v>0</v>
      </c>
      <c r="AC38" s="34" t="str">
        <f t="shared" si="4"/>
        <v>0</v>
      </c>
      <c r="AD38" s="10"/>
      <c r="AE38" s="9"/>
      <c r="AF38" s="14" t="str">
        <f t="shared" si="0"/>
        <v>0</v>
      </c>
      <c r="AG38" s="14" t="str">
        <f t="shared" si="5"/>
        <v>0</v>
      </c>
      <c r="AH38" s="15" t="str">
        <f t="shared" si="1"/>
        <v>0</v>
      </c>
    </row>
    <row r="39" spans="2:34" ht="35" hidden="1" customHeight="1">
      <c r="B39" s="6" t="s">
        <v>16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29">
        <f t="shared" si="2"/>
        <v>0</v>
      </c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32">
        <f t="shared" si="3"/>
        <v>0</v>
      </c>
      <c r="AC39" s="34" t="str">
        <f t="shared" si="4"/>
        <v>0</v>
      </c>
      <c r="AD39" s="10"/>
      <c r="AE39" s="9"/>
      <c r="AF39" s="14" t="str">
        <f t="shared" si="0"/>
        <v>0</v>
      </c>
      <c r="AG39" s="14" t="str">
        <f t="shared" si="5"/>
        <v>0</v>
      </c>
      <c r="AH39" s="15" t="str">
        <f t="shared" si="1"/>
        <v>0</v>
      </c>
    </row>
    <row r="40" spans="2:34" ht="35" hidden="1" customHeight="1">
      <c r="B40" s="6" t="s">
        <v>17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29">
        <f t="shared" si="2"/>
        <v>0</v>
      </c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32">
        <f t="shared" si="3"/>
        <v>0</v>
      </c>
      <c r="AC40" s="34" t="str">
        <f t="shared" si="4"/>
        <v>0</v>
      </c>
      <c r="AD40" s="10"/>
      <c r="AE40" s="9"/>
      <c r="AF40" s="14" t="str">
        <f t="shared" si="0"/>
        <v>0</v>
      </c>
      <c r="AG40" s="14" t="str">
        <f t="shared" si="5"/>
        <v>0</v>
      </c>
      <c r="AH40" s="15" t="str">
        <f t="shared" si="1"/>
        <v>0</v>
      </c>
    </row>
    <row r="41" spans="2:34" ht="35" hidden="1" customHeight="1">
      <c r="B41" s="6" t="s">
        <v>18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29">
        <f t="shared" si="2"/>
        <v>0</v>
      </c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32">
        <f t="shared" si="3"/>
        <v>0</v>
      </c>
      <c r="AC41" s="34" t="str">
        <f t="shared" si="4"/>
        <v>0</v>
      </c>
      <c r="AD41" s="10"/>
      <c r="AE41" s="9"/>
      <c r="AF41" s="14" t="str">
        <f t="shared" si="0"/>
        <v>0</v>
      </c>
      <c r="AG41" s="14" t="str">
        <f t="shared" si="5"/>
        <v>0</v>
      </c>
      <c r="AH41" s="15" t="str">
        <f t="shared" si="1"/>
        <v>0</v>
      </c>
    </row>
    <row r="42" spans="2:34" ht="35" hidden="1" customHeight="1">
      <c r="B42" s="6" t="s">
        <v>19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29">
        <f t="shared" si="2"/>
        <v>0</v>
      </c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32">
        <f t="shared" si="3"/>
        <v>0</v>
      </c>
      <c r="AC42" s="34" t="str">
        <f t="shared" si="4"/>
        <v>0</v>
      </c>
      <c r="AD42" s="10"/>
      <c r="AE42" s="9"/>
      <c r="AF42" s="14" t="str">
        <f t="shared" si="0"/>
        <v>0</v>
      </c>
      <c r="AG42" s="14" t="str">
        <f t="shared" si="5"/>
        <v>0</v>
      </c>
      <c r="AH42" s="15" t="str">
        <f t="shared" si="1"/>
        <v>0</v>
      </c>
    </row>
    <row r="43" spans="2:34" ht="35" hidden="1" customHeight="1">
      <c r="B43" s="6" t="s">
        <v>20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29">
        <f t="shared" si="2"/>
        <v>0</v>
      </c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32">
        <f t="shared" si="3"/>
        <v>0</v>
      </c>
      <c r="AC43" s="34" t="str">
        <f t="shared" si="4"/>
        <v>0</v>
      </c>
      <c r="AD43" s="10"/>
      <c r="AE43" s="9"/>
      <c r="AF43" s="14" t="str">
        <f t="shared" si="0"/>
        <v>0</v>
      </c>
      <c r="AG43" s="14" t="str">
        <f t="shared" si="5"/>
        <v>0</v>
      </c>
      <c r="AH43" s="15" t="str">
        <f t="shared" si="1"/>
        <v>0</v>
      </c>
    </row>
    <row r="44" spans="2:34" ht="10" customHeight="1">
      <c r="B44" s="4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4"/>
      <c r="AD44" s="4"/>
      <c r="AE44" s="4"/>
      <c r="AF44" s="4"/>
      <c r="AG44" s="4"/>
      <c r="AH44" s="4"/>
    </row>
    <row r="45" spans="2:34" ht="25" thickBot="1">
      <c r="B45" s="5"/>
      <c r="C45" s="64" t="s">
        <v>21</v>
      </c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5"/>
      <c r="P45" s="65" t="s">
        <v>34</v>
      </c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5"/>
      <c r="AC45" s="7" t="s">
        <v>7</v>
      </c>
      <c r="AD45" s="7"/>
      <c r="AE45" s="7"/>
      <c r="AF45" s="7" t="s">
        <v>9</v>
      </c>
      <c r="AG45" s="7" t="s">
        <v>9</v>
      </c>
      <c r="AH45" s="7" t="s">
        <v>37</v>
      </c>
    </row>
    <row r="46" spans="2:34" ht="35" customHeight="1">
      <c r="B46" s="47" t="s">
        <v>8</v>
      </c>
      <c r="C46" s="8" t="s">
        <v>22</v>
      </c>
      <c r="D46" s="8" t="s">
        <v>23</v>
      </c>
      <c r="E46" s="8" t="s">
        <v>24</v>
      </c>
      <c r="F46" s="8" t="s">
        <v>25</v>
      </c>
      <c r="G46" s="8" t="s">
        <v>26</v>
      </c>
      <c r="H46" s="8" t="s">
        <v>27</v>
      </c>
      <c r="I46" s="8" t="s">
        <v>28</v>
      </c>
      <c r="J46" s="8" t="s">
        <v>29</v>
      </c>
      <c r="K46" s="8" t="s">
        <v>30</v>
      </c>
      <c r="L46" s="8" t="s">
        <v>31</v>
      </c>
      <c r="M46" s="8" t="s">
        <v>32</v>
      </c>
      <c r="N46" s="8" t="s">
        <v>33</v>
      </c>
      <c r="O46" s="8" t="s">
        <v>11</v>
      </c>
      <c r="P46" s="8" t="s">
        <v>22</v>
      </c>
      <c r="Q46" s="8" t="s">
        <v>23</v>
      </c>
      <c r="R46" s="8" t="s">
        <v>24</v>
      </c>
      <c r="S46" s="8" t="s">
        <v>25</v>
      </c>
      <c r="T46" s="8" t="s">
        <v>26</v>
      </c>
      <c r="U46" s="8" t="s">
        <v>27</v>
      </c>
      <c r="V46" s="8" t="s">
        <v>28</v>
      </c>
      <c r="W46" s="8" t="s">
        <v>29</v>
      </c>
      <c r="X46" s="8" t="s">
        <v>30</v>
      </c>
      <c r="Y46" s="8" t="s">
        <v>31</v>
      </c>
      <c r="Z46" s="8" t="s">
        <v>32</v>
      </c>
      <c r="AA46" s="8" t="s">
        <v>33</v>
      </c>
      <c r="AB46" s="8" t="s">
        <v>35</v>
      </c>
      <c r="AC46" s="8" t="s">
        <v>1</v>
      </c>
      <c r="AD46" s="8" t="s">
        <v>38</v>
      </c>
      <c r="AE46" s="8" t="s">
        <v>39</v>
      </c>
      <c r="AF46" s="8" t="s">
        <v>4</v>
      </c>
      <c r="AG46" s="8" t="s">
        <v>46</v>
      </c>
      <c r="AH46" s="36" t="s">
        <v>36</v>
      </c>
    </row>
    <row r="47" spans="2:34" ht="35" customHeight="1">
      <c r="B47" s="43" t="s">
        <v>3</v>
      </c>
      <c r="C47" s="18">
        <f t="shared" ref="C47:AB47" si="6">SUM(C30:C43)</f>
        <v>125858</v>
      </c>
      <c r="D47" s="18">
        <f t="shared" si="6"/>
        <v>1041</v>
      </c>
      <c r="E47" s="18">
        <f t="shared" si="6"/>
        <v>1547</v>
      </c>
      <c r="F47" s="18">
        <f t="shared" si="6"/>
        <v>46407</v>
      </c>
      <c r="G47" s="18">
        <f t="shared" si="6"/>
        <v>39773</v>
      </c>
      <c r="H47" s="18">
        <f t="shared" si="6"/>
        <v>41843</v>
      </c>
      <c r="I47" s="18">
        <f t="shared" si="6"/>
        <v>28967</v>
      </c>
      <c r="J47" s="18">
        <f t="shared" si="6"/>
        <v>24598</v>
      </c>
      <c r="K47" s="18">
        <f t="shared" si="6"/>
        <v>0</v>
      </c>
      <c r="L47" s="18">
        <f t="shared" si="6"/>
        <v>0</v>
      </c>
      <c r="M47" s="18">
        <f t="shared" si="6"/>
        <v>9640</v>
      </c>
      <c r="N47" s="18">
        <f t="shared" si="6"/>
        <v>8630</v>
      </c>
      <c r="O47" s="31">
        <f t="shared" si="6"/>
        <v>328304</v>
      </c>
      <c r="P47" s="18">
        <f t="shared" si="6"/>
        <v>738</v>
      </c>
      <c r="Q47" s="18">
        <f t="shared" si="6"/>
        <v>41</v>
      </c>
      <c r="R47" s="18">
        <f t="shared" si="6"/>
        <v>58</v>
      </c>
      <c r="S47" s="18">
        <f t="shared" si="6"/>
        <v>290</v>
      </c>
      <c r="T47" s="18">
        <f t="shared" si="6"/>
        <v>207</v>
      </c>
      <c r="U47" s="18">
        <f t="shared" si="6"/>
        <v>236</v>
      </c>
      <c r="V47" s="18">
        <f t="shared" si="6"/>
        <v>178</v>
      </c>
      <c r="W47" s="18">
        <f t="shared" si="6"/>
        <v>159</v>
      </c>
      <c r="X47" s="18">
        <f t="shared" si="6"/>
        <v>0</v>
      </c>
      <c r="Y47" s="18">
        <f t="shared" si="6"/>
        <v>0</v>
      </c>
      <c r="Z47" s="18">
        <f t="shared" si="6"/>
        <v>392</v>
      </c>
      <c r="AA47" s="18">
        <f t="shared" si="6"/>
        <v>446</v>
      </c>
      <c r="AB47" s="33">
        <f t="shared" si="6"/>
        <v>2745</v>
      </c>
      <c r="AC47" s="35">
        <f>IFERROR(AB47/O47,"0")</f>
        <v>8.3611530776353631E-3</v>
      </c>
      <c r="AD47" s="18">
        <f>SUM(AD30:AD43)</f>
        <v>52</v>
      </c>
      <c r="AE47" s="19">
        <f>SUM(AE30:AE43)</f>
        <v>1095.03</v>
      </c>
      <c r="AF47" s="16">
        <f>IFERROR(AE47/AB47,"0")</f>
        <v>0.39891803278688526</v>
      </c>
      <c r="AG47" s="16">
        <f>IFERROR(AE47/O47*1000,"0")</f>
        <v>3.3354147375603098</v>
      </c>
      <c r="AH47" s="17">
        <f>IFERROR(AE47/AD47,"0")</f>
        <v>21.058269230769231</v>
      </c>
    </row>
    <row r="48" spans="2:34" ht="35" customHeight="1">
      <c r="B48" s="43" t="s">
        <v>2</v>
      </c>
      <c r="C48" s="40">
        <f>P47</f>
        <v>738</v>
      </c>
      <c r="D48" s="40">
        <f t="shared" ref="D48:N48" si="7">Q47</f>
        <v>41</v>
      </c>
      <c r="E48" s="40">
        <f t="shared" si="7"/>
        <v>58</v>
      </c>
      <c r="F48" s="40">
        <f t="shared" si="7"/>
        <v>290</v>
      </c>
      <c r="G48" s="40">
        <f t="shared" si="7"/>
        <v>207</v>
      </c>
      <c r="H48" s="40">
        <f t="shared" si="7"/>
        <v>236</v>
      </c>
      <c r="I48" s="40">
        <f t="shared" si="7"/>
        <v>178</v>
      </c>
      <c r="J48" s="40">
        <f t="shared" si="7"/>
        <v>159</v>
      </c>
      <c r="K48" s="40">
        <f t="shared" si="7"/>
        <v>0</v>
      </c>
      <c r="L48" s="40">
        <f t="shared" si="7"/>
        <v>0</v>
      </c>
      <c r="M48" s="40">
        <f t="shared" si="7"/>
        <v>392</v>
      </c>
      <c r="N48" s="40">
        <f t="shared" si="7"/>
        <v>446</v>
      </c>
    </row>
    <row r="49" spans="2:34" ht="35" customHeight="1">
      <c r="B49" s="43" t="s">
        <v>1</v>
      </c>
      <c r="C49" s="44">
        <f>IFERROR(C48/C47,"0")</f>
        <v>5.8637512116830074E-3</v>
      </c>
      <c r="D49" s="44">
        <f t="shared" ref="D49:N49" si="8">IFERROR(D48/D47,"0")</f>
        <v>3.9385206532180597E-2</v>
      </c>
      <c r="E49" s="44">
        <f t="shared" si="8"/>
        <v>3.749191984486102E-2</v>
      </c>
      <c r="F49" s="44">
        <f t="shared" si="8"/>
        <v>6.249057254293533E-3</v>
      </c>
      <c r="G49" s="44">
        <f t="shared" si="8"/>
        <v>5.204535740326352E-3</v>
      </c>
      <c r="H49" s="44">
        <f t="shared" si="8"/>
        <v>5.6401309657529335E-3</v>
      </c>
      <c r="I49" s="44">
        <f t="shared" si="8"/>
        <v>6.1449235336762525E-3</v>
      </c>
      <c r="J49" s="44">
        <f t="shared" si="8"/>
        <v>6.4639401577364017E-3</v>
      </c>
      <c r="K49" s="44" t="str">
        <f t="shared" si="8"/>
        <v>0</v>
      </c>
      <c r="L49" s="44" t="str">
        <f t="shared" si="8"/>
        <v>0</v>
      </c>
      <c r="M49" s="44">
        <f t="shared" si="8"/>
        <v>4.0663900414937761E-2</v>
      </c>
      <c r="N49" s="44">
        <f t="shared" si="8"/>
        <v>5.168018539976825E-2</v>
      </c>
    </row>
    <row r="50" spans="2:34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30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30"/>
      <c r="AC50" s="4"/>
      <c r="AD50" s="4"/>
      <c r="AE50" s="4"/>
      <c r="AF50" s="4"/>
      <c r="AG50" s="4"/>
      <c r="AH50" s="4"/>
    </row>
    <row r="51" spans="2:34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</row>
  </sheetData>
  <mergeCells count="39">
    <mergeCell ref="B2:J2"/>
    <mergeCell ref="B25:D25"/>
    <mergeCell ref="AB25:AC25"/>
    <mergeCell ref="C28:N28"/>
    <mergeCell ref="P28:AA28"/>
    <mergeCell ref="B16:D16"/>
    <mergeCell ref="AB16:AC16"/>
    <mergeCell ref="B18:D18"/>
    <mergeCell ref="AB18:AC18"/>
    <mergeCell ref="B19:D19"/>
    <mergeCell ref="AB19:AC19"/>
    <mergeCell ref="B12:D12"/>
    <mergeCell ref="AB12:AC12"/>
    <mergeCell ref="B13:D13"/>
    <mergeCell ref="AB13:AC13"/>
    <mergeCell ref="B3:D3"/>
    <mergeCell ref="C45:N45"/>
    <mergeCell ref="P45:AA45"/>
    <mergeCell ref="B21:D21"/>
    <mergeCell ref="AB21:AC21"/>
    <mergeCell ref="B22:D22"/>
    <mergeCell ref="AB22:AC22"/>
    <mergeCell ref="B24:D24"/>
    <mergeCell ref="AB24:AC24"/>
    <mergeCell ref="AF13:AH13"/>
    <mergeCell ref="B15:D15"/>
    <mergeCell ref="AB15:AC15"/>
    <mergeCell ref="B7:D7"/>
    <mergeCell ref="AB7:AC7"/>
    <mergeCell ref="B9:D9"/>
    <mergeCell ref="AB9:AC9"/>
    <mergeCell ref="B10:D10"/>
    <mergeCell ref="AB10:AC10"/>
    <mergeCell ref="AB3:AC3"/>
    <mergeCell ref="AF3:AH3"/>
    <mergeCell ref="B4:D4"/>
    <mergeCell ref="AB4:AC4"/>
    <mergeCell ref="B6:D6"/>
    <mergeCell ref="AB6:AC6"/>
  </mergeCells>
  <pageMargins left="0.4" right="0.4" top="0.4" bottom="0.4" header="0" footer="0"/>
  <pageSetup scale="29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Marketing Dashboard</vt:lpstr>
      <vt:lpstr>'Marketing Dashboard'!Print_Area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Erica Waite</dc:creator>
  <cp:keywords/>
  <dc:description/>
  <cp:lastModifiedBy>Natalie Relich</cp:lastModifiedBy>
  <dcterms:created xsi:type="dcterms:W3CDTF">2022-11-07T00:17:24Z</dcterms:created>
  <dcterms:modified xsi:type="dcterms:W3CDTF">2023-06-27T14:36:11Z</dcterms:modified>
  <cp:category/>
</cp:coreProperties>
</file>