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1" l="1"/>
  <c r="Q6" i="1"/>
  <c r="Q7" i="1"/>
  <c r="Q8" i="1"/>
  <c r="Q9" i="1"/>
  <c r="Q10" i="1"/>
  <c r="Q5" i="1"/>
  <c r="P9" i="1"/>
  <c r="P8" i="1"/>
  <c r="P6" i="1"/>
  <c r="N10" i="1"/>
  <c r="N7" i="1"/>
  <c r="N5" i="1"/>
  <c r="K9" i="1"/>
  <c r="K8" i="1"/>
  <c r="K6" i="1"/>
  <c r="J6" i="1"/>
  <c r="J7" i="1"/>
  <c r="J8" i="1"/>
  <c r="J9" i="1"/>
  <c r="J10" i="1"/>
  <c r="J5" i="1"/>
  <c r="H6" i="1"/>
  <c r="H7" i="1"/>
  <c r="H8" i="1"/>
  <c r="H9" i="1"/>
  <c r="H10" i="1"/>
  <c r="H5" i="1"/>
  <c r="E6" i="1"/>
  <c r="E7" i="1"/>
  <c r="E8" i="1"/>
  <c r="E9" i="1"/>
  <c r="E10" i="1"/>
  <c r="E5" i="1"/>
</calcChain>
</file>

<file path=xl/sharedStrings.xml><?xml version="1.0" encoding="utf-8"?>
<sst xmlns="http://schemas.openxmlformats.org/spreadsheetml/2006/main" count="43" uniqueCount="33">
  <si>
    <t>Teilstrecke</t>
  </si>
  <si>
    <t>Bauteilbezeichnung</t>
  </si>
  <si>
    <t>Anzahl</t>
  </si>
  <si>
    <t>Volumenstrom</t>
  </si>
  <si>
    <t>Kanalbreite</t>
  </si>
  <si>
    <t>Fläche</t>
  </si>
  <si>
    <t>Kanalhöhe/
Rohrdurchmesser</t>
  </si>
  <si>
    <t>gleichwertiger Durchmesser</t>
  </si>
  <si>
    <t>Geschwindigkeit</t>
  </si>
  <si>
    <t>Reibungsverlust</t>
  </si>
  <si>
    <t>Druckverlust Rohr / Kanal</t>
  </si>
  <si>
    <t>Zeta-Wert</t>
  </si>
  <si>
    <t>Druckverlust
Einzelwiderstände</t>
  </si>
  <si>
    <t>Tatsächlichl. Druckverlust</t>
  </si>
  <si>
    <t>Nr.</t>
  </si>
  <si>
    <t>-</t>
  </si>
  <si>
    <t>Stück</t>
  </si>
  <si>
    <t>m³/h</t>
  </si>
  <si>
    <t>m³/s</t>
  </si>
  <si>
    <t>m</t>
  </si>
  <si>
    <t>m²</t>
  </si>
  <si>
    <t>mm</t>
  </si>
  <si>
    <t>m/s</t>
  </si>
  <si>
    <t>Pa</t>
  </si>
  <si>
    <t>Pa/m</t>
  </si>
  <si>
    <t>Kanal</t>
  </si>
  <si>
    <t>Bogen</t>
  </si>
  <si>
    <t>T-Stück</t>
  </si>
  <si>
    <t>Dichte der Luft:</t>
  </si>
  <si>
    <t>kg/m³</t>
  </si>
  <si>
    <t>Summe:</t>
  </si>
  <si>
    <t>dynamischer Druck</t>
  </si>
  <si>
    <t>Länge der Teilstrecke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</si>
</sst>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164" fontId="1" fillId="0" borderId="4" xfId="0" applyNumberFormat="1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view="pageLayout" zoomScaleNormal="100" workbookViewId="0">
      <selection activeCell="K16" sqref="K16"/>
    </sheetView>
  </sheetViews>
  <sheetFormatPr baseColWidth="10" defaultColWidth="9" defaultRowHeight="15" x14ac:dyDescent="0.25"/>
  <cols>
    <col min="1" max="17" width="7.625" customWidth="1"/>
  </cols>
  <sheetData>
    <row r="1" spans="1:17" ht="24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</row>
    <row r="3" spans="1:17" ht="157.5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3</v>
      </c>
      <c r="F3" s="6" t="s">
        <v>4</v>
      </c>
      <c r="G3" s="7" t="s">
        <v>6</v>
      </c>
      <c r="H3" s="6" t="s">
        <v>5</v>
      </c>
      <c r="I3" s="6" t="s">
        <v>7</v>
      </c>
      <c r="J3" s="6" t="s">
        <v>8</v>
      </c>
      <c r="K3" s="6" t="s">
        <v>31</v>
      </c>
      <c r="L3" s="6" t="s">
        <v>9</v>
      </c>
      <c r="M3" s="6" t="s">
        <v>32</v>
      </c>
      <c r="N3" s="6" t="s">
        <v>10</v>
      </c>
      <c r="O3" s="6" t="s">
        <v>11</v>
      </c>
      <c r="P3" s="7" t="s">
        <v>12</v>
      </c>
      <c r="Q3" s="6" t="s">
        <v>13</v>
      </c>
    </row>
    <row r="4" spans="1:17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  <c r="M4" s="4" t="s">
        <v>19</v>
      </c>
      <c r="N4" s="4" t="s">
        <v>23</v>
      </c>
      <c r="O4" s="4" t="s">
        <v>15</v>
      </c>
      <c r="P4" s="4" t="s">
        <v>23</v>
      </c>
      <c r="Q4" s="4" t="s">
        <v>23</v>
      </c>
    </row>
    <row r="5" spans="1:17" x14ac:dyDescent="0.25">
      <c r="A5" s="4">
        <v>1</v>
      </c>
      <c r="B5" s="4" t="s">
        <v>25</v>
      </c>
      <c r="C5" s="4">
        <v>1</v>
      </c>
      <c r="D5" s="4">
        <v>10800</v>
      </c>
      <c r="E5" s="11">
        <f>D5/3600</f>
        <v>3</v>
      </c>
      <c r="F5" s="4">
        <v>1.0029999999999999</v>
      </c>
      <c r="G5" s="4">
        <v>0.63400000000000001</v>
      </c>
      <c r="H5" s="11">
        <f>F5*G5</f>
        <v>0.63590199999999997</v>
      </c>
      <c r="I5" s="4">
        <v>870</v>
      </c>
      <c r="J5" s="11">
        <f>E5/H5</f>
        <v>4.7177080745146265</v>
      </c>
      <c r="K5" s="11"/>
      <c r="L5" s="4">
        <v>0.27</v>
      </c>
      <c r="M5" s="11">
        <v>1</v>
      </c>
      <c r="N5" s="4">
        <f>L5*M5</f>
        <v>0.27</v>
      </c>
      <c r="O5" s="4"/>
      <c r="P5" s="4"/>
      <c r="Q5" s="12">
        <f>N5+P5</f>
        <v>0.27</v>
      </c>
    </row>
    <row r="6" spans="1:17" x14ac:dyDescent="0.25">
      <c r="A6" s="4">
        <v>2</v>
      </c>
      <c r="B6" s="4" t="s">
        <v>26</v>
      </c>
      <c r="C6" s="4">
        <v>1</v>
      </c>
      <c r="D6" s="4">
        <v>10800</v>
      </c>
      <c r="E6" s="11">
        <f t="shared" ref="E6:E10" si="0">D6/3600</f>
        <v>3</v>
      </c>
      <c r="F6" s="4">
        <v>1.0029999999999999</v>
      </c>
      <c r="G6" s="4">
        <v>0.63400000000000001</v>
      </c>
      <c r="H6" s="11">
        <f t="shared" ref="H6:H10" si="1">F6*G6</f>
        <v>0.63590199999999997</v>
      </c>
      <c r="I6" s="4"/>
      <c r="J6" s="11">
        <f t="shared" ref="J6:J10" si="2">E6/H6</f>
        <v>4.7177080745146265</v>
      </c>
      <c r="K6" s="11">
        <f>$C$12/2*J6^2</f>
        <v>13.354061685804302</v>
      </c>
      <c r="L6" s="4"/>
      <c r="M6" s="4"/>
      <c r="N6" s="4"/>
      <c r="O6" s="4">
        <v>0.24</v>
      </c>
      <c r="P6" s="11">
        <f>K6*O6</f>
        <v>3.2049748045930322</v>
      </c>
      <c r="Q6" s="12">
        <f t="shared" ref="Q6:Q10" si="3">N6+P6</f>
        <v>3.2049748045930322</v>
      </c>
    </row>
    <row r="7" spans="1:17" x14ac:dyDescent="0.25">
      <c r="A7" s="4">
        <v>3</v>
      </c>
      <c r="B7" s="4" t="s">
        <v>25</v>
      </c>
      <c r="C7" s="4">
        <v>1</v>
      </c>
      <c r="D7" s="4">
        <v>10800</v>
      </c>
      <c r="E7" s="11">
        <f t="shared" si="0"/>
        <v>3</v>
      </c>
      <c r="F7" s="4">
        <v>1.0029999999999999</v>
      </c>
      <c r="G7" s="4">
        <v>0.63400000000000001</v>
      </c>
      <c r="H7" s="11">
        <f t="shared" si="1"/>
        <v>0.63590199999999997</v>
      </c>
      <c r="I7" s="4">
        <v>870</v>
      </c>
      <c r="J7" s="11">
        <f t="shared" si="2"/>
        <v>4.7177080745146265</v>
      </c>
      <c r="K7" s="11"/>
      <c r="L7" s="4">
        <v>0.27</v>
      </c>
      <c r="M7" s="11">
        <v>1.5</v>
      </c>
      <c r="N7" s="11">
        <f>L7*M7</f>
        <v>0.40500000000000003</v>
      </c>
      <c r="O7" s="4"/>
      <c r="P7" s="4"/>
      <c r="Q7" s="12">
        <f t="shared" si="3"/>
        <v>0.40500000000000003</v>
      </c>
    </row>
    <row r="8" spans="1:17" x14ac:dyDescent="0.25">
      <c r="A8" s="4">
        <v>4</v>
      </c>
      <c r="B8" s="4" t="s">
        <v>27</v>
      </c>
      <c r="C8" s="4">
        <v>1</v>
      </c>
      <c r="D8" s="4">
        <v>10800</v>
      </c>
      <c r="E8" s="11">
        <f t="shared" si="0"/>
        <v>3</v>
      </c>
      <c r="F8" s="4">
        <v>1.0029999999999999</v>
      </c>
      <c r="G8" s="4">
        <v>0.63400000000000001</v>
      </c>
      <c r="H8" s="11">
        <f t="shared" si="1"/>
        <v>0.63590199999999997</v>
      </c>
      <c r="I8" s="4"/>
      <c r="J8" s="11">
        <f t="shared" si="2"/>
        <v>4.7177080745146265</v>
      </c>
      <c r="K8" s="11">
        <f>$C$12/2*J8^2</f>
        <v>13.354061685804302</v>
      </c>
      <c r="L8" s="4"/>
      <c r="M8" s="4"/>
      <c r="N8" s="4"/>
      <c r="O8" s="11">
        <v>0.1</v>
      </c>
      <c r="P8" s="11">
        <f>K8*O8</f>
        <v>1.3354061685804304</v>
      </c>
      <c r="Q8" s="12">
        <f t="shared" si="3"/>
        <v>1.3354061685804304</v>
      </c>
    </row>
    <row r="9" spans="1:17" x14ac:dyDescent="0.25">
      <c r="A9" s="4">
        <v>5</v>
      </c>
      <c r="B9" s="4" t="s">
        <v>26</v>
      </c>
      <c r="C9" s="4">
        <v>1</v>
      </c>
      <c r="D9" s="4">
        <v>7200</v>
      </c>
      <c r="E9" s="11">
        <f t="shared" si="0"/>
        <v>2</v>
      </c>
      <c r="F9" s="4">
        <v>1.0029999999999999</v>
      </c>
      <c r="G9" s="4">
        <v>0.63400000000000001</v>
      </c>
      <c r="H9" s="11">
        <f t="shared" si="1"/>
        <v>0.63590199999999997</v>
      </c>
      <c r="I9" s="4"/>
      <c r="J9" s="11">
        <f t="shared" si="2"/>
        <v>3.1451387163430846</v>
      </c>
      <c r="K9" s="11">
        <f>$C$12/2*J9^2</f>
        <v>5.9351385270241357</v>
      </c>
      <c r="L9" s="4"/>
      <c r="M9" s="4"/>
      <c r="N9" s="4"/>
      <c r="O9" s="4">
        <v>0.24</v>
      </c>
      <c r="P9" s="11">
        <f>K9*O9</f>
        <v>1.4244332464857925</v>
      </c>
      <c r="Q9" s="12">
        <f t="shared" si="3"/>
        <v>1.4244332464857925</v>
      </c>
    </row>
    <row r="10" spans="1:17" ht="15.75" thickBot="1" x14ac:dyDescent="0.3">
      <c r="A10" s="4">
        <v>6</v>
      </c>
      <c r="B10" s="4" t="s">
        <v>25</v>
      </c>
      <c r="C10" s="4">
        <v>1</v>
      </c>
      <c r="D10" s="4">
        <v>7200</v>
      </c>
      <c r="E10" s="11">
        <f t="shared" si="0"/>
        <v>2</v>
      </c>
      <c r="F10" s="4">
        <v>1.0029999999999999</v>
      </c>
      <c r="G10" s="4">
        <v>0.63400000000000001</v>
      </c>
      <c r="H10" s="11">
        <f t="shared" si="1"/>
        <v>0.63590199999999997</v>
      </c>
      <c r="I10" s="4">
        <v>870</v>
      </c>
      <c r="J10" s="11">
        <f t="shared" si="2"/>
        <v>3.1451387163430846</v>
      </c>
      <c r="K10" s="11"/>
      <c r="L10" s="4">
        <v>0.27</v>
      </c>
      <c r="M10" s="11">
        <v>0.6</v>
      </c>
      <c r="N10" s="11">
        <f>L10*M10</f>
        <v>0.16200000000000001</v>
      </c>
      <c r="O10" s="13"/>
      <c r="P10" s="13"/>
      <c r="Q10" s="14">
        <f t="shared" si="3"/>
        <v>0.16200000000000001</v>
      </c>
    </row>
    <row r="11" spans="1:17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9" t="s">
        <v>30</v>
      </c>
      <c r="P11" s="10"/>
      <c r="Q11" s="8">
        <f>SUM(Q5:Q10)</f>
        <v>6.8018142196592546</v>
      </c>
    </row>
    <row r="12" spans="1:17" x14ac:dyDescent="0.25">
      <c r="A12" s="2" t="s">
        <v>28</v>
      </c>
      <c r="B12" s="3"/>
      <c r="C12" s="4">
        <v>1.2</v>
      </c>
      <c r="D12" s="5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</sheetData>
  <mergeCells count="2">
    <mergeCell ref="A12:B12"/>
    <mergeCell ref="O11:P11"/>
  </mergeCells>
  <pageMargins left="0.7" right="0.7" top="0.75" bottom="0.75" header="0.3" footer="0.3"/>
  <pageSetup paperSize="9" orientation="landscape" horizontalDpi="4294967295" verticalDpi="4294967295" r:id="rId1"/>
  <headerFooter>
    <oddFooter>&amp;C&amp;"Arial,Standard"
Christian Müller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2018-05-03T07:19:53Z</dcterms:modified>
</cp:coreProperties>
</file>