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950"/>
  </bookViews>
  <sheets>
    <sheet name="GanttChart" sheetId="9" r:id="rId1"/>
  </sheets>
  <definedNames>
    <definedName name="prevWBS" localSheetId="0">GanttChart!$A1048576</definedName>
    <definedName name="_xlnm.Print_Area" localSheetId="0">GanttChart!$A$1:$BN$22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44525"/>
</workbook>
</file>

<file path=xl/comments1.xml><?xml version="1.0" encoding="utf-8"?>
<comments xmlns="http://schemas.openxmlformats.org/spreadsheetml/2006/main">
  <authors>
    <author>Vertex42</author>
  </authors>
  <commentList>
    <comment ref="D7" authorId="0">
      <text>
        <r>
          <rPr>
            <b/>
            <sz val="9"/>
            <rFont val="Tahoma"/>
            <charset val="134"/>
          </rPr>
          <t xml:space="preserve">Predecessor Tasks:
</t>
        </r>
        <r>
          <rPr>
            <sz val="9"/>
            <rFont val="Tahoma"/>
            <charset val="134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<sst xmlns="http://schemas.openxmlformats.org/spreadsheetml/2006/main" count="33" uniqueCount="30">
  <si>
    <t>Бомба рака '99 ГАНТОГРАМ</t>
  </si>
  <si>
    <t>Географски факултет, Универзитет у Београду</t>
  </si>
  <si>
    <t>Почетак пројекта</t>
  </si>
  <si>
    <t>Прикажи недељу</t>
  </si>
  <si>
    <t>Вођа пројекта</t>
  </si>
  <si>
    <t>проф. др Александар Пеулић</t>
  </si>
  <si>
    <t>WBS</t>
  </si>
  <si>
    <t>ЗАДАТАК</t>
  </si>
  <si>
    <t>ВОДИ</t>
  </si>
  <si>
    <t>PREDECESSOR</t>
  </si>
  <si>
    <t>ПОЧЕТАК</t>
  </si>
  <si>
    <t>КРАЈ</t>
  </si>
  <si>
    <t>ДАНА</t>
  </si>
  <si>
    <t>% УРАЂЕНО</t>
  </si>
  <si>
    <t>РАДНИ ДАНИ</t>
  </si>
  <si>
    <t>Идентификација бомбардованих локација</t>
  </si>
  <si>
    <t>Наталија Николић</t>
  </si>
  <si>
    <t>Преглед литературе</t>
  </si>
  <si>
    <t>Проналажење тачних координата бомбардованих насеља</t>
  </si>
  <si>
    <t>Састављање листе насеља</t>
  </si>
  <si>
    <t>Прављење базе података о становништву</t>
  </si>
  <si>
    <t>Формирање базе података (БП)</t>
  </si>
  <si>
    <t>Уношење података о броју становника у БП</t>
  </si>
  <si>
    <t>Уношење података о броју умрлих од рака у БП</t>
  </si>
  <si>
    <t>Израчунавање броја умрлих у односу на број становника у промилима</t>
  </si>
  <si>
    <t>Прављење карата</t>
  </si>
  <si>
    <t>Убацивање БП у ГИС</t>
  </si>
  <si>
    <t>Интерполација података</t>
  </si>
  <si>
    <t>Сређивање карата</t>
  </si>
  <si>
    <t>Састављање извештаја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</si>
</sst>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dd/mm/yyyy;@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* #,##0_ ;_ * \-#,##0_ ;_ * &quot;-&quot;_ ;_ @_ "/>
    <numFmt numFmtId="180" formatCode="_ &quot;￥&quot;* #,##0_ ;_ &quot;￥&quot;* \-#,##0_ ;_ &quot;￥&quot;* &quot;-&quot;_ ;_ @_ "/>
    <numFmt numFmtId="181" formatCode="m/d/yyyy\ \(dddd\)"/>
    <numFmt numFmtId="182" formatCode="d"/>
  </numFmts>
  <fonts count="40">
    <font>
      <sz val="10"/>
      <name val="Arial"/>
      <charset val="134"/>
    </font>
    <font>
      <sz val="9"/>
      <name val="Arial"/>
      <charset val="134"/>
      <scheme val="minor"/>
    </font>
    <font>
      <sz val="16"/>
      <color theme="4" tint="-0.249977111117893"/>
      <name val="Arial"/>
      <charset val="134"/>
      <scheme val="major"/>
    </font>
    <font>
      <sz val="11"/>
      <name val="Arial"/>
      <charset val="134"/>
      <scheme val="major"/>
    </font>
    <font>
      <sz val="9"/>
      <name val="Arial"/>
      <charset val="134"/>
    </font>
    <font>
      <u/>
      <sz val="8"/>
      <color indexed="12"/>
      <name val="Arial"/>
      <charset val="134"/>
    </font>
    <font>
      <sz val="7"/>
      <color indexed="55"/>
      <name val="Arial"/>
      <charset val="134"/>
    </font>
    <font>
      <sz val="10"/>
      <name val="Arial"/>
      <charset val="134"/>
      <scheme val="major"/>
    </font>
    <font>
      <sz val="10"/>
      <name val="Arial"/>
      <charset val="134"/>
      <scheme val="minor"/>
    </font>
    <font>
      <b/>
      <sz val="9"/>
      <name val="Arial"/>
      <charset val="134"/>
      <scheme val="major"/>
    </font>
    <font>
      <b/>
      <sz val="8"/>
      <name val="Arial"/>
      <charset val="134"/>
      <scheme val="major"/>
    </font>
    <font>
      <b/>
      <sz val="11"/>
      <name val="Arial"/>
      <charset val="134"/>
      <scheme val="minor"/>
    </font>
    <font>
      <sz val="9"/>
      <color rgb="FF000000"/>
      <name val="Arial"/>
      <charset val="134"/>
      <scheme val="minor"/>
    </font>
    <font>
      <b/>
      <sz val="10"/>
      <name val="Arial"/>
      <charset val="134"/>
      <scheme val="minor"/>
    </font>
    <font>
      <u/>
      <sz val="10"/>
      <color indexed="12"/>
      <name val="Arial"/>
      <charset val="134"/>
    </font>
    <font>
      <sz val="11"/>
      <name val="Arial"/>
      <charset val="134"/>
      <scheme val="minor"/>
    </font>
    <font>
      <sz val="8"/>
      <name val="Arial"/>
      <charset val="134"/>
    </font>
    <font>
      <sz val="14"/>
      <name val="Arial"/>
      <charset val="134"/>
      <scheme val="minor"/>
    </font>
    <font>
      <sz val="14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indexed="10"/>
      <name val="Calibri"/>
      <charset val="134"/>
    </font>
    <font>
      <b/>
      <sz val="18"/>
      <color indexed="18"/>
      <name val="Cambria"/>
      <charset val="134"/>
    </font>
    <font>
      <i/>
      <sz val="11"/>
      <color indexed="23"/>
      <name val="Calibri"/>
      <charset val="134"/>
    </font>
    <font>
      <b/>
      <sz val="15"/>
      <color indexed="18"/>
      <name val="Calibri"/>
      <charset val="134"/>
    </font>
    <font>
      <b/>
      <sz val="13"/>
      <color indexed="18"/>
      <name val="Calibri"/>
      <charset val="134"/>
    </font>
    <font>
      <b/>
      <sz val="11"/>
      <color indexed="18"/>
      <name val="Calibri"/>
      <charset val="134"/>
    </font>
    <font>
      <sz val="11"/>
      <color indexed="53"/>
      <name val="Calibri"/>
      <charset val="134"/>
    </font>
    <font>
      <b/>
      <sz val="11"/>
      <color indexed="63"/>
      <name val="Calibri"/>
      <charset val="134"/>
    </font>
    <font>
      <b/>
      <sz val="11"/>
      <color indexed="50"/>
      <name val="Calibri"/>
      <charset val="134"/>
    </font>
    <font>
      <b/>
      <sz val="11"/>
      <color indexed="9"/>
      <name val="Calibri"/>
      <charset val="134"/>
    </font>
    <font>
      <sz val="11"/>
      <color indexed="50"/>
      <name val="Calibri"/>
      <charset val="134"/>
    </font>
    <font>
      <b/>
      <sz val="11"/>
      <color indexed="8"/>
      <name val="Calibri"/>
      <charset val="134"/>
    </font>
    <font>
      <sz val="11"/>
      <color indexed="17"/>
      <name val="Calibri"/>
      <charset val="134"/>
    </font>
    <font>
      <sz val="11"/>
      <color indexed="36"/>
      <name val="Calibri"/>
      <charset val="134"/>
    </font>
    <font>
      <sz val="11"/>
      <color indexed="59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medium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medium">
        <color theme="0" tint="-0.249946592608417"/>
      </left>
      <right style="thin">
        <color theme="0" tint="-0.249946592608417"/>
      </right>
      <top/>
      <bottom style="thin">
        <color auto="1"/>
      </bottom>
      <diagonal/>
    </border>
    <border>
      <left style="thin">
        <color theme="0" tint="-0.249946592608417"/>
      </left>
      <right style="medium">
        <color theme="0" tint="-0.249946592608417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249946592608417"/>
      </left>
      <right style="thin">
        <color auto="1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0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9">
    <xf numFmtId="176" fontId="0" fillId="0" borderId="0"/>
    <xf numFmtId="177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9" fontId="19" fillId="0" borderId="0" applyFont="0" applyFill="0" applyBorder="0" applyAlignment="0" applyProtection="0">
      <alignment vertical="center"/>
    </xf>
    <xf numFmtId="180" fontId="1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8" applyNumberFormat="0" applyFill="0" applyAlignment="0" applyProtection="0"/>
    <xf numFmtId="0" fontId="25" fillId="0" borderId="19" applyNumberFormat="0" applyFill="0" applyAlignment="0" applyProtection="0"/>
    <xf numFmtId="0" fontId="26" fillId="0" borderId="20" applyNumberFormat="0" applyFill="0" applyAlignment="0" applyProtection="0"/>
    <xf numFmtId="0" fontId="26" fillId="0" borderId="0" applyNumberFormat="0" applyFill="0" applyBorder="0" applyAlignment="0" applyProtection="0"/>
    <xf numFmtId="0" fontId="27" fillId="8" borderId="21" applyNumberFormat="0" applyAlignment="0" applyProtection="0"/>
    <xf numFmtId="0" fontId="28" fillId="9" borderId="22" applyNumberFormat="0" applyAlignment="0" applyProtection="0"/>
    <xf numFmtId="0" fontId="29" fillId="9" borderId="21" applyNumberFormat="0" applyAlignment="0" applyProtection="0"/>
    <xf numFmtId="0" fontId="30" fillId="10" borderId="23" applyNumberFormat="0" applyAlignment="0" applyProtection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5" fillId="7" borderId="0" applyNumberFormat="0" applyBorder="0" applyAlignment="0" applyProtection="0"/>
    <xf numFmtId="0" fontId="36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6" fillId="13" borderId="0" applyNumberFormat="0" applyBorder="0" applyAlignment="0" applyProtection="0"/>
    <xf numFmtId="0" fontId="36" fillId="24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6" fillId="8" borderId="0" applyNumberFormat="0" applyBorder="0" applyAlignment="0" applyProtection="0"/>
  </cellStyleXfs>
  <cellXfs count="82">
    <xf numFmtId="176" fontId="0" fillId="0" borderId="0" xfId="0"/>
    <xf numFmtId="176" fontId="0" fillId="0" borderId="0" xfId="0" applyFont="1" applyFill="1" applyBorder="1" applyAlignment="1" applyProtection="1"/>
    <xf numFmtId="176" fontId="1" fillId="2" borderId="1" xfId="0" applyFont="1" applyFill="1" applyBorder="1" applyAlignment="1" applyProtection="1">
      <alignment vertical="center"/>
    </xf>
    <xf numFmtId="176" fontId="1" fillId="0" borderId="1" xfId="0" applyFont="1" applyFill="1" applyBorder="1" applyAlignment="1" applyProtection="1">
      <alignment vertical="center"/>
    </xf>
    <xf numFmtId="176" fontId="0" fillId="0" borderId="0" xfId="0" applyFill="1" applyBorder="1" applyProtection="1">
      <protection locked="0"/>
    </xf>
    <xf numFmtId="0" fontId="0" fillId="0" borderId="0" xfId="0" applyNumberFormat="1" applyFill="1" applyBorder="1" applyProtection="1"/>
    <xf numFmtId="176" fontId="0" fillId="0" borderId="0" xfId="0" applyProtection="1"/>
    <xf numFmtId="0" fontId="0" fillId="0" borderId="0" xfId="0" applyNumberFormat="1" applyProtection="1"/>
    <xf numFmtId="176" fontId="0" fillId="0" borderId="0" xfId="0" applyFill="1" applyBorder="1" applyProtection="1"/>
    <xf numFmtId="0" fontId="2" fillId="0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NumberFormat="1" applyFont="1" applyAlignment="1" applyProtection="1">
      <alignment vertical="center"/>
      <protection locked="0"/>
    </xf>
    <xf numFmtId="0" fontId="4" fillId="0" borderId="0" xfId="0" applyNumberFormat="1" applyFont="1" applyAlignment="1" applyProtection="1">
      <protection locked="0"/>
    </xf>
    <xf numFmtId="0" fontId="5" fillId="3" borderId="0" xfId="6" applyNumberFormat="1" applyFont="1" applyFill="1" applyAlignment="1" applyProtection="1">
      <alignment horizontal="right"/>
      <protection locked="0"/>
    </xf>
    <xf numFmtId="176" fontId="6" fillId="0" borderId="0" xfId="0" applyFont="1" applyAlignment="1" applyProtection="1">
      <protection locked="0"/>
    </xf>
    <xf numFmtId="176" fontId="0" fillId="3" borderId="0" xfId="0" applyFill="1" applyBorder="1" applyProtection="1"/>
    <xf numFmtId="0" fontId="3" fillId="0" borderId="2" xfId="0" applyNumberFormat="1" applyFont="1" applyBorder="1" applyAlignment="1" applyProtection="1">
      <alignment vertical="center"/>
      <protection locked="0"/>
    </xf>
    <xf numFmtId="176" fontId="0" fillId="0" borderId="3" xfId="0" applyFont="1" applyFill="1" applyBorder="1" applyAlignment="1" applyProtection="1"/>
    <xf numFmtId="176" fontId="0" fillId="0" borderId="3" xfId="0" applyFill="1" applyBorder="1" applyAlignment="1" applyProtection="1"/>
    <xf numFmtId="176" fontId="0" fillId="3" borderId="3" xfId="0" applyFill="1" applyBorder="1" applyProtection="1"/>
    <xf numFmtId="0" fontId="7" fillId="0" borderId="4" xfId="0" applyNumberFormat="1" applyFont="1" applyFill="1" applyBorder="1" applyProtection="1"/>
    <xf numFmtId="176" fontId="7" fillId="0" borderId="0" xfId="0" applyFont="1" applyFill="1" applyAlignment="1" applyProtection="1">
      <alignment horizontal="right" vertical="center"/>
    </xf>
    <xf numFmtId="176" fontId="0" fillId="0" borderId="0" xfId="0" applyAlignment="1">
      <alignment vertical="center"/>
    </xf>
    <xf numFmtId="176" fontId="7" fillId="0" borderId="0" xfId="0" applyFont="1" applyFill="1" applyBorder="1" applyProtection="1"/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81" fontId="8" fillId="0" borderId="6" xfId="0" applyNumberFormat="1" applyFont="1" applyFill="1" applyBorder="1" applyAlignment="1" applyProtection="1">
      <alignment horizontal="right" vertical="center" shrinkToFit="1"/>
      <protection locked="0"/>
    </xf>
    <xf numFmtId="176" fontId="7" fillId="0" borderId="0" xfId="0" applyFont="1" applyProtection="1"/>
    <xf numFmtId="0" fontId="7" fillId="0" borderId="0" xfId="0" applyNumberFormat="1" applyFont="1" applyProtection="1"/>
    <xf numFmtId="0" fontId="9" fillId="0" borderId="7" xfId="0" applyNumberFormat="1" applyFont="1" applyFill="1" applyBorder="1" applyAlignment="1" applyProtection="1">
      <alignment horizontal="left" vertical="center"/>
    </xf>
    <xf numFmtId="176" fontId="9" fillId="0" borderId="8" xfId="0" applyFont="1" applyFill="1" applyBorder="1" applyAlignment="1" applyProtection="1">
      <alignment horizontal="left" vertical="center"/>
    </xf>
    <xf numFmtId="176" fontId="9" fillId="0" borderId="8" xfId="0" applyFont="1" applyFill="1" applyBorder="1" applyAlignment="1" applyProtection="1">
      <alignment horizontal="center" vertical="center" wrapText="1"/>
    </xf>
    <xf numFmtId="0" fontId="10" fillId="0" borderId="8" xfId="0" applyNumberFormat="1" applyFont="1" applyFill="1" applyBorder="1" applyAlignment="1" applyProtection="1">
      <alignment horizontal="center" vertical="center" wrapText="1"/>
    </xf>
    <xf numFmtId="176" fontId="9" fillId="0" borderId="8" xfId="0" applyFont="1" applyFill="1" applyBorder="1" applyAlignment="1" applyProtection="1">
      <alignment horizontal="center" vertical="center"/>
    </xf>
    <xf numFmtId="0" fontId="11" fillId="2" borderId="9" xfId="0" applyNumberFormat="1" applyFont="1" applyFill="1" applyBorder="1" applyAlignment="1" applyProtection="1">
      <alignment horizontal="left" vertical="center"/>
    </xf>
    <xf numFmtId="176" fontId="11" fillId="2" borderId="9" xfId="0" applyFont="1" applyFill="1" applyBorder="1" applyAlignment="1" applyProtection="1">
      <alignment vertical="center" wrapText="1"/>
    </xf>
    <xf numFmtId="176" fontId="1" fillId="2" borderId="9" xfId="0" applyFont="1" applyFill="1" applyBorder="1" applyAlignment="1" applyProtection="1">
      <alignment vertical="center" wrapText="1"/>
    </xf>
    <xf numFmtId="0" fontId="1" fillId="2" borderId="9" xfId="0" applyNumberFormat="1" applyFont="1" applyFill="1" applyBorder="1" applyAlignment="1" applyProtection="1">
      <alignment horizontal="center" vertical="center"/>
    </xf>
    <xf numFmtId="176" fontId="0" fillId="4" borderId="0" xfId="0" applyFill="1" applyAlignment="1">
      <alignment horizontal="center" vertical="center"/>
    </xf>
    <xf numFmtId="1" fontId="1" fillId="2" borderId="9" xfId="3" applyNumberFormat="1" applyFont="1" applyFill="1" applyBorder="1" applyAlignment="1" applyProtection="1">
      <alignment horizontal="center" vertical="center"/>
    </xf>
    <xf numFmtId="9" fontId="1" fillId="2" borderId="9" xfId="3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176" fontId="1" fillId="0" borderId="1" xfId="0" applyFont="1" applyFill="1" applyBorder="1" applyAlignment="1" applyProtection="1">
      <alignment vertical="center" wrapText="1"/>
    </xf>
    <xf numFmtId="176" fontId="12" fillId="0" borderId="10" xfId="0" applyFont="1" applyFill="1" applyBorder="1" applyAlignment="1" applyProtection="1">
      <alignment horizontal="center" vertical="center"/>
    </xf>
    <xf numFmtId="176" fontId="4" fillId="5" borderId="0" xfId="0" applyFont="1" applyFill="1" applyAlignment="1">
      <alignment horizontal="center" vertical="center"/>
    </xf>
    <xf numFmtId="176" fontId="4" fillId="0" borderId="0" xfId="0" applyFont="1" applyAlignment="1">
      <alignment horizontal="center" vertical="center"/>
    </xf>
    <xf numFmtId="1" fontId="12" fillId="6" borderId="10" xfId="0" applyNumberFormat="1" applyFont="1" applyFill="1" applyBorder="1" applyAlignment="1" applyProtection="1">
      <alignment horizontal="center" vertical="center"/>
    </xf>
    <xf numFmtId="9" fontId="12" fillId="6" borderId="10" xfId="3" applyNumberFormat="1" applyFont="1" applyFill="1" applyBorder="1" applyAlignment="1" applyProtection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9" fontId="12" fillId="6" borderId="10" xfId="3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left" vertical="center"/>
    </xf>
    <xf numFmtId="176" fontId="13" fillId="2" borderId="1" xfId="0" applyFont="1" applyFill="1" applyBorder="1" applyAlignment="1" applyProtection="1">
      <alignment vertical="center" wrapText="1"/>
    </xf>
    <xf numFmtId="176" fontId="1" fillId="2" borderId="1" xfId="0" applyFont="1" applyFill="1" applyBorder="1" applyAlignment="1" applyProtection="1">
      <alignment vertical="center" wrapText="1"/>
    </xf>
    <xf numFmtId="0" fontId="1" fillId="2" borderId="1" xfId="0" applyNumberFormat="1" applyFont="1" applyFill="1" applyBorder="1" applyAlignment="1" applyProtection="1">
      <alignment horizontal="center" vertical="center"/>
    </xf>
    <xf numFmtId="1" fontId="1" fillId="2" borderId="1" xfId="3" applyNumberFormat="1" applyFont="1" applyFill="1" applyBorder="1" applyAlignment="1" applyProtection="1">
      <alignment horizontal="center" vertical="center"/>
    </xf>
    <xf numFmtId="9" fontId="1" fillId="2" borderId="1" xfId="3" applyNumberFormat="1" applyFont="1" applyFill="1" applyBorder="1" applyAlignment="1" applyProtection="1">
      <alignment horizontal="center" vertical="center"/>
    </xf>
    <xf numFmtId="176" fontId="11" fillId="2" borderId="1" xfId="0" applyFont="1" applyFill="1" applyBorder="1" applyAlignment="1" applyProtection="1">
      <alignment vertical="center"/>
    </xf>
    <xf numFmtId="0" fontId="0" fillId="0" borderId="0" xfId="0" applyNumberFormat="1" applyFill="1" applyBorder="1" applyProtection="1">
      <protection locked="0"/>
    </xf>
    <xf numFmtId="176" fontId="0" fillId="0" borderId="0" xfId="0" applyProtection="1">
      <protection locked="0"/>
    </xf>
    <xf numFmtId="0" fontId="0" fillId="0" borderId="0" xfId="0" applyNumberFormat="1" applyProtection="1">
      <protection locked="0"/>
    </xf>
    <xf numFmtId="176" fontId="0" fillId="0" borderId="3" xfId="0" applyBorder="1" applyProtection="1"/>
    <xf numFmtId="0" fontId="14" fillId="0" borderId="3" xfId="6" applyBorder="1" applyAlignment="1" applyProtection="1">
      <alignment horizontal="left"/>
    </xf>
    <xf numFmtId="176" fontId="0" fillId="0" borderId="0" xfId="0" applyFont="1" applyFill="1" applyBorder="1" applyProtection="1"/>
    <xf numFmtId="0" fontId="15" fillId="0" borderId="11" xfId="0" applyNumberFormat="1" applyFont="1" applyFill="1" applyBorder="1" applyAlignment="1" applyProtection="1">
      <alignment horizontal="center" vertical="center"/>
    </xf>
    <xf numFmtId="0" fontId="15" fillId="0" borderId="12" xfId="0" applyNumberFormat="1" applyFont="1" applyFill="1" applyBorder="1" applyAlignment="1" applyProtection="1">
      <alignment horizontal="center" vertical="center"/>
    </xf>
    <xf numFmtId="176" fontId="0" fillId="0" borderId="0" xfId="0" applyAlignment="1">
      <alignment horizontal="center" vertical="center"/>
    </xf>
    <xf numFmtId="182" fontId="16" fillId="0" borderId="11" xfId="0" applyNumberFormat="1" applyFont="1" applyFill="1" applyBorder="1" applyAlignment="1" applyProtection="1">
      <alignment horizontal="center" vertical="center" shrinkToFit="1"/>
    </xf>
    <xf numFmtId="182" fontId="16" fillId="0" borderId="12" xfId="0" applyNumberFormat="1" applyFont="1" applyFill="1" applyBorder="1" applyAlignment="1" applyProtection="1">
      <alignment horizontal="center" vertical="center" shrinkToFit="1"/>
    </xf>
    <xf numFmtId="0" fontId="1" fillId="0" borderId="13" xfId="0" applyNumberFormat="1" applyFont="1" applyFill="1" applyBorder="1" applyAlignment="1" applyProtection="1">
      <alignment horizontal="center" vertical="center" shrinkToFit="1"/>
    </xf>
    <xf numFmtId="1" fontId="1" fillId="2" borderId="9" xfId="0" applyNumberFormat="1" applyFont="1" applyFill="1" applyBorder="1" applyAlignment="1" applyProtection="1">
      <alignment horizontal="center" vertical="center"/>
    </xf>
    <xf numFmtId="1" fontId="17" fillId="2" borderId="9" xfId="0" applyNumberFormat="1" applyFont="1" applyFill="1" applyBorder="1" applyAlignment="1" applyProtection="1">
      <alignment horizontal="center" vertical="center"/>
    </xf>
    <xf numFmtId="176" fontId="1" fillId="2" borderId="9" xfId="0" applyFont="1" applyFill="1" applyBorder="1" applyAlignment="1" applyProtection="1">
      <alignment horizontal="left" vertical="center"/>
    </xf>
    <xf numFmtId="1" fontId="12" fillId="0" borderId="10" xfId="0" applyNumberFormat="1" applyFont="1" applyBorder="1" applyAlignment="1" applyProtection="1">
      <alignment horizontal="center" vertical="center"/>
    </xf>
    <xf numFmtId="1" fontId="18" fillId="0" borderId="10" xfId="0" applyNumberFormat="1" applyFont="1" applyBorder="1" applyAlignment="1" applyProtection="1">
      <alignment horizontal="center" vertical="center"/>
    </xf>
    <xf numFmtId="176" fontId="1" fillId="0" borderId="1" xfId="0" applyFont="1" applyFill="1" applyBorder="1" applyAlignment="1" applyProtection="1">
      <alignment horizontal="left" vertical="center"/>
    </xf>
    <xf numFmtId="9" fontId="1" fillId="0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center" vertical="center"/>
    </xf>
    <xf numFmtId="1" fontId="17" fillId="2" borderId="1" xfId="0" applyNumberFormat="1" applyFont="1" applyFill="1" applyBorder="1" applyAlignment="1" applyProtection="1">
      <alignment horizontal="center" vertical="center"/>
    </xf>
    <xf numFmtId="176" fontId="1" fillId="2" borderId="1" xfId="0" applyFont="1" applyFill="1" applyBorder="1" applyAlignment="1" applyProtection="1">
      <alignment horizontal="left" vertical="center"/>
    </xf>
    <xf numFmtId="0" fontId="15" fillId="0" borderId="14" xfId="0" applyNumberFormat="1" applyFont="1" applyFill="1" applyBorder="1" applyAlignment="1" applyProtection="1">
      <alignment horizontal="center" vertical="center"/>
    </xf>
    <xf numFmtId="182" fontId="16" fillId="0" borderId="14" xfId="0" applyNumberFormat="1" applyFont="1" applyFill="1" applyBorder="1" applyAlignment="1" applyProtection="1">
      <alignment horizontal="center" vertical="center" shrinkToFit="1"/>
    </xf>
    <xf numFmtId="176" fontId="0" fillId="0" borderId="15" xfId="0" applyBorder="1" applyProtection="1"/>
    <xf numFmtId="0" fontId="15" fillId="0" borderId="16" xfId="0" applyNumberFormat="1" applyFont="1" applyFill="1" applyBorder="1" applyAlignment="1" applyProtection="1">
      <alignment horizontal="center" vertical="center"/>
    </xf>
    <xf numFmtId="182" fontId="16" fillId="0" borderId="16" xfId="0" applyNumberFormat="1" applyFont="1" applyFill="1" applyBorder="1" applyAlignment="1" applyProtection="1">
      <alignment horizontal="center" vertical="center" shrinkToFi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theme="0"/>
      </font>
      <fill>
        <patternFill patternType="solid">
          <bgColor theme="5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499984740745262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FFCCCC"/>
      <color rgb="00FF9900"/>
      <color rgb="0091D0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7</xdr:col>
      <xdr:colOff>284480</xdr:colOff>
      <xdr:row>5</xdr:row>
      <xdr:rowOff>142875</xdr:rowOff>
    </xdr:from>
    <xdr:to>
      <xdr:col>24</xdr:col>
      <xdr:colOff>147320</xdr:colOff>
      <xdr:row>9</xdr:row>
      <xdr:rowOff>89958</xdr:rowOff>
    </xdr:to>
    <xdr:sp>
      <xdr:nvSpPr>
        <xdr:cNvPr id="8236" name="Text Box 44" hidden="1"/>
        <xdr:cNvSpPr txBox="1">
          <a:spLocks noChangeArrowheads="1"/>
        </xdr:cNvSpPr>
      </xdr:nvSpPr>
      <xdr:spPr>
        <a:xfrm>
          <a:off x="5175885" y="1368425"/>
          <a:ext cx="3590925" cy="113411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O23"/>
  <sheetViews>
    <sheetView showGridLines="0" tabSelected="1" zoomScale="70" zoomScaleNormal="70" workbookViewId="0">
      <pane ySplit="7" topLeftCell="A8" activePane="bottomLeft" state="frozen"/>
      <selection/>
      <selection pane="bottomLeft" activeCell="B12" sqref="B12"/>
    </sheetView>
  </sheetViews>
  <sheetFormatPr defaultColWidth="8.72727272727273" defaultRowHeight="12.5"/>
  <cols>
    <col min="1" max="1" width="6.86363636363636" style="5" customWidth="1"/>
    <col min="2" max="2" width="25.4545454545455" style="6" customWidth="1"/>
    <col min="3" max="3" width="7.70909090909091" style="6" customWidth="1"/>
    <col min="4" max="4" width="6.86363636363636" style="7" hidden="1" customWidth="1"/>
    <col min="5" max="6" width="12" style="6" customWidth="1"/>
    <col min="7" max="7" width="6" style="6" customWidth="1"/>
    <col min="8" max="8" width="10.1272727272727" style="6" customWidth="1"/>
    <col min="9" max="9" width="7.4" style="6" customWidth="1"/>
    <col min="10" max="10" width="1.86363636363636" style="6" customWidth="1"/>
    <col min="11" max="66" width="2.42727272727273" style="6" customWidth="1"/>
    <col min="67" max="96" width="9.13636363636364" style="8"/>
    <col min="97" max="16384" width="8.72727272727273" style="8"/>
  </cols>
  <sheetData>
    <row r="1" ht="30" customHeight="1" spans="1:67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</row>
    <row r="2" ht="18" customHeight="1" spans="1:8">
      <c r="A2" s="10" t="s">
        <v>1</v>
      </c>
      <c r="B2" s="11"/>
      <c r="C2" s="11"/>
      <c r="D2" s="12"/>
      <c r="E2" s="13"/>
      <c r="F2" s="13"/>
      <c r="H2" s="14"/>
    </row>
    <row r="3" ht="14" spans="1:66">
      <c r="A3" s="15"/>
      <c r="B3" s="16"/>
      <c r="C3" s="17"/>
      <c r="D3" s="17"/>
      <c r="E3" s="17"/>
      <c r="F3" s="17"/>
      <c r="G3" s="17"/>
      <c r="H3" s="18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79"/>
    </row>
    <row r="4" ht="17.25" customHeight="1" spans="1:66">
      <c r="A4" s="19"/>
      <c r="B4" s="20" t="s">
        <v>2</v>
      </c>
      <c r="C4" s="21">
        <v>45243</v>
      </c>
      <c r="D4" s="21"/>
      <c r="E4" s="21"/>
      <c r="F4" s="22"/>
      <c r="G4" s="20" t="s">
        <v>3</v>
      </c>
      <c r="H4" s="23">
        <v>1</v>
      </c>
      <c r="I4" s="60"/>
      <c r="J4" s="25"/>
      <c r="K4" s="61" t="str">
        <f>"НЕДЕЉА "&amp;(K6-($C$4-WEEKDAY($C$4,1)+2))/7+1</f>
        <v>НЕДЕЉА 1</v>
      </c>
      <c r="L4" s="62"/>
      <c r="M4" s="62"/>
      <c r="N4" s="62"/>
      <c r="O4" s="62"/>
      <c r="P4" s="62"/>
      <c r="Q4" s="77"/>
      <c r="R4" s="61" t="str">
        <f>"НЕДЕЉА "&amp;(R6-($C$4-WEEKDAY($C$4,1)+2))/7+1</f>
        <v>НЕДЕЉА 2</v>
      </c>
      <c r="S4" s="62"/>
      <c r="T4" s="62"/>
      <c r="U4" s="62"/>
      <c r="V4" s="62"/>
      <c r="W4" s="62"/>
      <c r="X4" s="77"/>
      <c r="Y4" s="61" t="str">
        <f>"НЕДЕЉА "&amp;(Y6-($C$4-WEEKDAY($C$4,1)+2))/7+1</f>
        <v>НЕДЕЉА 3</v>
      </c>
      <c r="Z4" s="62"/>
      <c r="AA4" s="62"/>
      <c r="AB4" s="62"/>
      <c r="AC4" s="62"/>
      <c r="AD4" s="62"/>
      <c r="AE4" s="77"/>
      <c r="AF4" s="61" t="str">
        <f>"НЕДЕЉА "&amp;(AF6-($C$4-WEEKDAY($C$4,1)+2))/7+1</f>
        <v>НЕДЕЉА 4</v>
      </c>
      <c r="AG4" s="62"/>
      <c r="AH4" s="62"/>
      <c r="AI4" s="62"/>
      <c r="AJ4" s="62"/>
      <c r="AK4" s="62"/>
      <c r="AL4" s="77"/>
      <c r="AM4" s="61" t="str">
        <f>"НЕДЕЉА "&amp;(AM6-($C$4-WEEKDAY($C$4,1)+2))/7+1</f>
        <v>НЕДЕЉА 5</v>
      </c>
      <c r="AN4" s="62"/>
      <c r="AO4" s="62"/>
      <c r="AP4" s="62"/>
      <c r="AQ4" s="62"/>
      <c r="AR4" s="62"/>
      <c r="AS4" s="77"/>
      <c r="AT4" s="61" t="str">
        <f>"НЕДЕЉА "&amp;(AT6-($C$4-WEEKDAY($C$4,1)+2))/7+1</f>
        <v>НЕДЕЉА 6</v>
      </c>
      <c r="AU4" s="62"/>
      <c r="AV4" s="62"/>
      <c r="AW4" s="62"/>
      <c r="AX4" s="62"/>
      <c r="AY4" s="62"/>
      <c r="AZ4" s="77"/>
      <c r="BA4" s="61" t="str">
        <f>"НЕДЕЉА "&amp;(BA6-($C$4-WEEKDAY($C$4,1)+2))/7+1</f>
        <v>НЕДЕЉА 7</v>
      </c>
      <c r="BB4" s="62"/>
      <c r="BC4" s="62"/>
      <c r="BD4" s="62"/>
      <c r="BE4" s="62"/>
      <c r="BF4" s="62"/>
      <c r="BG4" s="77"/>
      <c r="BH4" s="61" t="str">
        <f>"НЕДЕЉА "&amp;(BH6-($C$4-WEEKDAY($C$4,1)+2))/7+1</f>
        <v>НЕДЕЉА 8</v>
      </c>
      <c r="BI4" s="62"/>
      <c r="BJ4" s="62"/>
      <c r="BK4" s="62"/>
      <c r="BL4" s="62"/>
      <c r="BM4" s="62"/>
      <c r="BN4" s="80"/>
    </row>
    <row r="5" ht="17.25" customHeight="1" spans="1:66">
      <c r="A5" s="19"/>
      <c r="B5" s="20" t="s">
        <v>4</v>
      </c>
      <c r="C5" s="24" t="s">
        <v>5</v>
      </c>
      <c r="D5" s="24"/>
      <c r="E5" s="24"/>
      <c r="F5" s="25"/>
      <c r="G5" s="25"/>
      <c r="H5" s="25"/>
      <c r="I5" s="25"/>
      <c r="J5" s="25"/>
      <c r="K5" s="63">
        <f>K6</f>
        <v>45243</v>
      </c>
      <c r="L5" s="63"/>
      <c r="M5" s="63"/>
      <c r="N5" s="63"/>
      <c r="O5" s="63"/>
      <c r="P5" s="63"/>
      <c r="Q5" s="63"/>
      <c r="R5" s="63">
        <f>R6</f>
        <v>45250</v>
      </c>
      <c r="S5" s="63"/>
      <c r="T5" s="63"/>
      <c r="U5" s="63"/>
      <c r="V5" s="63"/>
      <c r="W5" s="63"/>
      <c r="X5" s="63"/>
      <c r="Y5" s="63">
        <f>Y6</f>
        <v>45257</v>
      </c>
      <c r="Z5" s="63"/>
      <c r="AA5" s="63"/>
      <c r="AB5" s="63"/>
      <c r="AC5" s="63"/>
      <c r="AD5" s="63"/>
      <c r="AE5" s="63"/>
      <c r="AF5" s="63">
        <f>AF6</f>
        <v>45264</v>
      </c>
      <c r="AG5" s="63"/>
      <c r="AH5" s="63"/>
      <c r="AI5" s="63"/>
      <c r="AJ5" s="63"/>
      <c r="AK5" s="63"/>
      <c r="AL5" s="63"/>
      <c r="AM5" s="63">
        <f>AM6</f>
        <v>45271</v>
      </c>
      <c r="AN5" s="63"/>
      <c r="AO5" s="63"/>
      <c r="AP5" s="63"/>
      <c r="AQ5" s="63"/>
      <c r="AR5" s="63"/>
      <c r="AS5" s="63"/>
      <c r="AT5" s="63">
        <f>AT6</f>
        <v>45278</v>
      </c>
      <c r="AU5" s="63"/>
      <c r="AV5" s="63"/>
      <c r="AW5" s="63"/>
      <c r="AX5" s="63"/>
      <c r="AY5" s="63"/>
      <c r="AZ5" s="63"/>
      <c r="BA5" s="63">
        <f>BA6</f>
        <v>45285</v>
      </c>
      <c r="BB5" s="63"/>
      <c r="BC5" s="63"/>
      <c r="BD5" s="63"/>
      <c r="BE5" s="63"/>
      <c r="BF5" s="63"/>
      <c r="BG5" s="63"/>
      <c r="BH5" s="63">
        <f>BH6</f>
        <v>45292</v>
      </c>
      <c r="BI5" s="63"/>
      <c r="BJ5" s="63"/>
      <c r="BK5" s="63"/>
      <c r="BL5" s="63"/>
      <c r="BM5" s="63"/>
      <c r="BN5" s="63"/>
    </row>
    <row r="6" spans="1:66">
      <c r="A6" s="19"/>
      <c r="B6" s="25"/>
      <c r="C6" s="25"/>
      <c r="D6" s="26"/>
      <c r="E6" s="25"/>
      <c r="F6" s="25"/>
      <c r="G6" s="25"/>
      <c r="H6" s="25"/>
      <c r="I6" s="25"/>
      <c r="J6" s="25"/>
      <c r="K6" s="64">
        <f>C4-WEEKDAY(C4,1)+2+7*(H4-1)</f>
        <v>45243</v>
      </c>
      <c r="L6" s="65">
        <f t="shared" ref="L6:AQ6" si="0">K6+1</f>
        <v>45244</v>
      </c>
      <c r="M6" s="65">
        <f t="shared" si="0"/>
        <v>45245</v>
      </c>
      <c r="N6" s="65">
        <f t="shared" si="0"/>
        <v>45246</v>
      </c>
      <c r="O6" s="65">
        <f t="shared" si="0"/>
        <v>45247</v>
      </c>
      <c r="P6" s="65">
        <f t="shared" si="0"/>
        <v>45248</v>
      </c>
      <c r="Q6" s="78">
        <f t="shared" si="0"/>
        <v>45249</v>
      </c>
      <c r="R6" s="64">
        <f t="shared" si="0"/>
        <v>45250</v>
      </c>
      <c r="S6" s="65">
        <f t="shared" si="0"/>
        <v>45251</v>
      </c>
      <c r="T6" s="65">
        <f t="shared" si="0"/>
        <v>45252</v>
      </c>
      <c r="U6" s="65">
        <f t="shared" si="0"/>
        <v>45253</v>
      </c>
      <c r="V6" s="65">
        <f t="shared" si="0"/>
        <v>45254</v>
      </c>
      <c r="W6" s="65">
        <f t="shared" si="0"/>
        <v>45255</v>
      </c>
      <c r="X6" s="78">
        <f t="shared" si="0"/>
        <v>45256</v>
      </c>
      <c r="Y6" s="64">
        <f t="shared" si="0"/>
        <v>45257</v>
      </c>
      <c r="Z6" s="65">
        <f t="shared" si="0"/>
        <v>45258</v>
      </c>
      <c r="AA6" s="65">
        <f t="shared" si="0"/>
        <v>45259</v>
      </c>
      <c r="AB6" s="65">
        <f t="shared" si="0"/>
        <v>45260</v>
      </c>
      <c r="AC6" s="65">
        <f t="shared" si="0"/>
        <v>45261</v>
      </c>
      <c r="AD6" s="65">
        <f t="shared" si="0"/>
        <v>45262</v>
      </c>
      <c r="AE6" s="78">
        <f t="shared" si="0"/>
        <v>45263</v>
      </c>
      <c r="AF6" s="64">
        <f t="shared" si="0"/>
        <v>45264</v>
      </c>
      <c r="AG6" s="65">
        <f t="shared" si="0"/>
        <v>45265</v>
      </c>
      <c r="AH6" s="65">
        <f t="shared" si="0"/>
        <v>45266</v>
      </c>
      <c r="AI6" s="65">
        <f t="shared" si="0"/>
        <v>45267</v>
      </c>
      <c r="AJ6" s="65">
        <f t="shared" si="0"/>
        <v>45268</v>
      </c>
      <c r="AK6" s="65">
        <f t="shared" si="0"/>
        <v>45269</v>
      </c>
      <c r="AL6" s="78">
        <f t="shared" si="0"/>
        <v>45270</v>
      </c>
      <c r="AM6" s="64">
        <f t="shared" si="0"/>
        <v>45271</v>
      </c>
      <c r="AN6" s="65">
        <f t="shared" si="0"/>
        <v>45272</v>
      </c>
      <c r="AO6" s="65">
        <f t="shared" si="0"/>
        <v>45273</v>
      </c>
      <c r="AP6" s="65">
        <f t="shared" si="0"/>
        <v>45274</v>
      </c>
      <c r="AQ6" s="65">
        <f t="shared" si="0"/>
        <v>45275</v>
      </c>
      <c r="AR6" s="65">
        <f t="shared" ref="AR6:BN6" si="1">AQ6+1</f>
        <v>45276</v>
      </c>
      <c r="AS6" s="78">
        <f t="shared" si="1"/>
        <v>45277</v>
      </c>
      <c r="AT6" s="64">
        <f t="shared" si="1"/>
        <v>45278</v>
      </c>
      <c r="AU6" s="65">
        <f t="shared" si="1"/>
        <v>45279</v>
      </c>
      <c r="AV6" s="65">
        <f t="shared" si="1"/>
        <v>45280</v>
      </c>
      <c r="AW6" s="65">
        <f t="shared" si="1"/>
        <v>45281</v>
      </c>
      <c r="AX6" s="65">
        <f t="shared" si="1"/>
        <v>45282</v>
      </c>
      <c r="AY6" s="65">
        <f t="shared" si="1"/>
        <v>45283</v>
      </c>
      <c r="AZ6" s="78">
        <f t="shared" si="1"/>
        <v>45284</v>
      </c>
      <c r="BA6" s="64">
        <f t="shared" si="1"/>
        <v>45285</v>
      </c>
      <c r="BB6" s="65">
        <f t="shared" si="1"/>
        <v>45286</v>
      </c>
      <c r="BC6" s="65">
        <f t="shared" si="1"/>
        <v>45287</v>
      </c>
      <c r="BD6" s="65">
        <f t="shared" si="1"/>
        <v>45288</v>
      </c>
      <c r="BE6" s="65">
        <f t="shared" si="1"/>
        <v>45289</v>
      </c>
      <c r="BF6" s="65">
        <f t="shared" si="1"/>
        <v>45290</v>
      </c>
      <c r="BG6" s="78">
        <f t="shared" si="1"/>
        <v>45291</v>
      </c>
      <c r="BH6" s="64">
        <f t="shared" si="1"/>
        <v>45292</v>
      </c>
      <c r="BI6" s="65">
        <f t="shared" si="1"/>
        <v>45293</v>
      </c>
      <c r="BJ6" s="65">
        <f t="shared" si="1"/>
        <v>45294</v>
      </c>
      <c r="BK6" s="65">
        <f t="shared" si="1"/>
        <v>45295</v>
      </c>
      <c r="BL6" s="65">
        <f t="shared" si="1"/>
        <v>45296</v>
      </c>
      <c r="BM6" s="65">
        <f t="shared" si="1"/>
        <v>45297</v>
      </c>
      <c r="BN6" s="81">
        <f t="shared" si="1"/>
        <v>45298</v>
      </c>
    </row>
    <row r="7" s="1" customFormat="1" ht="31.5" spans="1:66">
      <c r="A7" s="27" t="s">
        <v>6</v>
      </c>
      <c r="B7" s="28" t="s">
        <v>7</v>
      </c>
      <c r="C7" s="29" t="s">
        <v>8</v>
      </c>
      <c r="D7" s="30" t="s">
        <v>9</v>
      </c>
      <c r="E7" s="31" t="s">
        <v>10</v>
      </c>
      <c r="F7" s="31" t="s">
        <v>11</v>
      </c>
      <c r="G7" s="29" t="s">
        <v>12</v>
      </c>
      <c r="H7" s="29" t="s">
        <v>13</v>
      </c>
      <c r="I7" s="29" t="s">
        <v>14</v>
      </c>
      <c r="J7" s="29"/>
      <c r="K7" s="66" t="str">
        <f t="shared" ref="K7:Q7" si="2">CHOOSE(WEEKDAY(K6,1),"Н","П","У","С","Ч","П","С")</f>
        <v>П</v>
      </c>
      <c r="L7" s="66" t="str">
        <f t="shared" si="2"/>
        <v>У</v>
      </c>
      <c r="M7" s="66" t="str">
        <f t="shared" si="2"/>
        <v>С</v>
      </c>
      <c r="N7" s="66" t="str">
        <f t="shared" si="2"/>
        <v>Ч</v>
      </c>
      <c r="O7" s="66" t="str">
        <f t="shared" si="2"/>
        <v>П</v>
      </c>
      <c r="P7" s="66" t="str">
        <f t="shared" si="2"/>
        <v>С</v>
      </c>
      <c r="Q7" s="66" t="str">
        <f t="shared" si="2"/>
        <v>Н</v>
      </c>
      <c r="R7" s="66" t="str">
        <f t="shared" ref="R7:X7" si="3">CHOOSE(WEEKDAY(R6,1),"Н","П","У","С","Ч","П","С")</f>
        <v>П</v>
      </c>
      <c r="S7" s="66" t="str">
        <f t="shared" si="3"/>
        <v>У</v>
      </c>
      <c r="T7" s="66" t="str">
        <f t="shared" si="3"/>
        <v>С</v>
      </c>
      <c r="U7" s="66" t="str">
        <f t="shared" si="3"/>
        <v>Ч</v>
      </c>
      <c r="V7" s="66" t="str">
        <f t="shared" si="3"/>
        <v>П</v>
      </c>
      <c r="W7" s="66" t="str">
        <f t="shared" si="3"/>
        <v>С</v>
      </c>
      <c r="X7" s="66" t="str">
        <f t="shared" si="3"/>
        <v>Н</v>
      </c>
      <c r="Y7" s="66" t="str">
        <f t="shared" ref="Y7:AE7" si="4">CHOOSE(WEEKDAY(Y6,1),"Н","П","У","С","Ч","П","С")</f>
        <v>П</v>
      </c>
      <c r="Z7" s="66" t="str">
        <f t="shared" si="4"/>
        <v>У</v>
      </c>
      <c r="AA7" s="66" t="str">
        <f t="shared" si="4"/>
        <v>С</v>
      </c>
      <c r="AB7" s="66" t="str">
        <f t="shared" si="4"/>
        <v>Ч</v>
      </c>
      <c r="AC7" s="66" t="str">
        <f t="shared" si="4"/>
        <v>П</v>
      </c>
      <c r="AD7" s="66" t="str">
        <f t="shared" si="4"/>
        <v>С</v>
      </c>
      <c r="AE7" s="66" t="str">
        <f t="shared" si="4"/>
        <v>Н</v>
      </c>
      <c r="AF7" s="66" t="str">
        <f t="shared" ref="AF7:BN7" si="5">CHOOSE(WEEKDAY(AF6,1),"Н","П","У","С","Ч","П","С")</f>
        <v>П</v>
      </c>
      <c r="AG7" s="66" t="str">
        <f t="shared" si="5"/>
        <v>У</v>
      </c>
      <c r="AH7" s="66" t="str">
        <f t="shared" si="5"/>
        <v>С</v>
      </c>
      <c r="AI7" s="66" t="str">
        <f t="shared" si="5"/>
        <v>Ч</v>
      </c>
      <c r="AJ7" s="66" t="str">
        <f t="shared" si="5"/>
        <v>П</v>
      </c>
      <c r="AK7" s="66" t="str">
        <f t="shared" si="5"/>
        <v>С</v>
      </c>
      <c r="AL7" s="66" t="str">
        <f t="shared" si="5"/>
        <v>Н</v>
      </c>
      <c r="AM7" s="66" t="str">
        <f t="shared" si="5"/>
        <v>П</v>
      </c>
      <c r="AN7" s="66" t="str">
        <f t="shared" si="5"/>
        <v>У</v>
      </c>
      <c r="AO7" s="66" t="str">
        <f t="shared" si="5"/>
        <v>С</v>
      </c>
      <c r="AP7" s="66" t="str">
        <f t="shared" si="5"/>
        <v>Ч</v>
      </c>
      <c r="AQ7" s="66" t="str">
        <f t="shared" si="5"/>
        <v>П</v>
      </c>
      <c r="AR7" s="66" t="str">
        <f t="shared" si="5"/>
        <v>С</v>
      </c>
      <c r="AS7" s="66" t="str">
        <f t="shared" si="5"/>
        <v>Н</v>
      </c>
      <c r="AT7" s="66" t="str">
        <f t="shared" si="5"/>
        <v>П</v>
      </c>
      <c r="AU7" s="66" t="str">
        <f t="shared" si="5"/>
        <v>У</v>
      </c>
      <c r="AV7" s="66" t="str">
        <f t="shared" si="5"/>
        <v>С</v>
      </c>
      <c r="AW7" s="66" t="str">
        <f t="shared" si="5"/>
        <v>Ч</v>
      </c>
      <c r="AX7" s="66" t="str">
        <f t="shared" si="5"/>
        <v>П</v>
      </c>
      <c r="AY7" s="66" t="str">
        <f t="shared" si="5"/>
        <v>С</v>
      </c>
      <c r="AZ7" s="66" t="str">
        <f t="shared" si="5"/>
        <v>Н</v>
      </c>
      <c r="BA7" s="66" t="str">
        <f t="shared" si="5"/>
        <v>П</v>
      </c>
      <c r="BB7" s="66" t="str">
        <f t="shared" si="5"/>
        <v>У</v>
      </c>
      <c r="BC7" s="66" t="str">
        <f t="shared" si="5"/>
        <v>С</v>
      </c>
      <c r="BD7" s="66" t="str">
        <f t="shared" si="5"/>
        <v>Ч</v>
      </c>
      <c r="BE7" s="66" t="str">
        <f t="shared" si="5"/>
        <v>П</v>
      </c>
      <c r="BF7" s="66" t="str">
        <f t="shared" si="5"/>
        <v>С</v>
      </c>
      <c r="BG7" s="66" t="str">
        <f t="shared" si="5"/>
        <v>Н</v>
      </c>
      <c r="BH7" s="66" t="str">
        <f t="shared" si="5"/>
        <v>П</v>
      </c>
      <c r="BI7" s="66" t="str">
        <f t="shared" si="5"/>
        <v>У</v>
      </c>
      <c r="BJ7" s="66" t="str">
        <f t="shared" si="5"/>
        <v>С</v>
      </c>
      <c r="BK7" s="66" t="str">
        <f t="shared" si="5"/>
        <v>Ч</v>
      </c>
      <c r="BL7" s="66" t="str">
        <f t="shared" si="5"/>
        <v>П</v>
      </c>
      <c r="BM7" s="66" t="str">
        <f t="shared" si="5"/>
        <v>С</v>
      </c>
      <c r="BN7" s="66" t="str">
        <f t="shared" si="5"/>
        <v>Н</v>
      </c>
    </row>
    <row r="8" s="2" customFormat="1" ht="32" customHeight="1" spans="1:66">
      <c r="A8" s="32" t="str">
        <f>IF(ISERROR(VALUE(SUBSTITUTE(prevWBS,".",""))),"1",IF(ISERROR(FIND("`",SUBSTITUTE(prevWBS,".","`",1))),TEXT(VALUE(prevWBS)+1,"#"),TEXT(VALUE(LEFT(prevWBS,FIND("`",SUBSTITUTE(prevWBS,".","`",1))-1))+1,"#")))</f>
        <v>1</v>
      </c>
      <c r="B8" s="33" t="s">
        <v>15</v>
      </c>
      <c r="C8" s="34" t="s">
        <v>16</v>
      </c>
      <c r="D8" s="35"/>
      <c r="E8" s="36">
        <v>45243</v>
      </c>
      <c r="F8" s="36">
        <f>IF(ISBLANK(E8)," - ",IF(G8=0,E8,E8+G8-1))</f>
        <v>45255</v>
      </c>
      <c r="G8" s="37">
        <v>13</v>
      </c>
      <c r="H8" s="38">
        <v>0.4</v>
      </c>
      <c r="I8" s="67">
        <f>IF(OR(F8=0,E8=0)," - ",NETWORKDAYS(E8,F8))</f>
        <v>10</v>
      </c>
      <c r="J8" s="68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</row>
    <row r="9" s="3" customFormat="1" ht="17.5" spans="1:66">
      <c r="A9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40" t="s">
        <v>17</v>
      </c>
      <c r="D9" s="41"/>
      <c r="E9" s="42">
        <v>45243</v>
      </c>
      <c r="F9" s="43">
        <f>IF(ISBLANK(E9)," - ",IF(G9=0,E9,E9+G9-1))</f>
        <v>45246</v>
      </c>
      <c r="G9" s="44">
        <v>4</v>
      </c>
      <c r="H9" s="45">
        <v>1</v>
      </c>
      <c r="I9" s="70">
        <f>IF(OR(F9=0,E9=0)," - ",NETWORKDAYS(E9,F9))</f>
        <v>4</v>
      </c>
      <c r="J9" s="71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</row>
    <row r="10" s="3" customFormat="1" ht="34.5" spans="1:66">
      <c r="A10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10" s="40" t="s">
        <v>18</v>
      </c>
      <c r="D10" s="41"/>
      <c r="E10" s="42">
        <v>45247</v>
      </c>
      <c r="F10" s="43">
        <f>IF(ISBLANK(E10)," - ",IF(G10=0,E10,E10+G10-1))</f>
        <v>45251</v>
      </c>
      <c r="G10" s="44">
        <v>5</v>
      </c>
      <c r="H10" s="45">
        <v>0</v>
      </c>
      <c r="I10" s="70">
        <f>IF(OR(F10=0,E10=0)," - ",NETWORKDAYS(E10,F10))</f>
        <v>3</v>
      </c>
      <c r="J10" s="71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</row>
    <row r="11" s="3" customFormat="1" ht="17.5" spans="1:66">
      <c r="A11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1.3</v>
      </c>
      <c r="B11" s="40" t="s">
        <v>19</v>
      </c>
      <c r="D11" s="41"/>
      <c r="E11" s="46">
        <v>45247</v>
      </c>
      <c r="F11" s="43">
        <f>IF(ISBLANK(E11)," - ",IF(G11=0,E11,E11+G11-1))</f>
        <v>45255</v>
      </c>
      <c r="G11" s="44">
        <v>9</v>
      </c>
      <c r="H11" s="47">
        <v>0</v>
      </c>
      <c r="I11" s="70">
        <f>IF(OR(F11=0,E11=0)," - ",NETWORKDAYS(E11,F11))</f>
        <v>6</v>
      </c>
      <c r="J11" s="71"/>
      <c r="K11" s="72"/>
      <c r="L11" s="72"/>
      <c r="M11" s="73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</row>
    <row r="12" s="2" customFormat="1" ht="32" customHeight="1" spans="1:66">
      <c r="A12" s="48" t="str">
        <f>IF(ISERROR(VALUE(SUBSTITUTE(prevWBS,".",""))),"1",IF(ISERROR(FIND("`",SUBSTITUTE(prevWBS,".","`",1))),TEXT(VALUE(prevWBS)+1,"#"),TEXT(VALUE(LEFT(prevWBS,FIND("`",SUBSTITUTE(prevWBS,".","`",1))-1))+1,"#")))</f>
        <v>2</v>
      </c>
      <c r="B12" s="49" t="s">
        <v>20</v>
      </c>
      <c r="C12" s="50" t="s">
        <v>16</v>
      </c>
      <c r="D12" s="51"/>
      <c r="E12" s="36">
        <v>45256</v>
      </c>
      <c r="F12" s="36">
        <f t="shared" ref="F12:F29" si="6">IF(ISBLANK(E12)," - ",IF(G12=0,E12,E12+G12-1))</f>
        <v>45275</v>
      </c>
      <c r="G12" s="52">
        <v>20</v>
      </c>
      <c r="H12" s="53">
        <v>0</v>
      </c>
      <c r="I12" s="74">
        <f t="shared" ref="I12:I31" si="7">IF(OR(F12=0,E12=0)," - ",NETWORKDAYS(E12,F12))</f>
        <v>15</v>
      </c>
      <c r="J12" s="75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</row>
    <row r="13" s="3" customFormat="1" ht="17.5" spans="1:66">
      <c r="A13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3" s="40" t="s">
        <v>17</v>
      </c>
      <c r="D13" s="41"/>
      <c r="E13" s="46">
        <v>45256</v>
      </c>
      <c r="F13" s="43">
        <f t="shared" si="6"/>
        <v>45258</v>
      </c>
      <c r="G13" s="44">
        <v>3</v>
      </c>
      <c r="H13" s="47">
        <v>0</v>
      </c>
      <c r="I13" s="70">
        <f t="shared" si="7"/>
        <v>2</v>
      </c>
      <c r="J13" s="71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</row>
    <row r="14" s="3" customFormat="1" ht="17.5" spans="1:66">
      <c r="A14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4" s="3" t="s">
        <v>21</v>
      </c>
      <c r="D14" s="41"/>
      <c r="E14" s="46">
        <v>45258</v>
      </c>
      <c r="F14" s="43">
        <f t="shared" si="6"/>
        <v>45259</v>
      </c>
      <c r="G14" s="44">
        <v>2</v>
      </c>
      <c r="H14" s="47">
        <v>0</v>
      </c>
      <c r="I14" s="70">
        <f t="shared" si="7"/>
        <v>2</v>
      </c>
      <c r="J14" s="71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</row>
    <row r="15" s="3" customFormat="1" ht="23" spans="1:66">
      <c r="A15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15" s="40" t="s">
        <v>22</v>
      </c>
      <c r="D15" s="41"/>
      <c r="E15" s="46">
        <v>45259</v>
      </c>
      <c r="F15" s="43">
        <f t="shared" si="6"/>
        <v>45273</v>
      </c>
      <c r="G15" s="44">
        <v>15</v>
      </c>
      <c r="H15" s="47">
        <v>0</v>
      </c>
      <c r="I15" s="70">
        <f t="shared" si="7"/>
        <v>11</v>
      </c>
      <c r="J15" s="71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</row>
    <row r="16" s="3" customFormat="1" ht="23" spans="1:66">
      <c r="A16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16" s="40" t="s">
        <v>23</v>
      </c>
      <c r="D16" s="41"/>
      <c r="E16" s="46">
        <v>45259</v>
      </c>
      <c r="F16" s="43">
        <f t="shared" si="6"/>
        <v>45273</v>
      </c>
      <c r="G16" s="44">
        <v>15</v>
      </c>
      <c r="H16" s="47">
        <v>0</v>
      </c>
      <c r="I16" s="70">
        <f t="shared" si="7"/>
        <v>11</v>
      </c>
      <c r="J16" s="71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</row>
    <row r="17" s="3" customFormat="1" ht="34.5" spans="1:66">
      <c r="A17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17" s="40" t="s">
        <v>24</v>
      </c>
      <c r="D17" s="41"/>
      <c r="E17" s="46">
        <v>45273</v>
      </c>
      <c r="F17" s="43">
        <f t="shared" si="6"/>
        <v>45275</v>
      </c>
      <c r="G17" s="44">
        <v>3</v>
      </c>
      <c r="H17" s="47">
        <v>0</v>
      </c>
      <c r="I17" s="70">
        <f t="shared" si="7"/>
        <v>3</v>
      </c>
      <c r="J17" s="71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</row>
    <row r="18" s="2" customFormat="1" ht="23" spans="1:66">
      <c r="A18" s="48" t="str">
        <f>IF(ISERROR(VALUE(SUBSTITUTE(prevWBS,".",""))),"1",IF(ISERROR(FIND("`",SUBSTITUTE(prevWBS,".","`",1))),TEXT(VALUE(prevWBS)+1,"#"),TEXT(VALUE(LEFT(prevWBS,FIND("`",SUBSTITUTE(prevWBS,".","`",1))-1))+1,"#")))</f>
        <v>3</v>
      </c>
      <c r="B18" s="54" t="s">
        <v>25</v>
      </c>
      <c r="C18" s="50" t="s">
        <v>16</v>
      </c>
      <c r="D18" s="51"/>
      <c r="E18" s="36">
        <v>45275</v>
      </c>
      <c r="F18" s="36">
        <f t="shared" si="6"/>
        <v>45296</v>
      </c>
      <c r="G18" s="52">
        <v>22</v>
      </c>
      <c r="H18" s="53">
        <v>0</v>
      </c>
      <c r="I18" s="74">
        <f t="shared" si="7"/>
        <v>16</v>
      </c>
      <c r="J18" s="75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</row>
    <row r="19" s="3" customFormat="1" ht="17.5" spans="1:66">
      <c r="A19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19" s="40" t="s">
        <v>26</v>
      </c>
      <c r="D19" s="41"/>
      <c r="E19" s="46">
        <v>45275</v>
      </c>
      <c r="F19" s="43">
        <f t="shared" si="6"/>
        <v>45276</v>
      </c>
      <c r="G19" s="44">
        <v>2</v>
      </c>
      <c r="H19" s="47">
        <v>0</v>
      </c>
      <c r="I19" s="70">
        <f t="shared" si="7"/>
        <v>1</v>
      </c>
      <c r="J19" s="71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</row>
    <row r="20" s="3" customFormat="1" ht="17.5" spans="1:66">
      <c r="A20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0" s="40" t="s">
        <v>27</v>
      </c>
      <c r="D20" s="41"/>
      <c r="E20" s="46">
        <v>45276</v>
      </c>
      <c r="F20" s="43">
        <f t="shared" si="6"/>
        <v>45285</v>
      </c>
      <c r="G20" s="44">
        <v>10</v>
      </c>
      <c r="H20" s="47">
        <v>0</v>
      </c>
      <c r="I20" s="70">
        <f t="shared" si="7"/>
        <v>6</v>
      </c>
      <c r="J20" s="71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</row>
    <row r="21" s="3" customFormat="1" ht="17.5" spans="1:66">
      <c r="A21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1" s="40" t="s">
        <v>28</v>
      </c>
      <c r="D21" s="41"/>
      <c r="E21" s="46">
        <v>45285</v>
      </c>
      <c r="F21" s="43">
        <f t="shared" si="6"/>
        <v>45290</v>
      </c>
      <c r="G21" s="44">
        <v>6</v>
      </c>
      <c r="H21" s="47">
        <v>0</v>
      </c>
      <c r="I21" s="70">
        <f t="shared" si="7"/>
        <v>5</v>
      </c>
      <c r="J21" s="71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</row>
    <row r="22" s="3" customFormat="1" ht="17.5" spans="1:66">
      <c r="A22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2" s="40" t="s">
        <v>29</v>
      </c>
      <c r="D22" s="41"/>
      <c r="E22" s="46">
        <v>45291</v>
      </c>
      <c r="F22" s="43">
        <f t="shared" si="6"/>
        <v>45296</v>
      </c>
      <c r="G22" s="44">
        <v>6</v>
      </c>
      <c r="H22" s="47">
        <v>0</v>
      </c>
      <c r="I22" s="70">
        <f t="shared" si="7"/>
        <v>5</v>
      </c>
      <c r="J22" s="71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</row>
    <row r="23" s="4" customFormat="1" spans="1:66">
      <c r="A23" s="55"/>
      <c r="B23" s="56"/>
      <c r="C23" s="56"/>
      <c r="D23" s="57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</row>
  </sheetData>
  <sheetProtection formatCells="0" formatColumns="0" formatRows="0" insertRows="0" deleteRows="0"/>
  <mergeCells count="19">
    <mergeCell ref="A1:BO1"/>
    <mergeCell ref="C4:E4"/>
    <mergeCell ref="K4:Q4"/>
    <mergeCell ref="R4:X4"/>
    <mergeCell ref="Y4:AE4"/>
    <mergeCell ref="AF4:AL4"/>
    <mergeCell ref="AM4:AS4"/>
    <mergeCell ref="AT4:AZ4"/>
    <mergeCell ref="BA4:BG4"/>
    <mergeCell ref="BH4:BN4"/>
    <mergeCell ref="C5:E5"/>
    <mergeCell ref="K5:Q5"/>
    <mergeCell ref="R5:X5"/>
    <mergeCell ref="Y5:AE5"/>
    <mergeCell ref="AF5:AL5"/>
    <mergeCell ref="AM5:AS5"/>
    <mergeCell ref="AT5:AZ5"/>
    <mergeCell ref="BA5:BG5"/>
    <mergeCell ref="BH5:BN5"/>
  </mergeCells>
  <conditionalFormatting sqref="H8:H22">
    <cfRule type="dataBar" priority="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{abf1db9e-47c9-4cd7-83b0-900ca7fcbf60}</x14:id>
        </ext>
      </extLst>
    </cfRule>
  </conditionalFormatting>
  <conditionalFormatting sqref="K6:BN7">
    <cfRule type="expression" dxfId="0" priority="45">
      <formula>K$6=TODAY()</formula>
    </cfRule>
  </conditionalFormatting>
  <conditionalFormatting sqref="K6:BN22">
    <cfRule type="expression" dxfId="1" priority="8">
      <formula>K$6=TODAY()</formula>
    </cfRule>
  </conditionalFormatting>
  <conditionalFormatting sqref="K8:BN22">
    <cfRule type="expression" dxfId="2" priority="48">
      <formula>AND($E8&lt;=K$6,ROUNDDOWN(($F8-$E8+1)*$H8,0)+$E8-1&gt;=K$6)</formula>
    </cfRule>
    <cfRule type="expression" dxfId="3" priority="49">
      <formula>AND(NOT(ISBLANK($E8)),$E8&lt;=K$6,$F8&gt;=K$6)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/>
  </dataValidations>
  <pageMargins left="0.25" right="0.25" top="0.5" bottom="0.5" header="0.5" footer="0.25"/>
  <pageSetup paperSize="1" scale="63" fitToHeight="0" orientation="landscape"/>
  <headerFooter alignWithMargins="0"/>
  <ignoredErrors>
    <ignoredError sqref="A12 A18" formula="1"/>
    <ignoredError sqref="H19:H22 H15 H14 H16 G10" unlockedFormula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f1db9e-47c9-4cd7-83b0-900ca7fcbf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cp:lastModifiedBy>HP</cp:lastModifiedBy>
  <dcterms:created xsi:type="dcterms:W3CDTF">2010-06-09T16:05:00Z</dcterms:created>
  <cp:lastPrinted>2018-02-12T20:25:00Z</cp:lastPrinted>
  <dcterms:modified xsi:type="dcterms:W3CDTF">2023-11-18T12:52:18Z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12CA0893210449C69BF4A3D8378E8BFA_11</vt:lpwstr>
  </property>
  <property fmtid="{D5CDD505-2E9C-101B-9397-08002B2CF9AE}" pid="3" name="Copyright">
    <vt:lpwstr>2018 Vertex42 LLC</vt:lpwstr>
  </property>
  <property fmtid="{D5CDD505-2E9C-101B-9397-08002B2CF9AE}" pid="4" name="Version">
    <vt:lpwstr>3.1.0</vt:lpwstr>
  </property>
  <property fmtid="{D5CDD505-2E9C-101B-9397-08002B2CF9AE}" pid="5" name="Source">
    <vt:lpwstr>https://www.vertex42.com/ExcelTemplates/excel-gantt-chart.html</vt:lpwstr>
  </property>
  <property fmtid="{D5CDD505-2E9C-101B-9397-08002B2CF9AE}" pid="6" name="KSOProductBuildVer">
    <vt:lpwstr>1033-12.2.0.13306</vt:lpwstr>
  </property>
</Properties>
</file>