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uk\OneDrive\Документы\Учеба\4 курс\ЭО (Попова)\"/>
    </mc:Choice>
  </mc:AlternateContent>
  <bookViews>
    <workbookView xWindow="0" yWindow="0" windowWidth="14460" windowHeight="8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H40" i="1"/>
  <c r="H39" i="1"/>
  <c r="H38" i="1"/>
  <c r="E40" i="1"/>
  <c r="E39" i="1"/>
  <c r="E38" i="1"/>
  <c r="B35" i="1"/>
  <c r="H33" i="1"/>
  <c r="H36" i="1" s="1"/>
  <c r="H32" i="1"/>
  <c r="H31" i="1"/>
  <c r="H30" i="1"/>
  <c r="H29" i="1"/>
  <c r="H35" i="1" s="1"/>
  <c r="H28" i="1"/>
  <c r="H34" i="1"/>
  <c r="E36" i="1"/>
  <c r="E35" i="1"/>
  <c r="E34" i="1"/>
  <c r="E33" i="1"/>
  <c r="E31" i="1"/>
  <c r="E32" i="1"/>
  <c r="E30" i="1"/>
  <c r="E29" i="1"/>
  <c r="E28" i="1"/>
  <c r="B33" i="1"/>
  <c r="B29" i="1"/>
  <c r="B28" i="1"/>
  <c r="B32" i="1"/>
  <c r="E15" i="1"/>
  <c r="B31" i="1"/>
  <c r="B30" i="1"/>
  <c r="E16" i="1"/>
  <c r="E14" i="1"/>
  <c r="E12" i="1"/>
  <c r="E13" i="1"/>
  <c r="E5" i="1"/>
  <c r="E3" i="1"/>
  <c r="E4" i="1" s="1"/>
</calcChain>
</file>

<file path=xl/sharedStrings.xml><?xml version="1.0" encoding="utf-8"?>
<sst xmlns="http://schemas.openxmlformats.org/spreadsheetml/2006/main" count="66" uniqueCount="62">
  <si>
    <t>Выручка</t>
  </si>
  <si>
    <t>Затраты</t>
  </si>
  <si>
    <t>Прибыль от реализации имущества</t>
  </si>
  <si>
    <t>Прибыль от внереализационных операций</t>
  </si>
  <si>
    <t>Убытки от содержания жилого фонда</t>
  </si>
  <si>
    <t>Балансовая прибыль</t>
  </si>
  <si>
    <t>Рентабельность</t>
  </si>
  <si>
    <t>Прибыль от реализации</t>
  </si>
  <si>
    <t>Задача 1</t>
  </si>
  <si>
    <t>Задача 2</t>
  </si>
  <si>
    <t>Годовой объем реализации</t>
  </si>
  <si>
    <t>Фактически выпущено на сумму</t>
  </si>
  <si>
    <t>Плановая себестоимость годового выпуска</t>
  </si>
  <si>
    <t>Фактически снизилась на</t>
  </si>
  <si>
    <t>Фактическая себестоимость</t>
  </si>
  <si>
    <t>Фактическая прибыль</t>
  </si>
  <si>
    <t>Плановая прибыль</t>
  </si>
  <si>
    <t>Фактическая рентабельность</t>
  </si>
  <si>
    <t>Плановая рентабельность</t>
  </si>
  <si>
    <t>Задача 3</t>
  </si>
  <si>
    <t>Цена без НДС, руб</t>
  </si>
  <si>
    <t>Себестоимость, руб. за изделие</t>
  </si>
  <si>
    <t>Годовой объем, шт.</t>
  </si>
  <si>
    <t>Вид изделия</t>
  </si>
  <si>
    <t>Базисный год</t>
  </si>
  <si>
    <t>Плановый год</t>
  </si>
  <si>
    <t>А</t>
  </si>
  <si>
    <t>Б</t>
  </si>
  <si>
    <t>В</t>
  </si>
  <si>
    <t>Прибыль в базисном периоде</t>
  </si>
  <si>
    <t>Прибыль в плановом периоде</t>
  </si>
  <si>
    <t>Затраты в базисном периоде</t>
  </si>
  <si>
    <t>Затраты в плановом периоде</t>
  </si>
  <si>
    <t>Рентабельность в базисном периоде</t>
  </si>
  <si>
    <t>Рентабельность в плановом периоде</t>
  </si>
  <si>
    <t>Прибыль продукта А в базисный</t>
  </si>
  <si>
    <t>Прибыль продукта Б в базисный</t>
  </si>
  <si>
    <t>Прибыль продукта В в базисный</t>
  </si>
  <si>
    <t>Затраты на продукт А в базисный</t>
  </si>
  <si>
    <t>Затраты на продукт Б в базисный</t>
  </si>
  <si>
    <t>Затраты на продукт В в базисный</t>
  </si>
  <si>
    <t>Рентабельность продукта А в базисный</t>
  </si>
  <si>
    <t>Рентабельность продукта Б в базисный</t>
  </si>
  <si>
    <t>Рентабельность продукта В в базисный</t>
  </si>
  <si>
    <t>Прибыль продукта А в плановый</t>
  </si>
  <si>
    <t>Прибыль продукта Б в плановый</t>
  </si>
  <si>
    <t>Прибыль продукта В в плановый</t>
  </si>
  <si>
    <t>Затраты на продукт А в плановый</t>
  </si>
  <si>
    <t>Затраты на продукт Б в плановый</t>
  </si>
  <si>
    <t>Затраты на продукт В в плановый</t>
  </si>
  <si>
    <t>Рентабельность продукта А в плановый</t>
  </si>
  <si>
    <t>Рентабельность продукта Б в плановый</t>
  </si>
  <si>
    <t>Рентабельность продукта В в плановый</t>
  </si>
  <si>
    <t xml:space="preserve">Прирост </t>
  </si>
  <si>
    <t>Прирост А</t>
  </si>
  <si>
    <t>Прирост Б</t>
  </si>
  <si>
    <t>Прирост В</t>
  </si>
  <si>
    <t>Вывод: Самый рентабельный продукт - продукт В</t>
  </si>
  <si>
    <t>Рост рентабельности А</t>
  </si>
  <si>
    <t>Рост рентабельности Б</t>
  </si>
  <si>
    <t>Рост рентабельности В</t>
  </si>
  <si>
    <t>Рост рентабельности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</si>
</sst>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2" borderId="0" xfId="1"/>
    <xf numFmtId="0" fontId="2" fillId="3" borderId="0" xfId="2"/>
    <xf numFmtId="0" fontId="3" fillId="4" borderId="0" xfId="3"/>
    <xf numFmtId="10" fontId="3" fillId="4" borderId="0" xfId="3" applyNumberFormat="1"/>
    <xf numFmtId="10" fontId="1" fillId="2" borderId="0" xfId="1" applyNumberForma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5" workbookViewId="0">
      <selection activeCell="D49" sqref="D49"/>
    </sheetView>
  </sheetViews>
  <sheetFormatPr defaultRowHeight="14.5" x14ac:dyDescent="0.35"/>
  <cols>
    <col min="1" max="1" width="38.81640625" bestFit="1" customWidth="1"/>
    <col min="2" max="2" width="16.7265625" bestFit="1" customWidth="1"/>
    <col min="3" max="3" width="28.54296875" bestFit="1" customWidth="1"/>
    <col min="4" max="4" width="35.26953125" bestFit="1" customWidth="1"/>
    <col min="5" max="5" width="13.1796875" bestFit="1" customWidth="1"/>
    <col min="6" max="6" width="12.54296875" bestFit="1" customWidth="1"/>
    <col min="7" max="7" width="35.26953125" bestFit="1" customWidth="1"/>
  </cols>
  <sheetData>
    <row r="1" spans="1:5" x14ac:dyDescent="0.35">
      <c r="A1" t="s">
        <v>8</v>
      </c>
    </row>
    <row r="3" spans="1:5" x14ac:dyDescent="0.35">
      <c r="A3" s="4" t="s">
        <v>0</v>
      </c>
      <c r="B3" s="4">
        <v>800</v>
      </c>
      <c r="D3" t="s">
        <v>7</v>
      </c>
      <c r="E3">
        <f>B3-B4</f>
        <v>120</v>
      </c>
    </row>
    <row r="4" spans="1:5" x14ac:dyDescent="0.35">
      <c r="A4" s="4" t="s">
        <v>1</v>
      </c>
      <c r="B4" s="4">
        <v>680</v>
      </c>
      <c r="D4" t="s">
        <v>5</v>
      </c>
      <c r="E4">
        <f>E3+B5+B6-B7</f>
        <v>104</v>
      </c>
    </row>
    <row r="5" spans="1:5" x14ac:dyDescent="0.35">
      <c r="A5" s="4" t="s">
        <v>2</v>
      </c>
      <c r="B5" s="4">
        <v>15</v>
      </c>
      <c r="D5" t="s">
        <v>6</v>
      </c>
      <c r="E5" s="1">
        <f>E3/B4*100%</f>
        <v>0.17647058823529413</v>
      </c>
    </row>
    <row r="6" spans="1:5" x14ac:dyDescent="0.35">
      <c r="A6" s="4" t="s">
        <v>3</v>
      </c>
      <c r="B6" s="4">
        <v>14</v>
      </c>
    </row>
    <row r="7" spans="1:5" x14ac:dyDescent="0.35">
      <c r="A7" s="4" t="s">
        <v>4</v>
      </c>
      <c r="B7" s="4">
        <v>45</v>
      </c>
    </row>
    <row r="10" spans="1:5" x14ac:dyDescent="0.35">
      <c r="A10" t="s">
        <v>9</v>
      </c>
    </row>
    <row r="12" spans="1:5" x14ac:dyDescent="0.35">
      <c r="A12" s="4" t="s">
        <v>10</v>
      </c>
      <c r="B12" s="4">
        <v>2.5</v>
      </c>
      <c r="D12" t="s">
        <v>14</v>
      </c>
      <c r="E12">
        <f>B14-(B14*B15)</f>
        <v>2.1159999999999997</v>
      </c>
    </row>
    <row r="13" spans="1:5" x14ac:dyDescent="0.35">
      <c r="A13" s="4" t="s">
        <v>11</v>
      </c>
      <c r="B13" s="4">
        <v>2.7</v>
      </c>
      <c r="D13" t="s">
        <v>15</v>
      </c>
      <c r="E13">
        <f>B13-E12</f>
        <v>0.58400000000000052</v>
      </c>
    </row>
    <row r="14" spans="1:5" x14ac:dyDescent="0.35">
      <c r="A14" s="4" t="s">
        <v>12</v>
      </c>
      <c r="B14" s="4">
        <v>2.2999999999999998</v>
      </c>
      <c r="D14" t="s">
        <v>16</v>
      </c>
      <c r="E14">
        <f>B12-B14</f>
        <v>0.20000000000000018</v>
      </c>
    </row>
    <row r="15" spans="1:5" x14ac:dyDescent="0.35">
      <c r="A15" s="4" t="s">
        <v>13</v>
      </c>
      <c r="B15" s="5">
        <v>0.08</v>
      </c>
      <c r="D15" t="s">
        <v>17</v>
      </c>
      <c r="E15" s="1">
        <f>E13/E12*100%</f>
        <v>0.27599243856332734</v>
      </c>
    </row>
    <row r="16" spans="1:5" x14ac:dyDescent="0.35">
      <c r="D16" t="s">
        <v>18</v>
      </c>
      <c r="E16" s="1">
        <f>E14/B14*100%</f>
        <v>8.6956521739130516E-2</v>
      </c>
    </row>
    <row r="19" spans="1:8" x14ac:dyDescent="0.35">
      <c r="A19" t="s">
        <v>19</v>
      </c>
    </row>
    <row r="20" spans="1:8" x14ac:dyDescent="0.35">
      <c r="A20" s="2" t="s">
        <v>23</v>
      </c>
      <c r="B20" s="3" t="s">
        <v>20</v>
      </c>
      <c r="C20" s="3"/>
      <c r="D20" s="2" t="s">
        <v>21</v>
      </c>
      <c r="E20" s="2"/>
      <c r="F20" s="2" t="s">
        <v>22</v>
      </c>
      <c r="G20" s="2"/>
    </row>
    <row r="21" spans="1:8" x14ac:dyDescent="0.35">
      <c r="A21" s="2"/>
      <c r="B21" s="3"/>
      <c r="C21" s="3"/>
      <c r="D21" s="2"/>
      <c r="E21" s="2"/>
      <c r="F21" s="2"/>
      <c r="G21" s="2"/>
    </row>
    <row r="22" spans="1:8" x14ac:dyDescent="0.35">
      <c r="A22" s="2"/>
      <c r="B22" s="4" t="s">
        <v>24</v>
      </c>
      <c r="C22" s="4" t="s">
        <v>25</v>
      </c>
      <c r="D22" s="4" t="s">
        <v>24</v>
      </c>
      <c r="E22" s="4" t="s">
        <v>25</v>
      </c>
      <c r="F22" s="4" t="s">
        <v>24</v>
      </c>
      <c r="G22" s="4" t="s">
        <v>25</v>
      </c>
    </row>
    <row r="23" spans="1:8" x14ac:dyDescent="0.35">
      <c r="A23" s="4" t="s">
        <v>26</v>
      </c>
      <c r="B23" s="4">
        <v>200</v>
      </c>
      <c r="C23" s="4">
        <v>210</v>
      </c>
      <c r="D23" s="4">
        <v>180</v>
      </c>
      <c r="E23" s="4">
        <v>182</v>
      </c>
      <c r="F23" s="4">
        <v>1000</v>
      </c>
      <c r="G23" s="4">
        <v>1100</v>
      </c>
    </row>
    <row r="24" spans="1:8" x14ac:dyDescent="0.35">
      <c r="A24" s="4" t="s">
        <v>27</v>
      </c>
      <c r="B24" s="4">
        <v>280</v>
      </c>
      <c r="C24" s="4">
        <v>300</v>
      </c>
      <c r="D24" s="4">
        <v>260</v>
      </c>
      <c r="E24" s="4">
        <v>265</v>
      </c>
      <c r="F24" s="4">
        <v>1600</v>
      </c>
      <c r="G24" s="4">
        <v>1800</v>
      </c>
    </row>
    <row r="25" spans="1:8" x14ac:dyDescent="0.35">
      <c r="A25" s="4" t="s">
        <v>28</v>
      </c>
      <c r="B25" s="4">
        <v>350</v>
      </c>
      <c r="C25" s="4">
        <v>370</v>
      </c>
      <c r="D25" s="4">
        <v>310</v>
      </c>
      <c r="E25" s="4">
        <v>300</v>
      </c>
      <c r="F25" s="4">
        <v>2000</v>
      </c>
      <c r="G25" s="4">
        <v>2600</v>
      </c>
    </row>
    <row r="28" spans="1:8" x14ac:dyDescent="0.35">
      <c r="A28" s="6" t="s">
        <v>29</v>
      </c>
      <c r="B28" s="6">
        <f>(B23*F23)+(B24*F24)+(B25*F25)-B30</f>
        <v>132000</v>
      </c>
      <c r="D28" s="6" t="s">
        <v>35</v>
      </c>
      <c r="E28" s="6">
        <f>(B23*F23)-(D23*F23)</f>
        <v>20000</v>
      </c>
      <c r="G28" s="6" t="s">
        <v>44</v>
      </c>
      <c r="H28" s="6">
        <f>(C23*G23)-(E23*G23)</f>
        <v>30800</v>
      </c>
    </row>
    <row r="29" spans="1:8" x14ac:dyDescent="0.35">
      <c r="A29" s="6" t="s">
        <v>30</v>
      </c>
      <c r="B29" s="6">
        <f>(C23*G23)+(C24*G24)+(C25*G25)-B31</f>
        <v>275800</v>
      </c>
      <c r="D29" s="6" t="s">
        <v>36</v>
      </c>
      <c r="E29" s="6">
        <f>(B24*F24)-(D24*F24)</f>
        <v>32000</v>
      </c>
      <c r="G29" s="6" t="s">
        <v>45</v>
      </c>
      <c r="H29" s="6">
        <f>(C24*G24)-(E24*G24)</f>
        <v>63000</v>
      </c>
    </row>
    <row r="30" spans="1:8" x14ac:dyDescent="0.35">
      <c r="A30" s="7" t="s">
        <v>31</v>
      </c>
      <c r="B30" s="7">
        <f>(D23*F23)+(D24*F24)+(D25*F25)</f>
        <v>1216000</v>
      </c>
      <c r="D30" s="6" t="s">
        <v>37</v>
      </c>
      <c r="E30" s="6">
        <f>(B25*F25)-(D25*F25)</f>
        <v>80000</v>
      </c>
      <c r="G30" s="6" t="s">
        <v>46</v>
      </c>
      <c r="H30" s="6">
        <f>(C25*G25)-(E25*G25)</f>
        <v>182000</v>
      </c>
    </row>
    <row r="31" spans="1:8" x14ac:dyDescent="0.35">
      <c r="A31" s="7" t="s">
        <v>32</v>
      </c>
      <c r="B31" s="7">
        <f>(E23*G23)+(E24*G24)+(E25*G25)</f>
        <v>1457200</v>
      </c>
      <c r="D31" s="7" t="s">
        <v>38</v>
      </c>
      <c r="E31" s="7">
        <f>D23*F23</f>
        <v>180000</v>
      </c>
      <c r="G31" s="7" t="s">
        <v>47</v>
      </c>
      <c r="H31" s="7">
        <f>E23*G23</f>
        <v>200200</v>
      </c>
    </row>
    <row r="32" spans="1:8" x14ac:dyDescent="0.35">
      <c r="A32" s="8" t="s">
        <v>33</v>
      </c>
      <c r="B32" s="9">
        <f>B28/B30*100%</f>
        <v>0.10855263157894737</v>
      </c>
      <c r="D32" s="7" t="s">
        <v>39</v>
      </c>
      <c r="E32" s="7">
        <f>D24*F24</f>
        <v>416000</v>
      </c>
      <c r="G32" s="7" t="s">
        <v>48</v>
      </c>
      <c r="H32" s="7">
        <f>E24*G24</f>
        <v>477000</v>
      </c>
    </row>
    <row r="33" spans="1:8" x14ac:dyDescent="0.35">
      <c r="A33" s="8" t="s">
        <v>34</v>
      </c>
      <c r="B33" s="9">
        <f>B29/B31*100%</f>
        <v>0.18926708756519353</v>
      </c>
      <c r="D33" s="7" t="s">
        <v>40</v>
      </c>
      <c r="E33" s="7">
        <f>D25*F25</f>
        <v>620000</v>
      </c>
      <c r="G33" s="7" t="s">
        <v>49</v>
      </c>
      <c r="H33" s="7">
        <f>E25*G25</f>
        <v>780000</v>
      </c>
    </row>
    <row r="34" spans="1:8" x14ac:dyDescent="0.35">
      <c r="D34" s="8" t="s">
        <v>41</v>
      </c>
      <c r="E34" s="9">
        <f>E28/E31*100%</f>
        <v>0.1111111111111111</v>
      </c>
      <c r="G34" s="8" t="s">
        <v>50</v>
      </c>
      <c r="H34" s="9">
        <f>H28/H31*100%</f>
        <v>0.15384615384615385</v>
      </c>
    </row>
    <row r="35" spans="1:8" x14ac:dyDescent="0.35">
      <c r="A35" s="6" t="s">
        <v>53</v>
      </c>
      <c r="B35" s="6">
        <f>B29-B28</f>
        <v>143800</v>
      </c>
      <c r="D35" s="8" t="s">
        <v>42</v>
      </c>
      <c r="E35" s="9">
        <f>E29/E32*100%</f>
        <v>7.6923076923076927E-2</v>
      </c>
      <c r="G35" s="8" t="s">
        <v>51</v>
      </c>
      <c r="H35" s="9">
        <f>H29/H32*100%</f>
        <v>0.13207547169811321</v>
      </c>
    </row>
    <row r="36" spans="1:8" x14ac:dyDescent="0.35">
      <c r="A36" s="6" t="s">
        <v>61</v>
      </c>
      <c r="B36" s="10">
        <f>B33-B32</f>
        <v>8.0714455986246159E-2</v>
      </c>
      <c r="D36" s="8" t="s">
        <v>43</v>
      </c>
      <c r="E36" s="9">
        <f>E30/E33*100%</f>
        <v>0.12903225806451613</v>
      </c>
      <c r="G36" s="8" t="s">
        <v>52</v>
      </c>
      <c r="H36" s="9">
        <f>H30/H33*100%</f>
        <v>0.23333333333333334</v>
      </c>
    </row>
    <row r="38" spans="1:8" x14ac:dyDescent="0.35">
      <c r="D38" s="6" t="s">
        <v>54</v>
      </c>
      <c r="E38" s="6">
        <f>H28-E28</f>
        <v>10800</v>
      </c>
      <c r="G38" s="6" t="s">
        <v>58</v>
      </c>
      <c r="H38" s="10">
        <f>H34-E34</f>
        <v>4.273504273504275E-2</v>
      </c>
    </row>
    <row r="39" spans="1:8" x14ac:dyDescent="0.35">
      <c r="D39" s="6" t="s">
        <v>55</v>
      </c>
      <c r="E39" s="6">
        <f>H29-E29</f>
        <v>31000</v>
      </c>
      <c r="G39" s="6" t="s">
        <v>59</v>
      </c>
      <c r="H39" s="10">
        <f>H35-E35</f>
        <v>5.5152394775036279E-2</v>
      </c>
    </row>
    <row r="40" spans="1:8" x14ac:dyDescent="0.35">
      <c r="D40" s="6" t="s">
        <v>56</v>
      </c>
      <c r="E40" s="6">
        <f>H30-E30</f>
        <v>102000</v>
      </c>
      <c r="G40" s="6" t="s">
        <v>60</v>
      </c>
      <c r="H40" s="10">
        <f>H36-E36</f>
        <v>0.10430107526881721</v>
      </c>
    </row>
    <row r="42" spans="1:8" x14ac:dyDescent="0.35">
      <c r="D42" t="s">
        <v>57</v>
      </c>
    </row>
  </sheetData>
  <mergeCells count="4">
    <mergeCell ref="F20:G21"/>
    <mergeCell ref="A20:A22"/>
    <mergeCell ref="B20:C21"/>
    <mergeCell ref="D20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Иванченко</dc:creator>
  <cp:lastModifiedBy>Федор Иванченко</cp:lastModifiedBy>
  <dcterms:created xsi:type="dcterms:W3CDTF">2024-04-03T07:27:10Z</dcterms:created>
  <dcterms:modified xsi:type="dcterms:W3CDTF">2024-04-03T08:25:52Z</dcterms:modified>
</cp:coreProperties>
</file>