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HAGROFR01\Desktop\"/>
    </mc:Choice>
  </mc:AlternateContent>
  <xr:revisionPtr revIDLastSave="0" documentId="13_ncr:1_{B2163EDC-23D8-42BA-9660-1496BE753B45}" xr6:coauthVersionLast="47" xr6:coauthVersionMax="47" xr10:uidLastSave="{00000000-0000-0000-0000-000000000000}"/>
  <bookViews>
    <workbookView xWindow="-108" yWindow="-108" windowWidth="23256" windowHeight="12456" xr2:uid="{0B3F6AD8-E55C-4A04-858B-7159DC28CA07}"/>
  </bookViews>
  <sheets>
    <sheet name="Planilha1" sheetId="1" r:id="rId1"/>
    <sheet name="Planilha2" sheetId="2" r:id="rId2"/>
  </sheets>
  <externalReferences>
    <externalReference r:id="rId3"/>
  </externalReferences>
  <definedNames>
    <definedName name="_xlnm._FilterDatabase" localSheetId="0" hidden="1">Planilha1!$A$1:$A$32</definedName>
    <definedName name="FOCO">[1]SETUP!$B$3:$B$29</definedName>
    <definedName name="PRODUTOS">[1]SETUP!$J$3:$J$29</definedName>
    <definedName name="SEGURADORAS">[1]SETUP!$A$3:$A$29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<sst xmlns="http://schemas.openxmlformats.org/spreadsheetml/2006/main" count="305" uniqueCount="51">
  <si>
    <t>SEGURADORA</t>
  </si>
  <si>
    <t>🚘</t>
  </si>
  <si>
    <t>🚛</t>
  </si>
  <si>
    <t>🏍️</t>
  </si>
  <si>
    <t>🏭</t>
  </si>
  <si>
    <t>🏠</t>
  </si>
  <si>
    <t>🖤</t>
  </si>
  <si>
    <t>🏢</t>
  </si>
  <si>
    <t>🚜</t>
  </si>
  <si>
    <t>Automóvel 🚘</t>
  </si>
  <si>
    <t>Caminhão 🚛</t>
  </si>
  <si>
    <t>Motociclieta 🏍️</t>
  </si>
  <si>
    <t>Empresarial 🏭</t>
  </si>
  <si>
    <t>Residencial 🏠</t>
  </si>
  <si>
    <t>Vida 🖤</t>
  </si>
  <si>
    <t>Condomínio 🏢</t>
  </si>
  <si>
    <t>Rural 🚜</t>
  </si>
  <si>
    <t>AIG</t>
  </si>
  <si>
    <t>AKAD</t>
  </si>
  <si>
    <t>ALLIANZ</t>
  </si>
  <si>
    <t>ARGO</t>
  </si>
  <si>
    <t>AXA</t>
  </si>
  <si>
    <t>BERKLEY</t>
  </si>
  <si>
    <t>BRADESCO</t>
  </si>
  <si>
    <t>CHUBB</t>
  </si>
  <si>
    <t>ESSOR</t>
  </si>
  <si>
    <t>EXCELSIOR</t>
  </si>
  <si>
    <t>EZZE</t>
  </si>
  <si>
    <t>FAIRFAX</t>
  </si>
  <si>
    <t>FATOR</t>
  </si>
  <si>
    <t>HDI</t>
  </si>
  <si>
    <t>KOVR</t>
  </si>
  <si>
    <t>LIBERTY</t>
  </si>
  <si>
    <t>MAG</t>
  </si>
  <si>
    <t>MAPFRE</t>
  </si>
  <si>
    <t>METLIFE</t>
  </si>
  <si>
    <t>PORTO SEGURO</t>
  </si>
  <si>
    <t>POTTENCIAL</t>
  </si>
  <si>
    <t>PRUDENTIAL</t>
  </si>
  <si>
    <t>SANCOR</t>
  </si>
  <si>
    <t>SOMBRERO</t>
  </si>
  <si>
    <t>SUHAI</t>
  </si>
  <si>
    <t>SULAMERICA</t>
  </si>
  <si>
    <t>SURA</t>
  </si>
  <si>
    <t>SWISSRE</t>
  </si>
  <si>
    <t>TOKIO MARINE</t>
  </si>
  <si>
    <t>ZURICH</t>
  </si>
  <si>
    <t>Outros 💼</t>
  </si>
  <si>
    <t>SEERRO(SE(LOCALIZAR($I$1;C3)&gt;0;A3;"");"")</t>
  </si>
  <si>
    <t>💼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</si>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</sst>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Hiperlink 2" xfId="2" xr:uid="{005F0E98-BA80-4CB4-8BFA-C7951EEE18D5}"/>
    <cellStyle name="Normal" xfId="0" builtinId="0"/>
    <cellStyle name="Normal 2" xfId="1" xr:uid="{CB7A1BE8-E2F6-4651-8518-6672B2BAF7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1OTyJaCZw888usRQqZT33zLNEY7UyF0P9\SONHAGRO%20CORRETORA%20DE%20SEGUROS\SEGUROS.xls" TargetMode="External"/><Relationship Id="rId1" Type="http://schemas.openxmlformats.org/officeDocument/2006/relationships/externalLinkPath" Target="file:///G:\.shortcut-targets-by-id\1OTyJaCZw888usRQqZT33zLNEY7UyF0P9\SONHAGRO%20CORRETORA%20DE%20SEGUROS\SEGUR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GURADORAS"/>
      <sheetName val="MULTIcalculo"/>
      <sheetName val="relatorio_franqueados"/>
      <sheetName val="SEGUROS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ALFA</v>
          </cell>
          <cell r="B3" t="str">
            <v>🚘</v>
          </cell>
          <cell r="J3" t="str">
            <v>🚘🏠</v>
          </cell>
        </row>
        <row r="4">
          <cell r="A4" t="str">
            <v>ALLIANZ</v>
          </cell>
          <cell r="B4" t="str">
            <v>🚘</v>
          </cell>
          <cell r="J4" t="str">
            <v>🚘🚛🏍️🏭🏠🖤🏢🚜</v>
          </cell>
        </row>
        <row r="5">
          <cell r="A5" t="str">
            <v>AZUL</v>
          </cell>
          <cell r="B5" t="str">
            <v>🚘</v>
          </cell>
          <cell r="J5" t="str">
            <v>🚘🚜</v>
          </cell>
        </row>
        <row r="6">
          <cell r="A6" t="str">
            <v>BRADESCO</v>
          </cell>
          <cell r="B6" t="str">
            <v>🚘</v>
          </cell>
          <cell r="J6" t="str">
            <v>🚘🚛🏍️🏭🏠🖤🏢</v>
          </cell>
        </row>
        <row r="7">
          <cell r="A7" t="str">
            <v>GENTE</v>
          </cell>
          <cell r="B7" t="str">
            <v>🚘</v>
          </cell>
          <cell r="J7" t="str">
            <v>🚘🚛</v>
          </cell>
        </row>
        <row r="8">
          <cell r="A8" t="str">
            <v>HDI</v>
          </cell>
          <cell r="B8" t="str">
            <v>🚘</v>
          </cell>
          <cell r="J8" t="str">
            <v>🚘🚛🏍️🏭🏠🏢</v>
          </cell>
        </row>
        <row r="9">
          <cell r="A9" t="str">
            <v>ICATU</v>
          </cell>
          <cell r="B9" t="str">
            <v>🖤</v>
          </cell>
          <cell r="J9" t="str">
            <v>🖤</v>
          </cell>
        </row>
        <row r="10">
          <cell r="A10" t="str">
            <v>ITURAN</v>
          </cell>
          <cell r="B10" t="str">
            <v>🚘</v>
          </cell>
          <cell r="J10" t="str">
            <v>🚘🏍️</v>
          </cell>
        </row>
        <row r="11">
          <cell r="A11" t="str">
            <v>LIBERTY</v>
          </cell>
          <cell r="B11" t="str">
            <v>🚘</v>
          </cell>
          <cell r="J11" t="str">
            <v>🚘🚛🏭🏠🖤</v>
          </cell>
        </row>
        <row r="12">
          <cell r="A12" t="str">
            <v>MAPFRE</v>
          </cell>
          <cell r="B12" t="str">
            <v>🚘</v>
          </cell>
          <cell r="J12" t="str">
            <v>🚘🚛🏍️🏭🏠🖤🚜</v>
          </cell>
        </row>
        <row r="13">
          <cell r="A13" t="str">
            <v>MSIG</v>
          </cell>
          <cell r="B13" t="str">
            <v>🚘</v>
          </cell>
          <cell r="J13" t="str">
            <v>🚘🏭🏠</v>
          </cell>
        </row>
        <row r="14">
          <cell r="A14" t="str">
            <v>PORTO</v>
          </cell>
          <cell r="B14" t="str">
            <v>🚘</v>
          </cell>
          <cell r="J14" t="str">
            <v>🚘🏍️🏭🏠🖤🏢</v>
          </cell>
        </row>
        <row r="15">
          <cell r="A15" t="str">
            <v>POTTENTIAL</v>
          </cell>
          <cell r="B15" t="str">
            <v>🏠</v>
          </cell>
          <cell r="J15" t="str">
            <v>🏠</v>
          </cell>
        </row>
        <row r="16">
          <cell r="A16" t="str">
            <v>SANCOR</v>
          </cell>
          <cell r="B16" t="str">
            <v>🚘</v>
          </cell>
          <cell r="J16" t="str">
            <v>🚘🏠</v>
          </cell>
        </row>
        <row r="17">
          <cell r="A17" t="str">
            <v>SOMPO</v>
          </cell>
          <cell r="B17" t="str">
            <v>🖤</v>
          </cell>
          <cell r="J17" t="str">
            <v>🖤</v>
          </cell>
        </row>
        <row r="18">
          <cell r="A18" t="str">
            <v>SUHAI</v>
          </cell>
          <cell r="B18" t="str">
            <v>🚘</v>
          </cell>
          <cell r="J18" t="str">
            <v>🚘🚛🏍️</v>
          </cell>
        </row>
        <row r="19">
          <cell r="A19" t="str">
            <v>SUÍÇA</v>
          </cell>
          <cell r="B19" t="str">
            <v>🚘</v>
          </cell>
          <cell r="J19" t="str">
            <v>🚘🏍️</v>
          </cell>
        </row>
        <row r="20">
          <cell r="A20" t="str">
            <v>SULAMÉRICA</v>
          </cell>
          <cell r="B20" t="str">
            <v>🖤</v>
          </cell>
          <cell r="J20" t="str">
            <v>🖤</v>
          </cell>
        </row>
        <row r="21">
          <cell r="A21" t="str">
            <v>SURA</v>
          </cell>
          <cell r="B21" t="str">
            <v>🏠</v>
          </cell>
          <cell r="J21" t="str">
            <v>🏠</v>
          </cell>
        </row>
        <row r="22">
          <cell r="A22" t="str">
            <v>TOKIO MARINE</v>
          </cell>
          <cell r="B22" t="str">
            <v>🚘</v>
          </cell>
          <cell r="J22" t="str">
            <v>🚘🚛🏍️🏭🏠🖤🏢</v>
          </cell>
        </row>
        <row r="23">
          <cell r="A23" t="str">
            <v>ZURICH</v>
          </cell>
          <cell r="B23" t="str">
            <v>🚘</v>
          </cell>
          <cell r="J23" t="str">
            <v>🚘🚛🏍️🏭🏠🖤</v>
          </cell>
        </row>
        <row r="24">
          <cell r="A24" t="str">
            <v>AIG</v>
          </cell>
          <cell r="B24" t="str">
            <v>🚛</v>
          </cell>
          <cell r="J24" t="str">
            <v>🚛🏭🚜</v>
          </cell>
        </row>
        <row r="25">
          <cell r="A25" t="str">
            <v>AKAD</v>
          </cell>
          <cell r="B25" t="str">
            <v>_xDFD7_️🔣</v>
          </cell>
          <cell r="J25" t="str">
            <v>_xDFD7_️🔣</v>
          </cell>
        </row>
        <row r="26">
          <cell r="A26" t="str">
            <v>ESSOR</v>
          </cell>
          <cell r="J26" t="str">
            <v/>
          </cell>
        </row>
        <row r="27">
          <cell r="A27" t="str">
            <v>EZZE</v>
          </cell>
          <cell r="J27" t="str">
            <v/>
          </cell>
        </row>
        <row r="28">
          <cell r="A28" t="str">
            <v>FAIRFAX</v>
          </cell>
        </row>
        <row r="29">
          <cell r="A29" t="str">
            <v>AXA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9E61-EB40-4AE8-8C30-433AA65081EB}">
  <dimension ref="A1:J32"/>
  <sheetViews>
    <sheetView tabSelected="1" zoomScale="85" zoomScaleNormal="85" workbookViewId="0"/>
  </sheetViews>
  <sheetFormatPr defaultRowHeight="14.4" x14ac:dyDescent="0.3"/>
  <cols>
    <col min="1" max="1" width="23.5546875" bestFit="1" customWidth="1"/>
    <col min="2" max="2" width="13.5546875" bestFit="1" customWidth="1"/>
    <col min="3" max="3" width="13" bestFit="1" customWidth="1"/>
    <col min="4" max="4" width="15.109375" bestFit="1" customWidth="1"/>
    <col min="5" max="5" width="14.6640625" bestFit="1" customWidth="1"/>
    <col min="6" max="6" width="14.33203125" bestFit="1" customWidth="1"/>
    <col min="7" max="7" width="8.109375" bestFit="1" customWidth="1"/>
    <col min="8" max="8" width="14.77734375" bestFit="1" customWidth="1"/>
    <col min="9" max="9" width="8.77734375" bestFit="1" customWidth="1"/>
    <col min="10" max="10" width="10" bestFit="1" customWidth="1"/>
    <col min="11" max="11" width="11" customWidth="1"/>
    <col min="13" max="13" width="15" bestFit="1" customWidth="1"/>
  </cols>
  <sheetData>
    <row r="1" spans="1:10" ht="15" thickBot="1" x14ac:dyDescent="0.3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47</v>
      </c>
    </row>
    <row r="2" spans="1:10" ht="15" thickTop="1" x14ac:dyDescent="0.3">
      <c r="A2" s="2" t="str">
        <f>HYPERLINK(Planilha2!B2,"AIG")</f>
        <v>AIG</v>
      </c>
      <c r="B2" s="6" t="s">
        <v>50</v>
      </c>
      <c r="C2" s="6">
        <v>1</v>
      </c>
      <c r="D2" s="6" t="s">
        <v>50</v>
      </c>
      <c r="E2" s="6">
        <v>1</v>
      </c>
      <c r="F2" s="6" t="s">
        <v>50</v>
      </c>
      <c r="G2" s="6" t="s">
        <v>50</v>
      </c>
      <c r="H2" s="6" t="s">
        <v>50</v>
      </c>
      <c r="I2" s="6">
        <v>1</v>
      </c>
      <c r="J2" s="6">
        <v>1</v>
      </c>
    </row>
    <row r="3" spans="1:10" x14ac:dyDescent="0.3">
      <c r="A3" s="3" t="str">
        <f>HYPERLINK(Planilha2!I2,"AKAD")</f>
        <v>AKAD</v>
      </c>
      <c r="B3" s="6" t="s">
        <v>50</v>
      </c>
      <c r="C3" s="6" t="s">
        <v>50</v>
      </c>
      <c r="D3" s="6" t="s">
        <v>50</v>
      </c>
      <c r="E3" s="6" t="s">
        <v>50</v>
      </c>
      <c r="F3" s="6" t="s">
        <v>50</v>
      </c>
      <c r="G3" s="6" t="s">
        <v>50</v>
      </c>
      <c r="H3" s="6" t="s">
        <v>50</v>
      </c>
      <c r="I3" s="6" t="s">
        <v>50</v>
      </c>
      <c r="J3" s="6">
        <v>1</v>
      </c>
    </row>
    <row r="4" spans="1:10" x14ac:dyDescent="0.3">
      <c r="A4" s="4" t="str">
        <f>HYPERLINK(Planilha2!I5,"ALLIANZ")</f>
        <v>ALLIANZ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 t="s">
        <v>50</v>
      </c>
    </row>
    <row r="5" spans="1:10" x14ac:dyDescent="0.3">
      <c r="A5" s="3" t="str">
        <f>HYPERLINK(Planilha2!I6,"ARGO")</f>
        <v>ARGO</v>
      </c>
      <c r="B5" s="6" t="s">
        <v>50</v>
      </c>
      <c r="C5" s="6" t="s">
        <v>50</v>
      </c>
      <c r="D5" s="6" t="s">
        <v>50</v>
      </c>
      <c r="E5" s="6" t="s">
        <v>50</v>
      </c>
      <c r="F5" s="6" t="s">
        <v>50</v>
      </c>
      <c r="G5" s="6" t="s">
        <v>50</v>
      </c>
      <c r="H5" s="6" t="s">
        <v>50</v>
      </c>
      <c r="I5" s="6" t="s">
        <v>50</v>
      </c>
      <c r="J5" s="6">
        <v>1</v>
      </c>
    </row>
    <row r="6" spans="1:10" x14ac:dyDescent="0.3">
      <c r="A6" s="2" t="str">
        <f>HYPERLINK(Planilha2!I7,"AXA")</f>
        <v>AXA</v>
      </c>
      <c r="B6" s="6" t="s">
        <v>50</v>
      </c>
      <c r="C6" s="6" t="s">
        <v>50</v>
      </c>
      <c r="D6" s="6" t="s">
        <v>50</v>
      </c>
      <c r="E6" s="6" t="s">
        <v>50</v>
      </c>
      <c r="F6" s="6" t="s">
        <v>50</v>
      </c>
      <c r="G6" s="6" t="s">
        <v>50</v>
      </c>
      <c r="H6" s="6" t="s">
        <v>50</v>
      </c>
      <c r="I6" s="6" t="s">
        <v>50</v>
      </c>
      <c r="J6" s="6">
        <v>1</v>
      </c>
    </row>
    <row r="7" spans="1:10" x14ac:dyDescent="0.3">
      <c r="A7" s="3" t="str">
        <f>HYPERLINK(Planilha2!I8,"BERKLEY")</f>
        <v>BERKLEY</v>
      </c>
      <c r="B7" s="6" t="s">
        <v>50</v>
      </c>
      <c r="C7" s="6" t="s">
        <v>50</v>
      </c>
      <c r="D7" s="6" t="s">
        <v>50</v>
      </c>
      <c r="E7" s="6" t="s">
        <v>50</v>
      </c>
      <c r="F7" s="6" t="s">
        <v>50</v>
      </c>
      <c r="G7" s="6" t="s">
        <v>50</v>
      </c>
      <c r="H7" s="6" t="s">
        <v>50</v>
      </c>
      <c r="I7" s="6" t="s">
        <v>50</v>
      </c>
      <c r="J7" s="6">
        <v>1</v>
      </c>
    </row>
    <row r="8" spans="1:10" x14ac:dyDescent="0.3">
      <c r="A8" s="2" t="str">
        <f>HYPERLINK(Planilha2!I9,"BRADESCO")</f>
        <v>BRADESCO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 t="s">
        <v>50</v>
      </c>
      <c r="J8" s="6" t="s">
        <v>50</v>
      </c>
    </row>
    <row r="9" spans="1:10" x14ac:dyDescent="0.3">
      <c r="A9" s="3" t="str">
        <f>HYPERLINK(Planilha2!I10,"CHUBB")</f>
        <v>CHUBB</v>
      </c>
      <c r="B9" s="6" t="s">
        <v>50</v>
      </c>
      <c r="C9" s="6" t="s">
        <v>50</v>
      </c>
      <c r="D9" s="6" t="s">
        <v>50</v>
      </c>
      <c r="E9" s="6" t="s">
        <v>50</v>
      </c>
      <c r="F9" s="6" t="s">
        <v>50</v>
      </c>
      <c r="G9" s="6" t="s">
        <v>50</v>
      </c>
      <c r="H9" s="6" t="s">
        <v>50</v>
      </c>
      <c r="I9" s="6" t="s">
        <v>50</v>
      </c>
      <c r="J9" s="6">
        <v>1</v>
      </c>
    </row>
    <row r="10" spans="1:10" x14ac:dyDescent="0.3">
      <c r="A10" s="2" t="str">
        <f>HYPERLINK(Planilha2!I11,"ESSOR")</f>
        <v>ESSOR</v>
      </c>
      <c r="B10" s="6" t="s">
        <v>50</v>
      </c>
      <c r="C10" s="6" t="s">
        <v>50</v>
      </c>
      <c r="D10" s="6" t="s">
        <v>50</v>
      </c>
      <c r="E10" s="6" t="s">
        <v>50</v>
      </c>
      <c r="F10" s="6" t="s">
        <v>50</v>
      </c>
      <c r="G10" s="6" t="s">
        <v>50</v>
      </c>
      <c r="H10" s="6" t="s">
        <v>50</v>
      </c>
      <c r="I10" s="6" t="s">
        <v>50</v>
      </c>
      <c r="J10" s="6">
        <v>1</v>
      </c>
    </row>
    <row r="11" spans="1:10" x14ac:dyDescent="0.3">
      <c r="A11" s="3" t="str">
        <f>HYPERLINK(Planilha2!I12,"EXCELSIOR")</f>
        <v>EXCELSIOR</v>
      </c>
      <c r="B11" s="6" t="s">
        <v>50</v>
      </c>
      <c r="C11" s="6" t="s">
        <v>50</v>
      </c>
      <c r="D11" s="6" t="s">
        <v>50</v>
      </c>
      <c r="E11" s="6" t="s">
        <v>50</v>
      </c>
      <c r="F11" s="6" t="s">
        <v>50</v>
      </c>
      <c r="G11" s="6" t="s">
        <v>50</v>
      </c>
      <c r="H11" s="6" t="s">
        <v>50</v>
      </c>
      <c r="I11" s="6" t="s">
        <v>50</v>
      </c>
      <c r="J11" s="6">
        <v>1</v>
      </c>
    </row>
    <row r="12" spans="1:10" x14ac:dyDescent="0.3">
      <c r="A12" s="2" t="str">
        <f>HYPERLINK(Planilha2!I13,"EZZE")</f>
        <v>EZZE</v>
      </c>
      <c r="B12" s="6" t="s">
        <v>50</v>
      </c>
      <c r="C12" s="6" t="s">
        <v>50</v>
      </c>
      <c r="D12" s="6" t="s">
        <v>50</v>
      </c>
      <c r="E12" s="6" t="s">
        <v>50</v>
      </c>
      <c r="F12" s="6" t="s">
        <v>50</v>
      </c>
      <c r="G12" s="6" t="s">
        <v>50</v>
      </c>
      <c r="H12" s="6" t="s">
        <v>50</v>
      </c>
      <c r="I12" s="6" t="s">
        <v>50</v>
      </c>
      <c r="J12" s="6">
        <v>1</v>
      </c>
    </row>
    <row r="13" spans="1:10" x14ac:dyDescent="0.3">
      <c r="A13" s="3" t="str">
        <f>HYPERLINK(Planilha2!I14,"FAIRFAX")</f>
        <v>FAIRFAX</v>
      </c>
      <c r="B13" s="6" t="s">
        <v>50</v>
      </c>
      <c r="C13" s="6" t="s">
        <v>50</v>
      </c>
      <c r="D13" s="6" t="s">
        <v>50</v>
      </c>
      <c r="E13" s="6" t="s">
        <v>50</v>
      </c>
      <c r="F13" s="6" t="s">
        <v>50</v>
      </c>
      <c r="G13" s="6" t="s">
        <v>50</v>
      </c>
      <c r="H13" s="6" t="s">
        <v>50</v>
      </c>
      <c r="I13" s="6" t="s">
        <v>50</v>
      </c>
      <c r="J13" s="6">
        <v>1</v>
      </c>
    </row>
    <row r="14" spans="1:10" x14ac:dyDescent="0.3">
      <c r="A14" s="2" t="str">
        <f>HYPERLINK(Planilha2!I15,"FATOR")</f>
        <v>FATOR</v>
      </c>
      <c r="B14" s="6" t="s">
        <v>50</v>
      </c>
      <c r="C14" s="6" t="s">
        <v>50</v>
      </c>
      <c r="D14" s="6" t="s">
        <v>50</v>
      </c>
      <c r="E14" s="6" t="s">
        <v>50</v>
      </c>
      <c r="F14" s="6" t="s">
        <v>50</v>
      </c>
      <c r="G14" s="6" t="s">
        <v>50</v>
      </c>
      <c r="H14" s="6" t="s">
        <v>50</v>
      </c>
      <c r="I14" s="6" t="s">
        <v>50</v>
      </c>
      <c r="J14" s="6">
        <v>1</v>
      </c>
    </row>
    <row r="15" spans="1:10" x14ac:dyDescent="0.3">
      <c r="A15" s="5" t="str">
        <f>HYPERLINK(Planilha2!I16,"HDI")</f>
        <v>HDI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 t="s">
        <v>50</v>
      </c>
      <c r="H15" s="6">
        <v>1</v>
      </c>
      <c r="I15" s="6" t="s">
        <v>50</v>
      </c>
      <c r="J15" s="6" t="s">
        <v>50</v>
      </c>
    </row>
    <row r="16" spans="1:10" x14ac:dyDescent="0.3">
      <c r="A16" s="2" t="str">
        <f>HYPERLINK(Planilha2!I17,"KOVR")</f>
        <v>KOVR</v>
      </c>
      <c r="B16" s="6" t="s">
        <v>50</v>
      </c>
      <c r="C16" s="6" t="s">
        <v>50</v>
      </c>
      <c r="D16" s="6" t="s">
        <v>50</v>
      </c>
      <c r="E16" s="6" t="s">
        <v>50</v>
      </c>
      <c r="F16" s="6" t="s">
        <v>50</v>
      </c>
      <c r="G16" s="6" t="s">
        <v>50</v>
      </c>
      <c r="H16" s="6" t="s">
        <v>50</v>
      </c>
      <c r="I16" s="6" t="s">
        <v>50</v>
      </c>
      <c r="J16" s="6" t="s">
        <v>50</v>
      </c>
    </row>
    <row r="17" spans="1:10" x14ac:dyDescent="0.3">
      <c r="A17" s="5" t="str">
        <f>HYPERLINK(Planilha2!H6,"LIBERTY")</f>
        <v>LIBERTY</v>
      </c>
      <c r="B17" s="6">
        <v>1</v>
      </c>
      <c r="C17" s="6">
        <v>1</v>
      </c>
      <c r="D17" s="6" t="s">
        <v>50</v>
      </c>
      <c r="E17" s="6">
        <v>1</v>
      </c>
      <c r="F17" s="6">
        <v>1</v>
      </c>
      <c r="G17" s="6">
        <v>1</v>
      </c>
      <c r="H17" s="6" t="s">
        <v>50</v>
      </c>
      <c r="I17" s="6" t="s">
        <v>50</v>
      </c>
      <c r="J17" s="6" t="s">
        <v>50</v>
      </c>
    </row>
    <row r="18" spans="1:10" x14ac:dyDescent="0.3">
      <c r="A18" s="2" t="str">
        <f>HYPERLINK(Planilha2!I19,"MAG")</f>
        <v>MAG</v>
      </c>
      <c r="B18" s="6" t="s">
        <v>50</v>
      </c>
      <c r="C18" s="6" t="s">
        <v>50</v>
      </c>
      <c r="D18" s="6" t="s">
        <v>50</v>
      </c>
      <c r="E18" s="6" t="s">
        <v>50</v>
      </c>
      <c r="F18" s="6" t="s">
        <v>50</v>
      </c>
      <c r="G18" s="6">
        <v>1</v>
      </c>
      <c r="H18" s="6" t="s">
        <v>50</v>
      </c>
      <c r="I18" s="6" t="s">
        <v>50</v>
      </c>
      <c r="J18" s="6" t="s">
        <v>50</v>
      </c>
    </row>
    <row r="19" spans="1:10" x14ac:dyDescent="0.3">
      <c r="A19" s="5" t="str">
        <f>HYPERLINK(Planilha2!I20,"MAPFRE")</f>
        <v>MAPFRE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 t="s">
        <v>50</v>
      </c>
      <c r="I19" s="6">
        <v>1</v>
      </c>
      <c r="J19" s="6" t="s">
        <v>50</v>
      </c>
    </row>
    <row r="20" spans="1:10" x14ac:dyDescent="0.3">
      <c r="A20" s="2" t="str">
        <f>HYPERLINK(Planilha2!I21,"METLIFE")</f>
        <v>METLIFE</v>
      </c>
      <c r="B20" s="6" t="s">
        <v>50</v>
      </c>
      <c r="C20" s="6" t="s">
        <v>50</v>
      </c>
      <c r="D20" s="6" t="s">
        <v>50</v>
      </c>
      <c r="E20" s="6" t="s">
        <v>50</v>
      </c>
      <c r="F20" s="6" t="s">
        <v>50</v>
      </c>
      <c r="G20" s="6">
        <v>1</v>
      </c>
      <c r="H20" s="6" t="s">
        <v>50</v>
      </c>
      <c r="I20" s="6" t="s">
        <v>50</v>
      </c>
      <c r="J20" s="6" t="s">
        <v>50</v>
      </c>
    </row>
    <row r="21" spans="1:10" x14ac:dyDescent="0.3">
      <c r="A21" s="3" t="str">
        <f>HYPERLINK(Planilha2!I22,"NEWE")</f>
        <v>NEWE</v>
      </c>
      <c r="B21" s="6" t="s">
        <v>50</v>
      </c>
      <c r="C21" s="6" t="s">
        <v>50</v>
      </c>
      <c r="D21" s="6" t="s">
        <v>50</v>
      </c>
      <c r="E21" s="6" t="s">
        <v>50</v>
      </c>
      <c r="F21" s="6" t="s">
        <v>50</v>
      </c>
      <c r="G21" s="6" t="s">
        <v>50</v>
      </c>
      <c r="H21" s="6" t="s">
        <v>50</v>
      </c>
      <c r="I21" s="6" t="s">
        <v>50</v>
      </c>
      <c r="J21" s="6">
        <v>1</v>
      </c>
    </row>
    <row r="22" spans="1:10" x14ac:dyDescent="0.3">
      <c r="A22" s="2" t="str">
        <f>HYPERLINK(Planilha2!I23,"PORTO SEGURO")</f>
        <v>PORTO SEGURO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 t="s">
        <v>50</v>
      </c>
    </row>
    <row r="23" spans="1:10" x14ac:dyDescent="0.3">
      <c r="A23" s="5" t="str">
        <f>HYPERLINK(Planilha2!I24,"POTTENCIAL")</f>
        <v>POTTENCIAL</v>
      </c>
      <c r="B23" s="6" t="s">
        <v>50</v>
      </c>
      <c r="C23" s="6" t="s">
        <v>50</v>
      </c>
      <c r="D23" s="6" t="s">
        <v>50</v>
      </c>
      <c r="E23" s="6">
        <v>1</v>
      </c>
      <c r="F23" s="6">
        <v>1</v>
      </c>
      <c r="G23" s="6" t="s">
        <v>50</v>
      </c>
      <c r="H23" s="6" t="s">
        <v>50</v>
      </c>
      <c r="I23" s="6" t="s">
        <v>50</v>
      </c>
      <c r="J23" s="6">
        <v>1</v>
      </c>
    </row>
    <row r="24" spans="1:10" x14ac:dyDescent="0.3">
      <c r="A24" s="5" t="str">
        <f>HYPERLINK(Planilha2!I25,"PRUDENTIAL")</f>
        <v>PRUDENTIAL</v>
      </c>
      <c r="B24" s="6" t="s">
        <v>50</v>
      </c>
      <c r="C24" s="6" t="s">
        <v>50</v>
      </c>
      <c r="D24" s="6" t="s">
        <v>50</v>
      </c>
      <c r="E24" s="6" t="s">
        <v>50</v>
      </c>
      <c r="F24" s="6" t="s">
        <v>50</v>
      </c>
      <c r="G24" s="6">
        <v>1</v>
      </c>
      <c r="H24" s="6" t="s">
        <v>50</v>
      </c>
      <c r="I24" s="6" t="s">
        <v>50</v>
      </c>
      <c r="J24" s="6" t="s">
        <v>50</v>
      </c>
    </row>
    <row r="25" spans="1:10" x14ac:dyDescent="0.3">
      <c r="A25" s="3" t="str">
        <f>HYPERLINK(Planilha2!I26,"SANCOR")</f>
        <v>SANCOR</v>
      </c>
      <c r="B25" s="6">
        <v>1</v>
      </c>
      <c r="C25" s="6" t="s">
        <v>50</v>
      </c>
      <c r="D25" s="6" t="s">
        <v>50</v>
      </c>
      <c r="E25" s="6" t="s">
        <v>50</v>
      </c>
      <c r="F25" s="6">
        <v>1</v>
      </c>
      <c r="G25" s="6" t="s">
        <v>50</v>
      </c>
      <c r="H25" s="6" t="s">
        <v>50</v>
      </c>
      <c r="I25" s="6" t="s">
        <v>50</v>
      </c>
      <c r="J25" s="6" t="s">
        <v>50</v>
      </c>
    </row>
    <row r="26" spans="1:10" x14ac:dyDescent="0.3">
      <c r="A26" s="2" t="str">
        <f>HYPERLINK(Planilha2!I27,"SOMBRERO")</f>
        <v>SOMBRERO</v>
      </c>
      <c r="B26" s="6" t="s">
        <v>50</v>
      </c>
      <c r="C26" s="6" t="s">
        <v>50</v>
      </c>
      <c r="D26" s="6" t="s">
        <v>50</v>
      </c>
      <c r="E26" s="6" t="s">
        <v>50</v>
      </c>
      <c r="F26" s="6" t="s">
        <v>50</v>
      </c>
      <c r="G26" s="6" t="s">
        <v>50</v>
      </c>
      <c r="H26" s="6" t="s">
        <v>50</v>
      </c>
      <c r="I26" s="6" t="s">
        <v>50</v>
      </c>
      <c r="J26" s="6">
        <v>1</v>
      </c>
    </row>
    <row r="27" spans="1:10" x14ac:dyDescent="0.3">
      <c r="A27" s="5" t="str">
        <f>HYPERLINK(Planilha2!I28,"SUHAI")</f>
        <v>SUHAI</v>
      </c>
      <c r="B27" s="6">
        <v>1</v>
      </c>
      <c r="C27" s="6">
        <v>1</v>
      </c>
      <c r="D27" s="6">
        <v>1</v>
      </c>
      <c r="E27" s="6" t="s">
        <v>50</v>
      </c>
      <c r="F27" s="6" t="s">
        <v>50</v>
      </c>
      <c r="G27" s="6" t="s">
        <v>50</v>
      </c>
      <c r="H27" s="6" t="s">
        <v>50</v>
      </c>
      <c r="I27" s="6" t="s">
        <v>50</v>
      </c>
      <c r="J27" s="6" t="s">
        <v>50</v>
      </c>
    </row>
    <row r="28" spans="1:10" x14ac:dyDescent="0.3">
      <c r="A28" s="5" t="str">
        <f>HYPERLINK(Planilha2!I29,"SULAMERICA")</f>
        <v>SULAMERICA</v>
      </c>
      <c r="B28" s="6" t="s">
        <v>50</v>
      </c>
      <c r="C28" s="6" t="s">
        <v>50</v>
      </c>
      <c r="D28" s="6" t="s">
        <v>50</v>
      </c>
      <c r="E28" s="6" t="s">
        <v>50</v>
      </c>
      <c r="F28" s="6" t="s">
        <v>50</v>
      </c>
      <c r="G28" s="6">
        <v>1</v>
      </c>
      <c r="H28" s="6" t="s">
        <v>50</v>
      </c>
      <c r="I28" s="6" t="s">
        <v>50</v>
      </c>
      <c r="J28" s="6" t="s">
        <v>50</v>
      </c>
    </row>
    <row r="29" spans="1:10" x14ac:dyDescent="0.3">
      <c r="A29" s="3" t="str">
        <f>HYPERLINK(Planilha2!I30,"SURA")</f>
        <v>SURA</v>
      </c>
      <c r="B29" s="6" t="s">
        <v>50</v>
      </c>
      <c r="C29" s="6" t="s">
        <v>50</v>
      </c>
      <c r="D29" s="6" t="s">
        <v>50</v>
      </c>
      <c r="E29" s="6" t="s">
        <v>50</v>
      </c>
      <c r="F29" s="6">
        <v>1</v>
      </c>
      <c r="G29" s="6" t="s">
        <v>50</v>
      </c>
      <c r="H29" s="6" t="s">
        <v>50</v>
      </c>
      <c r="I29" s="6" t="s">
        <v>50</v>
      </c>
      <c r="J29" s="6" t="s">
        <v>50</v>
      </c>
    </row>
    <row r="30" spans="1:10" x14ac:dyDescent="0.3">
      <c r="A30" s="2" t="str">
        <f>HYPERLINK(Planilha2!I31,"SWISSRE")</f>
        <v>SWISSRE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>
        <v>1</v>
      </c>
      <c r="J30" s="6" t="s">
        <v>50</v>
      </c>
    </row>
    <row r="31" spans="1:10" x14ac:dyDescent="0.3">
      <c r="A31" s="5" t="str">
        <f>HYPERLINK(Planilha2!I32,"TOKIO MARINE")</f>
        <v>TOKIO MARINE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/>
      <c r="J31" s="6" t="s">
        <v>50</v>
      </c>
    </row>
    <row r="32" spans="1:10" x14ac:dyDescent="0.3">
      <c r="A32" s="5" t="str">
        <f>HYPERLINK(Planilha2!I2,"ZURICH")</f>
        <v>ZURICH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 t="s">
        <v>50</v>
      </c>
      <c r="I32" s="6" t="s">
        <v>50</v>
      </c>
      <c r="J32" s="6" t="s">
        <v>50</v>
      </c>
    </row>
  </sheetData>
  <autoFilter ref="A1:A32" xr:uid="{89A99E61-EB40-4AE8-8C30-433AA65081EB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9B22-6EB1-43D0-A96F-0DE0EBCFFFFB}">
  <dimension ref="A1:S17"/>
  <sheetViews>
    <sheetView workbookViewId="0">
      <selection activeCell="L13" sqref="L13"/>
    </sheetView>
  </sheetViews>
  <sheetFormatPr defaultRowHeight="14.4" x14ac:dyDescent="0.3"/>
  <cols>
    <col min="1" max="1" width="14.109375" bestFit="1" customWidth="1"/>
    <col min="2" max="2" width="13.77734375" bestFit="1" customWidth="1"/>
    <col min="3" max="3" width="15.5546875" bestFit="1" customWidth="1"/>
    <col min="4" max="4" width="15.21875" bestFit="1" customWidth="1"/>
    <col min="5" max="5" width="14.88671875" bestFit="1" customWidth="1"/>
    <col min="6" max="6" width="12.77734375" bestFit="1" customWidth="1"/>
    <col min="7" max="7" width="15.33203125" bestFit="1" customWidth="1"/>
    <col min="8" max="8" width="8.77734375" bestFit="1" customWidth="1"/>
    <col min="9" max="9" width="14.77734375" bestFit="1" customWidth="1"/>
  </cols>
  <sheetData>
    <row r="1" spans="1:19" x14ac:dyDescent="0.3">
      <c r="A1" t="s">
        <v>48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49</v>
      </c>
    </row>
    <row r="2" spans="1:19" ht="15" thickBot="1" x14ac:dyDescent="0.3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47</v>
      </c>
      <c r="K2" t="s">
        <v>9</v>
      </c>
    </row>
    <row r="3" spans="1:19" ht="15" thickTop="1" x14ac:dyDescent="0.3">
      <c r="A3" t="s">
        <v>19</v>
      </c>
      <c r="B3" t="s">
        <v>19</v>
      </c>
      <c r="C3" t="s">
        <v>19</v>
      </c>
      <c r="D3" t="s">
        <v>17</v>
      </c>
      <c r="E3" t="s">
        <v>19</v>
      </c>
      <c r="F3" t="s">
        <v>19</v>
      </c>
      <c r="G3" t="s">
        <v>19</v>
      </c>
      <c r="H3" t="s">
        <v>17</v>
      </c>
      <c r="I3" t="s">
        <v>18</v>
      </c>
      <c r="K3" t="s">
        <v>10</v>
      </c>
    </row>
    <row r="4" spans="1:19" x14ac:dyDescent="0.3">
      <c r="A4" t="s">
        <v>23</v>
      </c>
      <c r="B4" t="s">
        <v>23</v>
      </c>
      <c r="C4" t="s">
        <v>23</v>
      </c>
      <c r="D4" t="s">
        <v>19</v>
      </c>
      <c r="E4" t="s">
        <v>23</v>
      </c>
      <c r="F4" t="s">
        <v>23</v>
      </c>
      <c r="G4" t="s">
        <v>23</v>
      </c>
      <c r="H4" t="s">
        <v>19</v>
      </c>
      <c r="I4" t="s">
        <v>20</v>
      </c>
      <c r="K4" t="s">
        <v>11</v>
      </c>
    </row>
    <row r="5" spans="1:19" x14ac:dyDescent="0.3">
      <c r="A5" t="s">
        <v>30</v>
      </c>
      <c r="B5" t="s">
        <v>30</v>
      </c>
      <c r="C5" t="s">
        <v>30</v>
      </c>
      <c r="D5" t="s">
        <v>23</v>
      </c>
      <c r="E5" t="s">
        <v>30</v>
      </c>
      <c r="F5" t="s">
        <v>32</v>
      </c>
      <c r="G5" t="s">
        <v>30</v>
      </c>
      <c r="H5" t="s">
        <v>34</v>
      </c>
      <c r="I5" t="s">
        <v>21</v>
      </c>
      <c r="K5" t="s">
        <v>12</v>
      </c>
    </row>
    <row r="6" spans="1:19" x14ac:dyDescent="0.3">
      <c r="A6" t="s">
        <v>32</v>
      </c>
      <c r="B6" t="s">
        <v>32</v>
      </c>
      <c r="C6" t="s">
        <v>34</v>
      </c>
      <c r="D6" t="s">
        <v>30</v>
      </c>
      <c r="E6" t="s">
        <v>32</v>
      </c>
      <c r="F6" t="s">
        <v>34</v>
      </c>
      <c r="G6" t="s">
        <v>45</v>
      </c>
      <c r="H6" t="s">
        <v>44</v>
      </c>
      <c r="I6" t="s">
        <v>22</v>
      </c>
      <c r="K6" t="s">
        <v>13</v>
      </c>
    </row>
    <row r="7" spans="1:19" x14ac:dyDescent="0.3">
      <c r="A7" t="s">
        <v>34</v>
      </c>
      <c r="B7" t="s">
        <v>34</v>
      </c>
      <c r="C7" t="s">
        <v>41</v>
      </c>
      <c r="D7" t="s">
        <v>32</v>
      </c>
      <c r="E7" t="s">
        <v>34</v>
      </c>
      <c r="F7" t="s">
        <v>45</v>
      </c>
      <c r="I7" t="s">
        <v>24</v>
      </c>
      <c r="K7" t="s">
        <v>14</v>
      </c>
    </row>
    <row r="8" spans="1:19" x14ac:dyDescent="0.3">
      <c r="A8" t="s">
        <v>39</v>
      </c>
      <c r="B8" t="s">
        <v>41</v>
      </c>
      <c r="C8" t="s">
        <v>45</v>
      </c>
      <c r="D8" t="s">
        <v>34</v>
      </c>
      <c r="E8" t="s">
        <v>39</v>
      </c>
      <c r="F8" t="s">
        <v>46</v>
      </c>
      <c r="I8" t="s">
        <v>25</v>
      </c>
      <c r="K8" t="s">
        <v>15</v>
      </c>
    </row>
    <row r="9" spans="1:19" x14ac:dyDescent="0.3">
      <c r="A9" t="s">
        <v>41</v>
      </c>
      <c r="B9" t="s">
        <v>45</v>
      </c>
      <c r="C9" t="s">
        <v>46</v>
      </c>
      <c r="D9" t="s">
        <v>37</v>
      </c>
      <c r="E9" t="s">
        <v>43</v>
      </c>
      <c r="F9" t="s">
        <v>33</v>
      </c>
      <c r="I9" t="s">
        <v>26</v>
      </c>
      <c r="K9" t="s">
        <v>16</v>
      </c>
    </row>
    <row r="10" spans="1:19" x14ac:dyDescent="0.3">
      <c r="A10" t="s">
        <v>45</v>
      </c>
      <c r="B10" t="s">
        <v>46</v>
      </c>
      <c r="E10" t="s">
        <v>45</v>
      </c>
      <c r="F10" t="s">
        <v>35</v>
      </c>
      <c r="I10" t="s">
        <v>27</v>
      </c>
      <c r="K10" t="s">
        <v>47</v>
      </c>
    </row>
    <row r="11" spans="1:19" x14ac:dyDescent="0.3">
      <c r="A11" t="s">
        <v>46</v>
      </c>
      <c r="E11" t="s">
        <v>46</v>
      </c>
      <c r="F11" t="s">
        <v>42</v>
      </c>
      <c r="I11" t="s">
        <v>28</v>
      </c>
    </row>
    <row r="12" spans="1:19" x14ac:dyDescent="0.3">
      <c r="E12" t="s">
        <v>37</v>
      </c>
      <c r="I12" t="s">
        <v>29</v>
      </c>
    </row>
    <row r="13" spans="1:19" x14ac:dyDescent="0.3">
      <c r="I13" t="s">
        <v>31</v>
      </c>
    </row>
    <row r="14" spans="1:19" x14ac:dyDescent="0.3">
      <c r="I14" t="s">
        <v>36</v>
      </c>
    </row>
    <row r="15" spans="1:19" x14ac:dyDescent="0.3">
      <c r="I15" t="s">
        <v>37</v>
      </c>
    </row>
    <row r="16" spans="1:19" x14ac:dyDescent="0.3">
      <c r="I16" t="s">
        <v>38</v>
      </c>
    </row>
    <row r="17" spans="9:9" x14ac:dyDescent="0.3">
      <c r="I17" t="s"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Sonhagro Divino</dc:creator>
  <cp:lastModifiedBy>Sonhagro Divino</cp:lastModifiedBy>
  <dcterms:created xsi:type="dcterms:W3CDTF">2024-05-21T18:12:33Z</dcterms:created>
  <dcterms:modified xsi:type="dcterms:W3CDTF">2024-05-21T19:38:21Z</dcterms:modified>
</cp:coreProperties>
</file>