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ta Gantt" sheetId="1" r:id="rId4"/>
    <sheet state="visible" name="Modelo de BD" sheetId="2" r:id="rId5"/>
    <sheet state="visible" name="Requerimientos Funcionales " sheetId="3" r:id="rId6"/>
  </sheets>
  <definedNames/>
  <calcPr/>
</workbook>
</file>

<file path=xl/sharedStrings.xml><?xml version="1.0" encoding="utf-8"?>
<sst xmlns="http://schemas.openxmlformats.org/spreadsheetml/2006/main" count="216" uniqueCount="157">
  <si>
    <t xml:space="preserve">Nombre de Proyecto: </t>
  </si>
  <si>
    <t>Educ-AR</t>
  </si>
  <si>
    <t xml:space="preserve">Fecha de Inicio: </t>
  </si>
  <si>
    <t xml:space="preserve">Fecha de Termino: </t>
  </si>
  <si>
    <t>Fecha de Inicio</t>
  </si>
  <si>
    <t xml:space="preserve">Fecha de Termino </t>
  </si>
  <si>
    <t>Asignado</t>
  </si>
  <si>
    <t>Estado</t>
  </si>
  <si>
    <t xml:space="preserve">Dias </t>
  </si>
  <si>
    <t>Semanas</t>
  </si>
  <si>
    <t>Proyecto EDUC-AR</t>
  </si>
  <si>
    <t>Equipo</t>
  </si>
  <si>
    <t xml:space="preserve">En proceso </t>
  </si>
  <si>
    <t>Fase de requerimientos</t>
  </si>
  <si>
    <t xml:space="preserve">Reunión Kick Off </t>
  </si>
  <si>
    <t>Josué Espinoza</t>
  </si>
  <si>
    <t>Terminado</t>
  </si>
  <si>
    <t xml:space="preserve">Levantamiento de información </t>
  </si>
  <si>
    <t>Recopilación de antecentes</t>
  </si>
  <si>
    <t>Documentación Fase 1</t>
  </si>
  <si>
    <t xml:space="preserve">Entendimiento del negocio </t>
  </si>
  <si>
    <t>Programar actividades (Cronograma)</t>
  </si>
  <si>
    <t>Diseño del Sistema</t>
  </si>
  <si>
    <t xml:space="preserve">Diseño de Modelo de Datos </t>
  </si>
  <si>
    <t xml:space="preserve">Creación de Casos de Uso </t>
  </si>
  <si>
    <t>En espera</t>
  </si>
  <si>
    <t xml:space="preserve">Diagrama de Flujo </t>
  </si>
  <si>
    <t xml:space="preserve">Diagrama de Paquetes </t>
  </si>
  <si>
    <t xml:space="preserve">Diagrama de Despliegue </t>
  </si>
  <si>
    <t xml:space="preserve">Desarrollo del Sistema </t>
  </si>
  <si>
    <t>Diseño de Modelos 3D en Blender</t>
  </si>
  <si>
    <t xml:space="preserve">- Sala de Espera </t>
  </si>
  <si>
    <t xml:space="preserve">- Materiales de Oficina </t>
  </si>
  <si>
    <t>- Pacientes</t>
  </si>
  <si>
    <t xml:space="preserve">- Instrumentos de Medicina </t>
  </si>
  <si>
    <t xml:space="preserve">Diseño de Ambiente Unity </t>
  </si>
  <si>
    <t>- Implementación de Modelos 3D</t>
  </si>
  <si>
    <t>- Construcción de Interfaces</t>
  </si>
  <si>
    <t xml:space="preserve">- Construcción de textura </t>
  </si>
  <si>
    <t xml:space="preserve">- Metodos del Simulación </t>
  </si>
  <si>
    <t xml:space="preserve">- Botones </t>
  </si>
  <si>
    <t>Implementación de Modelo de Datos</t>
  </si>
  <si>
    <t>Script de tablas,Secuencias, Triggers.</t>
  </si>
  <si>
    <t xml:space="preserve">Script de funciones almacenadas </t>
  </si>
  <si>
    <t xml:space="preserve">Implementación de IA </t>
  </si>
  <si>
    <t>Intregración  de Inteligencia Artificial</t>
  </si>
  <si>
    <t xml:space="preserve"> Etapa de pruebas</t>
  </si>
  <si>
    <t xml:space="preserve">Documento de Plan de Pruebas </t>
  </si>
  <si>
    <t>Pruebas de Usabilidad - IA</t>
  </si>
  <si>
    <t xml:space="preserve">Pruebas de Métodos en simulación </t>
  </si>
  <si>
    <t>Prueba de transición de Escenas</t>
  </si>
  <si>
    <t xml:space="preserve">Pruebas de Animaciones </t>
  </si>
  <si>
    <t>Prueba de Tooltips</t>
  </si>
  <si>
    <t xml:space="preserve">Seguimiento y Control </t>
  </si>
  <si>
    <t xml:space="preserve">Ajustes y Correcciones </t>
  </si>
  <si>
    <t>Documentación del Proyecto Final</t>
  </si>
  <si>
    <t xml:space="preserve">Entregables de Documentación </t>
  </si>
  <si>
    <t xml:space="preserve">Acta de Cierre de Proyetco </t>
  </si>
  <si>
    <t xml:space="preserve">Entrega de Producto </t>
  </si>
  <si>
    <t xml:space="preserve">Presentación de Proyecto </t>
  </si>
  <si>
    <t xml:space="preserve">Posibles Tablas de Modelo de datos </t>
  </si>
  <si>
    <t>Pacientes:</t>
  </si>
  <si>
    <t>Síntomas y Signos Vitales:</t>
  </si>
  <si>
    <t>ID del Registro (clave primaria)</t>
  </si>
  <si>
    <t>ID del Paciente (clave primaria)</t>
  </si>
  <si>
    <t>ID del Paciente (clave foránea)</t>
  </si>
  <si>
    <t>Nombre</t>
  </si>
  <si>
    <t>Fecha y Hora de Registro</t>
  </si>
  <si>
    <t>Edad</t>
  </si>
  <si>
    <t>Síntomas (descripción textual o codificada)</t>
  </si>
  <si>
    <t>Género</t>
  </si>
  <si>
    <t>Frecuencia Cardíaca</t>
  </si>
  <si>
    <t>Condición Inicial (descripción breve de la situación al llegar)</t>
  </si>
  <si>
    <t>Presión Arterial</t>
  </si>
  <si>
    <t>Historial Médico (enfermedades previas, alergias, etc.)</t>
  </si>
  <si>
    <t>Temperatura</t>
  </si>
  <si>
    <t>Nivel de Triaje Inicial (urgente, moderado, etc.)</t>
  </si>
  <si>
    <t>Nivel de Dolor</t>
  </si>
  <si>
    <t>Nivel de Conciencia</t>
  </si>
  <si>
    <t>Clasificación de Triaje:</t>
  </si>
  <si>
    <t>Escenarios de Simulación:</t>
  </si>
  <si>
    <t>ID de Triaje (clave primaria)</t>
  </si>
  <si>
    <t>ID de Escenario (clave primaria)</t>
  </si>
  <si>
    <t>Nombre del Escenario</t>
  </si>
  <si>
    <t>Nivel de Triaje (1-5, donde 1 es más urgente)</t>
  </si>
  <si>
    <t>Descripción (detalles sobre el escenario, como accidentes, desastres naturales, etc.)</t>
  </si>
  <si>
    <t>Criterios Utilizados (razones para la clasificación)</t>
  </si>
  <si>
    <t>Objetivos de Aprendizaje (qué se espera que los estudiantes aprendan)</t>
  </si>
  <si>
    <t>Fecha y Hora de Clasificación</t>
  </si>
  <si>
    <t>Duración del Escenario</t>
  </si>
  <si>
    <t>Nivel de Dificultad</t>
  </si>
  <si>
    <t>Resultados de Simulación:</t>
  </si>
  <si>
    <t>Estudiantes:</t>
  </si>
  <si>
    <t>ID del Resultado (clave primaria)</t>
  </si>
  <si>
    <t>ID del Estudiante (clave primaria)</t>
  </si>
  <si>
    <t>ID del Escenario (clave foránea)</t>
  </si>
  <si>
    <t>Correo Electrónico</t>
  </si>
  <si>
    <t>ID del Estudiante (clave foránea)</t>
  </si>
  <si>
    <t>Curso o Año</t>
  </si>
  <si>
    <t>Nivel de Triaje Final (después de la intervención)</t>
  </si>
  <si>
    <t>Resultados Previos (resumen de desempeño en simulaciones anteriores)</t>
  </si>
  <si>
    <t>Tiempo Total para la Clasificación</t>
  </si>
  <si>
    <t>Errores Cometidos (si corresponde)</t>
  </si>
  <si>
    <t>Retroalimentación del Instructor</t>
  </si>
  <si>
    <t xml:space="preserve">Profesor </t>
  </si>
  <si>
    <t>Equipos Médicos:</t>
  </si>
  <si>
    <t>ID del profesor(clave primaria)</t>
  </si>
  <si>
    <t>ID del Equipo (clave primaria)</t>
  </si>
  <si>
    <t>Nombre del Equipo</t>
  </si>
  <si>
    <t>Tipo de Equipo (monitores, desfibriladores, etc.)</t>
  </si>
  <si>
    <t>Especialidad (si aplica)</t>
  </si>
  <si>
    <t>Disponibilidad (si está disponible en el escenario)</t>
  </si>
  <si>
    <t>Observaciones y Notas (sobre los estudiantes o las simulaciones)</t>
  </si>
  <si>
    <t>ID del Escenario (clave foránea, si el equipo es específico para un escenario)</t>
  </si>
  <si>
    <t xml:space="preserve">Evaluar con equipo </t>
  </si>
  <si>
    <t>Recursos Educativos:</t>
  </si>
  <si>
    <t>ID del Recurso (clave primaria)</t>
  </si>
  <si>
    <t>Tipo de Recurso (videos, artículos, guías, etc.)</t>
  </si>
  <si>
    <t>Descripción</t>
  </si>
  <si>
    <t>Enlace o Archivo</t>
  </si>
  <si>
    <t>ID del Escenario (clave foránea, si es específico para un escenario)</t>
  </si>
  <si>
    <t>ID del Instructor (clave foránea, si fue creado o recomendado por un instructor)</t>
  </si>
  <si>
    <t>Intervenciones Médicas:</t>
  </si>
  <si>
    <t>ID de la Intervención (clave primaria)</t>
  </si>
  <si>
    <t>Nombre de la Intervención</t>
  </si>
  <si>
    <t>Fecha y Hora de la Intervención</t>
  </si>
  <si>
    <t>Resultado de la Intervención</t>
  </si>
  <si>
    <t>Feedback del Paciente Simulado:</t>
  </si>
  <si>
    <t>ID de Feedback (clave primaria)</t>
  </si>
  <si>
    <t>Fecha y Hora</t>
  </si>
  <si>
    <t>Comentarios (respuestas predefinidas o comentarios sobre la atención recibida)</t>
  </si>
  <si>
    <t>Satisfacción (escala de 1 a 5)</t>
  </si>
  <si>
    <t>Historial de Acciones del Estudiante:</t>
  </si>
  <si>
    <t>ID de Acción (clave primaria)</t>
  </si>
  <si>
    <t>Acción Realizada (descripción o código de la acción)</t>
  </si>
  <si>
    <t>Resultado de la Acción</t>
  </si>
  <si>
    <t>Requermientos Funcionales</t>
  </si>
  <si>
    <t>Simulación Interactiva de Triaje:</t>
  </si>
  <si>
    <t>La aplicación debe permitir a los usuarios realizar una simulación 
de triaje basada en situaciones médicas presentadas en realidad aumentada.
Los usuarios deben poder interactuar con pacientes virtuales, evaluando síntomas y 
signos vitales para determinar el nivel de triaje.</t>
  </si>
  <si>
    <t xml:space="preserve">Guardar Datos de Atención </t>
  </si>
  <si>
    <t>El sistema debe almacenar información de pacientes simulados y 
escenarios de emergencia en una base de datos relacional.</t>
  </si>
  <si>
    <t>Integración con Lentes de Realidad Aumentada</t>
  </si>
  <si>
    <t>La aplicación debe ser completamente funcional en dispositivos Meta Quest 2, 
permitiendo la inmersión completa del usuario en un entorno de simulación.</t>
  </si>
  <si>
    <t>Generación de Reportes de Desempeño</t>
  </si>
  <si>
    <t>El sistema debe generar reportes detallados del desempeño del estudiante al finalizar cada simulación.</t>
  </si>
  <si>
    <t>PDF (No Funcional)</t>
  </si>
  <si>
    <t>Acceso a la Ficha  Médica</t>
  </si>
  <si>
    <t>La aplicación debe ofrecer acceso a una biblioteca médica integrada que contenga información 
relevante sobre protocolos de triaje, guías clínicas, y definiciones de términos médicos.</t>
  </si>
  <si>
    <t>Modo Multijugador o Colaborativo?</t>
  </si>
  <si>
    <t xml:space="preserve">Notificaciones y Alertas del Simulación </t>
  </si>
  <si>
    <t>La aplicación debe enviar notificaciones y alertas a los estudiantes durante la simulación, 
por ejemplo, recordatorios de tiempo restante, alertas sobre cambios en la condición del paciente, 
o indicaciones sobre errores críticos.</t>
  </si>
  <si>
    <t>Funcionalidad de Repetición?</t>
  </si>
  <si>
    <t>Asistencia de Inteligencia Artificial (IA)</t>
  </si>
  <si>
    <t>Simulación de Comunicación con el Paciente:</t>
  </si>
  <si>
    <t>El sistema debe permitir la simulación de interacciones verbales y no verbales con pacientes simulados,
 donde los estudiantes deben practicar la comunicación efectiva en situaciones de emergencia.</t>
  </si>
  <si>
    <t>Funcionalidad de Tutoría Virtual:</t>
  </si>
  <si>
    <t>La aplicación debe ofrecer una funcionalidad de tutoría virtual, donde los estudiantes 
puedan interactuar con un tutor o instructor a través de la realidad aumentada.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</si>
</sst>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d-m-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&quot;Times New Roman&quot;"/>
    </font>
  </fonts>
  <fills count="1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3C78D8"/>
        <bgColor rgb="FF3C78D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rgb="FFFCE5CD"/>
        <bgColor rgb="FFFCE5CD"/>
      </patternFill>
    </fill>
    <fill>
      <patternFill patternType="solid">
        <fgColor rgb="FFA2C4C9"/>
        <bgColor rgb="FFA2C4C9"/>
      </patternFill>
    </fill>
    <fill>
      <patternFill patternType="solid">
        <fgColor rgb="FFFF0000"/>
        <bgColor rgb="FFFF0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1" fillId="2" fontId="1" numFmtId="0" xfId="0" applyAlignment="1" applyBorder="1" applyFill="1" applyFont="1">
      <alignment horizontal="center" readingOrder="0"/>
    </xf>
    <xf borderId="0" fillId="0" fontId="2" numFmtId="164" xfId="0" applyAlignment="1" applyFont="1" applyNumberFormat="1">
      <alignment readingOrder="0" textRotation="45"/>
    </xf>
    <xf borderId="2" fillId="0" fontId="1" numFmtId="0" xfId="0" applyAlignment="1" applyBorder="1" applyFont="1">
      <alignment horizontal="center"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3" fillId="0" fontId="2" numFmtId="0" xfId="0" applyBorder="1" applyFont="1"/>
    <xf borderId="1" fillId="3" fontId="2" numFmtId="0" xfId="0" applyBorder="1" applyFill="1" applyFont="1"/>
    <xf borderId="2" fillId="4" fontId="1" numFmtId="0" xfId="0" applyAlignment="1" applyBorder="1" applyFill="1" applyFont="1">
      <alignment readingOrder="0"/>
    </xf>
    <xf borderId="0" fillId="4" fontId="2" numFmtId="0" xfId="0" applyFont="1"/>
    <xf borderId="3" fillId="4" fontId="2" numFmtId="0" xfId="0" applyBorder="1" applyFont="1"/>
    <xf borderId="1" fillId="5" fontId="2" numFmtId="0" xfId="0" applyBorder="1" applyFill="1" applyFont="1"/>
    <xf borderId="1" fillId="0" fontId="2" numFmtId="0" xfId="0" applyBorder="1" applyFont="1"/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2" fillId="6" fontId="1" numFmtId="0" xfId="0" applyAlignment="1" applyBorder="1" applyFill="1" applyFont="1">
      <alignment readingOrder="0"/>
    </xf>
    <xf borderId="0" fillId="6" fontId="2" numFmtId="0" xfId="0" applyFont="1"/>
    <xf borderId="3" fillId="6" fontId="2" numFmtId="0" xfId="0" applyBorder="1" applyFont="1"/>
    <xf borderId="2" fillId="0" fontId="1" numFmtId="0" xfId="0" applyAlignment="1" applyBorder="1" applyFont="1">
      <alignment readingOrder="0"/>
    </xf>
    <xf borderId="2" fillId="7" fontId="1" numFmtId="0" xfId="0" applyAlignment="1" applyBorder="1" applyFill="1" applyFont="1">
      <alignment readingOrder="0"/>
    </xf>
    <xf borderId="0" fillId="7" fontId="2" numFmtId="0" xfId="0" applyFont="1"/>
    <xf borderId="3" fillId="7" fontId="2" numFmtId="0" xfId="0" applyBorder="1" applyFont="1"/>
    <xf borderId="2" fillId="8" fontId="1" numFmtId="0" xfId="0" applyAlignment="1" applyBorder="1" applyFill="1" applyFont="1">
      <alignment readingOrder="0"/>
    </xf>
    <xf borderId="0" fillId="8" fontId="2" numFmtId="0" xfId="0" applyFont="1"/>
    <xf borderId="3" fillId="8" fontId="2" numFmtId="0" xfId="0" applyBorder="1" applyFont="1"/>
    <xf borderId="4" fillId="0" fontId="2" numFmtId="0" xfId="0" applyAlignment="1" applyBorder="1" applyFont="1">
      <alignment readingOrder="0"/>
    </xf>
    <xf borderId="5" fillId="0" fontId="2" numFmtId="165" xfId="0" applyAlignment="1" applyBorder="1" applyFont="1" applyNumberFormat="1">
      <alignment readingOrder="0"/>
    </xf>
    <xf borderId="5" fillId="0" fontId="2" numFmtId="0" xfId="0" applyBorder="1" applyFont="1"/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0" fillId="0" fontId="3" numFmtId="0" xfId="0" applyFont="1"/>
    <xf borderId="0" fillId="9" fontId="2" numFmtId="0" xfId="0" applyAlignment="1" applyFill="1" applyFont="1">
      <alignment readingOrder="0"/>
    </xf>
    <xf borderId="0" fillId="10" fontId="2" numFmtId="0" xfId="0" applyAlignment="1" applyFill="1" applyFont="1">
      <alignment readingOrder="0"/>
    </xf>
    <xf borderId="0" fillId="9" fontId="2" numFmtId="0" xfId="0" applyFont="1"/>
    <xf borderId="0" fillId="6" fontId="2" numFmtId="0" xfId="0" applyAlignment="1" applyFont="1">
      <alignment readingOrder="0"/>
    </xf>
    <xf borderId="0" fillId="11" fontId="2" numFmtId="0" xfId="0" applyAlignment="1" applyFill="1" applyFont="1">
      <alignment readingOrder="0"/>
    </xf>
    <xf borderId="0" fillId="11" fontId="2" numFmtId="0" xfId="0" applyFont="1"/>
    <xf borderId="0" fillId="12" fontId="2" numFmtId="0" xfId="0" applyAlignment="1" applyFill="1" applyFont="1">
      <alignment readingOrder="0"/>
    </xf>
    <xf borderId="0" fillId="12" fontId="2" numFmtId="0" xfId="0" applyFont="1"/>
    <xf borderId="0" fillId="13" fontId="2" numFmtId="0" xfId="0" applyAlignment="1" applyFill="1" applyFont="1">
      <alignment readingOrder="0"/>
    </xf>
    <xf borderId="0" fillId="8" fontId="2" numFmtId="0" xfId="0" applyAlignment="1" applyFont="1">
      <alignment readingOrder="0"/>
    </xf>
    <xf borderId="0" fillId="13" fontId="2" numFmtId="0" xfId="0" applyFont="1"/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vertical="top"/>
    </xf>
    <xf borderId="0" fillId="14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171450</xdr:colOff>
      <xdr:row>0</xdr:row>
      <xdr:rowOff>19050</xdr:rowOff>
    </xdr:from>
    <xdr:ext cx="2933700" cy="12477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54</xdr:row>
      <xdr:rowOff>0</xdr:rowOff>
    </xdr:from>
    <xdr:ext cx="9429750" cy="752475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0</xdr:row>
      <xdr:rowOff>114300</xdr:rowOff>
    </xdr:from>
    <xdr:ext cx="2714625" cy="1876425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</xdr:colOff>
      <xdr:row>12</xdr:row>
      <xdr:rowOff>85725</xdr:rowOff>
    </xdr:from>
    <xdr:ext cx="3124200" cy="2076450"/>
    <xdr:pic>
      <xdr:nvPicPr>
        <xdr:cNvPr id="0" name="image4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25</xdr:row>
      <xdr:rowOff>28575</xdr:rowOff>
    </xdr:from>
    <xdr:ext cx="2571750" cy="2571750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4.38"/>
    <col customWidth="1" min="2" max="2" width="17.38"/>
    <col customWidth="1" min="3" max="3" width="19.13"/>
    <col customWidth="1" hidden="1" min="4" max="4" width="19.13"/>
    <col customWidth="1" min="5" max="6" width="17.5"/>
    <col customWidth="1" min="8" max="8" width="5.63"/>
    <col customWidth="1" min="9" max="9" width="5.25"/>
    <col customWidth="1" min="10" max="10" width="4.38"/>
    <col customWidth="1" min="11" max="11" width="3.75"/>
    <col customWidth="1" min="12" max="12" width="3.63"/>
    <col customWidth="1" min="13" max="13" width="4.25"/>
    <col customWidth="1" min="14" max="14" width="3.25"/>
    <col customWidth="1" min="15" max="15" width="3.13"/>
    <col customWidth="1" min="16" max="16" width="2.5"/>
    <col customWidth="1" min="17" max="17" width="3.0"/>
    <col customWidth="1" min="18" max="18" width="3.13"/>
    <col customWidth="1" min="19" max="19" width="3.0"/>
    <col customWidth="1" min="20" max="20" width="3.88"/>
    <col customWidth="1" min="21" max="21" width="3.63"/>
    <col customWidth="1" min="22" max="23" width="4.13"/>
    <col customWidth="1" min="24" max="25" width="3.75"/>
    <col customWidth="1" min="26" max="26" width="4.0"/>
    <col customWidth="1" min="27" max="27" width="4.25"/>
    <col customWidth="1" min="28" max="28" width="3.25"/>
    <col customWidth="1" min="29" max="29" width="4.75"/>
    <col customWidth="1" min="30" max="30" width="4.63"/>
    <col customWidth="1" min="31" max="31" width="4.25"/>
    <col customWidth="1" min="32" max="32" width="4.75"/>
    <col customWidth="1" min="33" max="33" width="5.5"/>
    <col customWidth="1" min="34" max="34" width="4.25"/>
    <col customWidth="1" min="35" max="36" width="5.0"/>
    <col customWidth="1" min="37" max="37" width="5.38"/>
    <col customWidth="1" min="38" max="38" width="4.13"/>
    <col customWidth="1" min="39" max="143" width="5.0"/>
  </cols>
  <sheetData>
    <row r="1">
      <c r="A1" s="1" t="s">
        <v>0</v>
      </c>
      <c r="B1" s="2" t="s">
        <v>1</v>
      </c>
    </row>
    <row r="2">
      <c r="A2" s="1" t="s">
        <v>2</v>
      </c>
      <c r="B2" s="3">
        <v>45516.0</v>
      </c>
    </row>
    <row r="3">
      <c r="A3" s="1" t="s">
        <v>3</v>
      </c>
      <c r="B3" s="3">
        <f>C9</f>
        <v>45636</v>
      </c>
    </row>
    <row r="8">
      <c r="A8" s="4"/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5">
        <v>45516.0</v>
      </c>
      <c r="I8" s="5">
        <v>45517.0</v>
      </c>
      <c r="J8" s="5">
        <v>45518.0</v>
      </c>
      <c r="K8" s="5">
        <v>45519.0</v>
      </c>
      <c r="L8" s="5">
        <v>45520.0</v>
      </c>
      <c r="M8" s="5">
        <v>45521.0</v>
      </c>
      <c r="N8" s="5">
        <v>45522.0</v>
      </c>
      <c r="O8" s="5">
        <v>45523.0</v>
      </c>
      <c r="P8" s="5">
        <v>45524.0</v>
      </c>
      <c r="Q8" s="5">
        <v>45525.0</v>
      </c>
      <c r="R8" s="5">
        <v>45526.0</v>
      </c>
      <c r="S8" s="5">
        <v>45527.0</v>
      </c>
      <c r="T8" s="5">
        <v>45528.0</v>
      </c>
      <c r="U8" s="5">
        <v>45529.0</v>
      </c>
      <c r="V8" s="5">
        <v>45530.0</v>
      </c>
      <c r="W8" s="5">
        <v>45531.0</v>
      </c>
      <c r="X8" s="5">
        <v>45532.0</v>
      </c>
      <c r="Y8" s="5">
        <v>45533.0</v>
      </c>
      <c r="Z8" s="5">
        <v>45534.0</v>
      </c>
      <c r="AA8" s="5">
        <v>45535.0</v>
      </c>
      <c r="AB8" s="5">
        <v>45536.0</v>
      </c>
      <c r="AC8" s="5">
        <v>45537.0</v>
      </c>
      <c r="AD8" s="5">
        <v>45538.0</v>
      </c>
      <c r="AE8" s="5">
        <v>45538.0</v>
      </c>
      <c r="AF8" s="5">
        <v>45539.0</v>
      </c>
      <c r="AG8" s="5">
        <v>45540.0</v>
      </c>
      <c r="AH8" s="5">
        <v>45541.0</v>
      </c>
      <c r="AI8" s="5">
        <v>45542.0</v>
      </c>
      <c r="AJ8" s="5">
        <v>45543.0</v>
      </c>
      <c r="AK8" s="5">
        <v>45544.0</v>
      </c>
      <c r="AL8" s="5">
        <v>45545.0</v>
      </c>
      <c r="AM8" s="5">
        <v>45546.0</v>
      </c>
      <c r="AN8" s="5">
        <v>45547.0</v>
      </c>
      <c r="AO8" s="5">
        <v>45548.0</v>
      </c>
      <c r="AP8" s="5">
        <v>45549.0</v>
      </c>
      <c r="AQ8" s="5">
        <v>45550.0</v>
      </c>
      <c r="AR8" s="5">
        <v>45551.0</v>
      </c>
      <c r="AS8" s="5">
        <v>45552.0</v>
      </c>
      <c r="AT8" s="5">
        <v>45553.0</v>
      </c>
      <c r="AU8" s="5">
        <v>45554.0</v>
      </c>
      <c r="AV8" s="5">
        <v>45555.0</v>
      </c>
      <c r="AW8" s="5">
        <v>45556.0</v>
      </c>
      <c r="AX8" s="5">
        <v>45557.0</v>
      </c>
      <c r="AY8" s="5">
        <v>45558.0</v>
      </c>
      <c r="AZ8" s="5">
        <v>45559.0</v>
      </c>
      <c r="BA8" s="5">
        <v>45560.0</v>
      </c>
      <c r="BB8" s="5">
        <v>45561.0</v>
      </c>
      <c r="BC8" s="5">
        <v>45562.0</v>
      </c>
      <c r="BD8" s="5">
        <v>45563.0</v>
      </c>
      <c r="BE8" s="5">
        <v>45564.0</v>
      </c>
      <c r="BF8" s="5">
        <v>45565.0</v>
      </c>
      <c r="BG8" s="5">
        <v>45566.0</v>
      </c>
      <c r="BH8" s="5">
        <v>45567.0</v>
      </c>
      <c r="BI8" s="5">
        <v>45568.0</v>
      </c>
      <c r="BJ8" s="5">
        <v>45569.0</v>
      </c>
      <c r="BK8" s="5">
        <v>45570.0</v>
      </c>
      <c r="BL8" s="5">
        <v>45571.0</v>
      </c>
      <c r="BM8" s="5">
        <v>45572.0</v>
      </c>
      <c r="BN8" s="5">
        <v>45573.0</v>
      </c>
      <c r="BO8" s="5">
        <v>45574.0</v>
      </c>
      <c r="BP8" s="5">
        <v>45575.0</v>
      </c>
      <c r="BQ8" s="5">
        <v>45576.0</v>
      </c>
      <c r="BR8" s="5">
        <v>45577.0</v>
      </c>
      <c r="BS8" s="5">
        <v>45578.0</v>
      </c>
      <c r="BT8" s="5">
        <v>45579.0</v>
      </c>
      <c r="BU8" s="5">
        <v>45580.0</v>
      </c>
      <c r="BV8" s="5">
        <v>45581.0</v>
      </c>
      <c r="BW8" s="5">
        <v>45582.0</v>
      </c>
      <c r="BX8" s="5">
        <v>45583.0</v>
      </c>
      <c r="BY8" s="5">
        <v>45584.0</v>
      </c>
      <c r="BZ8" s="5">
        <v>45585.0</v>
      </c>
      <c r="CA8" s="5">
        <v>45586.0</v>
      </c>
      <c r="CB8" s="5">
        <v>45587.0</v>
      </c>
      <c r="CC8" s="5">
        <v>45588.0</v>
      </c>
      <c r="CD8" s="5">
        <v>45589.0</v>
      </c>
      <c r="CE8" s="5">
        <v>45590.0</v>
      </c>
      <c r="CF8" s="5">
        <v>45591.0</v>
      </c>
      <c r="CG8" s="5">
        <v>45592.0</v>
      </c>
      <c r="CH8" s="5">
        <v>45593.0</v>
      </c>
      <c r="CI8" s="5">
        <v>45594.0</v>
      </c>
      <c r="CJ8" s="5">
        <v>45595.0</v>
      </c>
      <c r="CK8" s="5">
        <v>45596.0</v>
      </c>
      <c r="CL8" s="5">
        <v>45597.0</v>
      </c>
      <c r="CM8" s="5">
        <v>45598.0</v>
      </c>
      <c r="CN8" s="5">
        <v>45599.0</v>
      </c>
      <c r="CO8" s="5">
        <v>45600.0</v>
      </c>
      <c r="CP8" s="5">
        <v>45601.0</v>
      </c>
      <c r="CQ8" s="5">
        <v>45602.0</v>
      </c>
      <c r="CR8" s="5">
        <v>45603.0</v>
      </c>
      <c r="CS8" s="5">
        <v>45604.0</v>
      </c>
      <c r="CT8" s="5">
        <v>45605.0</v>
      </c>
      <c r="CU8" s="5">
        <v>45606.0</v>
      </c>
      <c r="CV8" s="5">
        <v>45607.0</v>
      </c>
      <c r="CW8" s="5">
        <v>45608.0</v>
      </c>
      <c r="CX8" s="5">
        <v>45609.0</v>
      </c>
      <c r="CY8" s="5">
        <v>45610.0</v>
      </c>
      <c r="CZ8" s="5">
        <v>45611.0</v>
      </c>
      <c r="DA8" s="5">
        <v>45612.0</v>
      </c>
      <c r="DB8" s="5">
        <v>45613.0</v>
      </c>
      <c r="DC8" s="5">
        <v>45614.0</v>
      </c>
      <c r="DD8" s="5">
        <v>45615.0</v>
      </c>
      <c r="DE8" s="5">
        <v>45616.0</v>
      </c>
      <c r="DF8" s="5">
        <v>45617.0</v>
      </c>
      <c r="DG8" s="5">
        <v>45618.0</v>
      </c>
      <c r="DH8" s="5">
        <v>45619.0</v>
      </c>
      <c r="DI8" s="5">
        <v>45620.0</v>
      </c>
      <c r="DJ8" s="5">
        <v>45621.0</v>
      </c>
      <c r="DK8" s="5">
        <v>45622.0</v>
      </c>
      <c r="DL8" s="5">
        <v>45623.0</v>
      </c>
      <c r="DM8" s="5">
        <v>45624.0</v>
      </c>
      <c r="DN8" s="5">
        <v>45625.0</v>
      </c>
      <c r="DO8" s="5">
        <v>45626.0</v>
      </c>
      <c r="DP8" s="5">
        <v>45627.0</v>
      </c>
      <c r="DQ8" s="5">
        <v>45628.0</v>
      </c>
      <c r="DR8" s="5">
        <v>45629.0</v>
      </c>
      <c r="DS8" s="5">
        <v>45630.0</v>
      </c>
      <c r="DT8" s="5">
        <v>45631.0</v>
      </c>
      <c r="DU8" s="5">
        <v>45632.0</v>
      </c>
      <c r="DV8" s="5">
        <v>45633.0</v>
      </c>
      <c r="DW8" s="5">
        <v>45634.0</v>
      </c>
      <c r="DX8" s="5">
        <v>45635.0</v>
      </c>
      <c r="DY8" s="5">
        <v>45636.0</v>
      </c>
      <c r="DZ8" s="5">
        <v>45637.0</v>
      </c>
      <c r="EA8" s="5">
        <v>45638.0</v>
      </c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</row>
    <row r="9">
      <c r="A9" s="6" t="s">
        <v>10</v>
      </c>
      <c r="B9" s="3">
        <v>45516.0</v>
      </c>
      <c r="C9" s="7">
        <v>45636.0</v>
      </c>
      <c r="D9" s="8" t="s">
        <v>11</v>
      </c>
      <c r="E9" s="8" t="s">
        <v>12</v>
      </c>
      <c r="F9" s="9">
        <f>_xlfn.NETWORKDAYS.INTL(B9,C9)
</f>
        <v>87</v>
      </c>
      <c r="G9" s="10">
        <f>WEEKNUM(F9)</f>
        <v>13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</row>
    <row r="10">
      <c r="A10" s="12" t="s">
        <v>13</v>
      </c>
      <c r="B10" s="13"/>
      <c r="C10" s="13"/>
      <c r="D10" s="13"/>
      <c r="E10" s="13"/>
      <c r="F10" s="13"/>
      <c r="G10" s="14"/>
      <c r="H10" s="15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</row>
    <row r="11">
      <c r="A11" s="17" t="s">
        <v>14</v>
      </c>
      <c r="B11" s="3">
        <v>45521.0</v>
      </c>
      <c r="C11" s="3">
        <v>45521.0</v>
      </c>
      <c r="D11" s="8" t="s">
        <v>15</v>
      </c>
      <c r="E11" s="8" t="s">
        <v>16</v>
      </c>
      <c r="F11" s="8">
        <f>_xlfn.NETWORKDAYS.INTL(B11,C11)+1
</f>
        <v>1</v>
      </c>
      <c r="G11" s="18">
        <v>0.0</v>
      </c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6"/>
    </row>
    <row r="12">
      <c r="A12" s="17" t="s">
        <v>17</v>
      </c>
      <c r="B12" s="3">
        <v>45517.0</v>
      </c>
      <c r="C12" s="3">
        <v>45524.0</v>
      </c>
      <c r="D12" s="8" t="s">
        <v>11</v>
      </c>
      <c r="E12" s="8" t="s">
        <v>16</v>
      </c>
      <c r="F12" s="8">
        <f t="shared" ref="F12:F13" si="1">_xlfn.NETWORKDAYS.INTL(B12,C12)+2
</f>
        <v>8</v>
      </c>
      <c r="G12" s="10">
        <f t="shared" ref="G12:G16" si="2">WEEKNUM(F12)</f>
        <v>2</v>
      </c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</row>
    <row r="13">
      <c r="A13" s="17" t="s">
        <v>18</v>
      </c>
      <c r="B13" s="3">
        <v>45517.0</v>
      </c>
      <c r="C13" s="3">
        <v>45524.0</v>
      </c>
      <c r="D13" s="8" t="s">
        <v>11</v>
      </c>
      <c r="E13" s="8" t="s">
        <v>16</v>
      </c>
      <c r="F13" s="8">
        <f t="shared" si="1"/>
        <v>8</v>
      </c>
      <c r="G13" s="10">
        <f t="shared" si="2"/>
        <v>2</v>
      </c>
      <c r="H13" s="15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</row>
    <row r="14">
      <c r="A14" s="17" t="s">
        <v>19</v>
      </c>
      <c r="B14" s="3">
        <v>45521.0</v>
      </c>
      <c r="C14" s="3">
        <v>45535.0</v>
      </c>
      <c r="D14" s="8" t="s">
        <v>11</v>
      </c>
      <c r="E14" s="8" t="s">
        <v>12</v>
      </c>
      <c r="F14" s="8">
        <f>_xlfn.NETWORKDAYS.INTL(B14,C14)+1
</f>
        <v>11</v>
      </c>
      <c r="G14" s="10">
        <f t="shared" si="2"/>
        <v>2</v>
      </c>
      <c r="H14" s="15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</row>
    <row r="15">
      <c r="A15" s="17" t="s">
        <v>20</v>
      </c>
      <c r="B15" s="3">
        <v>45517.0</v>
      </c>
      <c r="C15" s="3">
        <v>45524.0</v>
      </c>
      <c r="D15" s="8" t="s">
        <v>11</v>
      </c>
      <c r="E15" s="8" t="s">
        <v>16</v>
      </c>
      <c r="F15" s="8">
        <f t="shared" ref="F15:F16" si="3">_xlfn.NETWORKDAYS.INTL(B15,C15)+2
</f>
        <v>8</v>
      </c>
      <c r="G15" s="10">
        <f t="shared" si="2"/>
        <v>2</v>
      </c>
      <c r="H15" s="15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6"/>
    </row>
    <row r="16">
      <c r="A16" s="17" t="s">
        <v>21</v>
      </c>
      <c r="B16" s="3">
        <v>45521.0</v>
      </c>
      <c r="C16" s="3">
        <v>45526.0</v>
      </c>
      <c r="D16" s="8" t="s">
        <v>11</v>
      </c>
      <c r="E16" s="8" t="s">
        <v>16</v>
      </c>
      <c r="F16" s="8">
        <f t="shared" si="3"/>
        <v>6</v>
      </c>
      <c r="G16" s="10">
        <f t="shared" si="2"/>
        <v>1</v>
      </c>
      <c r="H16" s="15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</row>
    <row r="17">
      <c r="A17" s="12" t="s">
        <v>22</v>
      </c>
      <c r="B17" s="13"/>
      <c r="C17" s="13"/>
      <c r="D17" s="13"/>
      <c r="E17" s="13"/>
      <c r="F17" s="13"/>
      <c r="G17" s="14"/>
      <c r="H17" s="15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6"/>
    </row>
    <row r="18">
      <c r="A18" s="17" t="s">
        <v>23</v>
      </c>
      <c r="B18" s="3">
        <v>45525.0</v>
      </c>
      <c r="C18" s="3">
        <v>45531.0</v>
      </c>
      <c r="D18" s="8" t="s">
        <v>11</v>
      </c>
      <c r="E18" s="8" t="s">
        <v>12</v>
      </c>
      <c r="F18" s="9">
        <f>_xlfn.NETWORKDAYS.INTL(B18,C18)+2
</f>
        <v>7</v>
      </c>
      <c r="G18" s="10">
        <f t="shared" ref="G18:G22" si="4">WEEKNUM(F18)</f>
        <v>1</v>
      </c>
      <c r="H18" s="15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</row>
    <row r="19">
      <c r="A19" s="17" t="s">
        <v>24</v>
      </c>
      <c r="B19" s="3">
        <v>45526.0</v>
      </c>
      <c r="C19" s="3">
        <v>45528.0</v>
      </c>
      <c r="D19" s="8" t="s">
        <v>11</v>
      </c>
      <c r="E19" s="8" t="s">
        <v>25</v>
      </c>
      <c r="F19" s="9">
        <f t="shared" ref="F19:F20" si="5">_xlfn.NETWORKDAYS.INTL(B19,C19)+1
</f>
        <v>3</v>
      </c>
      <c r="G19" s="10">
        <f t="shared" si="4"/>
        <v>1</v>
      </c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</row>
    <row r="20">
      <c r="A20" s="17" t="s">
        <v>26</v>
      </c>
      <c r="B20" s="3">
        <v>45526.0</v>
      </c>
      <c r="C20" s="3">
        <v>45528.0</v>
      </c>
      <c r="D20" s="8" t="s">
        <v>11</v>
      </c>
      <c r="E20" s="8" t="s">
        <v>25</v>
      </c>
      <c r="F20" s="9">
        <f t="shared" si="5"/>
        <v>3</v>
      </c>
      <c r="G20" s="10">
        <f t="shared" si="4"/>
        <v>1</v>
      </c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6"/>
    </row>
    <row r="21">
      <c r="A21" s="17" t="s">
        <v>27</v>
      </c>
      <c r="B21" s="3">
        <v>45526.0</v>
      </c>
      <c r="C21" s="3">
        <v>45530.0</v>
      </c>
      <c r="D21" s="8" t="s">
        <v>11</v>
      </c>
      <c r="E21" s="8" t="s">
        <v>25</v>
      </c>
      <c r="F21" s="9">
        <f t="shared" ref="F21:F22" si="6">_xlfn.NETWORKDAYS.INTL(B21,C21)+2
</f>
        <v>5</v>
      </c>
      <c r="G21" s="10">
        <f t="shared" si="4"/>
        <v>1</v>
      </c>
      <c r="H21" s="15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</row>
    <row r="22">
      <c r="A22" s="17" t="s">
        <v>28</v>
      </c>
      <c r="B22" s="3">
        <v>45526.0</v>
      </c>
      <c r="C22" s="3">
        <v>45530.0</v>
      </c>
      <c r="D22" s="8" t="s">
        <v>11</v>
      </c>
      <c r="E22" s="8" t="s">
        <v>25</v>
      </c>
      <c r="F22" s="9">
        <f t="shared" si="6"/>
        <v>5</v>
      </c>
      <c r="G22" s="10">
        <f t="shared" si="4"/>
        <v>1</v>
      </c>
      <c r="H22" s="15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</row>
    <row r="23">
      <c r="A23" s="19" t="s">
        <v>29</v>
      </c>
      <c r="B23" s="20"/>
      <c r="C23" s="20"/>
      <c r="D23" s="20"/>
      <c r="E23" s="20"/>
      <c r="F23" s="20"/>
      <c r="G23" s="21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6"/>
    </row>
    <row r="24">
      <c r="A24" s="22" t="s">
        <v>30</v>
      </c>
      <c r="B24" s="3">
        <v>45526.0</v>
      </c>
      <c r="C24" s="3">
        <v>45535.0</v>
      </c>
      <c r="E24" s="8" t="s">
        <v>12</v>
      </c>
      <c r="F24" s="9">
        <f>_xlfn.NETWORKDAYS.INTL(B24,C24)+3
</f>
        <v>10</v>
      </c>
      <c r="G24" s="10">
        <f>WEEKNUM(F24)</f>
        <v>2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</row>
    <row r="25">
      <c r="A25" s="17" t="s">
        <v>31</v>
      </c>
      <c r="E25" s="8" t="s">
        <v>16</v>
      </c>
      <c r="G25" s="10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</row>
    <row r="26">
      <c r="A26" s="17" t="s">
        <v>32</v>
      </c>
      <c r="E26" s="8" t="s">
        <v>16</v>
      </c>
      <c r="G26" s="10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6"/>
    </row>
    <row r="27">
      <c r="A27" s="17" t="s">
        <v>33</v>
      </c>
      <c r="E27" s="8" t="s">
        <v>25</v>
      </c>
      <c r="G27" s="10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</row>
    <row r="28">
      <c r="A28" s="17" t="s">
        <v>34</v>
      </c>
      <c r="E28" s="8" t="s">
        <v>12</v>
      </c>
      <c r="G28" s="10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</row>
    <row r="29">
      <c r="A29" s="22" t="s">
        <v>35</v>
      </c>
      <c r="B29" s="3">
        <v>45528.0</v>
      </c>
      <c r="C29" s="7">
        <v>45626.0</v>
      </c>
      <c r="E29" s="8" t="s">
        <v>25</v>
      </c>
      <c r="F29" s="8">
        <v>99.0</v>
      </c>
      <c r="G29" s="10">
        <f>WEEKNUM(F29)</f>
        <v>15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6"/>
    </row>
    <row r="30">
      <c r="A30" s="17" t="s">
        <v>36</v>
      </c>
      <c r="E30" s="8" t="s">
        <v>25</v>
      </c>
      <c r="G30" s="10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</row>
    <row r="31">
      <c r="A31" s="17" t="s">
        <v>37</v>
      </c>
      <c r="E31" s="8" t="s">
        <v>25</v>
      </c>
      <c r="G31" s="10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</row>
    <row r="32">
      <c r="A32" s="17" t="s">
        <v>38</v>
      </c>
      <c r="E32" s="8" t="s">
        <v>25</v>
      </c>
      <c r="G32" s="10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6"/>
    </row>
    <row r="33">
      <c r="A33" s="17" t="s">
        <v>39</v>
      </c>
      <c r="E33" s="8" t="s">
        <v>25</v>
      </c>
      <c r="G33" s="10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</row>
    <row r="34">
      <c r="A34" s="17" t="s">
        <v>40</v>
      </c>
      <c r="E34" s="8" t="s">
        <v>25</v>
      </c>
      <c r="G34" s="10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</row>
    <row r="35">
      <c r="A35" s="22" t="s">
        <v>41</v>
      </c>
      <c r="B35" s="3">
        <v>45528.0</v>
      </c>
      <c r="C35" s="7">
        <v>45626.0</v>
      </c>
      <c r="E35" s="8" t="s">
        <v>25</v>
      </c>
      <c r="F35" s="8">
        <v>99.0</v>
      </c>
      <c r="G35" s="10">
        <f>WEEKNUM(F35)</f>
        <v>15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6"/>
    </row>
    <row r="36" ht="30.0" customHeight="1">
      <c r="A36" s="17" t="s">
        <v>42</v>
      </c>
      <c r="E36" s="8" t="s">
        <v>25</v>
      </c>
      <c r="G36" s="10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</row>
    <row r="37" ht="18.0" customHeight="1">
      <c r="A37" s="17" t="s">
        <v>43</v>
      </c>
      <c r="E37" s="8" t="s">
        <v>25</v>
      </c>
      <c r="G37" s="10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</row>
    <row r="38" ht="18.0" customHeight="1">
      <c r="A38" s="22" t="s">
        <v>44</v>
      </c>
      <c r="E38" s="8" t="s">
        <v>25</v>
      </c>
      <c r="G38" s="10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</row>
    <row r="39" ht="18.0" customHeight="1">
      <c r="A39" s="17" t="s">
        <v>45</v>
      </c>
      <c r="B39" s="3">
        <v>45528.0</v>
      </c>
      <c r="C39" s="3">
        <v>45626.0</v>
      </c>
      <c r="E39" s="8" t="s">
        <v>25</v>
      </c>
      <c r="F39" s="8">
        <v>99.0</v>
      </c>
      <c r="G39" s="10">
        <f>WEEKNUM(F39)</f>
        <v>15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</row>
    <row r="40">
      <c r="A40" s="19" t="s">
        <v>46</v>
      </c>
      <c r="B40" s="20"/>
      <c r="C40" s="20"/>
      <c r="D40" s="20"/>
      <c r="E40" s="20"/>
      <c r="F40" s="20"/>
      <c r="G40" s="21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6"/>
    </row>
    <row r="41">
      <c r="A41" s="17" t="s">
        <v>47</v>
      </c>
      <c r="B41" s="7">
        <v>45626.0</v>
      </c>
      <c r="C41" s="3">
        <v>45633.0</v>
      </c>
      <c r="E41" s="8" t="s">
        <v>25</v>
      </c>
      <c r="F41" s="9">
        <f t="shared" ref="F41:F46" si="7">_xlfn.NETWORKDAYS.INTL(B41,C41)+1
</f>
        <v>6</v>
      </c>
      <c r="G41" s="10">
        <f t="shared" ref="G41:G46" si="8">WEEKNUM(F41)</f>
        <v>1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</row>
    <row r="42">
      <c r="A42" s="17" t="s">
        <v>48</v>
      </c>
      <c r="B42" s="7">
        <v>45626.0</v>
      </c>
      <c r="C42" s="3">
        <v>45633.0</v>
      </c>
      <c r="E42" s="8" t="s">
        <v>25</v>
      </c>
      <c r="F42" s="9">
        <f t="shared" si="7"/>
        <v>6</v>
      </c>
      <c r="G42" s="10">
        <f t="shared" si="8"/>
        <v>1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</row>
    <row r="43">
      <c r="A43" s="17" t="s">
        <v>49</v>
      </c>
      <c r="B43" s="7">
        <v>45626.0</v>
      </c>
      <c r="C43" s="3">
        <v>45633.0</v>
      </c>
      <c r="E43" s="8" t="s">
        <v>25</v>
      </c>
      <c r="F43" s="9">
        <f t="shared" si="7"/>
        <v>6</v>
      </c>
      <c r="G43" s="10">
        <f t="shared" si="8"/>
        <v>1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6"/>
    </row>
    <row r="44">
      <c r="A44" s="17" t="s">
        <v>50</v>
      </c>
      <c r="B44" s="7">
        <v>45626.0</v>
      </c>
      <c r="C44" s="3">
        <v>45633.0</v>
      </c>
      <c r="E44" s="8" t="s">
        <v>25</v>
      </c>
      <c r="F44" s="9">
        <f t="shared" si="7"/>
        <v>6</v>
      </c>
      <c r="G44" s="10">
        <f t="shared" si="8"/>
        <v>1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</row>
    <row r="45">
      <c r="A45" s="17" t="s">
        <v>51</v>
      </c>
      <c r="B45" s="7">
        <v>45626.0</v>
      </c>
      <c r="C45" s="3">
        <v>45633.0</v>
      </c>
      <c r="E45" s="8" t="s">
        <v>25</v>
      </c>
      <c r="F45" s="9">
        <f t="shared" si="7"/>
        <v>6</v>
      </c>
      <c r="G45" s="10">
        <f t="shared" si="8"/>
        <v>1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</row>
    <row r="46">
      <c r="A46" s="17" t="s">
        <v>52</v>
      </c>
      <c r="B46" s="7">
        <v>45626.0</v>
      </c>
      <c r="C46" s="3">
        <v>45633.0</v>
      </c>
      <c r="E46" s="8" t="s">
        <v>25</v>
      </c>
      <c r="F46" s="9">
        <f t="shared" si="7"/>
        <v>6</v>
      </c>
      <c r="G46" s="10">
        <f t="shared" si="8"/>
        <v>1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6"/>
    </row>
    <row r="47">
      <c r="A47" s="23" t="s">
        <v>53</v>
      </c>
      <c r="B47" s="24"/>
      <c r="C47" s="24"/>
      <c r="D47" s="24"/>
      <c r="E47" s="24"/>
      <c r="F47" s="24"/>
      <c r="G47" s="2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</row>
    <row r="48">
      <c r="A48" s="17" t="s">
        <v>54</v>
      </c>
      <c r="B48" s="3">
        <v>45634.0</v>
      </c>
      <c r="C48" s="3">
        <v>45635.0</v>
      </c>
      <c r="E48" s="8" t="s">
        <v>25</v>
      </c>
      <c r="F48" s="9">
        <f>_xlfn.NETWORKDAYS.INTL(B48,C48)+1
</f>
        <v>2</v>
      </c>
      <c r="G48" s="18">
        <v>0.0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</row>
    <row r="49">
      <c r="A49" s="26" t="s">
        <v>55</v>
      </c>
      <c r="B49" s="27"/>
      <c r="C49" s="27"/>
      <c r="D49" s="27"/>
      <c r="E49" s="27"/>
      <c r="F49" s="27"/>
      <c r="G49" s="28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6"/>
    </row>
    <row r="50">
      <c r="A50" s="17" t="s">
        <v>56</v>
      </c>
      <c r="B50" s="7">
        <v>45636.0</v>
      </c>
      <c r="C50" s="7">
        <v>45636.0</v>
      </c>
      <c r="E50" s="8" t="s">
        <v>25</v>
      </c>
      <c r="F50" s="9">
        <f t="shared" ref="F50:F53" si="9">_xlfn.NETWORKDAYS.INTL(B50,C50)
</f>
        <v>1</v>
      </c>
      <c r="G50" s="18">
        <v>0.0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</row>
    <row r="51">
      <c r="A51" s="17" t="s">
        <v>57</v>
      </c>
      <c r="B51" s="7">
        <v>45638.0</v>
      </c>
      <c r="C51" s="7">
        <v>45638.0</v>
      </c>
      <c r="E51" s="8" t="s">
        <v>25</v>
      </c>
      <c r="F51" s="9">
        <f t="shared" si="9"/>
        <v>1</v>
      </c>
      <c r="G51" s="18">
        <v>0.0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6"/>
    </row>
    <row r="52">
      <c r="A52" s="17" t="s">
        <v>58</v>
      </c>
      <c r="B52" s="7">
        <v>45638.0</v>
      </c>
      <c r="C52" s="7">
        <v>45638.0</v>
      </c>
      <c r="E52" s="8" t="s">
        <v>25</v>
      </c>
      <c r="F52" s="9">
        <f t="shared" si="9"/>
        <v>1</v>
      </c>
      <c r="G52" s="18">
        <v>0.0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</row>
    <row r="53">
      <c r="A53" s="29" t="s">
        <v>59</v>
      </c>
      <c r="B53" s="30">
        <v>45638.0</v>
      </c>
      <c r="C53" s="30">
        <v>45638.0</v>
      </c>
      <c r="D53" s="31"/>
      <c r="E53" s="32" t="s">
        <v>25</v>
      </c>
      <c r="F53" s="31">
        <f t="shared" si="9"/>
        <v>1</v>
      </c>
      <c r="G53" s="33">
        <v>0.0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</row>
    <row r="55">
      <c r="A55" s="34"/>
    </row>
  </sheetData>
  <dataValidations>
    <dataValidation type="list" allowBlank="1" showErrorMessage="1" sqref="E9 E11:E16 E18:E22 E24:E39 E41:E46 E48 E50:E53">
      <formula1>"En proceso ,Terminado,En espera"</formula1>
    </dataValidation>
    <dataValidation type="list" allowBlank="1" showErrorMessage="1" sqref="D9 D11:D16 D18:D22">
      <formula1>"Bruno Jiménez,Chiay Lin,Josué Espinoza,Matías Saldivia,Equipo"</formula1>
    </dataValidation>
  </dataValidation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46.63"/>
    <col customWidth="1" min="2" max="2" width="67.88"/>
    <col customWidth="1" min="4" max="4" width="41.5"/>
  </cols>
  <sheetData>
    <row r="1">
      <c r="A1" s="1" t="s">
        <v>60</v>
      </c>
    </row>
    <row r="2">
      <c r="A2" s="35" t="s">
        <v>61</v>
      </c>
      <c r="B2" s="36" t="s">
        <v>62</v>
      </c>
    </row>
    <row r="3">
      <c r="A3" s="37"/>
      <c r="B3" s="36" t="s">
        <v>63</v>
      </c>
    </row>
    <row r="4">
      <c r="A4" s="35" t="s">
        <v>64</v>
      </c>
      <c r="B4" s="36" t="s">
        <v>65</v>
      </c>
    </row>
    <row r="5">
      <c r="A5" s="35" t="s">
        <v>66</v>
      </c>
      <c r="B5" s="36" t="s">
        <v>67</v>
      </c>
    </row>
    <row r="6">
      <c r="A6" s="35" t="s">
        <v>68</v>
      </c>
      <c r="B6" s="36" t="s">
        <v>69</v>
      </c>
    </row>
    <row r="7">
      <c r="A7" s="35" t="s">
        <v>70</v>
      </c>
      <c r="B7" s="36" t="s">
        <v>71</v>
      </c>
    </row>
    <row r="8">
      <c r="A8" s="35" t="s">
        <v>72</v>
      </c>
      <c r="B8" s="36" t="s">
        <v>73</v>
      </c>
    </row>
    <row r="9">
      <c r="A9" s="35" t="s">
        <v>74</v>
      </c>
      <c r="B9" s="36" t="s">
        <v>75</v>
      </c>
    </row>
    <row r="10">
      <c r="A10" s="35" t="s">
        <v>76</v>
      </c>
      <c r="B10" s="36" t="s">
        <v>77</v>
      </c>
    </row>
    <row r="11">
      <c r="B11" s="36" t="s">
        <v>78</v>
      </c>
    </row>
    <row r="15">
      <c r="A15" s="38" t="s">
        <v>79</v>
      </c>
      <c r="B15" s="39" t="s">
        <v>80</v>
      </c>
    </row>
    <row r="16">
      <c r="A16" s="20"/>
      <c r="B16" s="40"/>
    </row>
    <row r="17">
      <c r="A17" s="38" t="s">
        <v>81</v>
      </c>
      <c r="B17" s="39" t="s">
        <v>82</v>
      </c>
    </row>
    <row r="18">
      <c r="A18" s="38" t="s">
        <v>65</v>
      </c>
      <c r="B18" s="39" t="s">
        <v>83</v>
      </c>
    </row>
    <row r="19">
      <c r="A19" s="38" t="s">
        <v>84</v>
      </c>
      <c r="B19" s="39" t="s">
        <v>85</v>
      </c>
    </row>
    <row r="20">
      <c r="A20" s="38" t="s">
        <v>86</v>
      </c>
      <c r="B20" s="39" t="s">
        <v>87</v>
      </c>
    </row>
    <row r="21">
      <c r="A21" s="38" t="s">
        <v>88</v>
      </c>
      <c r="B21" s="39" t="s">
        <v>89</v>
      </c>
    </row>
    <row r="22">
      <c r="B22" s="39" t="s">
        <v>90</v>
      </c>
    </row>
    <row r="24">
      <c r="B24" s="35" t="s">
        <v>91</v>
      </c>
    </row>
    <row r="25">
      <c r="A25" s="41" t="s">
        <v>92</v>
      </c>
      <c r="B25" s="37"/>
    </row>
    <row r="26">
      <c r="A26" s="42"/>
      <c r="B26" s="35" t="s">
        <v>93</v>
      </c>
    </row>
    <row r="27">
      <c r="A27" s="41" t="s">
        <v>94</v>
      </c>
      <c r="B27" s="35" t="s">
        <v>65</v>
      </c>
    </row>
    <row r="28">
      <c r="A28" s="41" t="s">
        <v>66</v>
      </c>
      <c r="B28" s="35" t="s">
        <v>95</v>
      </c>
    </row>
    <row r="29">
      <c r="A29" s="41" t="s">
        <v>96</v>
      </c>
      <c r="B29" s="35" t="s">
        <v>97</v>
      </c>
    </row>
    <row r="30">
      <c r="A30" s="41" t="s">
        <v>98</v>
      </c>
      <c r="B30" s="35" t="s">
        <v>99</v>
      </c>
    </row>
    <row r="31">
      <c r="A31" s="41" t="s">
        <v>100</v>
      </c>
      <c r="B31" s="35" t="s">
        <v>101</v>
      </c>
    </row>
    <row r="32">
      <c r="B32" s="35" t="s">
        <v>102</v>
      </c>
    </row>
    <row r="33">
      <c r="B33" s="35" t="s">
        <v>103</v>
      </c>
    </row>
    <row r="38">
      <c r="A38" s="43" t="s">
        <v>104</v>
      </c>
      <c r="B38" s="44" t="s">
        <v>105</v>
      </c>
    </row>
    <row r="39">
      <c r="A39" s="45"/>
      <c r="B39" s="27"/>
    </row>
    <row r="40">
      <c r="A40" s="43" t="s">
        <v>106</v>
      </c>
      <c r="B40" s="44" t="s">
        <v>107</v>
      </c>
    </row>
    <row r="41">
      <c r="A41" s="43" t="s">
        <v>66</v>
      </c>
      <c r="B41" s="44" t="s">
        <v>108</v>
      </c>
    </row>
    <row r="42">
      <c r="A42" s="43" t="s">
        <v>96</v>
      </c>
      <c r="B42" s="44" t="s">
        <v>109</v>
      </c>
    </row>
    <row r="43">
      <c r="A43" s="43" t="s">
        <v>110</v>
      </c>
      <c r="B43" s="44" t="s">
        <v>111</v>
      </c>
    </row>
    <row r="44">
      <c r="A44" s="43" t="s">
        <v>112</v>
      </c>
      <c r="B44" s="44" t="s">
        <v>113</v>
      </c>
    </row>
    <row r="53">
      <c r="A53" s="1" t="s">
        <v>114</v>
      </c>
    </row>
    <row r="55">
      <c r="A55" s="8" t="s">
        <v>115</v>
      </c>
    </row>
    <row r="57">
      <c r="A57" s="8" t="s">
        <v>116</v>
      </c>
    </row>
    <row r="58">
      <c r="A58" s="8" t="s">
        <v>117</v>
      </c>
    </row>
    <row r="59">
      <c r="A59" s="8" t="s">
        <v>118</v>
      </c>
    </row>
    <row r="60">
      <c r="A60" s="8" t="s">
        <v>119</v>
      </c>
    </row>
    <row r="61">
      <c r="A61" s="8" t="s">
        <v>120</v>
      </c>
    </row>
    <row r="62">
      <c r="A62" s="8" t="s">
        <v>121</v>
      </c>
    </row>
    <row r="64">
      <c r="A64" s="8" t="s">
        <v>122</v>
      </c>
    </row>
    <row r="66">
      <c r="A66" s="8" t="s">
        <v>123</v>
      </c>
    </row>
    <row r="67">
      <c r="A67" s="8" t="s">
        <v>124</v>
      </c>
    </row>
    <row r="68">
      <c r="A68" s="8" t="s">
        <v>118</v>
      </c>
    </row>
    <row r="69">
      <c r="A69" s="8" t="s">
        <v>65</v>
      </c>
    </row>
    <row r="70">
      <c r="A70" s="8" t="s">
        <v>97</v>
      </c>
    </row>
    <row r="71">
      <c r="A71" s="8" t="s">
        <v>125</v>
      </c>
    </row>
    <row r="72">
      <c r="A72" s="8" t="s">
        <v>126</v>
      </c>
    </row>
    <row r="74">
      <c r="A74" s="8" t="s">
        <v>127</v>
      </c>
    </row>
    <row r="76">
      <c r="A76" s="8" t="s">
        <v>128</v>
      </c>
    </row>
    <row r="77">
      <c r="A77" s="8" t="s">
        <v>65</v>
      </c>
    </row>
    <row r="78">
      <c r="A78" s="8" t="s">
        <v>97</v>
      </c>
    </row>
    <row r="79">
      <c r="A79" s="8" t="s">
        <v>129</v>
      </c>
    </row>
    <row r="80">
      <c r="A80" s="8" t="s">
        <v>130</v>
      </c>
    </row>
    <row r="81">
      <c r="A81" s="8" t="s">
        <v>131</v>
      </c>
    </row>
    <row r="83">
      <c r="A83" s="8" t="s">
        <v>132</v>
      </c>
    </row>
    <row r="85">
      <c r="A85" s="8" t="s">
        <v>133</v>
      </c>
    </row>
    <row r="86">
      <c r="A86" s="8" t="s">
        <v>97</v>
      </c>
    </row>
    <row r="87">
      <c r="A87" s="8" t="s">
        <v>95</v>
      </c>
    </row>
    <row r="88">
      <c r="A88" s="8" t="s">
        <v>134</v>
      </c>
    </row>
    <row r="89">
      <c r="A89" s="8" t="s">
        <v>129</v>
      </c>
    </row>
    <row r="90">
      <c r="A90" s="8" t="s">
        <v>135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4125"/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40.25"/>
    <col customWidth="1" min="3" max="3" width="78.88"/>
    <col customWidth="1" min="4" max="4" width="19.63"/>
  </cols>
  <sheetData>
    <row r="1">
      <c r="A1" s="1"/>
      <c r="B1" s="1" t="s">
        <v>136</v>
      </c>
    </row>
    <row r="2" ht="70.5" customHeight="1">
      <c r="A2" s="46">
        <v>1.0</v>
      </c>
      <c r="B2" s="46" t="s">
        <v>137</v>
      </c>
      <c r="C2" s="47" t="s">
        <v>138</v>
      </c>
    </row>
    <row r="3">
      <c r="A3" s="8">
        <v>2.0</v>
      </c>
      <c r="B3" s="8" t="s">
        <v>139</v>
      </c>
      <c r="C3" s="8" t="s">
        <v>140</v>
      </c>
    </row>
    <row r="4">
      <c r="A4" s="8">
        <v>3.0</v>
      </c>
      <c r="B4" s="8" t="s">
        <v>141</v>
      </c>
      <c r="C4" s="8" t="s">
        <v>142</v>
      </c>
    </row>
    <row r="5">
      <c r="A5" s="8">
        <v>4.0</v>
      </c>
      <c r="B5" s="8" t="s">
        <v>143</v>
      </c>
      <c r="C5" s="8" t="s">
        <v>144</v>
      </c>
      <c r="D5" s="8" t="s">
        <v>145</v>
      </c>
    </row>
    <row r="6">
      <c r="B6" s="8" t="s">
        <v>146</v>
      </c>
      <c r="C6" s="8" t="s">
        <v>147</v>
      </c>
    </row>
    <row r="7">
      <c r="B7" s="48" t="s">
        <v>148</v>
      </c>
    </row>
    <row r="8">
      <c r="B8" s="8" t="s">
        <v>149</v>
      </c>
      <c r="C8" s="8" t="s">
        <v>150</v>
      </c>
    </row>
    <row r="9">
      <c r="B9" s="48" t="s">
        <v>151</v>
      </c>
    </row>
    <row r="10">
      <c r="B10" s="48" t="s">
        <v>152</v>
      </c>
    </row>
    <row r="11">
      <c r="B11" s="8" t="s">
        <v>153</v>
      </c>
      <c r="C11" s="8" t="s">
        <v>154</v>
      </c>
    </row>
    <row r="12">
      <c r="B12" s="48" t="s">
        <v>155</v>
      </c>
      <c r="C12" s="8" t="s">
        <v>156</v>
      </c>
    </row>
  </sheetData>
  <drawing r:id="rId1"/>
</worksheet>
</file>