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KULIAH\KULIAH\Peringkasan\STKI\"/>
    </mc:Choice>
  </mc:AlternateContent>
  <bookViews>
    <workbookView xWindow="-120" yWindow="-120" windowWidth="19440" windowHeight="11640"/>
  </bookViews>
  <sheets>
    <sheet name="Kasus 2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75" i="1" l="1"/>
  <c r="K97" i="1"/>
  <c r="K91" i="1"/>
  <c r="I29" i="1" l="1"/>
  <c r="C93" i="1"/>
  <c r="C76" i="1"/>
  <c r="H60" i="1"/>
  <c r="H48" i="1"/>
  <c r="G48" i="1"/>
  <c r="C60" i="1"/>
  <c r="C49" i="1"/>
  <c r="C48" i="1"/>
  <c r="D48" i="1"/>
  <c r="D61" i="1"/>
  <c r="C66" i="1"/>
  <c r="F31" i="1"/>
  <c r="F32" i="1"/>
  <c r="F33" i="1"/>
  <c r="F34" i="1"/>
  <c r="J34" i="1"/>
  <c r="F35" i="1"/>
  <c r="F36" i="1"/>
  <c r="F37" i="1"/>
  <c r="F38" i="1"/>
  <c r="J38" i="1"/>
  <c r="F30" i="1"/>
  <c r="L29" i="1"/>
  <c r="I30" i="1"/>
  <c r="L30" i="1"/>
  <c r="K30" i="1"/>
  <c r="K31" i="1"/>
  <c r="K32" i="1"/>
  <c r="K33" i="1"/>
  <c r="K34" i="1"/>
  <c r="K35" i="1"/>
  <c r="K36" i="1"/>
  <c r="K37" i="1"/>
  <c r="K38" i="1"/>
  <c r="J30" i="1"/>
  <c r="J31" i="1"/>
  <c r="J32" i="1"/>
  <c r="J33" i="1"/>
  <c r="J35" i="1"/>
  <c r="J36" i="1"/>
  <c r="J37" i="1"/>
  <c r="I31" i="1"/>
  <c r="L31" i="1"/>
  <c r="I32" i="1"/>
  <c r="L32" i="1"/>
  <c r="I33" i="1"/>
  <c r="L33" i="1"/>
  <c r="I35" i="1"/>
  <c r="L35" i="1"/>
  <c r="I36" i="1"/>
  <c r="L36" i="1"/>
  <c r="I37" i="1"/>
  <c r="L37" i="1"/>
  <c r="J29" i="1"/>
  <c r="K29" i="1"/>
  <c r="F29" i="1"/>
  <c r="F124" i="1"/>
  <c r="D122" i="1"/>
  <c r="K57" i="1"/>
  <c r="L57" i="1"/>
  <c r="K56" i="1"/>
  <c r="L56" i="1"/>
  <c r="K55" i="1"/>
  <c r="M55" i="1"/>
  <c r="K54" i="1"/>
  <c r="L54" i="1"/>
  <c r="K53" i="1"/>
  <c r="L53" i="1"/>
  <c r="K52" i="1"/>
  <c r="L52" i="1"/>
  <c r="K51" i="1"/>
  <c r="L51" i="1"/>
  <c r="K50" i="1"/>
  <c r="L50" i="1"/>
  <c r="K49" i="1"/>
  <c r="L49" i="1"/>
  <c r="K48" i="1"/>
  <c r="G57" i="1"/>
  <c r="H57" i="1"/>
  <c r="G56" i="1"/>
  <c r="I56" i="1"/>
  <c r="G55" i="1"/>
  <c r="I55" i="1"/>
  <c r="G54" i="1"/>
  <c r="I54" i="1"/>
  <c r="G53" i="1"/>
  <c r="H53" i="1"/>
  <c r="G52" i="1"/>
  <c r="I52" i="1"/>
  <c r="G51" i="1"/>
  <c r="I51" i="1"/>
  <c r="G50" i="1"/>
  <c r="I50" i="1"/>
  <c r="G49" i="1"/>
  <c r="H49" i="1"/>
  <c r="I48" i="1"/>
  <c r="C57" i="1"/>
  <c r="E57" i="1"/>
  <c r="C56" i="1"/>
  <c r="E56" i="1"/>
  <c r="C55" i="1"/>
  <c r="E55" i="1"/>
  <c r="C54" i="1"/>
  <c r="E54" i="1"/>
  <c r="C53" i="1"/>
  <c r="D53" i="1"/>
  <c r="C52" i="1"/>
  <c r="D52" i="1"/>
  <c r="C51" i="1"/>
  <c r="E51" i="1"/>
  <c r="C50" i="1"/>
  <c r="E50" i="1"/>
  <c r="E49" i="1"/>
  <c r="I38" i="1"/>
  <c r="L38" i="1"/>
  <c r="I34" i="1"/>
  <c r="L34" i="1"/>
  <c r="D49" i="1"/>
  <c r="E53" i="1"/>
  <c r="E52" i="1"/>
  <c r="H55" i="1"/>
  <c r="L55" i="1"/>
  <c r="D56" i="1"/>
  <c r="D57" i="1"/>
  <c r="M51" i="1"/>
  <c r="M50" i="1"/>
  <c r="M54" i="1"/>
  <c r="E48" i="1"/>
  <c r="H56" i="1"/>
  <c r="H52" i="1"/>
  <c r="H51" i="1"/>
  <c r="K60" i="1"/>
  <c r="G60" i="1"/>
  <c r="M53" i="1"/>
  <c r="M57" i="1"/>
  <c r="I53" i="1"/>
  <c r="D51" i="1"/>
  <c r="D55" i="1"/>
  <c r="H50" i="1"/>
  <c r="H54" i="1"/>
  <c r="M48" i="1"/>
  <c r="M52" i="1"/>
  <c r="M56" i="1"/>
  <c r="M49" i="1"/>
  <c r="I49" i="1"/>
  <c r="I57" i="1"/>
  <c r="D50" i="1"/>
  <c r="D54" i="1"/>
  <c r="L48" i="1"/>
  <c r="E60" i="1"/>
  <c r="E61" i="1"/>
  <c r="D66" i="1"/>
  <c r="H61" i="1"/>
  <c r="C67" i="1"/>
  <c r="L60" i="1"/>
  <c r="L61" i="1"/>
  <c r="C68" i="1"/>
  <c r="D60" i="1"/>
  <c r="I60" i="1"/>
  <c r="I61" i="1"/>
  <c r="D67" i="1"/>
  <c r="M60" i="1"/>
  <c r="M61" i="1"/>
  <c r="D68" i="1"/>
  <c r="F93" i="1"/>
  <c r="H93" i="1"/>
  <c r="E99" i="1"/>
  <c r="E95" i="1"/>
  <c r="E100" i="1"/>
  <c r="E101" i="1"/>
  <c r="E93" i="1"/>
  <c r="E102" i="1"/>
  <c r="E98" i="1"/>
  <c r="E94" i="1"/>
  <c r="E96" i="1"/>
  <c r="E97" i="1"/>
  <c r="D101" i="1"/>
  <c r="D97" i="1"/>
  <c r="D93" i="1"/>
  <c r="D102" i="1"/>
  <c r="D94" i="1"/>
  <c r="D95" i="1"/>
  <c r="D100" i="1"/>
  <c r="D96" i="1"/>
  <c r="D98" i="1"/>
  <c r="D99" i="1"/>
  <c r="C99" i="1"/>
  <c r="C95" i="1"/>
  <c r="C96" i="1"/>
  <c r="C97" i="1"/>
  <c r="C102" i="1"/>
  <c r="C98" i="1"/>
  <c r="C94" i="1"/>
  <c r="C100" i="1"/>
  <c r="C101" i="1"/>
  <c r="C83" i="1"/>
  <c r="D78" i="1"/>
  <c r="D75" i="1"/>
  <c r="D84" i="1"/>
  <c r="E81" i="1"/>
  <c r="D81" i="1"/>
  <c r="E75" i="1"/>
  <c r="E84" i="1"/>
  <c r="E79" i="1"/>
  <c r="D76" i="1"/>
  <c r="D79" i="1"/>
  <c r="C78" i="1"/>
  <c r="E77" i="1"/>
  <c r="C82" i="1"/>
  <c r="C81" i="1"/>
  <c r="C79" i="1"/>
  <c r="C84" i="1"/>
  <c r="D77" i="1"/>
  <c r="E82" i="1"/>
  <c r="E80" i="1"/>
  <c r="C77" i="1"/>
  <c r="C80" i="1"/>
  <c r="D80" i="1"/>
  <c r="D83" i="1"/>
  <c r="D82" i="1"/>
  <c r="E83" i="1"/>
  <c r="E76" i="1"/>
  <c r="E78" i="1"/>
  <c r="F102" i="1"/>
  <c r="H102" i="1"/>
  <c r="D115" i="1"/>
  <c r="F98" i="1"/>
  <c r="G98" i="1"/>
  <c r="C111" i="1"/>
  <c r="F95" i="1"/>
  <c r="I95" i="1"/>
  <c r="E108" i="1"/>
  <c r="F94" i="1"/>
  <c r="G94" i="1"/>
  <c r="C107" i="1"/>
  <c r="F96" i="1"/>
  <c r="I96" i="1"/>
  <c r="E109" i="1"/>
  <c r="F101" i="1"/>
  <c r="H101" i="1"/>
  <c r="D114" i="1"/>
  <c r="F99" i="1"/>
  <c r="I99" i="1"/>
  <c r="E112" i="1"/>
  <c r="I93" i="1"/>
  <c r="E106" i="1"/>
  <c r="F100" i="1"/>
  <c r="H100" i="1"/>
  <c r="D113" i="1"/>
  <c r="F97" i="1"/>
  <c r="I97" i="1"/>
  <c r="E110" i="1"/>
  <c r="F80" i="1"/>
  <c r="F76" i="1"/>
  <c r="F79" i="1"/>
  <c r="F81" i="1"/>
  <c r="F75" i="1"/>
  <c r="F82" i="1"/>
  <c r="F77" i="1"/>
  <c r="F84" i="1"/>
  <c r="F78" i="1"/>
  <c r="F83" i="1"/>
  <c r="G99" i="1"/>
  <c r="C112" i="1"/>
  <c r="I102" i="1"/>
  <c r="E115" i="1"/>
  <c r="F86" i="1"/>
  <c r="H96" i="1"/>
  <c r="D109" i="1"/>
  <c r="G100" i="1"/>
  <c r="C113" i="1"/>
  <c r="H95" i="1"/>
  <c r="D108" i="1"/>
  <c r="H94" i="1"/>
  <c r="D107" i="1"/>
  <c r="G95" i="1"/>
  <c r="C108" i="1"/>
  <c r="G96" i="1"/>
  <c r="C109" i="1"/>
  <c r="I101" i="1"/>
  <c r="E114" i="1"/>
  <c r="H99" i="1"/>
  <c r="D112" i="1"/>
  <c r="G97" i="1"/>
  <c r="C110" i="1"/>
  <c r="G93" i="1"/>
  <c r="C106" i="1"/>
  <c r="G101" i="1"/>
  <c r="C114" i="1"/>
  <c r="H97" i="1"/>
  <c r="D110" i="1"/>
  <c r="D106" i="1"/>
  <c r="I98" i="1"/>
  <c r="E111" i="1"/>
  <c r="G102" i="1"/>
  <c r="C115" i="1"/>
  <c r="I94" i="1"/>
  <c r="E107" i="1"/>
  <c r="I100" i="1"/>
  <c r="E113" i="1"/>
  <c r="H98" i="1"/>
  <c r="D111" i="1"/>
  <c r="D121" i="1"/>
  <c r="D124" i="1" s="1"/>
</calcChain>
</file>

<file path=xl/sharedStrings.xml><?xml version="1.0" encoding="utf-8"?>
<sst xmlns="http://schemas.openxmlformats.org/spreadsheetml/2006/main" count="87" uniqueCount="67">
  <si>
    <t xml:space="preserve">X = </t>
  </si>
  <si>
    <r>
      <rPr>
        <sz val="11"/>
        <color theme="1"/>
        <rFont val="Symbol"/>
        <family val="1"/>
        <charset val="2"/>
      </rPr>
      <t>m</t>
    </r>
    <r>
      <rPr>
        <vertAlign val="subscript"/>
        <sz val="11"/>
        <color theme="1"/>
        <rFont val="Calibri"/>
        <family val="2"/>
      </rPr>
      <t>ik</t>
    </r>
    <r>
      <rPr>
        <sz val="11"/>
        <color theme="1"/>
        <rFont val="Calibri"/>
        <family val="2"/>
      </rPr>
      <t xml:space="preserve"> =</t>
    </r>
  </si>
  <si>
    <t>V =</t>
  </si>
  <si>
    <t xml:space="preserve">Langkah 1: </t>
  </si>
  <si>
    <t>X = matriks data input dengan:</t>
  </si>
  <si>
    <t>n = jumlah sampel data = 10</t>
  </si>
  <si>
    <t>m = jumlah atribut = 2</t>
  </si>
  <si>
    <t>Langkah 2:</t>
  </si>
  <si>
    <t>Jumlah kluster</t>
  </si>
  <si>
    <t>Pangkat</t>
  </si>
  <si>
    <t xml:space="preserve">Maksimum iterasi </t>
  </si>
  <si>
    <t>Error terkecil yang diharapkan</t>
  </si>
  <si>
    <t>Fungsi objektif awal</t>
  </si>
  <si>
    <t>Iterasi awal</t>
  </si>
  <si>
    <t>c =</t>
  </si>
  <si>
    <t>MaxIter =</t>
  </si>
  <si>
    <t>e =</t>
  </si>
  <si>
    <t>P0 =</t>
  </si>
  <si>
    <t>t =</t>
  </si>
  <si>
    <t>Langkah 3:</t>
  </si>
  <si>
    <t>Bangkitkan bilangan random mik, i = 1,2,…,10; k = 1,2,3; sebagai elemen-elemen matriks partisi awal U</t>
  </si>
  <si>
    <t>Langkah 4:</t>
  </si>
  <si>
    <r>
      <t xml:space="preserve">Hitung pusat </t>
    </r>
    <r>
      <rPr>
        <i/>
        <sz val="12"/>
        <color theme="1"/>
        <rFont val="Times New Roman"/>
        <family val="1"/>
      </rPr>
      <t>cluster</t>
    </r>
    <r>
      <rPr>
        <sz val="12"/>
        <color theme="1"/>
        <rFont val="Times New Roman"/>
        <family val="1"/>
      </rPr>
      <t xml:space="preserve"> ke-</t>
    </r>
    <r>
      <rPr>
        <i/>
        <sz val="12"/>
        <color theme="1"/>
        <rFont val="Times New Roman"/>
        <family val="1"/>
      </rPr>
      <t>k</t>
    </r>
    <r>
      <rPr>
        <sz val="12"/>
        <color theme="1"/>
        <rFont val="Times New Roman"/>
        <family val="1"/>
      </rPr>
      <t xml:space="preserve">: </t>
    </r>
    <r>
      <rPr>
        <i/>
        <sz val="12"/>
        <color theme="1"/>
        <rFont val="Times New Roman"/>
        <family val="1"/>
      </rPr>
      <t>V</t>
    </r>
    <r>
      <rPr>
        <i/>
        <vertAlign val="subscript"/>
        <sz val="12"/>
        <color theme="1"/>
        <rFont val="Times New Roman"/>
        <family val="1"/>
      </rPr>
      <t>kj</t>
    </r>
    <r>
      <rPr>
        <sz val="12"/>
        <color theme="1"/>
        <rFont val="Times New Roman"/>
        <family val="1"/>
      </rPr>
      <t xml:space="preserve">, dengan </t>
    </r>
    <r>
      <rPr>
        <i/>
        <sz val="12"/>
        <color theme="1"/>
        <rFont val="Times New Roman"/>
        <family val="1"/>
      </rPr>
      <t>k</t>
    </r>
    <r>
      <rPr>
        <sz val="12"/>
        <color theme="1"/>
        <rFont val="Times New Roman"/>
        <family val="1"/>
      </rPr>
      <t xml:space="preserve"> = 1,2,3</t>
    </r>
    <r>
      <rPr>
        <i/>
        <sz val="12"/>
        <color theme="1"/>
        <rFont val="Times New Roman"/>
        <family val="1"/>
      </rPr>
      <t>;</t>
    </r>
    <r>
      <rPr>
        <sz val="12"/>
        <color theme="1"/>
        <rFont val="Times New Roman"/>
        <family val="1"/>
      </rPr>
      <t xml:space="preserve"> dan </t>
    </r>
    <r>
      <rPr>
        <i/>
        <sz val="12"/>
        <color theme="1"/>
        <rFont val="Times New Roman"/>
        <family val="1"/>
      </rPr>
      <t>j</t>
    </r>
    <r>
      <rPr>
        <sz val="12"/>
        <color theme="1"/>
        <rFont val="Times New Roman"/>
        <family val="1"/>
      </rPr>
      <t xml:space="preserve"> = 1,2.</t>
    </r>
  </si>
  <si>
    <r>
      <rPr>
        <b/>
        <sz val="11"/>
        <color theme="1"/>
        <rFont val="Symbol"/>
        <family val="1"/>
        <charset val="2"/>
      </rPr>
      <t>m</t>
    </r>
    <r>
      <rPr>
        <b/>
        <vertAlign val="subscript"/>
        <sz val="11"/>
        <color theme="1"/>
        <rFont val="Calibri"/>
        <family val="2"/>
      </rPr>
      <t>i1</t>
    </r>
    <r>
      <rPr>
        <b/>
        <vertAlign val="superscript"/>
        <sz val="11"/>
        <color theme="1"/>
        <rFont val="Calibri"/>
        <family val="2"/>
      </rPr>
      <t>2</t>
    </r>
  </si>
  <si>
    <r>
      <rPr>
        <b/>
        <sz val="11"/>
        <color theme="1"/>
        <rFont val="Symbol"/>
        <family val="1"/>
        <charset val="2"/>
      </rPr>
      <t>m</t>
    </r>
    <r>
      <rPr>
        <b/>
        <vertAlign val="subscript"/>
        <sz val="11"/>
        <color theme="1"/>
        <rFont val="Calibri"/>
        <family val="2"/>
      </rPr>
      <t>i1</t>
    </r>
    <r>
      <rPr>
        <b/>
        <vertAlign val="superscript"/>
        <sz val="11"/>
        <color theme="1"/>
        <rFont val="Calibri"/>
        <family val="2"/>
      </rPr>
      <t xml:space="preserve">2 </t>
    </r>
    <r>
      <rPr>
        <b/>
        <sz val="11"/>
        <color theme="1"/>
        <rFont val="Calibri"/>
        <family val="2"/>
      </rPr>
      <t>* X</t>
    </r>
    <r>
      <rPr>
        <b/>
        <vertAlign val="subscript"/>
        <sz val="11"/>
        <color theme="1"/>
        <rFont val="Calibri"/>
        <family val="2"/>
      </rPr>
      <t>i1</t>
    </r>
  </si>
  <si>
    <r>
      <rPr>
        <b/>
        <sz val="11"/>
        <color theme="1"/>
        <rFont val="Symbol"/>
        <family val="1"/>
        <charset val="2"/>
      </rPr>
      <t>m</t>
    </r>
    <r>
      <rPr>
        <b/>
        <vertAlign val="subscript"/>
        <sz val="11"/>
        <color theme="1"/>
        <rFont val="Calibri"/>
        <family val="2"/>
      </rPr>
      <t>i1</t>
    </r>
    <r>
      <rPr>
        <b/>
        <vertAlign val="superscript"/>
        <sz val="11"/>
        <color theme="1"/>
        <rFont val="Calibri"/>
        <family val="2"/>
      </rPr>
      <t xml:space="preserve">2 </t>
    </r>
    <r>
      <rPr>
        <b/>
        <sz val="11"/>
        <color theme="1"/>
        <rFont val="Calibri"/>
        <family val="2"/>
      </rPr>
      <t>* X</t>
    </r>
    <r>
      <rPr>
        <b/>
        <vertAlign val="subscript"/>
        <sz val="11"/>
        <color theme="1"/>
        <rFont val="Calibri"/>
        <family val="2"/>
      </rPr>
      <t>i2</t>
    </r>
  </si>
  <si>
    <t>Cluster 1</t>
  </si>
  <si>
    <t>Cluster 2</t>
  </si>
  <si>
    <r>
      <rPr>
        <b/>
        <sz val="11"/>
        <color theme="1"/>
        <rFont val="Symbol"/>
        <family val="1"/>
        <charset val="2"/>
      </rPr>
      <t>m</t>
    </r>
    <r>
      <rPr>
        <b/>
        <vertAlign val="subscript"/>
        <sz val="11"/>
        <color theme="1"/>
        <rFont val="Calibri"/>
        <family val="2"/>
      </rPr>
      <t>i2</t>
    </r>
    <r>
      <rPr>
        <b/>
        <vertAlign val="superscript"/>
        <sz val="11"/>
        <color theme="1"/>
        <rFont val="Calibri"/>
        <family val="2"/>
      </rPr>
      <t>2</t>
    </r>
  </si>
  <si>
    <r>
      <rPr>
        <b/>
        <sz val="11"/>
        <color theme="1"/>
        <rFont val="Symbol"/>
        <family val="1"/>
        <charset val="2"/>
      </rPr>
      <t>m</t>
    </r>
    <r>
      <rPr>
        <b/>
        <vertAlign val="subscript"/>
        <sz val="11"/>
        <color theme="1"/>
        <rFont val="Calibri"/>
        <family val="2"/>
      </rPr>
      <t>i2</t>
    </r>
    <r>
      <rPr>
        <b/>
        <vertAlign val="superscript"/>
        <sz val="11"/>
        <color theme="1"/>
        <rFont val="Calibri"/>
        <family val="2"/>
      </rPr>
      <t xml:space="preserve">2 </t>
    </r>
    <r>
      <rPr>
        <b/>
        <sz val="11"/>
        <color theme="1"/>
        <rFont val="Calibri"/>
        <family val="2"/>
      </rPr>
      <t>* X</t>
    </r>
    <r>
      <rPr>
        <b/>
        <vertAlign val="subscript"/>
        <sz val="11"/>
        <color theme="1"/>
        <rFont val="Calibri"/>
        <family val="2"/>
      </rPr>
      <t>i1</t>
    </r>
  </si>
  <si>
    <r>
      <rPr>
        <b/>
        <sz val="11"/>
        <color theme="1"/>
        <rFont val="Symbol"/>
        <family val="1"/>
        <charset val="2"/>
      </rPr>
      <t>m</t>
    </r>
    <r>
      <rPr>
        <b/>
        <vertAlign val="subscript"/>
        <sz val="11"/>
        <color theme="1"/>
        <rFont val="Calibri"/>
        <family val="2"/>
      </rPr>
      <t>i2</t>
    </r>
    <r>
      <rPr>
        <b/>
        <vertAlign val="superscript"/>
        <sz val="11"/>
        <color theme="1"/>
        <rFont val="Calibri"/>
        <family val="2"/>
      </rPr>
      <t xml:space="preserve">2 </t>
    </r>
    <r>
      <rPr>
        <b/>
        <sz val="11"/>
        <color theme="1"/>
        <rFont val="Calibri"/>
        <family val="2"/>
      </rPr>
      <t>* X</t>
    </r>
    <r>
      <rPr>
        <b/>
        <vertAlign val="subscript"/>
        <sz val="11"/>
        <color theme="1"/>
        <rFont val="Calibri"/>
        <family val="2"/>
      </rPr>
      <t>i2</t>
    </r>
  </si>
  <si>
    <r>
      <rPr>
        <b/>
        <sz val="11"/>
        <color theme="1"/>
        <rFont val="Symbol"/>
        <family val="1"/>
        <charset val="2"/>
      </rPr>
      <t>m</t>
    </r>
    <r>
      <rPr>
        <b/>
        <vertAlign val="subscript"/>
        <sz val="11"/>
        <color theme="1"/>
        <rFont val="Calibri"/>
        <family val="2"/>
      </rPr>
      <t>i3</t>
    </r>
    <r>
      <rPr>
        <b/>
        <vertAlign val="superscript"/>
        <sz val="11"/>
        <color theme="1"/>
        <rFont val="Calibri"/>
        <family val="2"/>
      </rPr>
      <t>2</t>
    </r>
  </si>
  <si>
    <r>
      <rPr>
        <b/>
        <sz val="11"/>
        <color theme="1"/>
        <rFont val="Symbol"/>
        <family val="1"/>
        <charset val="2"/>
      </rPr>
      <t>m</t>
    </r>
    <r>
      <rPr>
        <b/>
        <vertAlign val="subscript"/>
        <sz val="11"/>
        <color theme="1"/>
        <rFont val="Calibri"/>
        <family val="2"/>
      </rPr>
      <t>i3</t>
    </r>
    <r>
      <rPr>
        <b/>
        <vertAlign val="superscript"/>
        <sz val="11"/>
        <color theme="1"/>
        <rFont val="Calibri"/>
        <family val="2"/>
      </rPr>
      <t xml:space="preserve">2 </t>
    </r>
    <r>
      <rPr>
        <b/>
        <sz val="11"/>
        <color theme="1"/>
        <rFont val="Calibri"/>
        <family val="2"/>
      </rPr>
      <t>* X</t>
    </r>
    <r>
      <rPr>
        <b/>
        <vertAlign val="subscript"/>
        <sz val="11"/>
        <color theme="1"/>
        <rFont val="Calibri"/>
        <family val="2"/>
      </rPr>
      <t>i1</t>
    </r>
  </si>
  <si>
    <r>
      <rPr>
        <b/>
        <sz val="11"/>
        <color theme="1"/>
        <rFont val="Symbol"/>
        <family val="1"/>
        <charset val="2"/>
      </rPr>
      <t>m</t>
    </r>
    <r>
      <rPr>
        <b/>
        <vertAlign val="subscript"/>
        <sz val="11"/>
        <color theme="1"/>
        <rFont val="Calibri"/>
        <family val="2"/>
      </rPr>
      <t>i3</t>
    </r>
    <r>
      <rPr>
        <b/>
        <vertAlign val="superscript"/>
        <sz val="11"/>
        <color theme="1"/>
        <rFont val="Calibri"/>
        <family val="2"/>
      </rPr>
      <t xml:space="preserve">2 </t>
    </r>
    <r>
      <rPr>
        <b/>
        <sz val="11"/>
        <color theme="1"/>
        <rFont val="Calibri"/>
        <family val="2"/>
      </rPr>
      <t>* X</t>
    </r>
    <r>
      <rPr>
        <b/>
        <vertAlign val="subscript"/>
        <sz val="11"/>
        <color theme="1"/>
        <rFont val="Calibri"/>
        <family val="2"/>
      </rPr>
      <t>i2</t>
    </r>
  </si>
  <si>
    <r>
      <rPr>
        <b/>
        <sz val="11"/>
        <color theme="1"/>
        <rFont val="Symbol"/>
        <family val="1"/>
        <charset val="2"/>
      </rPr>
      <t>åm</t>
    </r>
    <r>
      <rPr>
        <b/>
        <vertAlign val="subscript"/>
        <sz val="11"/>
        <color theme="1"/>
        <rFont val="Calibri"/>
        <family val="2"/>
      </rPr>
      <t>i1</t>
    </r>
    <r>
      <rPr>
        <b/>
        <vertAlign val="superscript"/>
        <sz val="11"/>
        <color theme="1"/>
        <rFont val="Calibri"/>
        <family val="2"/>
      </rPr>
      <t>2</t>
    </r>
  </si>
  <si>
    <r>
      <rPr>
        <b/>
        <sz val="11"/>
        <color theme="1"/>
        <rFont val="Symbol"/>
        <family val="1"/>
        <charset val="2"/>
      </rPr>
      <t>åm</t>
    </r>
    <r>
      <rPr>
        <b/>
        <vertAlign val="subscript"/>
        <sz val="11"/>
        <color theme="1"/>
        <rFont val="Calibri"/>
        <family val="2"/>
      </rPr>
      <t>i1</t>
    </r>
    <r>
      <rPr>
        <b/>
        <vertAlign val="superscript"/>
        <sz val="11"/>
        <color theme="1"/>
        <rFont val="Calibri"/>
        <family val="2"/>
      </rPr>
      <t xml:space="preserve">2 </t>
    </r>
    <r>
      <rPr>
        <b/>
        <sz val="11"/>
        <color theme="1"/>
        <rFont val="Calibri"/>
        <family val="2"/>
      </rPr>
      <t>* X</t>
    </r>
    <r>
      <rPr>
        <b/>
        <vertAlign val="subscript"/>
        <sz val="11"/>
        <color theme="1"/>
        <rFont val="Calibri"/>
        <family val="2"/>
      </rPr>
      <t>i1</t>
    </r>
  </si>
  <si>
    <r>
      <rPr>
        <b/>
        <sz val="11"/>
        <color theme="1"/>
        <rFont val="Symbol"/>
        <family val="1"/>
        <charset val="2"/>
      </rPr>
      <t>åm</t>
    </r>
    <r>
      <rPr>
        <b/>
        <vertAlign val="subscript"/>
        <sz val="11"/>
        <color theme="1"/>
        <rFont val="Calibri"/>
        <family val="2"/>
      </rPr>
      <t>i1</t>
    </r>
    <r>
      <rPr>
        <b/>
        <vertAlign val="superscript"/>
        <sz val="11"/>
        <color theme="1"/>
        <rFont val="Calibri"/>
        <family val="2"/>
      </rPr>
      <t xml:space="preserve">2 </t>
    </r>
    <r>
      <rPr>
        <b/>
        <sz val="11"/>
        <color theme="1"/>
        <rFont val="Calibri"/>
        <family val="2"/>
      </rPr>
      <t>* X</t>
    </r>
    <r>
      <rPr>
        <b/>
        <vertAlign val="subscript"/>
        <sz val="11"/>
        <color theme="1"/>
        <rFont val="Calibri"/>
        <family val="2"/>
      </rPr>
      <t>i2</t>
    </r>
  </si>
  <si>
    <r>
      <rPr>
        <b/>
        <sz val="11"/>
        <color theme="1"/>
        <rFont val="Symbol"/>
        <family val="1"/>
        <charset val="2"/>
      </rPr>
      <t>åm</t>
    </r>
    <r>
      <rPr>
        <b/>
        <vertAlign val="subscript"/>
        <sz val="11"/>
        <color theme="1"/>
        <rFont val="Calibri"/>
        <family val="2"/>
      </rPr>
      <t>i1</t>
    </r>
    <r>
      <rPr>
        <b/>
        <vertAlign val="superscript"/>
        <sz val="11"/>
        <color theme="1"/>
        <rFont val="Calibri"/>
        <family val="2"/>
      </rPr>
      <t xml:space="preserve">2 </t>
    </r>
    <r>
      <rPr>
        <b/>
        <sz val="11"/>
        <color theme="1"/>
        <rFont val="Calibri"/>
        <family val="2"/>
      </rPr>
      <t>* X</t>
    </r>
    <r>
      <rPr>
        <b/>
        <vertAlign val="subscript"/>
        <sz val="11"/>
        <color theme="1"/>
        <rFont val="Calibri"/>
        <family val="2"/>
      </rPr>
      <t>i1</t>
    </r>
    <r>
      <rPr>
        <b/>
        <sz val="11"/>
        <color theme="1"/>
        <rFont val="Calibri"/>
        <family val="2"/>
      </rPr>
      <t>/</t>
    </r>
    <r>
      <rPr>
        <b/>
        <sz val="11"/>
        <color theme="1"/>
        <rFont val="Symbol"/>
        <family val="1"/>
        <charset val="2"/>
      </rPr>
      <t>åm</t>
    </r>
    <r>
      <rPr>
        <b/>
        <vertAlign val="subscript"/>
        <sz val="11"/>
        <color theme="1"/>
        <rFont val="Calibri"/>
        <family val="2"/>
      </rPr>
      <t>i1</t>
    </r>
    <r>
      <rPr>
        <b/>
        <vertAlign val="superscript"/>
        <sz val="11"/>
        <color theme="1"/>
        <rFont val="Calibri"/>
        <family val="2"/>
      </rPr>
      <t>2</t>
    </r>
  </si>
  <si>
    <t>Cluster 3</t>
  </si>
  <si>
    <r>
      <t xml:space="preserve">Jadi pusat </t>
    </r>
    <r>
      <rPr>
        <i/>
        <sz val="11"/>
        <color theme="1"/>
        <rFont val="Calibri"/>
        <family val="2"/>
        <scheme val="minor"/>
      </rPr>
      <t>cluster</t>
    </r>
    <r>
      <rPr>
        <sz val="11"/>
        <color theme="1"/>
        <rFont val="Calibri"/>
        <family val="2"/>
        <scheme val="minor"/>
      </rPr>
      <t xml:space="preserve"> :</t>
    </r>
  </si>
  <si>
    <t>Langkah 5:</t>
  </si>
  <si>
    <r>
      <t>Hitung fungsi objektif pada iterasi ke-</t>
    </r>
    <r>
      <rPr>
        <i/>
        <sz val="12"/>
        <color theme="1"/>
        <rFont val="Times New Roman"/>
        <family val="1"/>
      </rPr>
      <t>t</t>
    </r>
    <r>
      <rPr>
        <sz val="12"/>
        <color theme="1"/>
        <rFont val="Times New Roman"/>
        <family val="1"/>
      </rPr>
      <t xml:space="preserve">, </t>
    </r>
    <r>
      <rPr>
        <i/>
        <sz val="12"/>
        <color theme="1"/>
        <rFont val="Times New Roman"/>
        <family val="1"/>
      </rPr>
      <t>P</t>
    </r>
    <r>
      <rPr>
        <i/>
        <vertAlign val="subscript"/>
        <sz val="12"/>
        <color theme="1"/>
        <rFont val="Times New Roman"/>
        <family val="1"/>
      </rPr>
      <t>t</t>
    </r>
  </si>
  <si>
    <t>Total</t>
  </si>
  <si>
    <t>SubTotal</t>
  </si>
  <si>
    <t>P1 =</t>
  </si>
  <si>
    <t>Langkah 6 :</t>
  </si>
  <si>
    <t>Hitung perubahan matriks partisi</t>
  </si>
  <si>
    <r>
      <t>((X</t>
    </r>
    <r>
      <rPr>
        <vertAlign val="subscript"/>
        <sz val="11"/>
        <color theme="1"/>
        <rFont val="Calibri"/>
        <family val="2"/>
        <scheme val="minor"/>
      </rPr>
      <t>ij</t>
    </r>
    <r>
      <rPr>
        <sz val="11"/>
        <color theme="1"/>
        <rFont val="Calibri"/>
        <family val="2"/>
        <scheme val="minor"/>
      </rPr>
      <t xml:space="preserve"> - V</t>
    </r>
    <r>
      <rPr>
        <vertAlign val="subscript"/>
        <sz val="11"/>
        <color theme="1"/>
        <rFont val="Calibri"/>
        <family val="2"/>
        <scheme val="minor"/>
      </rPr>
      <t>1j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scheme val="minor"/>
      </rPr>
      <t>-1/w-1</t>
    </r>
  </si>
  <si>
    <r>
      <t>(X</t>
    </r>
    <r>
      <rPr>
        <vertAlign val="subscript"/>
        <sz val="11"/>
        <color theme="1"/>
        <rFont val="Calibri"/>
        <family val="2"/>
        <scheme val="minor"/>
      </rPr>
      <t>ij</t>
    </r>
    <r>
      <rPr>
        <sz val="11"/>
        <color theme="1"/>
        <rFont val="Calibri"/>
        <family val="2"/>
        <scheme val="minor"/>
      </rPr>
      <t xml:space="preserve"> - V</t>
    </r>
    <r>
      <rPr>
        <vertAlign val="subscript"/>
        <sz val="11"/>
        <color theme="1"/>
        <rFont val="Calibri"/>
        <family val="2"/>
        <scheme val="minor"/>
      </rPr>
      <t>2j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scheme val="minor"/>
      </rPr>
      <t>-1/w-1</t>
    </r>
  </si>
  <si>
    <r>
      <t>(X</t>
    </r>
    <r>
      <rPr>
        <vertAlign val="subscript"/>
        <sz val="11"/>
        <color theme="1"/>
        <rFont val="Calibri"/>
        <family val="2"/>
        <scheme val="minor"/>
      </rPr>
      <t>ij</t>
    </r>
    <r>
      <rPr>
        <sz val="11"/>
        <color theme="1"/>
        <rFont val="Calibri"/>
        <family val="2"/>
        <scheme val="minor"/>
      </rPr>
      <t xml:space="preserve"> - V</t>
    </r>
    <r>
      <rPr>
        <vertAlign val="subscript"/>
        <sz val="11"/>
        <color theme="1"/>
        <rFont val="Calibri"/>
        <family val="2"/>
        <scheme val="minor"/>
      </rPr>
      <t>3j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scheme val="minor"/>
      </rPr>
      <t>-1/w-1</t>
    </r>
  </si>
  <si>
    <r>
      <t>((X</t>
    </r>
    <r>
      <rPr>
        <b/>
        <vertAlign val="subscript"/>
        <sz val="11"/>
        <color theme="1"/>
        <rFont val="Calibri"/>
        <family val="2"/>
        <scheme val="minor"/>
      </rPr>
      <t>ij</t>
    </r>
    <r>
      <rPr>
        <b/>
        <sz val="11"/>
        <color theme="1"/>
        <rFont val="Calibri"/>
        <family val="2"/>
        <scheme val="minor"/>
      </rPr>
      <t xml:space="preserve"> - V</t>
    </r>
    <r>
      <rPr>
        <b/>
        <vertAlign val="subscript"/>
        <sz val="11"/>
        <color theme="1"/>
        <rFont val="Calibri"/>
        <family val="2"/>
        <scheme val="minor"/>
      </rPr>
      <t>1j</t>
    </r>
    <r>
      <rPr>
        <b/>
        <sz val="11"/>
        <color theme="1"/>
        <rFont val="Calibri"/>
        <family val="2"/>
        <scheme val="minor"/>
      </rPr>
      <t>)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  <r>
      <rPr>
        <b/>
        <vertAlign val="superscript"/>
        <sz val="11"/>
        <color theme="1"/>
        <rFont val="Calibri"/>
        <family val="2"/>
        <scheme val="minor"/>
      </rPr>
      <t>-1/w-1</t>
    </r>
    <r>
      <rPr>
        <b/>
        <sz val="11"/>
        <color theme="1"/>
        <rFont val="Calibri"/>
        <family val="2"/>
        <scheme val="minor"/>
      </rPr>
      <t>/ Total</t>
    </r>
  </si>
  <si>
    <r>
      <t>(X</t>
    </r>
    <r>
      <rPr>
        <b/>
        <vertAlign val="subscript"/>
        <sz val="11"/>
        <color theme="1"/>
        <rFont val="Calibri"/>
        <family val="2"/>
        <scheme val="minor"/>
      </rPr>
      <t>ij</t>
    </r>
    <r>
      <rPr>
        <b/>
        <sz val="11"/>
        <color theme="1"/>
        <rFont val="Calibri"/>
        <family val="2"/>
        <scheme val="minor"/>
      </rPr>
      <t xml:space="preserve"> - V</t>
    </r>
    <r>
      <rPr>
        <b/>
        <vertAlign val="subscript"/>
        <sz val="11"/>
        <color theme="1"/>
        <rFont val="Calibri"/>
        <family val="2"/>
        <scheme val="minor"/>
      </rPr>
      <t>2j</t>
    </r>
    <r>
      <rPr>
        <b/>
        <sz val="11"/>
        <color theme="1"/>
        <rFont val="Calibri"/>
        <family val="2"/>
        <scheme val="minor"/>
      </rPr>
      <t>)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  <r>
      <rPr>
        <b/>
        <vertAlign val="superscript"/>
        <sz val="11"/>
        <color theme="1"/>
        <rFont val="Calibri"/>
        <family val="2"/>
        <scheme val="minor"/>
      </rPr>
      <t>-1/w-1</t>
    </r>
    <r>
      <rPr>
        <b/>
        <sz val="11"/>
        <color theme="1"/>
        <rFont val="Calibri"/>
        <family val="2"/>
        <scheme val="minor"/>
      </rPr>
      <t>/Total</t>
    </r>
  </si>
  <si>
    <r>
      <t>(X</t>
    </r>
    <r>
      <rPr>
        <b/>
        <vertAlign val="subscript"/>
        <sz val="11"/>
        <color theme="1"/>
        <rFont val="Calibri"/>
        <family val="2"/>
        <scheme val="minor"/>
      </rPr>
      <t>ij</t>
    </r>
    <r>
      <rPr>
        <b/>
        <sz val="11"/>
        <color theme="1"/>
        <rFont val="Calibri"/>
        <family val="2"/>
        <scheme val="minor"/>
      </rPr>
      <t xml:space="preserve"> - V</t>
    </r>
    <r>
      <rPr>
        <b/>
        <vertAlign val="subscript"/>
        <sz val="11"/>
        <color theme="1"/>
        <rFont val="Calibri"/>
        <family val="2"/>
        <scheme val="minor"/>
      </rPr>
      <t>3j</t>
    </r>
    <r>
      <rPr>
        <b/>
        <sz val="11"/>
        <color theme="1"/>
        <rFont val="Calibri"/>
        <family val="2"/>
        <scheme val="minor"/>
      </rPr>
      <t>)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  <r>
      <rPr>
        <b/>
        <vertAlign val="superscript"/>
        <sz val="11"/>
        <color theme="1"/>
        <rFont val="Calibri"/>
        <family val="2"/>
        <scheme val="minor"/>
      </rPr>
      <t>-1/w-1</t>
    </r>
    <r>
      <rPr>
        <b/>
        <sz val="11"/>
        <color theme="1"/>
        <rFont val="Calibri"/>
        <family val="2"/>
        <scheme val="minor"/>
      </rPr>
      <t>/Total</t>
    </r>
  </si>
  <si>
    <t>Jadi, matriks partisi yang baru:</t>
  </si>
  <si>
    <t>Langkah 7:</t>
  </si>
  <si>
    <t>Cek kondisi berhenti</t>
  </si>
  <si>
    <t>|P1 - P0 | =</t>
  </si>
  <si>
    <t>&gt;</t>
  </si>
  <si>
    <t>ITERASI 1:</t>
  </si>
  <si>
    <t>sehingga harus diulang kembali pada langkah ke-4</t>
  </si>
  <si>
    <t>Qi=</t>
  </si>
  <si>
    <t>S1</t>
  </si>
  <si>
    <t>S2</t>
  </si>
  <si>
    <t>T1</t>
  </si>
  <si>
    <t>T2</t>
  </si>
  <si>
    <t xml:space="preserve">peringkasan 10%, 20%, 30% </t>
  </si>
  <si>
    <t>w 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</si>
</sst>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i/>
      <vertAlign val="subscript"/>
      <sz val="12"/>
      <color theme="1"/>
      <name val="Times New Roman"/>
      <family val="1"/>
    </font>
    <font>
      <b/>
      <sz val="11"/>
      <color theme="1"/>
      <name val="Calibri"/>
      <family val="2"/>
    </font>
    <font>
      <b/>
      <sz val="11"/>
      <color theme="1"/>
      <name val="Symbol"/>
      <family val="1"/>
      <charset val="2"/>
    </font>
    <font>
      <b/>
      <vertAlign val="subscript"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  <font>
      <b/>
      <i/>
      <sz val="12"/>
      <color theme="1"/>
      <name val="Times New Roman"/>
      <family val="1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0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0" xfId="0" applyFont="1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4" fillId="0" borderId="0" xfId="0" applyFont="1"/>
    <xf numFmtId="0" fontId="5" fillId="0" borderId="0" xfId="0" applyFont="1" applyAlignment="1">
      <alignment horizontal="justify"/>
    </xf>
    <xf numFmtId="0" fontId="0" fillId="0" borderId="1" xfId="0" applyBorder="1"/>
    <xf numFmtId="0" fontId="8" fillId="0" borderId="1" xfId="0" applyFont="1" applyBorder="1" applyAlignment="1">
      <alignment horizontal="center"/>
    </xf>
    <xf numFmtId="0" fontId="5" fillId="0" borderId="2" xfId="0" applyFont="1" applyBorder="1" applyAlignment="1">
      <alignment horizontal="justify"/>
    </xf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4" fillId="0" borderId="1" xfId="0" applyFont="1" applyBorder="1" applyAlignment="1">
      <alignment horizontal="center"/>
    </xf>
    <xf numFmtId="164" fontId="0" fillId="0" borderId="1" xfId="0" applyNumberFormat="1" applyBorder="1"/>
    <xf numFmtId="0" fontId="14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0" fillId="0" borderId="0" xfId="0" applyFont="1"/>
    <xf numFmtId="0" fontId="19" fillId="0" borderId="0" xfId="0" applyFont="1"/>
    <xf numFmtId="0" fontId="20" fillId="0" borderId="0" xfId="1"/>
    <xf numFmtId="0" fontId="5" fillId="0" borderId="0" xfId="0" applyFont="1" applyAlignment="1">
      <alignment horizontal="justify"/>
    </xf>
    <xf numFmtId="0" fontId="1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4"/>
  <sheetViews>
    <sheetView tabSelected="1" topLeftCell="A111" workbookViewId="0">
      <selection activeCell="C75" sqref="C75"/>
    </sheetView>
  </sheetViews>
  <sheetFormatPr defaultRowHeight="15" x14ac:dyDescent="0.25"/>
  <cols>
    <col min="1" max="1" width="9.140625" customWidth="1"/>
    <col min="2" max="2" width="6.140625" customWidth="1"/>
    <col min="3" max="3" width="17" customWidth="1"/>
    <col min="4" max="4" width="14" customWidth="1"/>
    <col min="5" max="5" width="14.28515625" customWidth="1"/>
    <col min="6" max="6" width="9.140625" customWidth="1"/>
    <col min="7" max="7" width="21.28515625" customWidth="1"/>
    <col min="8" max="8" width="23.140625" customWidth="1"/>
    <col min="9" max="9" width="21.7109375" customWidth="1"/>
    <col min="10" max="10" width="7.5703125" customWidth="1"/>
    <col min="11" max="11" width="16.140625" customWidth="1"/>
  </cols>
  <sheetData>
    <row r="1" spans="1:4" ht="15" customHeight="1" x14ac:dyDescent="0.25"/>
    <row r="2" spans="1:4" ht="15" customHeight="1" x14ac:dyDescent="0.25">
      <c r="A2" s="7" t="s">
        <v>3</v>
      </c>
    </row>
    <row r="3" spans="1:4" ht="15" customHeight="1" x14ac:dyDescent="0.25">
      <c r="B3" t="s">
        <v>4</v>
      </c>
    </row>
    <row r="4" spans="1:4" ht="15" customHeight="1" x14ac:dyDescent="0.25">
      <c r="C4" t="s">
        <v>5</v>
      </c>
    </row>
    <row r="5" spans="1:4" ht="15" customHeight="1" x14ac:dyDescent="0.25">
      <c r="C5" t="s">
        <v>6</v>
      </c>
    </row>
    <row r="6" spans="1:4" ht="15" customHeight="1" x14ac:dyDescent="0.25">
      <c r="C6" t="s">
        <v>61</v>
      </c>
      <c r="D6" t="s">
        <v>62</v>
      </c>
    </row>
    <row r="7" spans="1:4" ht="15" customHeight="1" x14ac:dyDescent="0.25">
      <c r="B7" t="s">
        <v>63</v>
      </c>
      <c r="C7" s="2">
        <v>14</v>
      </c>
      <c r="D7" s="2">
        <v>19</v>
      </c>
    </row>
    <row r="8" spans="1:4" ht="15" customHeight="1" x14ac:dyDescent="0.25">
      <c r="B8" s="22" t="s">
        <v>64</v>
      </c>
      <c r="C8" s="2">
        <v>8</v>
      </c>
      <c r="D8" s="2">
        <v>12</v>
      </c>
    </row>
    <row r="9" spans="1:4" ht="15" customHeight="1" x14ac:dyDescent="0.25">
      <c r="C9" s="2">
        <v>18</v>
      </c>
      <c r="D9" s="2">
        <v>20</v>
      </c>
    </row>
    <row r="10" spans="1:4" ht="15" customHeight="1" x14ac:dyDescent="0.25">
      <c r="C10" s="2">
        <v>5</v>
      </c>
      <c r="D10" s="2">
        <v>14</v>
      </c>
    </row>
    <row r="11" spans="1:4" ht="15" customHeight="1" x14ac:dyDescent="0.25">
      <c r="B11" s="1" t="s">
        <v>0</v>
      </c>
      <c r="C11" s="2">
        <v>8</v>
      </c>
      <c r="D11" s="2">
        <v>12</v>
      </c>
    </row>
    <row r="12" spans="1:4" ht="15" customHeight="1" x14ac:dyDescent="0.25">
      <c r="C12" s="2">
        <v>9</v>
      </c>
      <c r="D12" s="2">
        <v>19</v>
      </c>
    </row>
    <row r="13" spans="1:4" ht="15" customHeight="1" x14ac:dyDescent="0.25">
      <c r="C13" s="2">
        <v>5</v>
      </c>
      <c r="D13" s="2">
        <v>2</v>
      </c>
    </row>
    <row r="14" spans="1:4" ht="15" customHeight="1" x14ac:dyDescent="0.25">
      <c r="C14" s="2">
        <v>10</v>
      </c>
      <c r="D14" s="2">
        <v>8</v>
      </c>
    </row>
    <row r="15" spans="1:4" ht="15" customHeight="1" x14ac:dyDescent="0.25">
      <c r="C15" s="2">
        <v>3</v>
      </c>
      <c r="D15" s="2">
        <v>3</v>
      </c>
    </row>
    <row r="16" spans="1:4" ht="15" customHeight="1" x14ac:dyDescent="0.25">
      <c r="C16" s="2">
        <v>10</v>
      </c>
      <c r="D16" s="2">
        <v>8</v>
      </c>
    </row>
    <row r="17" spans="1:15" ht="15" customHeight="1" x14ac:dyDescent="0.25"/>
    <row r="18" spans="1:15" ht="15" customHeight="1" x14ac:dyDescent="0.25">
      <c r="A18" s="7" t="s">
        <v>7</v>
      </c>
    </row>
    <row r="19" spans="1:15" ht="15" customHeight="1" x14ac:dyDescent="0.25">
      <c r="B19" t="s">
        <v>8</v>
      </c>
      <c r="F19" t="s">
        <v>14</v>
      </c>
      <c r="G19">
        <v>3</v>
      </c>
      <c r="H19" t="s">
        <v>65</v>
      </c>
    </row>
    <row r="20" spans="1:15" ht="15" customHeight="1" x14ac:dyDescent="0.25">
      <c r="B20" t="s">
        <v>9</v>
      </c>
      <c r="F20" t="s">
        <v>66</v>
      </c>
      <c r="G20">
        <v>2</v>
      </c>
    </row>
    <row r="21" spans="1:15" ht="15" customHeight="1" x14ac:dyDescent="0.25">
      <c r="B21" t="s">
        <v>10</v>
      </c>
      <c r="F21" t="s">
        <v>15</v>
      </c>
      <c r="G21">
        <v>100</v>
      </c>
    </row>
    <row r="22" spans="1:15" ht="15" customHeight="1" x14ac:dyDescent="0.25">
      <c r="B22" t="s">
        <v>11</v>
      </c>
      <c r="F22" t="s">
        <v>16</v>
      </c>
      <c r="G22">
        <v>1.5999999999999999E-5</v>
      </c>
    </row>
    <row r="23" spans="1:15" ht="15" customHeight="1" x14ac:dyDescent="0.25">
      <c r="B23" t="s">
        <v>12</v>
      </c>
      <c r="F23" t="s">
        <v>17</v>
      </c>
      <c r="G23">
        <v>0</v>
      </c>
    </row>
    <row r="24" spans="1:15" ht="15" customHeight="1" x14ac:dyDescent="0.25">
      <c r="B24" t="s">
        <v>13</v>
      </c>
      <c r="F24" t="s">
        <v>18</v>
      </c>
      <c r="G24">
        <v>1</v>
      </c>
    </row>
    <row r="25" spans="1:15" ht="15" customHeight="1" x14ac:dyDescent="0.25"/>
    <row r="26" spans="1:15" ht="15" customHeight="1" x14ac:dyDescent="0.25">
      <c r="A26" s="7" t="s">
        <v>19</v>
      </c>
    </row>
    <row r="27" spans="1:15" ht="15" customHeight="1" x14ac:dyDescent="0.25">
      <c r="B27" s="23" t="s">
        <v>20</v>
      </c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</row>
    <row r="28" spans="1:15" ht="15" customHeight="1" x14ac:dyDescent="0.25"/>
    <row r="29" spans="1:15" ht="15" customHeight="1" x14ac:dyDescent="0.25">
      <c r="C29" s="3">
        <v>0.36099999999999999</v>
      </c>
      <c r="D29" s="3">
        <v>0.12</v>
      </c>
      <c r="E29" s="2">
        <v>0.51900000000000002</v>
      </c>
      <c r="F29">
        <f>SUM(C28:E29)</f>
        <v>1</v>
      </c>
      <c r="I29" s="3">
        <f>C29/$F29</f>
        <v>0.36099999999999999</v>
      </c>
      <c r="J29" s="3">
        <f t="shared" ref="J29:K38" si="0">D29/$F29</f>
        <v>0.12</v>
      </c>
      <c r="K29" s="3">
        <f t="shared" si="0"/>
        <v>0.51900000000000002</v>
      </c>
      <c r="L29">
        <f>SUM(I29:K29)</f>
        <v>1</v>
      </c>
    </row>
    <row r="30" spans="1:15" ht="15" customHeight="1" x14ac:dyDescent="0.25">
      <c r="C30" s="2">
        <v>0.39700000000000002</v>
      </c>
      <c r="D30" s="3">
        <v>0.24099999999999999</v>
      </c>
      <c r="E30" s="2">
        <v>0.36199999999999999</v>
      </c>
      <c r="F30">
        <f>SUM(C30:E30)</f>
        <v>1</v>
      </c>
      <c r="I30" s="3">
        <f>C30/$F30</f>
        <v>0.39700000000000002</v>
      </c>
      <c r="J30" s="3">
        <f t="shared" si="0"/>
        <v>0.24099999999999999</v>
      </c>
      <c r="K30" s="3">
        <f t="shared" si="0"/>
        <v>0.36199999999999999</v>
      </c>
      <c r="L30">
        <f t="shared" ref="L30:L38" si="1">SUM(I30:K30)</f>
        <v>1</v>
      </c>
    </row>
    <row r="31" spans="1:15" ht="15" customHeight="1" x14ac:dyDescent="0.25">
      <c r="C31" s="2">
        <v>0.32300000000000001</v>
      </c>
      <c r="D31" s="3">
        <v>0.39600000000000002</v>
      </c>
      <c r="E31" s="2">
        <v>0.28100000000000003</v>
      </c>
      <c r="F31">
        <f t="shared" ref="F31:F38" si="2">SUM(C31:E31)</f>
        <v>1</v>
      </c>
      <c r="I31" s="3">
        <f t="shared" ref="I31:I38" si="3">C31/$F31</f>
        <v>0.32300000000000001</v>
      </c>
      <c r="J31" s="3">
        <f t="shared" si="0"/>
        <v>0.39600000000000002</v>
      </c>
      <c r="K31" s="3">
        <f t="shared" si="0"/>
        <v>0.28100000000000003</v>
      </c>
      <c r="L31">
        <f t="shared" si="1"/>
        <v>1</v>
      </c>
    </row>
    <row r="32" spans="1:15" ht="15" customHeight="1" x14ac:dyDescent="0.25">
      <c r="C32" s="2">
        <v>0.17</v>
      </c>
      <c r="D32" s="3">
        <v>0.41299999999999998</v>
      </c>
      <c r="E32" s="2">
        <v>0.56899999999999995</v>
      </c>
      <c r="F32">
        <f t="shared" si="2"/>
        <v>1.1519999999999999</v>
      </c>
      <c r="I32" s="3">
        <f t="shared" si="3"/>
        <v>0.14756944444444448</v>
      </c>
      <c r="J32" s="3">
        <f t="shared" si="0"/>
        <v>0.35850694444444448</v>
      </c>
      <c r="K32" s="3">
        <f t="shared" si="0"/>
        <v>0.4939236111111111</v>
      </c>
      <c r="L32">
        <f t="shared" si="1"/>
        <v>1</v>
      </c>
    </row>
    <row r="33" spans="1:13" ht="15" customHeight="1" x14ac:dyDescent="0.35">
      <c r="B33" s="4" t="s">
        <v>1</v>
      </c>
      <c r="C33" s="2">
        <v>0.39500000000000002</v>
      </c>
      <c r="D33" s="3">
        <v>0.38500000000000001</v>
      </c>
      <c r="E33" s="2">
        <v>0.22</v>
      </c>
      <c r="F33">
        <f t="shared" si="2"/>
        <v>1</v>
      </c>
      <c r="H33" s="4" t="s">
        <v>60</v>
      </c>
      <c r="I33" s="3">
        <f t="shared" si="3"/>
        <v>0.39500000000000002</v>
      </c>
      <c r="J33" s="3">
        <f t="shared" si="0"/>
        <v>0.38500000000000001</v>
      </c>
      <c r="K33" s="3">
        <f t="shared" si="0"/>
        <v>0.22</v>
      </c>
      <c r="L33">
        <f t="shared" si="1"/>
        <v>1</v>
      </c>
    </row>
    <row r="34" spans="1:13" ht="15" customHeight="1" x14ac:dyDescent="0.25">
      <c r="C34" s="2">
        <v>0.13400000000000001</v>
      </c>
      <c r="D34" s="3">
        <v>0.40899999999999997</v>
      </c>
      <c r="E34" s="2">
        <v>0.45700000000000002</v>
      </c>
      <c r="F34">
        <f t="shared" si="2"/>
        <v>1</v>
      </c>
      <c r="I34" s="3">
        <f t="shared" si="3"/>
        <v>0.13400000000000001</v>
      </c>
      <c r="J34" s="3">
        <f t="shared" si="0"/>
        <v>0.40899999999999997</v>
      </c>
      <c r="K34" s="3">
        <f t="shared" si="0"/>
        <v>0.45700000000000002</v>
      </c>
      <c r="L34">
        <f t="shared" si="1"/>
        <v>1</v>
      </c>
    </row>
    <row r="35" spans="1:13" ht="15" customHeight="1" x14ac:dyDescent="0.25">
      <c r="C35" s="2">
        <v>0.55000000000000004</v>
      </c>
      <c r="D35" s="3">
        <v>0.24</v>
      </c>
      <c r="E35" s="2">
        <v>0.20899999999999999</v>
      </c>
      <c r="F35">
        <f t="shared" si="2"/>
        <v>0.999</v>
      </c>
      <c r="I35" s="3">
        <f t="shared" si="3"/>
        <v>0.55055055055055058</v>
      </c>
      <c r="J35" s="3">
        <f t="shared" si="0"/>
        <v>0.24024024024024024</v>
      </c>
      <c r="K35" s="3">
        <f t="shared" si="0"/>
        <v>0.20920920920920921</v>
      </c>
      <c r="L35">
        <f t="shared" si="1"/>
        <v>1</v>
      </c>
    </row>
    <row r="36" spans="1:13" ht="15" customHeight="1" x14ac:dyDescent="0.25">
      <c r="C36" s="2">
        <v>0.30299999999999999</v>
      </c>
      <c r="D36" s="3">
        <v>0.32100000000000001</v>
      </c>
      <c r="E36" s="2">
        <v>0.375</v>
      </c>
      <c r="F36">
        <f t="shared" si="2"/>
        <v>0.999</v>
      </c>
      <c r="I36" s="3">
        <f t="shared" si="3"/>
        <v>0.3033033033033033</v>
      </c>
      <c r="J36" s="3">
        <f t="shared" si="0"/>
        <v>0.32132132132132135</v>
      </c>
      <c r="K36" s="3">
        <f t="shared" si="0"/>
        <v>0.37537537537537535</v>
      </c>
      <c r="L36">
        <f t="shared" si="1"/>
        <v>1</v>
      </c>
    </row>
    <row r="37" spans="1:13" ht="15" customHeight="1" x14ac:dyDescent="0.25">
      <c r="C37" s="2">
        <v>0.28799999999999998</v>
      </c>
      <c r="D37" s="3">
        <v>0.44900000000000001</v>
      </c>
      <c r="E37" s="2">
        <v>0.26700000000000002</v>
      </c>
      <c r="F37">
        <f t="shared" si="2"/>
        <v>1.004</v>
      </c>
      <c r="I37" s="3">
        <f t="shared" si="3"/>
        <v>0.28685258964143423</v>
      </c>
      <c r="J37" s="3">
        <f t="shared" si="0"/>
        <v>0.44721115537848605</v>
      </c>
      <c r="K37" s="3">
        <f t="shared" si="0"/>
        <v>0.26593625498007972</v>
      </c>
      <c r="L37">
        <f t="shared" si="1"/>
        <v>1</v>
      </c>
    </row>
    <row r="38" spans="1:13" ht="15" customHeight="1" x14ac:dyDescent="0.25">
      <c r="C38" s="2">
        <v>0.45</v>
      </c>
      <c r="D38" s="3">
        <v>0.30099999999999999</v>
      </c>
      <c r="E38" s="2">
        <v>0.248</v>
      </c>
      <c r="F38">
        <f t="shared" si="2"/>
        <v>0.999</v>
      </c>
      <c r="I38" s="3">
        <f t="shared" si="3"/>
        <v>0.45045045045045046</v>
      </c>
      <c r="J38" s="3">
        <f t="shared" si="0"/>
        <v>0.30130130130130128</v>
      </c>
      <c r="K38" s="3">
        <f t="shared" si="0"/>
        <v>0.24824824824824826</v>
      </c>
      <c r="L38">
        <f t="shared" si="1"/>
        <v>1</v>
      </c>
    </row>
    <row r="39" spans="1:13" ht="15" customHeight="1" x14ac:dyDescent="0.25"/>
    <row r="40" spans="1:13" ht="15" customHeight="1" x14ac:dyDescent="0.25"/>
    <row r="41" spans="1:13" ht="15" customHeight="1" x14ac:dyDescent="0.25">
      <c r="A41" s="21" t="s">
        <v>58</v>
      </c>
    </row>
    <row r="42" spans="1:13" s="20" customFormat="1" ht="15" customHeight="1" x14ac:dyDescent="0.25"/>
    <row r="43" spans="1:13" ht="15" customHeight="1" x14ac:dyDescent="0.25">
      <c r="A43" s="7" t="s">
        <v>21</v>
      </c>
    </row>
    <row r="44" spans="1:13" ht="15" customHeight="1" x14ac:dyDescent="0.25">
      <c r="B44" s="23" t="s">
        <v>22</v>
      </c>
      <c r="C44" s="23"/>
      <c r="D44" s="23"/>
      <c r="E44" s="23"/>
      <c r="F44" s="23"/>
      <c r="G44" s="23"/>
      <c r="H44" s="23"/>
      <c r="I44" s="23"/>
    </row>
    <row r="45" spans="1:13" ht="15" customHeight="1" x14ac:dyDescent="0.25">
      <c r="B45" s="8"/>
      <c r="C45" s="8"/>
      <c r="D45" s="8"/>
      <c r="E45" s="8"/>
      <c r="F45" s="8"/>
      <c r="G45" s="8"/>
      <c r="H45" s="8"/>
      <c r="I45" s="8"/>
    </row>
    <row r="46" spans="1:13" ht="15" customHeight="1" x14ac:dyDescent="0.25">
      <c r="B46" s="8"/>
      <c r="C46" s="24" t="s">
        <v>26</v>
      </c>
      <c r="D46" s="24"/>
      <c r="E46" s="24"/>
      <c r="F46" s="11"/>
      <c r="G46" s="24" t="s">
        <v>27</v>
      </c>
      <c r="H46" s="24"/>
      <c r="I46" s="24"/>
      <c r="J46" s="12"/>
      <c r="K46" s="24" t="s">
        <v>38</v>
      </c>
      <c r="L46" s="24"/>
      <c r="M46" s="24"/>
    </row>
    <row r="47" spans="1:13" ht="15" customHeight="1" x14ac:dyDescent="0.35">
      <c r="B47" s="8"/>
      <c r="C47" s="10" t="s">
        <v>23</v>
      </c>
      <c r="D47" s="10" t="s">
        <v>24</v>
      </c>
      <c r="E47" s="10" t="s">
        <v>25</v>
      </c>
      <c r="F47" s="11"/>
      <c r="G47" s="10" t="s">
        <v>28</v>
      </c>
      <c r="H47" s="10" t="s">
        <v>29</v>
      </c>
      <c r="I47" s="10" t="s">
        <v>30</v>
      </c>
      <c r="J47" s="12"/>
      <c r="K47" s="10" t="s">
        <v>31</v>
      </c>
      <c r="L47" s="10" t="s">
        <v>32</v>
      </c>
      <c r="M47" s="10" t="s">
        <v>33</v>
      </c>
    </row>
    <row r="48" spans="1:13" ht="15" customHeight="1" x14ac:dyDescent="0.25">
      <c r="B48" s="8"/>
      <c r="C48" s="9">
        <f>C29*C29</f>
        <v>0.13032099999999999</v>
      </c>
      <c r="D48" s="9">
        <f>C48*C7</f>
        <v>1.8244939999999998</v>
      </c>
      <c r="E48" s="9">
        <f t="shared" ref="E48:E57" si="4">C48*D7</f>
        <v>2.476099</v>
      </c>
      <c r="F48" s="12"/>
      <c r="G48" s="9">
        <f>D29*D29</f>
        <v>1.44E-2</v>
      </c>
      <c r="H48" s="9">
        <f>G48*C7</f>
        <v>0.2016</v>
      </c>
      <c r="I48" s="9">
        <f t="shared" ref="I48:I57" si="5">G48*D7</f>
        <v>0.27360000000000001</v>
      </c>
      <c r="J48" s="12"/>
      <c r="K48" s="9">
        <f t="shared" ref="K48:K57" si="6">E29*E29</f>
        <v>0.26936100000000002</v>
      </c>
      <c r="L48" s="9">
        <f t="shared" ref="L48:L57" si="7">K48*C7</f>
        <v>3.7710540000000004</v>
      </c>
      <c r="M48" s="9">
        <f t="shared" ref="M48:M57" si="8">K48*D7</f>
        <v>5.1178590000000002</v>
      </c>
    </row>
    <row r="49" spans="2:13" ht="15" customHeight="1" x14ac:dyDescent="0.25">
      <c r="B49" s="8"/>
      <c r="C49" s="9">
        <f>C30*C30</f>
        <v>0.15760900000000003</v>
      </c>
      <c r="D49" s="9">
        <f t="shared" ref="D49:D57" si="9">C49*C8</f>
        <v>1.2608720000000002</v>
      </c>
      <c r="E49" s="9">
        <f t="shared" si="4"/>
        <v>1.8913080000000004</v>
      </c>
      <c r="F49" s="12"/>
      <c r="G49" s="9">
        <f t="shared" ref="G49:G57" si="10">D30*D30</f>
        <v>5.8080999999999994E-2</v>
      </c>
      <c r="H49" s="9">
        <f t="shared" ref="H49:H57" si="11">G49*C8</f>
        <v>0.46464799999999995</v>
      </c>
      <c r="I49" s="9">
        <f t="shared" si="5"/>
        <v>0.69697199999999992</v>
      </c>
      <c r="J49" s="12"/>
      <c r="K49" s="9">
        <f t="shared" si="6"/>
        <v>0.13104399999999999</v>
      </c>
      <c r="L49" s="9">
        <f t="shared" si="7"/>
        <v>1.048352</v>
      </c>
      <c r="M49" s="9">
        <f t="shared" si="8"/>
        <v>1.5725279999999999</v>
      </c>
    </row>
    <row r="50" spans="2:13" ht="15" customHeight="1" x14ac:dyDescent="0.25">
      <c r="B50" s="8"/>
      <c r="C50" s="9">
        <f t="shared" ref="C50:C57" si="12">C31*C31</f>
        <v>0.10432900000000001</v>
      </c>
      <c r="D50" s="9">
        <f t="shared" si="9"/>
        <v>1.8779220000000001</v>
      </c>
      <c r="E50" s="9">
        <f t="shared" si="4"/>
        <v>2.0865800000000001</v>
      </c>
      <c r="F50" s="12"/>
      <c r="G50" s="9">
        <f t="shared" si="10"/>
        <v>0.15681600000000001</v>
      </c>
      <c r="H50" s="9">
        <f t="shared" si="11"/>
        <v>2.8226880000000003</v>
      </c>
      <c r="I50" s="9">
        <f t="shared" si="5"/>
        <v>3.1363200000000004</v>
      </c>
      <c r="J50" s="12"/>
      <c r="K50" s="9">
        <f t="shared" si="6"/>
        <v>7.8961000000000017E-2</v>
      </c>
      <c r="L50" s="9">
        <f t="shared" si="7"/>
        <v>1.4212980000000004</v>
      </c>
      <c r="M50" s="9">
        <f t="shared" si="8"/>
        <v>1.5792200000000003</v>
      </c>
    </row>
    <row r="51" spans="2:13" ht="15" customHeight="1" x14ac:dyDescent="0.25">
      <c r="B51" s="8"/>
      <c r="C51" s="9">
        <f t="shared" si="12"/>
        <v>2.8900000000000006E-2</v>
      </c>
      <c r="D51" s="9">
        <f t="shared" si="9"/>
        <v>0.14450000000000002</v>
      </c>
      <c r="E51" s="9">
        <f t="shared" si="4"/>
        <v>0.40460000000000007</v>
      </c>
      <c r="F51" s="12"/>
      <c r="G51" s="9">
        <f t="shared" si="10"/>
        <v>0.17056899999999997</v>
      </c>
      <c r="H51" s="9">
        <f t="shared" si="11"/>
        <v>0.85284499999999985</v>
      </c>
      <c r="I51" s="9">
        <f t="shared" si="5"/>
        <v>2.3879659999999996</v>
      </c>
      <c r="J51" s="12"/>
      <c r="K51" s="9">
        <f t="shared" si="6"/>
        <v>0.32376099999999997</v>
      </c>
      <c r="L51" s="9">
        <f t="shared" si="7"/>
        <v>1.6188049999999998</v>
      </c>
      <c r="M51" s="9">
        <f t="shared" si="8"/>
        <v>4.5326539999999991</v>
      </c>
    </row>
    <row r="52" spans="2:13" ht="15" customHeight="1" x14ac:dyDescent="0.25">
      <c r="B52" s="8"/>
      <c r="C52" s="9">
        <f t="shared" si="12"/>
        <v>0.15602500000000002</v>
      </c>
      <c r="D52" s="9">
        <f t="shared" si="9"/>
        <v>1.2482000000000002</v>
      </c>
      <c r="E52" s="9">
        <f t="shared" si="4"/>
        <v>1.8723000000000003</v>
      </c>
      <c r="F52" s="12"/>
      <c r="G52" s="9">
        <f t="shared" si="10"/>
        <v>0.148225</v>
      </c>
      <c r="H52" s="9">
        <f t="shared" si="11"/>
        <v>1.1858</v>
      </c>
      <c r="I52" s="9">
        <f t="shared" si="5"/>
        <v>1.7786999999999999</v>
      </c>
      <c r="J52" s="12"/>
      <c r="K52" s="9">
        <f t="shared" si="6"/>
        <v>4.8399999999999999E-2</v>
      </c>
      <c r="L52" s="9">
        <f t="shared" si="7"/>
        <v>0.38719999999999999</v>
      </c>
      <c r="M52" s="9">
        <f t="shared" si="8"/>
        <v>0.58079999999999998</v>
      </c>
    </row>
    <row r="53" spans="2:13" ht="15" customHeight="1" x14ac:dyDescent="0.25">
      <c r="B53" s="8"/>
      <c r="C53" s="9">
        <f t="shared" si="12"/>
        <v>1.7956000000000003E-2</v>
      </c>
      <c r="D53" s="9">
        <f t="shared" si="9"/>
        <v>0.16160400000000003</v>
      </c>
      <c r="E53" s="9">
        <f t="shared" si="4"/>
        <v>0.34116400000000008</v>
      </c>
      <c r="F53" s="12"/>
      <c r="G53" s="9">
        <f t="shared" si="10"/>
        <v>0.16728099999999999</v>
      </c>
      <c r="H53" s="9">
        <f t="shared" si="11"/>
        <v>1.5055289999999999</v>
      </c>
      <c r="I53" s="9">
        <f t="shared" si="5"/>
        <v>3.1783389999999998</v>
      </c>
      <c r="J53" s="12"/>
      <c r="K53" s="9">
        <f t="shared" si="6"/>
        <v>0.20884900000000001</v>
      </c>
      <c r="L53" s="9">
        <f t="shared" si="7"/>
        <v>1.8796410000000001</v>
      </c>
      <c r="M53" s="9">
        <f t="shared" si="8"/>
        <v>3.9681310000000001</v>
      </c>
    </row>
    <row r="54" spans="2:13" ht="15" customHeight="1" x14ac:dyDescent="0.25">
      <c r="B54" s="8"/>
      <c r="C54" s="9">
        <f t="shared" si="12"/>
        <v>0.30250000000000005</v>
      </c>
      <c r="D54" s="9">
        <f t="shared" si="9"/>
        <v>1.5125000000000002</v>
      </c>
      <c r="E54" s="9">
        <f t="shared" si="4"/>
        <v>0.60500000000000009</v>
      </c>
      <c r="F54" s="12"/>
      <c r="G54" s="9">
        <f t="shared" si="10"/>
        <v>5.7599999999999998E-2</v>
      </c>
      <c r="H54" s="9">
        <f t="shared" si="11"/>
        <v>0.28799999999999998</v>
      </c>
      <c r="I54" s="9">
        <f t="shared" si="5"/>
        <v>0.1152</v>
      </c>
      <c r="J54" s="12"/>
      <c r="K54" s="9">
        <f t="shared" si="6"/>
        <v>4.3680999999999998E-2</v>
      </c>
      <c r="L54" s="9">
        <f t="shared" si="7"/>
        <v>0.21840499999999999</v>
      </c>
      <c r="M54" s="9">
        <f t="shared" si="8"/>
        <v>8.7361999999999995E-2</v>
      </c>
    </row>
    <row r="55" spans="2:13" ht="15" customHeight="1" x14ac:dyDescent="0.25">
      <c r="B55" s="8"/>
      <c r="C55" s="9">
        <f t="shared" si="12"/>
        <v>9.1809000000000002E-2</v>
      </c>
      <c r="D55" s="9">
        <f t="shared" si="9"/>
        <v>0.91809000000000007</v>
      </c>
      <c r="E55" s="9">
        <f t="shared" si="4"/>
        <v>0.73447200000000001</v>
      </c>
      <c r="F55" s="12"/>
      <c r="G55" s="9">
        <f t="shared" si="10"/>
        <v>0.10304100000000001</v>
      </c>
      <c r="H55" s="9">
        <f t="shared" si="11"/>
        <v>1.03041</v>
      </c>
      <c r="I55" s="9">
        <f t="shared" si="5"/>
        <v>0.82432800000000006</v>
      </c>
      <c r="J55" s="12"/>
      <c r="K55" s="9">
        <f t="shared" si="6"/>
        <v>0.140625</v>
      </c>
      <c r="L55" s="9">
        <f t="shared" si="7"/>
        <v>1.40625</v>
      </c>
      <c r="M55" s="9">
        <f t="shared" si="8"/>
        <v>1.125</v>
      </c>
    </row>
    <row r="56" spans="2:13" ht="15" customHeight="1" x14ac:dyDescent="0.25">
      <c r="B56" s="8"/>
      <c r="C56" s="9">
        <f t="shared" si="12"/>
        <v>8.294399999999999E-2</v>
      </c>
      <c r="D56" s="9">
        <f t="shared" si="9"/>
        <v>0.24883199999999997</v>
      </c>
      <c r="E56" s="9">
        <f t="shared" si="4"/>
        <v>0.24883199999999997</v>
      </c>
      <c r="F56" s="12"/>
      <c r="G56" s="9">
        <f t="shared" si="10"/>
        <v>0.201601</v>
      </c>
      <c r="H56" s="9">
        <f t="shared" si="11"/>
        <v>0.60480299999999998</v>
      </c>
      <c r="I56" s="9">
        <f t="shared" si="5"/>
        <v>0.60480299999999998</v>
      </c>
      <c r="J56" s="12"/>
      <c r="K56" s="9">
        <f t="shared" si="6"/>
        <v>7.1289000000000005E-2</v>
      </c>
      <c r="L56" s="9">
        <f t="shared" si="7"/>
        <v>0.21386700000000003</v>
      </c>
      <c r="M56" s="9">
        <f t="shared" si="8"/>
        <v>0.21386700000000003</v>
      </c>
    </row>
    <row r="57" spans="2:13" ht="15" customHeight="1" x14ac:dyDescent="0.25">
      <c r="B57" s="8"/>
      <c r="C57" s="9">
        <f t="shared" si="12"/>
        <v>0.20250000000000001</v>
      </c>
      <c r="D57" s="9">
        <f t="shared" si="9"/>
        <v>2.0250000000000004</v>
      </c>
      <c r="E57" s="9">
        <f t="shared" si="4"/>
        <v>1.62</v>
      </c>
      <c r="F57" s="12"/>
      <c r="G57" s="9">
        <f t="shared" si="10"/>
        <v>9.0600999999999987E-2</v>
      </c>
      <c r="H57" s="9">
        <f t="shared" si="11"/>
        <v>0.90600999999999987</v>
      </c>
      <c r="I57" s="9">
        <f t="shared" si="5"/>
        <v>0.7248079999999999</v>
      </c>
      <c r="J57" s="12"/>
      <c r="K57" s="9">
        <f t="shared" si="6"/>
        <v>6.1503999999999996E-2</v>
      </c>
      <c r="L57" s="9">
        <f t="shared" si="7"/>
        <v>0.61503999999999992</v>
      </c>
      <c r="M57" s="9">
        <f t="shared" si="8"/>
        <v>0.49203199999999997</v>
      </c>
    </row>
    <row r="58" spans="2:13" ht="15" customHeight="1" x14ac:dyDescent="0.25">
      <c r="B58" s="8"/>
      <c r="C58" s="14"/>
      <c r="D58" s="14"/>
      <c r="E58" s="14"/>
      <c r="F58" s="13"/>
      <c r="G58" s="13"/>
      <c r="H58" s="13"/>
      <c r="I58" s="13"/>
      <c r="J58" s="13"/>
      <c r="K58" s="13"/>
      <c r="L58" s="13"/>
      <c r="M58" s="13"/>
    </row>
    <row r="59" spans="2:13" ht="15" customHeight="1" x14ac:dyDescent="0.35">
      <c r="B59" s="8"/>
      <c r="C59" s="10" t="s">
        <v>34</v>
      </c>
      <c r="D59" s="10" t="s">
        <v>35</v>
      </c>
      <c r="E59" s="10" t="s">
        <v>36</v>
      </c>
      <c r="G59" s="10" t="s">
        <v>34</v>
      </c>
      <c r="H59" s="10" t="s">
        <v>35</v>
      </c>
      <c r="I59" s="10" t="s">
        <v>36</v>
      </c>
      <c r="K59" s="10" t="s">
        <v>34</v>
      </c>
      <c r="L59" s="10" t="s">
        <v>35</v>
      </c>
      <c r="M59" s="10" t="s">
        <v>36</v>
      </c>
    </row>
    <row r="60" spans="2:13" ht="15" customHeight="1" x14ac:dyDescent="0.25">
      <c r="B60" s="8"/>
      <c r="C60" s="9">
        <f>SUM(C48:C57)</f>
        <v>1.2748930000000001</v>
      </c>
      <c r="D60" s="9">
        <f>SUM(D48:D57)</f>
        <v>11.222014</v>
      </c>
      <c r="E60" s="9">
        <f>SUM(E48:E57)</f>
        <v>12.280355000000004</v>
      </c>
      <c r="G60" s="9">
        <f>SUM(G48:G57)</f>
        <v>1.1682149999999998</v>
      </c>
      <c r="H60" s="9">
        <f>SUM(H48:H57)</f>
        <v>9.8623330000000013</v>
      </c>
      <c r="I60" s="9">
        <f t="shared" ref="I60" si="13">SUM(I48:I57)</f>
        <v>13.721035999999998</v>
      </c>
      <c r="K60" s="9">
        <f>SUM(K48:K57)</f>
        <v>1.377475</v>
      </c>
      <c r="L60" s="9">
        <f t="shared" ref="L60:M60" si="14">SUM(L48:L57)</f>
        <v>12.579912000000002</v>
      </c>
      <c r="M60" s="9">
        <f t="shared" si="14"/>
        <v>19.269452999999999</v>
      </c>
    </row>
    <row r="61" spans="2:13" ht="15" customHeight="1" x14ac:dyDescent="0.35">
      <c r="C61" s="10" t="s">
        <v>37</v>
      </c>
      <c r="D61" s="9">
        <f>D60/C60</f>
        <v>8.8023183122034556</v>
      </c>
      <c r="E61" s="9">
        <f>E60/C60</f>
        <v>9.6324593514906773</v>
      </c>
      <c r="G61" s="10" t="s">
        <v>37</v>
      </c>
      <c r="H61" s="9">
        <f>H60/G60</f>
        <v>8.4422242481050169</v>
      </c>
      <c r="I61" s="9">
        <f>I60/G60</f>
        <v>11.745300308590457</v>
      </c>
      <c r="K61" s="10" t="s">
        <v>37</v>
      </c>
      <c r="L61" s="9">
        <f>L60/K60</f>
        <v>9.1325882502404774</v>
      </c>
      <c r="M61" s="9">
        <f>M60/K60</f>
        <v>13.988967494872863</v>
      </c>
    </row>
    <row r="62" spans="2:13" ht="15" customHeight="1" x14ac:dyDescent="0.25"/>
    <row r="63" spans="2:13" ht="15" customHeight="1" x14ac:dyDescent="0.25"/>
    <row r="64" spans="2:13" ht="15" customHeight="1" x14ac:dyDescent="0.25">
      <c r="B64" t="s">
        <v>39</v>
      </c>
    </row>
    <row r="65" spans="1:6" ht="15" customHeight="1" x14ac:dyDescent="0.25"/>
    <row r="66" spans="1:6" ht="15" customHeight="1" x14ac:dyDescent="0.25">
      <c r="C66" s="5">
        <f>D61</f>
        <v>8.8023183122034556</v>
      </c>
      <c r="D66" s="5">
        <f>E61</f>
        <v>9.6324593514906773</v>
      </c>
    </row>
    <row r="67" spans="1:6" ht="15" customHeight="1" x14ac:dyDescent="0.25">
      <c r="B67" t="s">
        <v>2</v>
      </c>
      <c r="C67" s="5">
        <f>H61</f>
        <v>8.4422242481050169</v>
      </c>
      <c r="D67" s="5">
        <f>I61</f>
        <v>11.745300308590457</v>
      </c>
    </row>
    <row r="68" spans="1:6" ht="15" customHeight="1" x14ac:dyDescent="0.25">
      <c r="C68" s="5">
        <f>L61</f>
        <v>9.1325882502404774</v>
      </c>
      <c r="D68" s="5">
        <f>M61</f>
        <v>13.988967494872863</v>
      </c>
    </row>
    <row r="69" spans="1:6" ht="15" customHeight="1" x14ac:dyDescent="0.25"/>
    <row r="70" spans="1:6" ht="15" customHeight="1" x14ac:dyDescent="0.25"/>
    <row r="71" spans="1:6" ht="15" customHeight="1" x14ac:dyDescent="0.25">
      <c r="A71" s="7" t="s">
        <v>40</v>
      </c>
    </row>
    <row r="72" spans="1:6" ht="15" customHeight="1" x14ac:dyDescent="0.35">
      <c r="B72" s="23" t="s">
        <v>41</v>
      </c>
      <c r="C72" s="23"/>
      <c r="D72" s="23"/>
      <c r="E72" s="23"/>
      <c r="F72" s="23"/>
    </row>
    <row r="73" spans="1:6" ht="15" customHeight="1" x14ac:dyDescent="0.25"/>
    <row r="74" spans="1:6" ht="15" customHeight="1" x14ac:dyDescent="0.25">
      <c r="C74" s="15" t="s">
        <v>26</v>
      </c>
      <c r="D74" s="15" t="s">
        <v>27</v>
      </c>
      <c r="E74" s="15" t="s">
        <v>38</v>
      </c>
      <c r="F74" s="17" t="s">
        <v>43</v>
      </c>
    </row>
    <row r="75" spans="1:6" ht="15" customHeight="1" x14ac:dyDescent="0.25">
      <c r="C75" s="16">
        <f>(((C7-$C$66)*(C7-$C$66)) + ((D7-$D$66)*(D7-$D$66)))*C48</f>
        <v>14.956512769572949</v>
      </c>
      <c r="D75" s="16">
        <f t="shared" ref="D75:D84" si="15">(((C7-$C$67)*(C7-$C$67)) + ((D7-$D$67)*(D7-$D$67)))*G48</f>
        <v>1.2026813604608098</v>
      </c>
      <c r="E75" s="16">
        <f t="shared" ref="E75:E84" si="16">(((C7-$C$68)*(C7-$C$68)) + ((D7-$D$68)*(D7-$D$68)))*K48</f>
        <v>13.145394285509271</v>
      </c>
      <c r="F75" s="16">
        <f t="shared" ref="F75:F84" si="17">SUM(C75:E75)</f>
        <v>29.30458841554303</v>
      </c>
    </row>
    <row r="76" spans="1:6" ht="15" customHeight="1" x14ac:dyDescent="0.25">
      <c r="C76" s="16">
        <f>(((C8-$C$66)*(C8-$C$66)) + ((D8-$D$66)*(D8-$D$66)))*C49</f>
        <v>0.98489287194966113</v>
      </c>
      <c r="D76" s="16">
        <f t="shared" si="15"/>
        <v>1.5126279839829232E-2</v>
      </c>
      <c r="E76" s="16">
        <f t="shared" si="16"/>
        <v>0.68650647197688486</v>
      </c>
      <c r="F76" s="16">
        <f t="shared" si="17"/>
        <v>1.686525623766375</v>
      </c>
    </row>
    <row r="77" spans="1:6" ht="15" customHeight="1" x14ac:dyDescent="0.25">
      <c r="C77" s="16">
        <f t="shared" ref="C77:C84" si="18">(((C9-$C$66)*(C9-$C$66)) + ((D9-$D$66)*(D9-$D$66)))*C50</f>
        <v>20.039853131403067</v>
      </c>
      <c r="D77" s="16">
        <f t="shared" si="15"/>
        <v>25.01076328750769</v>
      </c>
      <c r="E77" s="16">
        <f t="shared" si="16"/>
        <v>9.0618409538662128</v>
      </c>
      <c r="F77" s="16">
        <f t="shared" si="17"/>
        <v>54.112457372776973</v>
      </c>
    </row>
    <row r="78" spans="1:6" ht="15" customHeight="1" x14ac:dyDescent="0.25">
      <c r="C78" s="16">
        <f t="shared" si="18"/>
        <v>0.96910473646090045</v>
      </c>
      <c r="D78" s="16">
        <f t="shared" si="15"/>
        <v>2.8881729775073119</v>
      </c>
      <c r="E78" s="16">
        <f t="shared" si="16"/>
        <v>5.5293222459916258</v>
      </c>
      <c r="F78" s="16">
        <f t="shared" si="17"/>
        <v>9.3865999599598382</v>
      </c>
    </row>
    <row r="79" spans="1:6" ht="15" customHeight="1" x14ac:dyDescent="0.25">
      <c r="C79" s="16">
        <f t="shared" si="18"/>
        <v>0.97499451392969871</v>
      </c>
      <c r="D79" s="16">
        <f t="shared" si="15"/>
        <v>3.8602862024735937E-2</v>
      </c>
      <c r="E79" s="16">
        <f t="shared" si="16"/>
        <v>0.25355539546779116</v>
      </c>
      <c r="F79" s="16">
        <f t="shared" si="17"/>
        <v>1.2671527714222257</v>
      </c>
    </row>
    <row r="80" spans="1:6" ht="15" customHeight="1" x14ac:dyDescent="0.25">
      <c r="C80" s="16">
        <f t="shared" si="18"/>
        <v>1.5763553699035109</v>
      </c>
      <c r="D80" s="16">
        <f t="shared" si="15"/>
        <v>8.8561541346978796</v>
      </c>
      <c r="E80" s="16">
        <f t="shared" si="16"/>
        <v>5.247963188024257</v>
      </c>
      <c r="F80" s="16">
        <f t="shared" si="17"/>
        <v>15.680472692625649</v>
      </c>
    </row>
    <row r="81" spans="1:15" ht="15" customHeight="1" x14ac:dyDescent="0.25">
      <c r="C81" s="16">
        <f t="shared" si="18"/>
        <v>21.99539824059126</v>
      </c>
      <c r="D81" s="16">
        <f t="shared" si="15"/>
        <v>6.1528196666220705</v>
      </c>
      <c r="E81" s="16">
        <f t="shared" si="16"/>
        <v>7.024500051433038</v>
      </c>
      <c r="F81" s="16">
        <f t="shared" si="17"/>
        <v>35.172717958646366</v>
      </c>
    </row>
    <row r="82" spans="1:15" ht="15" customHeight="1" x14ac:dyDescent="0.25">
      <c r="C82" s="16">
        <f t="shared" si="18"/>
        <v>0.37635859757155932</v>
      </c>
      <c r="D82" s="16">
        <f t="shared" si="15"/>
        <v>1.695430400083618</v>
      </c>
      <c r="E82" s="16">
        <f t="shared" si="16"/>
        <v>5.149706456005962</v>
      </c>
      <c r="F82" s="16">
        <f t="shared" si="17"/>
        <v>7.2214954536611398</v>
      </c>
    </row>
    <row r="83" spans="1:15" ht="15" customHeight="1" x14ac:dyDescent="0.25">
      <c r="C83" s="16">
        <f t="shared" si="18"/>
        <v>6.441133672929201</v>
      </c>
      <c r="D83" s="16">
        <f t="shared" si="15"/>
        <v>21.389479480507717</v>
      </c>
      <c r="E83" s="16">
        <f t="shared" si="16"/>
        <v>11.28975699985291</v>
      </c>
      <c r="F83" s="16">
        <f t="shared" si="17"/>
        <v>39.120370153289826</v>
      </c>
    </row>
    <row r="84" spans="1:15" ht="15" customHeight="1" x14ac:dyDescent="0.25">
      <c r="C84" s="16">
        <f t="shared" si="18"/>
        <v>0.83012140430938974</v>
      </c>
      <c r="D84" s="16">
        <f t="shared" si="15"/>
        <v>1.4907433902813039</v>
      </c>
      <c r="E84" s="16">
        <f t="shared" si="16"/>
        <v>2.2522847706324667</v>
      </c>
      <c r="F84" s="16">
        <f t="shared" si="17"/>
        <v>4.5731495652231597</v>
      </c>
    </row>
    <row r="85" spans="1:15" ht="15" customHeight="1" x14ac:dyDescent="0.25"/>
    <row r="86" spans="1:15" ht="15" customHeight="1" x14ac:dyDescent="0.25">
      <c r="C86" s="6"/>
      <c r="E86" s="7" t="s">
        <v>44</v>
      </c>
      <c r="F86" s="6">
        <f>SUM(F75:F84)</f>
        <v>197.52552996691458</v>
      </c>
    </row>
    <row r="87" spans="1:15" ht="15" customHeight="1" x14ac:dyDescent="0.25"/>
    <row r="88" spans="1:15" ht="15" customHeight="1" x14ac:dyDescent="0.25">
      <c r="A88" s="7" t="s">
        <v>45</v>
      </c>
    </row>
    <row r="89" spans="1:15" ht="15" customHeight="1" x14ac:dyDescent="0.25">
      <c r="B89" t="s">
        <v>46</v>
      </c>
    </row>
    <row r="90" spans="1:15" ht="15" customHeight="1" x14ac:dyDescent="0.25"/>
    <row r="91" spans="1:15" ht="15" customHeight="1" x14ac:dyDescent="0.25">
      <c r="C91" s="15" t="s">
        <v>26</v>
      </c>
      <c r="D91" s="15" t="s">
        <v>27</v>
      </c>
      <c r="E91" s="15" t="s">
        <v>27</v>
      </c>
      <c r="F91" s="2"/>
      <c r="G91" s="17" t="s">
        <v>26</v>
      </c>
      <c r="H91" s="17" t="s">
        <v>27</v>
      </c>
      <c r="I91" s="17" t="s">
        <v>38</v>
      </c>
      <c r="K91">
        <f>($G$20-1)</f>
        <v>1</v>
      </c>
    </row>
    <row r="92" spans="1:15" ht="15" customHeight="1" x14ac:dyDescent="0.35">
      <c r="C92" s="2" t="s">
        <v>47</v>
      </c>
      <c r="D92" s="2" t="s">
        <v>48</v>
      </c>
      <c r="E92" s="2" t="s">
        <v>49</v>
      </c>
      <c r="F92" s="19" t="s">
        <v>42</v>
      </c>
      <c r="G92" s="18" t="s">
        <v>50</v>
      </c>
      <c r="H92" s="18" t="s">
        <v>51</v>
      </c>
      <c r="I92" s="18" t="s">
        <v>52</v>
      </c>
    </row>
    <row r="93" spans="1:15" ht="15" customHeight="1" x14ac:dyDescent="0.25">
      <c r="C93" s="5">
        <f>POWER((((C7-$C$66)*(C7-$C$66)) + ((D7-$D$66)*(D7-$D$66))),(-1/$G$20-1))</f>
        <v>8.1334740720791178E-4</v>
      </c>
      <c r="D93" s="5">
        <f t="shared" ref="D93:D102" si="19">POWER((((C7-$C$67)*(C7-$C$67)) + ((D7-$D$67)*(D7-$D$67))),(-1/$G$20-1))</f>
        <v>1.3101404873020496E-3</v>
      </c>
      <c r="E93" s="5">
        <f t="shared" ref="E93:E102" si="20">POWER((((C7-$C$68)*(C7-$C$68)) + ((D7-$D$68)*(D7-$D$68))),(-1/$G$20-1))</f>
        <v>2.9331998095093121E-3</v>
      </c>
      <c r="F93" s="5">
        <f>SUM(C93:E93)</f>
        <v>5.0566877040192732E-3</v>
      </c>
      <c r="G93" s="5">
        <f>C93/F93</f>
        <v>0.16084588466110497</v>
      </c>
      <c r="H93" s="5">
        <f>D93/F93</f>
        <v>0.25909064668175841</v>
      </c>
      <c r="I93" s="5">
        <f>E93/F93</f>
        <v>0.58006346865713665</v>
      </c>
      <c r="K93" s="6"/>
      <c r="M93" s="6"/>
      <c r="N93" s="6"/>
      <c r="O93" s="6"/>
    </row>
    <row r="94" spans="1:15" ht="15" customHeight="1" x14ac:dyDescent="0.25">
      <c r="C94" s="5">
        <f t="shared" ref="C94:C102" si="21">POWER((((C8-$C$66)*(C8-$C$66)) + ((D8-$D$66)*(D8-$D$66))),(-1/$G$20-1))</f>
        <v>6.4015925532314111E-2</v>
      </c>
      <c r="D94" s="5">
        <f t="shared" si="19"/>
        <v>7.5240718078212563</v>
      </c>
      <c r="E94" s="5">
        <f t="shared" si="20"/>
        <v>8.3398599528120523E-2</v>
      </c>
      <c r="F94" s="5">
        <f t="shared" ref="F94:F102" si="22">SUM(C94:E94)</f>
        <v>7.6714863328816909</v>
      </c>
      <c r="G94" s="5">
        <f t="shared" ref="G94:G102" si="23">C94/F94</f>
        <v>8.3446574437508504E-3</v>
      </c>
      <c r="H94" s="5">
        <f t="shared" ref="H94:H102" si="24">D94/F94</f>
        <v>0.98078409858744275</v>
      </c>
      <c r="I94" s="5">
        <f t="shared" ref="I94:I102" si="25">E94/F94</f>
        <v>1.0871243968806362E-2</v>
      </c>
      <c r="K94" s="6"/>
      <c r="M94" s="6"/>
      <c r="N94" s="6"/>
      <c r="O94" s="6"/>
    </row>
    <row r="95" spans="1:15" ht="15" customHeight="1" x14ac:dyDescent="0.25">
      <c r="C95" s="5">
        <f t="shared" si="21"/>
        <v>3.7563475295557014E-4</v>
      </c>
      <c r="D95" s="5">
        <f t="shared" si="19"/>
        <v>4.9647243296102996E-4</v>
      </c>
      <c r="E95" s="5">
        <f t="shared" si="20"/>
        <v>8.13381530123919E-4</v>
      </c>
      <c r="F95" s="5">
        <f t="shared" si="22"/>
        <v>1.6854887160405192E-3</v>
      </c>
      <c r="G95" s="5">
        <f t="shared" si="23"/>
        <v>0.22286399747486643</v>
      </c>
      <c r="H95" s="5">
        <f t="shared" si="24"/>
        <v>0.2945569603855448</v>
      </c>
      <c r="I95" s="5">
        <f t="shared" si="25"/>
        <v>0.48257904213958874</v>
      </c>
      <c r="K95" s="6"/>
      <c r="M95" s="6"/>
      <c r="N95" s="6"/>
      <c r="O95" s="6"/>
    </row>
    <row r="96" spans="1:15" ht="15" customHeight="1" x14ac:dyDescent="0.25">
      <c r="C96" s="5">
        <f t="shared" si="21"/>
        <v>5.1498038771341801E-3</v>
      </c>
      <c r="D96" s="5">
        <f t="shared" si="19"/>
        <v>1.4352096788188459E-2</v>
      </c>
      <c r="E96" s="5">
        <f t="shared" si="20"/>
        <v>1.4168665502771459E-2</v>
      </c>
      <c r="F96" s="5">
        <f t="shared" si="22"/>
        <v>3.36705661680941E-2</v>
      </c>
      <c r="G96" s="5">
        <f t="shared" si="23"/>
        <v>0.15294675626850859</v>
      </c>
      <c r="H96" s="5">
        <f t="shared" si="24"/>
        <v>0.42625053337500352</v>
      </c>
      <c r="I96" s="5">
        <f t="shared" si="25"/>
        <v>0.42080271035648781</v>
      </c>
      <c r="K96" s="6"/>
      <c r="M96" s="6"/>
      <c r="N96" s="6"/>
      <c r="O96" s="6"/>
    </row>
    <row r="97" spans="2:15" ht="15" customHeight="1" x14ac:dyDescent="0.25">
      <c r="C97" s="5">
        <f t="shared" si="21"/>
        <v>6.4015925532314111E-2</v>
      </c>
      <c r="D97" s="5">
        <f t="shared" si="19"/>
        <v>7.5240718078212563</v>
      </c>
      <c r="E97" s="5">
        <f t="shared" si="20"/>
        <v>8.3398599528120523E-2</v>
      </c>
      <c r="F97" s="5">
        <f t="shared" si="22"/>
        <v>7.6714863328816909</v>
      </c>
      <c r="G97" s="5">
        <f t="shared" si="23"/>
        <v>8.3446574437508504E-3</v>
      </c>
      <c r="H97" s="5">
        <f t="shared" si="24"/>
        <v>0.98078409858744275</v>
      </c>
      <c r="I97" s="5">
        <f t="shared" si="25"/>
        <v>1.0871243968806362E-2</v>
      </c>
      <c r="K97" s="6">
        <f>(-1/$G$20-1)</f>
        <v>-1.5</v>
      </c>
      <c r="M97" s="6"/>
      <c r="N97" s="6"/>
      <c r="O97" s="6"/>
    </row>
    <row r="98" spans="2:15" ht="15" customHeight="1" x14ac:dyDescent="0.25">
      <c r="C98" s="5">
        <f t="shared" si="21"/>
        <v>1.2157189863517689E-3</v>
      </c>
      <c r="D98" s="5">
        <f t="shared" si="19"/>
        <v>2.5959849733945971E-3</v>
      </c>
      <c r="E98" s="5">
        <f t="shared" si="20"/>
        <v>7.9389383639487839E-3</v>
      </c>
      <c r="F98" s="5">
        <f t="shared" si="22"/>
        <v>1.1750642323695149E-2</v>
      </c>
      <c r="G98" s="5">
        <f t="shared" si="23"/>
        <v>0.10345978992997461</v>
      </c>
      <c r="H98" s="5">
        <f t="shared" si="24"/>
        <v>0.22092281442009329</v>
      </c>
      <c r="I98" s="5">
        <f t="shared" si="25"/>
        <v>0.67561739564993217</v>
      </c>
      <c r="K98" s="6"/>
      <c r="M98" s="6"/>
      <c r="N98" s="6"/>
      <c r="O98" s="6"/>
    </row>
    <row r="99" spans="2:15" ht="15" customHeight="1" x14ac:dyDescent="0.25">
      <c r="C99" s="5">
        <f t="shared" si="21"/>
        <v>1.6128364286042579E-3</v>
      </c>
      <c r="D99" s="5">
        <f t="shared" si="19"/>
        <v>9.0577941251783153E-4</v>
      </c>
      <c r="E99" s="5">
        <f t="shared" si="20"/>
        <v>4.9036078126091784E-4</v>
      </c>
      <c r="F99" s="5">
        <f t="shared" si="22"/>
        <v>3.0089766223830076E-3</v>
      </c>
      <c r="G99" s="5">
        <f t="shared" si="23"/>
        <v>0.5360082948490793</v>
      </c>
      <c r="H99" s="5">
        <f t="shared" si="24"/>
        <v>0.30102573937596261</v>
      </c>
      <c r="I99" s="5">
        <f t="shared" si="25"/>
        <v>0.16296596577495798</v>
      </c>
      <c r="K99" s="6"/>
      <c r="M99" s="6"/>
      <c r="N99" s="6"/>
      <c r="O99" s="6"/>
    </row>
    <row r="100" spans="2:15" ht="15" customHeight="1" x14ac:dyDescent="0.25">
      <c r="C100" s="5">
        <f t="shared" si="21"/>
        <v>0.12048281977471667</v>
      </c>
      <c r="D100" s="5">
        <f t="shared" si="19"/>
        <v>1.4982874719210568E-2</v>
      </c>
      <c r="E100" s="5">
        <f t="shared" si="20"/>
        <v>4.5125298952397178E-3</v>
      </c>
      <c r="F100" s="5">
        <f t="shared" si="22"/>
        <v>0.13997822438916696</v>
      </c>
      <c r="G100" s="5">
        <f t="shared" si="23"/>
        <v>0.86072544712205212</v>
      </c>
      <c r="H100" s="5">
        <f t="shared" si="24"/>
        <v>0.1070371822802612</v>
      </c>
      <c r="I100" s="5">
        <f t="shared" si="25"/>
        <v>3.2237370597686665E-2</v>
      </c>
      <c r="K100" s="6"/>
      <c r="M100" s="6"/>
      <c r="N100" s="6"/>
      <c r="O100" s="6"/>
    </row>
    <row r="101" spans="2:15" ht="15" customHeight="1" x14ac:dyDescent="0.25">
      <c r="C101" s="5">
        <f t="shared" si="21"/>
        <v>1.4612818664840013E-3</v>
      </c>
      <c r="D101" s="5">
        <f t="shared" si="19"/>
        <v>9.1503709196035085E-4</v>
      </c>
      <c r="E101" s="5">
        <f t="shared" si="20"/>
        <v>5.0177254256588593E-4</v>
      </c>
      <c r="F101" s="5">
        <f t="shared" si="22"/>
        <v>2.8780915010102382E-3</v>
      </c>
      <c r="G101" s="5">
        <f t="shared" si="23"/>
        <v>0.50772599341302282</v>
      </c>
      <c r="H101" s="5">
        <f t="shared" si="24"/>
        <v>0.31793189745328249</v>
      </c>
      <c r="I101" s="5">
        <f t="shared" si="25"/>
        <v>0.17434210913369463</v>
      </c>
      <c r="K101" s="6"/>
      <c r="M101" s="6"/>
      <c r="N101" s="6"/>
      <c r="O101" s="6"/>
    </row>
    <row r="102" spans="2:15" ht="15" customHeight="1" x14ac:dyDescent="0.25">
      <c r="C102" s="5">
        <f t="shared" si="21"/>
        <v>0.12048281977471667</v>
      </c>
      <c r="D102" s="5">
        <f t="shared" si="19"/>
        <v>1.4982874719210568E-2</v>
      </c>
      <c r="E102" s="5">
        <f t="shared" si="20"/>
        <v>4.5125298952397178E-3</v>
      </c>
      <c r="F102" s="5">
        <f t="shared" si="22"/>
        <v>0.13997822438916696</v>
      </c>
      <c r="G102" s="5">
        <f t="shared" si="23"/>
        <v>0.86072544712205212</v>
      </c>
      <c r="H102" s="5">
        <f t="shared" si="24"/>
        <v>0.1070371822802612</v>
      </c>
      <c r="I102" s="5">
        <f t="shared" si="25"/>
        <v>3.2237370597686665E-2</v>
      </c>
      <c r="K102" s="6"/>
      <c r="M102" s="6"/>
      <c r="N102" s="6"/>
      <c r="O102" s="6"/>
    </row>
    <row r="103" spans="2:15" ht="15" customHeight="1" x14ac:dyDescent="0.25"/>
    <row r="104" spans="2:15" ht="15" customHeight="1" x14ac:dyDescent="0.25">
      <c r="B104" t="s">
        <v>53</v>
      </c>
    </row>
    <row r="105" spans="2:15" ht="15" customHeight="1" x14ac:dyDescent="0.25"/>
    <row r="106" spans="2:15" ht="15" customHeight="1" x14ac:dyDescent="0.25">
      <c r="C106" s="5">
        <f>G93</f>
        <v>0.16084588466110497</v>
      </c>
      <c r="D106" s="5">
        <f>H93</f>
        <v>0.25909064668175841</v>
      </c>
      <c r="E106" s="5">
        <f>I93</f>
        <v>0.58006346865713665</v>
      </c>
    </row>
    <row r="107" spans="2:15" ht="15" customHeight="1" x14ac:dyDescent="0.25">
      <c r="C107" s="5">
        <f t="shared" ref="C107:E107" si="26">G94</f>
        <v>8.3446574437508504E-3</v>
      </c>
      <c r="D107" s="5">
        <f t="shared" si="26"/>
        <v>0.98078409858744275</v>
      </c>
      <c r="E107" s="5">
        <f t="shared" si="26"/>
        <v>1.0871243968806362E-2</v>
      </c>
    </row>
    <row r="108" spans="2:15" ht="15" customHeight="1" x14ac:dyDescent="0.25">
      <c r="C108" s="5">
        <f t="shared" ref="C108:E108" si="27">G95</f>
        <v>0.22286399747486643</v>
      </c>
      <c r="D108" s="5">
        <f t="shared" si="27"/>
        <v>0.2945569603855448</v>
      </c>
      <c r="E108" s="5">
        <f t="shared" si="27"/>
        <v>0.48257904213958874</v>
      </c>
    </row>
    <row r="109" spans="2:15" ht="15" customHeight="1" x14ac:dyDescent="0.25">
      <c r="C109" s="5">
        <f t="shared" ref="C109:E109" si="28">G96</f>
        <v>0.15294675626850859</v>
      </c>
      <c r="D109" s="5">
        <f t="shared" si="28"/>
        <v>0.42625053337500352</v>
      </c>
      <c r="E109" s="5">
        <f t="shared" si="28"/>
        <v>0.42080271035648781</v>
      </c>
    </row>
    <row r="110" spans="2:15" ht="15" customHeight="1" x14ac:dyDescent="0.35">
      <c r="B110" s="4" t="s">
        <v>1</v>
      </c>
      <c r="C110" s="5">
        <f t="shared" ref="C110:E110" si="29">G97</f>
        <v>8.3446574437508504E-3</v>
      </c>
      <c r="D110" s="5">
        <f t="shared" si="29"/>
        <v>0.98078409858744275</v>
      </c>
      <c r="E110" s="5">
        <f t="shared" si="29"/>
        <v>1.0871243968806362E-2</v>
      </c>
    </row>
    <row r="111" spans="2:15" ht="15" customHeight="1" x14ac:dyDescent="0.25">
      <c r="C111" s="5">
        <f t="shared" ref="C111:E111" si="30">G98</f>
        <v>0.10345978992997461</v>
      </c>
      <c r="D111" s="5">
        <f t="shared" si="30"/>
        <v>0.22092281442009329</v>
      </c>
      <c r="E111" s="5">
        <f t="shared" si="30"/>
        <v>0.67561739564993217</v>
      </c>
    </row>
    <row r="112" spans="2:15" x14ac:dyDescent="0.25">
      <c r="C112" s="5">
        <f t="shared" ref="C112:E112" si="31">G99</f>
        <v>0.5360082948490793</v>
      </c>
      <c r="D112" s="5">
        <f t="shared" si="31"/>
        <v>0.30102573937596261</v>
      </c>
      <c r="E112" s="5">
        <f t="shared" si="31"/>
        <v>0.16296596577495798</v>
      </c>
    </row>
    <row r="113" spans="1:7" x14ac:dyDescent="0.25">
      <c r="C113" s="5">
        <f t="shared" ref="C113:E113" si="32">G100</f>
        <v>0.86072544712205212</v>
      </c>
      <c r="D113" s="5">
        <f t="shared" si="32"/>
        <v>0.1070371822802612</v>
      </c>
      <c r="E113" s="5">
        <f t="shared" si="32"/>
        <v>3.2237370597686665E-2</v>
      </c>
    </row>
    <row r="114" spans="1:7" x14ac:dyDescent="0.25">
      <c r="C114" s="5">
        <f t="shared" ref="C114:E114" si="33">G101</f>
        <v>0.50772599341302282</v>
      </c>
      <c r="D114" s="5">
        <f t="shared" si="33"/>
        <v>0.31793189745328249</v>
      </c>
      <c r="E114" s="5">
        <f t="shared" si="33"/>
        <v>0.17434210913369463</v>
      </c>
    </row>
    <row r="115" spans="1:7" x14ac:dyDescent="0.25">
      <c r="C115" s="5">
        <f t="shared" ref="C115:E115" si="34">G102</f>
        <v>0.86072544712205212</v>
      </c>
      <c r="D115" s="5">
        <f t="shared" si="34"/>
        <v>0.1070371822802612</v>
      </c>
      <c r="E115" s="5">
        <f t="shared" si="34"/>
        <v>3.2237370597686665E-2</v>
      </c>
    </row>
    <row r="118" spans="1:7" x14ac:dyDescent="0.25">
      <c r="A118" s="7" t="s">
        <v>54</v>
      </c>
    </row>
    <row r="119" spans="1:7" x14ac:dyDescent="0.25">
      <c r="B119" t="s">
        <v>55</v>
      </c>
    </row>
    <row r="121" spans="1:7" x14ac:dyDescent="0.25">
      <c r="C121" t="s">
        <v>44</v>
      </c>
      <c r="D121" s="6">
        <f>F86</f>
        <v>197.52552996691458</v>
      </c>
    </row>
    <row r="122" spans="1:7" x14ac:dyDescent="0.25">
      <c r="C122" t="s">
        <v>17</v>
      </c>
      <c r="D122">
        <f>G23</f>
        <v>0</v>
      </c>
    </row>
    <row r="124" spans="1:7" x14ac:dyDescent="0.25">
      <c r="C124" t="s">
        <v>56</v>
      </c>
      <c r="D124">
        <f>ABS(D121-D122)</f>
        <v>197.52552996691458</v>
      </c>
      <c r="E124" s="1" t="s">
        <v>57</v>
      </c>
      <c r="F124">
        <f>G22</f>
        <v>1.5999999999999999E-5</v>
      </c>
      <c r="G124" t="s">
        <v>59</v>
      </c>
    </row>
  </sheetData>
  <mergeCells count="6">
    <mergeCell ref="B72:F72"/>
    <mergeCell ref="B27:O27"/>
    <mergeCell ref="B44:I44"/>
    <mergeCell ref="C46:E46"/>
    <mergeCell ref="G46:I46"/>
    <mergeCell ref="K46:M46"/>
  </mergeCells>
  <hyperlinks>
    <hyperlink ref="B8" r:id="rId1" display="K@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Kasus 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Natan</cp:lastModifiedBy>
  <dcterms:created xsi:type="dcterms:W3CDTF">2011-05-08T08:16:46Z</dcterms:created>
  <dcterms:modified xsi:type="dcterms:W3CDTF">2019-06-21T19:43:58Z</dcterms:modified>
</cp:coreProperties>
</file>