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cuments/GitHub/ExcelTrainne/Aula2/"/>
    </mc:Choice>
  </mc:AlternateContent>
  <xr:revisionPtr revIDLastSave="0" documentId="13_ncr:1_{226F9857-163D-2E4A-B128-F11EDD98F6C1}" xr6:coauthVersionLast="45" xr6:coauthVersionMax="45" xr10:uidLastSave="{00000000-0000-0000-0000-000000000000}"/>
  <bookViews>
    <workbookView xWindow="0" yWindow="460" windowWidth="25580" windowHeight="13720" activeTab="5" xr2:uid="{00000000-000D-0000-FFFF-FFFF00000000}"/>
  </bookViews>
  <sheets>
    <sheet name="Lookup1" sheetId="2" r:id="rId1"/>
    <sheet name="Lookup2" sheetId="3" r:id="rId2"/>
    <sheet name="Lookup3" sheetId="4" r:id="rId3"/>
    <sheet name="Lookup4" sheetId="5" r:id="rId4"/>
    <sheet name="Lookup5" sheetId="6" r:id="rId5"/>
    <sheet name="Lookup6" sheetId="7" r:id="rId6"/>
    <sheet name="Lookup7" sheetId="8" r:id="rId7"/>
  </sheets>
  <definedNames>
    <definedName name="Tabela1">Lookup2!$H$4:$I$10</definedName>
    <definedName name="Tabela2">Lookup2!$K$4:$L$6</definedName>
    <definedName name="tabelaIRS">Lookup3!$K$4:$M$8</definedName>
    <definedName name="tabelaPT">Lookup2!$H$4:$I$10</definedName>
    <definedName name="TabelaSP">Lookup2!$K$4:$L$6</definedName>
    <definedName name="Taxas">Lookup3!$K$4:$M$8</definedName>
  </definedNames>
  <calcPr calcId="191029"/>
  <customWorkbookViews>
    <customWorkbookView name="Jorge Sá - Personal View" guid="{A7077723-4A6F-40DF-9EDE-883BE4D13ED2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" i="7" l="1"/>
  <c r="I6" i="8" l="1"/>
  <c r="D6" i="8"/>
  <c r="D7" i="8"/>
  <c r="D8" i="8"/>
  <c r="D9" i="8"/>
  <c r="D10" i="8"/>
  <c r="D11" i="8"/>
  <c r="D12" i="8"/>
  <c r="D13" i="8"/>
  <c r="D5" i="8"/>
  <c r="H5" i="6"/>
  <c r="H4" i="6" a="1"/>
  <c r="H4" i="6" s="1"/>
  <c r="I7" i="5"/>
  <c r="I14" i="5"/>
  <c r="I13" i="5"/>
  <c r="E4" i="3"/>
  <c r="E5" i="3"/>
  <c r="E6" i="3"/>
  <c r="E7" i="3"/>
  <c r="E8" i="3"/>
  <c r="E9" i="3"/>
  <c r="E10" i="3"/>
  <c r="E11" i="3"/>
  <c r="E12" i="3"/>
  <c r="E3" i="3"/>
  <c r="K17" i="2"/>
  <c r="K4" i="2"/>
  <c r="L11" i="2"/>
  <c r="K8" i="2"/>
  <c r="H15" i="2"/>
  <c r="H17" i="2" s="1"/>
  <c r="H8" i="2"/>
  <c r="H4" i="2"/>
  <c r="D8" i="7"/>
  <c r="E5" i="8" l="1"/>
  <c r="F5" i="8" s="1"/>
  <c r="G5" i="8" s="1"/>
</calcChain>
</file>

<file path=xl/sharedStrings.xml><?xml version="1.0" encoding="utf-8"?>
<sst xmlns="http://schemas.openxmlformats.org/spreadsheetml/2006/main" count="160" uniqueCount="75">
  <si>
    <t>Nome</t>
  </si>
  <si>
    <t>id</t>
  </si>
  <si>
    <t>Total</t>
  </si>
  <si>
    <t>ID</t>
  </si>
  <si>
    <t>Aprox. VLookup</t>
  </si>
  <si>
    <t>Exact VLookup</t>
  </si>
  <si>
    <t>Devolver outra coluna</t>
  </si>
  <si>
    <t>Apelido</t>
  </si>
  <si>
    <t>Rocha</t>
  </si>
  <si>
    <t>Ferreira</t>
  </si>
  <si>
    <t>Manuel</t>
  </si>
  <si>
    <t>Gomes</t>
  </si>
  <si>
    <t>Lopes</t>
  </si>
  <si>
    <t>Belas</t>
  </si>
  <si>
    <t>Castro</t>
  </si>
  <si>
    <t>Santos</t>
  </si>
  <si>
    <t>Freitas</t>
  </si>
  <si>
    <t>António</t>
  </si>
  <si>
    <t>Maria</t>
  </si>
  <si>
    <t>José</t>
  </si>
  <si>
    <t>Marta</t>
  </si>
  <si>
    <t>Joana</t>
  </si>
  <si>
    <t>Claudia</t>
  </si>
  <si>
    <t>Miguel</t>
  </si>
  <si>
    <t>Encontra Primeiro</t>
  </si>
  <si>
    <t>MARIA</t>
  </si>
  <si>
    <t>Maiusculas</t>
  </si>
  <si>
    <t>JOSÉ</t>
  </si>
  <si>
    <t>Multiplos Critérios - Match e index</t>
  </si>
  <si>
    <t>Como fazer o Lookup de Nome e devolver o id?</t>
  </si>
  <si>
    <t>usar o match e index</t>
  </si>
  <si>
    <t>Tratamento do Erro</t>
  </si>
  <si>
    <t>Bonus</t>
  </si>
  <si>
    <t>País</t>
  </si>
  <si>
    <t>PT</t>
  </si>
  <si>
    <t>SP</t>
  </si>
  <si>
    <t>Tabela 1 - Mercado PT</t>
  </si>
  <si>
    <t>Tabela 2 - Mercado SP</t>
  </si>
  <si>
    <t>Tabela de IRS</t>
  </si>
  <si>
    <t>Rendimento</t>
  </si>
  <si>
    <t>Valor</t>
  </si>
  <si>
    <t>Inc.</t>
  </si>
  <si>
    <t>Valor a Pagar</t>
  </si>
  <si>
    <t>Usar o Match e Index em vez do Vlookup</t>
  </si>
  <si>
    <t>Pesquisar nos dois sentidos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</si>
  <si>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</si>
  <si>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</si>
  <si>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</si>
  <si>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</si>
  <si>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</si>
  <si>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</si>
  <si>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</si>
  <si>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</si>
  <si>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</si>
  <si>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</si>
  <si>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</si>
  <si>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</si>
  <si>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Branco</t>
  </si>
  <si>
    <t>Vermelho</t>
  </si>
  <si>
    <t>Mês</t>
  </si>
  <si>
    <t>Cor</t>
  </si>
  <si>
    <t>Venda</t>
  </si>
  <si>
    <t>Azul</t>
  </si>
  <si>
    <t>Procurar tendo em atenção as maiusculas e minusculas.</t>
  </si>
  <si>
    <t>Converter um texto numa referência válida</t>
  </si>
  <si>
    <t>D5</t>
  </si>
  <si>
    <t>Fazer somas em interválos de células</t>
  </si>
  <si>
    <t>Procurar o mais perto</t>
  </si>
  <si>
    <t>e</t>
  </si>
  <si>
    <t>Min</t>
  </si>
  <si>
    <t>Diferenças</t>
  </si>
  <si>
    <t>Match</t>
  </si>
  <si>
    <t xml:space="preserve">Valor: </t>
  </si>
  <si>
    <t xml:space="preserve">Nome: 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</si>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</sst>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4" borderId="0" xfId="0" applyFill="1"/>
    <xf numFmtId="0" fontId="2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3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3" fillId="0" borderId="0" xfId="0" applyFont="1"/>
    <xf numFmtId="0" fontId="0" fillId="5" borderId="2" xfId="0" applyFill="1" applyBorder="1"/>
  </cellXfs>
  <cellStyles count="2">
    <cellStyle name="Normal" xfId="0" builtinId="0"/>
    <cellStyle name="Per 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177800</xdr:colOff>
      <xdr:row>6</xdr:row>
      <xdr:rowOff>50800</xdr:rowOff>
    </xdr:from>
    <xdr:to>
      <xdr:col>16</xdr:col>
      <xdr:colOff>482600</xdr:colOff>
      <xdr:row>8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22C07D-73F0-C149-9D0B-A8D3E36C4AC9}"/>
            </a:ext>
          </a:extLst>
        </xdr:cNvPr>
        <xdr:cNvSpPr txBox="1"/>
      </xdr:nvSpPr>
      <xdr:spPr>
        <a:xfrm>
          <a:off x="11785600" y="1193800"/>
          <a:ext cx="36703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</a:t>
          </a:r>
          <a:r>
            <a:rPr lang="en-GB" sz="1100" baseline="0"/>
            <a:t> vlookup não permite pesquisar por maiúsculas.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368300</xdr:colOff>
      <xdr:row>11</xdr:row>
      <xdr:rowOff>139700</xdr:rowOff>
    </xdr:from>
    <xdr:to>
      <xdr:col>14</xdr:col>
      <xdr:colOff>495300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02B399-F8E4-9B46-A4CD-91DECA34A204}"/>
            </a:ext>
          </a:extLst>
        </xdr:cNvPr>
        <xdr:cNvSpPr txBox="1"/>
      </xdr:nvSpPr>
      <xdr:spPr>
        <a:xfrm>
          <a:off x="6426200" y="2260600"/>
          <a:ext cx="34925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=MATCH(I5,B5:B16,0)-&gt; encontra o local o mês</a:t>
          </a:r>
        </a:p>
        <a:p>
          <a:r>
            <a:rPr lang="en-GB" sz="1100"/>
            <a:t>=MATCH(I6,C4:E4,0) -&gt;</a:t>
          </a:r>
          <a:r>
            <a:rPr lang="en-GB" sz="1100" baseline="0"/>
            <a:t> encontra a cor 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14</xdr:row>
      <xdr:rowOff>177800</xdr:rowOff>
    </xdr:from>
    <xdr:to>
      <xdr:col>6</xdr:col>
      <xdr:colOff>342900</xdr:colOff>
      <xdr:row>20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9041CF-B235-0B49-B003-561E8B178878}"/>
            </a:ext>
          </a:extLst>
        </xdr:cNvPr>
        <xdr:cNvSpPr txBox="1"/>
      </xdr:nvSpPr>
      <xdr:spPr>
        <a:xfrm>
          <a:off x="177800" y="2844800"/>
          <a:ext cx="42037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EXACT-&gt; procura exatamente</a:t>
          </a:r>
          <a:r>
            <a:rPr lang="en-GB" sz="1100" baseline="0"/>
            <a:t> o valor pretendido. </a:t>
          </a:r>
        </a:p>
        <a:p>
          <a:r>
            <a:rPr lang="en-GB" sz="1100" baseline="0"/>
            <a:t>=EXACT(H3,B3:B11) devolve T ou F 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9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1" max="1" width="4.1640625" bestFit="1" customWidth="1"/>
    <col min="2" max="2" width="7.1640625" bestFit="1" customWidth="1"/>
    <col min="3" max="3" width="7" bestFit="1" customWidth="1"/>
    <col min="4" max="4" width="5.1640625" bestFit="1" customWidth="1"/>
    <col min="5" max="5" width="2.1640625" bestFit="1" customWidth="1"/>
    <col min="6" max="6" width="31.5" bestFit="1" customWidth="1"/>
    <col min="7" max="7" width="36.5" bestFit="1" customWidth="1"/>
    <col min="8" max="8" width="5.1640625" bestFit="1" customWidth="1"/>
    <col min="9" max="9" width="20" customWidth="1"/>
    <col min="10" max="10" width="27.5" bestFit="1" customWidth="1"/>
    <col min="11" max="11" width="9" bestFit="1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12" x14ac:dyDescent="0.2">
      <c r="A2" t="s">
        <v>1</v>
      </c>
      <c r="B2" t="s">
        <v>0</v>
      </c>
      <c r="C2" t="s">
        <v>7</v>
      </c>
      <c r="D2" t="s">
        <v>2</v>
      </c>
      <c r="G2" t="s">
        <v>5</v>
      </c>
      <c r="J2" t="s">
        <v>24</v>
      </c>
    </row>
    <row r="3" spans="1:12" x14ac:dyDescent="0.2">
      <c r="A3">
        <v>156</v>
      </c>
      <c r="B3" t="s">
        <v>17</v>
      </c>
      <c r="C3" t="s">
        <v>8</v>
      </c>
      <c r="D3">
        <v>1500</v>
      </c>
      <c r="G3" t="s">
        <v>3</v>
      </c>
      <c r="H3">
        <v>156</v>
      </c>
      <c r="J3" t="s">
        <v>0</v>
      </c>
      <c r="K3" t="s">
        <v>18</v>
      </c>
    </row>
    <row r="4" spans="1:12" x14ac:dyDescent="0.2">
      <c r="A4">
        <v>165</v>
      </c>
      <c r="B4" t="s">
        <v>18</v>
      </c>
      <c r="C4" t="s">
        <v>9</v>
      </c>
      <c r="D4">
        <v>5420</v>
      </c>
      <c r="G4" t="s">
        <v>2</v>
      </c>
      <c r="H4">
        <f>LOOKUP(H3,A3:D11)</f>
        <v>1500</v>
      </c>
      <c r="J4" t="s">
        <v>2</v>
      </c>
      <c r="K4">
        <f>VLOOKUP(K3,B3:D11,3,FALSE)</f>
        <v>5420</v>
      </c>
    </row>
    <row r="5" spans="1:12" x14ac:dyDescent="0.2">
      <c r="A5">
        <v>234</v>
      </c>
      <c r="B5" t="s">
        <v>19</v>
      </c>
      <c r="C5" t="s">
        <v>10</v>
      </c>
      <c r="D5">
        <v>1000</v>
      </c>
    </row>
    <row r="6" spans="1:12" x14ac:dyDescent="0.2">
      <c r="A6">
        <v>268</v>
      </c>
      <c r="B6" t="s">
        <v>20</v>
      </c>
      <c r="C6" t="s">
        <v>11</v>
      </c>
      <c r="D6">
        <v>5780</v>
      </c>
      <c r="G6" t="s">
        <v>4</v>
      </c>
      <c r="J6" t="s">
        <v>26</v>
      </c>
    </row>
    <row r="7" spans="1:12" x14ac:dyDescent="0.2">
      <c r="A7">
        <v>290</v>
      </c>
      <c r="B7" t="s">
        <v>21</v>
      </c>
      <c r="C7" t="s">
        <v>12</v>
      </c>
      <c r="D7">
        <v>750</v>
      </c>
      <c r="G7" t="s">
        <v>3</v>
      </c>
      <c r="H7">
        <v>267</v>
      </c>
      <c r="J7" t="s">
        <v>0</v>
      </c>
      <c r="K7" t="s">
        <v>27</v>
      </c>
    </row>
    <row r="8" spans="1:12" x14ac:dyDescent="0.2">
      <c r="A8">
        <v>345</v>
      </c>
      <c r="B8" t="s">
        <v>22</v>
      </c>
      <c r="C8" t="s">
        <v>13</v>
      </c>
      <c r="D8">
        <v>1230</v>
      </c>
      <c r="G8" t="s">
        <v>2</v>
      </c>
      <c r="H8">
        <f>VLOOKUP(H7,A3:D11,4,TRUE)</f>
        <v>1000</v>
      </c>
      <c r="J8" t="s">
        <v>2</v>
      </c>
      <c r="K8">
        <f>VLOOKUP(K7,B3:D11,3,FALSE)</f>
        <v>1000</v>
      </c>
    </row>
    <row r="9" spans="1:12" x14ac:dyDescent="0.2">
      <c r="A9">
        <v>411</v>
      </c>
      <c r="B9" t="s">
        <v>27</v>
      </c>
      <c r="C9" t="s">
        <v>14</v>
      </c>
      <c r="D9">
        <v>450</v>
      </c>
    </row>
    <row r="10" spans="1:12" x14ac:dyDescent="0.2">
      <c r="A10">
        <v>525</v>
      </c>
      <c r="B10" t="s">
        <v>25</v>
      </c>
      <c r="C10" t="s">
        <v>15</v>
      </c>
      <c r="D10">
        <v>6780</v>
      </c>
      <c r="G10" t="s">
        <v>6</v>
      </c>
      <c r="J10" t="s">
        <v>28</v>
      </c>
    </row>
    <row r="11" spans="1:12" x14ac:dyDescent="0.2">
      <c r="A11">
        <v>743</v>
      </c>
      <c r="B11" t="s">
        <v>23</v>
      </c>
      <c r="C11" t="s">
        <v>16</v>
      </c>
      <c r="D11">
        <v>2000</v>
      </c>
      <c r="G11" t="s">
        <v>3</v>
      </c>
      <c r="H11">
        <v>156</v>
      </c>
      <c r="J11" t="s">
        <v>0</v>
      </c>
      <c r="K11" t="s">
        <v>19</v>
      </c>
      <c r="L11" t="e">
        <f>MATCH(K11&amp;K12,B3:B11&amp;C3:C11,FALSE)</f>
        <v>#VALUE!</v>
      </c>
    </row>
    <row r="12" spans="1:12" x14ac:dyDescent="0.2">
      <c r="G12" t="s">
        <v>7</v>
      </c>
      <c r="J12" t="s">
        <v>7</v>
      </c>
      <c r="K12" t="s">
        <v>14</v>
      </c>
    </row>
    <row r="13" spans="1:12" x14ac:dyDescent="0.2">
      <c r="J13" t="s">
        <v>2</v>
      </c>
    </row>
    <row r="14" spans="1:12" x14ac:dyDescent="0.2">
      <c r="G14" s="6" t="s">
        <v>29</v>
      </c>
    </row>
    <row r="15" spans="1:12" x14ac:dyDescent="0.2">
      <c r="G15" t="s">
        <v>30</v>
      </c>
      <c r="H15">
        <f>MATCH(H16,B3:B11,0)</f>
        <v>3</v>
      </c>
      <c r="J15" t="s">
        <v>31</v>
      </c>
    </row>
    <row r="16" spans="1:12" x14ac:dyDescent="0.2">
      <c r="G16" t="s">
        <v>0</v>
      </c>
      <c r="H16" t="s">
        <v>19</v>
      </c>
      <c r="J16" t="s">
        <v>0</v>
      </c>
      <c r="K16" t="s">
        <v>18</v>
      </c>
    </row>
    <row r="17" spans="6:11" x14ac:dyDescent="0.2">
      <c r="G17" t="s">
        <v>1</v>
      </c>
      <c r="H17">
        <f>INDEX(A3:A11,H15)</f>
        <v>234</v>
      </c>
      <c r="J17" t="s">
        <v>2</v>
      </c>
      <c r="K17" s="7">
        <f>_xlfn.IFNA(VLOOKUP(K16,B3:D11,3,FALSE)," não Existe")</f>
        <v>5420</v>
      </c>
    </row>
    <row r="19" spans="6:11" x14ac:dyDescent="0.2">
      <c r="F19" t="s">
        <v>43</v>
      </c>
    </row>
  </sheetData>
  <sortState xmlns:xlrd2="http://schemas.microsoft.com/office/spreadsheetml/2017/richdata2" ref="A3:C11">
    <sortCondition ref="A3:A1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L12"/>
  <sheetViews>
    <sheetView workbookViewId="0">
      <selection activeCell="H20" sqref="H20"/>
    </sheetView>
  </sheetViews>
  <sheetFormatPr baseColWidth="10" defaultColWidth="8.83203125" defaultRowHeight="15" x14ac:dyDescent="0.2"/>
  <cols>
    <col min="8" max="8" width="17.5" bestFit="1" customWidth="1"/>
  </cols>
  <sheetData>
    <row r="2" spans="1:12" x14ac:dyDescent="0.2">
      <c r="A2" s="8" t="s">
        <v>1</v>
      </c>
      <c r="B2" s="8" t="s">
        <v>0</v>
      </c>
      <c r="C2" s="8" t="s">
        <v>33</v>
      </c>
      <c r="D2" s="8" t="s">
        <v>2</v>
      </c>
      <c r="E2" s="8" t="s">
        <v>32</v>
      </c>
      <c r="H2" t="s">
        <v>36</v>
      </c>
      <c r="K2" t="s">
        <v>37</v>
      </c>
    </row>
    <row r="3" spans="1:12" x14ac:dyDescent="0.2">
      <c r="A3" s="9">
        <v>156</v>
      </c>
      <c r="B3" s="9" t="s">
        <v>17</v>
      </c>
      <c r="C3" s="9" t="s">
        <v>34</v>
      </c>
      <c r="D3" s="9">
        <v>1500</v>
      </c>
      <c r="E3" s="9">
        <f t="shared" ref="E3:E12" si="0">IF(C3="PT",VLOOKUP(D3,tabelaPT,2,TRUE),IF(C3="SP",VLOOKUP(D3,TabelaSP,2,TRUE),"No Bonus"))</f>
        <v>120</v>
      </c>
      <c r="H3" s="10" t="s">
        <v>2</v>
      </c>
      <c r="I3" s="10" t="s">
        <v>32</v>
      </c>
      <c r="K3" s="12" t="s">
        <v>2</v>
      </c>
      <c r="L3" s="12" t="s">
        <v>32</v>
      </c>
    </row>
    <row r="4" spans="1:12" x14ac:dyDescent="0.2">
      <c r="A4" s="9">
        <v>165</v>
      </c>
      <c r="B4" s="9" t="s">
        <v>18</v>
      </c>
      <c r="C4" s="9" t="s">
        <v>35</v>
      </c>
      <c r="D4" s="9">
        <v>5420</v>
      </c>
      <c r="E4" s="9">
        <f t="shared" si="0"/>
        <v>1000</v>
      </c>
      <c r="H4" s="11">
        <v>0</v>
      </c>
      <c r="I4" s="11">
        <v>0</v>
      </c>
      <c r="K4" s="11">
        <v>0</v>
      </c>
      <c r="L4" s="11">
        <v>100</v>
      </c>
    </row>
    <row r="5" spans="1:12" x14ac:dyDescent="0.2">
      <c r="A5" s="9">
        <v>234</v>
      </c>
      <c r="B5" s="9" t="s">
        <v>19</v>
      </c>
      <c r="C5" s="9" t="s">
        <v>34</v>
      </c>
      <c r="D5" s="9">
        <v>1000</v>
      </c>
      <c r="E5" s="9">
        <f t="shared" si="0"/>
        <v>120</v>
      </c>
      <c r="H5" s="11">
        <v>500</v>
      </c>
      <c r="I5" s="11">
        <v>50</v>
      </c>
      <c r="J5" s="1"/>
      <c r="K5" s="11">
        <v>5000</v>
      </c>
      <c r="L5" s="11">
        <v>1000</v>
      </c>
    </row>
    <row r="6" spans="1:12" x14ac:dyDescent="0.2">
      <c r="A6" s="9">
        <v>268</v>
      </c>
      <c r="B6" s="9" t="s">
        <v>20</v>
      </c>
      <c r="C6" s="9" t="s">
        <v>34</v>
      </c>
      <c r="D6" s="9">
        <v>5780</v>
      </c>
      <c r="E6" s="9">
        <f t="shared" si="0"/>
        <v>650</v>
      </c>
      <c r="H6" s="11">
        <v>1000</v>
      </c>
      <c r="I6" s="11">
        <v>120</v>
      </c>
      <c r="J6" s="1"/>
      <c r="K6" s="11">
        <v>10000</v>
      </c>
      <c r="L6" s="11">
        <v>1500</v>
      </c>
    </row>
    <row r="7" spans="1:12" x14ac:dyDescent="0.2">
      <c r="A7" s="9">
        <v>290</v>
      </c>
      <c r="B7" s="9" t="s">
        <v>21</v>
      </c>
      <c r="C7" s="9" t="s">
        <v>35</v>
      </c>
      <c r="D7" s="9">
        <v>750</v>
      </c>
      <c r="E7" s="9">
        <f t="shared" si="0"/>
        <v>100</v>
      </c>
      <c r="H7" s="11">
        <v>2000</v>
      </c>
      <c r="I7" s="11">
        <v>245</v>
      </c>
      <c r="J7" s="1"/>
    </row>
    <row r="8" spans="1:12" x14ac:dyDescent="0.2">
      <c r="A8" s="9">
        <v>345</v>
      </c>
      <c r="B8" s="9" t="s">
        <v>22</v>
      </c>
      <c r="C8" s="9" t="s">
        <v>34</v>
      </c>
      <c r="D8" s="9">
        <v>1230</v>
      </c>
      <c r="E8" s="9">
        <f t="shared" si="0"/>
        <v>120</v>
      </c>
      <c r="H8" s="11">
        <v>3000</v>
      </c>
      <c r="I8" s="11">
        <v>375</v>
      </c>
      <c r="J8" s="1"/>
    </row>
    <row r="9" spans="1:12" x14ac:dyDescent="0.2">
      <c r="A9" s="9">
        <v>411</v>
      </c>
      <c r="B9" s="9" t="s">
        <v>27</v>
      </c>
      <c r="C9" s="9" t="s">
        <v>35</v>
      </c>
      <c r="D9" s="9">
        <v>450</v>
      </c>
      <c r="E9" s="9">
        <f t="shared" si="0"/>
        <v>100</v>
      </c>
      <c r="H9" s="11">
        <v>5000</v>
      </c>
      <c r="I9" s="11">
        <v>650</v>
      </c>
      <c r="J9" s="1"/>
    </row>
    <row r="10" spans="1:12" x14ac:dyDescent="0.2">
      <c r="A10" s="9">
        <v>525</v>
      </c>
      <c r="B10" s="9" t="s">
        <v>25</v>
      </c>
      <c r="C10" s="9" t="s">
        <v>35</v>
      </c>
      <c r="D10" s="9">
        <v>6780</v>
      </c>
      <c r="E10" s="9">
        <f t="shared" si="0"/>
        <v>1000</v>
      </c>
      <c r="H10" s="11">
        <v>10000</v>
      </c>
      <c r="I10" s="11">
        <v>1400</v>
      </c>
      <c r="J10" s="1"/>
    </row>
    <row r="11" spans="1:12" x14ac:dyDescent="0.2">
      <c r="A11" s="9">
        <v>743</v>
      </c>
      <c r="B11" s="9" t="s">
        <v>23</v>
      </c>
      <c r="C11" s="9" t="s">
        <v>34</v>
      </c>
      <c r="D11" s="9">
        <v>2000</v>
      </c>
      <c r="E11" s="9">
        <f t="shared" si="0"/>
        <v>245</v>
      </c>
    </row>
    <row r="12" spans="1:12" x14ac:dyDescent="0.2">
      <c r="A12" s="9">
        <v>743</v>
      </c>
      <c r="B12" s="9" t="s">
        <v>12</v>
      </c>
      <c r="C12" s="9" t="s">
        <v>68</v>
      </c>
      <c r="D12" s="9">
        <v>12000</v>
      </c>
      <c r="E12" s="9" t="str">
        <f t="shared" si="0"/>
        <v>No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M8"/>
  <sheetViews>
    <sheetView workbookViewId="0">
      <selection activeCell="K4" sqref="K4:M8"/>
    </sheetView>
  </sheetViews>
  <sheetFormatPr baseColWidth="10" defaultColWidth="8.83203125" defaultRowHeight="15" x14ac:dyDescent="0.2"/>
  <cols>
    <col min="2" max="2" width="11.83203125" bestFit="1" customWidth="1"/>
    <col min="3" max="3" width="11.6640625" bestFit="1" customWidth="1"/>
    <col min="11" max="11" width="10.83203125" bestFit="1" customWidth="1"/>
    <col min="12" max="13" width="6.1640625" bestFit="1" customWidth="1"/>
  </cols>
  <sheetData>
    <row r="2" spans="2:13" x14ac:dyDescent="0.2">
      <c r="B2" t="s">
        <v>39</v>
      </c>
      <c r="C2" t="s">
        <v>42</v>
      </c>
      <c r="K2" t="s">
        <v>38</v>
      </c>
    </row>
    <row r="3" spans="2:13" x14ac:dyDescent="0.2">
      <c r="B3">
        <v>180002</v>
      </c>
      <c r="C3" s="2"/>
      <c r="K3" s="14" t="s">
        <v>39</v>
      </c>
      <c r="L3" s="14" t="s">
        <v>40</v>
      </c>
      <c r="M3" s="14" t="s">
        <v>41</v>
      </c>
    </row>
    <row r="4" spans="2:13" x14ac:dyDescent="0.2">
      <c r="K4" s="15">
        <v>0</v>
      </c>
      <c r="L4" s="15">
        <v>0</v>
      </c>
      <c r="M4" s="15">
        <v>0</v>
      </c>
    </row>
    <row r="5" spans="2:13" x14ac:dyDescent="0.2">
      <c r="K5" s="15">
        <v>18000</v>
      </c>
      <c r="L5" s="15">
        <v>1</v>
      </c>
      <c r="M5" s="15">
        <v>0.19</v>
      </c>
    </row>
    <row r="6" spans="2:13" x14ac:dyDescent="0.2">
      <c r="K6" s="15">
        <v>37000</v>
      </c>
      <c r="L6" s="15">
        <v>3612</v>
      </c>
      <c r="M6" s="15">
        <v>0.32500000000000001</v>
      </c>
    </row>
    <row r="7" spans="2:13" x14ac:dyDescent="0.2">
      <c r="K7" s="15">
        <v>87000</v>
      </c>
      <c r="L7" s="15">
        <v>19863</v>
      </c>
      <c r="M7" s="15">
        <v>0.37</v>
      </c>
    </row>
    <row r="8" spans="2:13" x14ac:dyDescent="0.2">
      <c r="K8" s="15">
        <v>180000</v>
      </c>
      <c r="L8" s="15">
        <v>54274</v>
      </c>
      <c r="M8" s="15">
        <v>0.45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I16"/>
  <sheetViews>
    <sheetView showGridLines="0" workbookViewId="0">
      <selection activeCell="I13" sqref="I13"/>
    </sheetView>
  </sheetViews>
  <sheetFormatPr baseColWidth="10" defaultColWidth="8.83203125" defaultRowHeight="15" x14ac:dyDescent="0.2"/>
  <sheetData>
    <row r="2" spans="2:9" x14ac:dyDescent="0.2">
      <c r="B2" t="s">
        <v>44</v>
      </c>
    </row>
    <row r="4" spans="2:9" x14ac:dyDescent="0.2">
      <c r="C4" s="4" t="s">
        <v>57</v>
      </c>
      <c r="D4" s="4" t="s">
        <v>62</v>
      </c>
      <c r="E4" s="4" t="s">
        <v>58</v>
      </c>
    </row>
    <row r="5" spans="2:9" x14ac:dyDescent="0.2">
      <c r="B5" s="4" t="s">
        <v>45</v>
      </c>
      <c r="C5" s="4">
        <v>50</v>
      </c>
      <c r="D5" s="4">
        <v>390</v>
      </c>
      <c r="E5" s="4">
        <v>240</v>
      </c>
      <c r="H5" t="s">
        <v>59</v>
      </c>
      <c r="I5" s="4" t="s">
        <v>47</v>
      </c>
    </row>
    <row r="6" spans="2:9" ht="16" thickBot="1" x14ac:dyDescent="0.25">
      <c r="B6" s="4" t="s">
        <v>46</v>
      </c>
      <c r="C6" s="4">
        <v>90</v>
      </c>
      <c r="D6" s="4">
        <v>420</v>
      </c>
      <c r="E6" s="4">
        <v>300</v>
      </c>
      <c r="H6" t="s">
        <v>60</v>
      </c>
      <c r="I6" s="5" t="s">
        <v>57</v>
      </c>
    </row>
    <row r="7" spans="2:9" ht="16" thickBot="1" x14ac:dyDescent="0.25">
      <c r="B7" s="4" t="s">
        <v>47</v>
      </c>
      <c r="C7" s="4">
        <v>250</v>
      </c>
      <c r="D7" s="4">
        <v>410</v>
      </c>
      <c r="E7" s="4">
        <v>300</v>
      </c>
      <c r="H7" t="s">
        <v>61</v>
      </c>
      <c r="I7" s="3">
        <f>INDEX(C5:E16,MATCH(I5,B5:B16,0),MATCH(I6,C4:E4,0) )</f>
        <v>250</v>
      </c>
    </row>
    <row r="8" spans="2:9" x14ac:dyDescent="0.2">
      <c r="B8" s="4" t="s">
        <v>48</v>
      </c>
      <c r="C8" s="4">
        <v>450</v>
      </c>
      <c r="D8" s="4">
        <v>450</v>
      </c>
      <c r="E8" s="4">
        <v>290</v>
      </c>
    </row>
    <row r="9" spans="2:9" x14ac:dyDescent="0.2">
      <c r="B9" s="4" t="s">
        <v>49</v>
      </c>
      <c r="C9" s="4">
        <v>590</v>
      </c>
      <c r="D9" s="4">
        <v>500</v>
      </c>
      <c r="E9" s="4">
        <v>350</v>
      </c>
    </row>
    <row r="10" spans="2:9" x14ac:dyDescent="0.2">
      <c r="B10" s="4" t="s">
        <v>50</v>
      </c>
      <c r="C10" s="4">
        <v>670</v>
      </c>
      <c r="D10" s="4">
        <v>520</v>
      </c>
      <c r="E10" s="4">
        <v>400</v>
      </c>
    </row>
    <row r="11" spans="2:9" x14ac:dyDescent="0.2">
      <c r="B11" s="4" t="s">
        <v>51</v>
      </c>
      <c r="C11" s="4">
        <v>900</v>
      </c>
      <c r="D11" s="4">
        <v>550</v>
      </c>
      <c r="E11" s="4">
        <v>500</v>
      </c>
    </row>
    <row r="12" spans="2:9" x14ac:dyDescent="0.2">
      <c r="B12" s="4" t="s">
        <v>52</v>
      </c>
      <c r="C12" s="4">
        <v>1600</v>
      </c>
      <c r="D12" s="4">
        <v>600</v>
      </c>
      <c r="E12" s="4">
        <v>300</v>
      </c>
    </row>
    <row r="13" spans="2:9" x14ac:dyDescent="0.2">
      <c r="B13" s="4" t="s">
        <v>53</v>
      </c>
      <c r="C13" s="4">
        <v>850</v>
      </c>
      <c r="D13" s="4">
        <v>550</v>
      </c>
      <c r="E13" s="4">
        <v>210</v>
      </c>
      <c r="I13" s="13">
        <f>MATCH(I5,B5:B16,0)</f>
        <v>3</v>
      </c>
    </row>
    <row r="14" spans="2:9" x14ac:dyDescent="0.2">
      <c r="B14" s="4" t="s">
        <v>54</v>
      </c>
      <c r="C14" s="4">
        <v>250</v>
      </c>
      <c r="D14" s="4">
        <v>500</v>
      </c>
      <c r="E14" s="4">
        <v>270</v>
      </c>
      <c r="I14" s="13">
        <f>MATCH(I6,C4:E4,0)</f>
        <v>1</v>
      </c>
    </row>
    <row r="15" spans="2:9" x14ac:dyDescent="0.2">
      <c r="B15" s="4" t="s">
        <v>55</v>
      </c>
      <c r="C15" s="4">
        <v>120</v>
      </c>
      <c r="D15" s="4">
        <v>550</v>
      </c>
      <c r="E15" s="4">
        <v>1200</v>
      </c>
    </row>
    <row r="16" spans="2:9" x14ac:dyDescent="0.2">
      <c r="B16" s="4" t="s">
        <v>56</v>
      </c>
      <c r="C16" s="4">
        <v>30</v>
      </c>
      <c r="D16" s="4">
        <v>350</v>
      </c>
      <c r="E16" s="4">
        <v>1800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H11"/>
  <sheetViews>
    <sheetView workbookViewId="0">
      <selection activeCell="J23" sqref="J23"/>
    </sheetView>
  </sheetViews>
  <sheetFormatPr baseColWidth="10" defaultColWidth="8.83203125" defaultRowHeight="15" x14ac:dyDescent="0.2"/>
  <sheetData>
    <row r="2" spans="1:8" x14ac:dyDescent="0.2">
      <c r="A2" t="s">
        <v>1</v>
      </c>
      <c r="B2" t="s">
        <v>0</v>
      </c>
      <c r="C2" t="s">
        <v>7</v>
      </c>
      <c r="D2" t="s">
        <v>2</v>
      </c>
    </row>
    <row r="3" spans="1:8" x14ac:dyDescent="0.2">
      <c r="A3">
        <v>156</v>
      </c>
      <c r="B3" t="s">
        <v>17</v>
      </c>
      <c r="C3" t="s">
        <v>8</v>
      </c>
      <c r="D3">
        <v>1500</v>
      </c>
      <c r="G3" t="s">
        <v>0</v>
      </c>
      <c r="H3" t="s">
        <v>25</v>
      </c>
    </row>
    <row r="4" spans="1:8" x14ac:dyDescent="0.2">
      <c r="A4">
        <v>165</v>
      </c>
      <c r="B4" t="s">
        <v>18</v>
      </c>
      <c r="C4" t="s">
        <v>9</v>
      </c>
      <c r="D4">
        <v>5420</v>
      </c>
      <c r="G4" t="s">
        <v>2</v>
      </c>
      <c r="H4">
        <f t="array" ref="H4">MATCH(TRUE,EXACT(H3,B3:B11))</f>
        <v>8</v>
      </c>
    </row>
    <row r="5" spans="1:8" x14ac:dyDescent="0.2">
      <c r="A5">
        <v>234</v>
      </c>
      <c r="B5" t="s">
        <v>19</v>
      </c>
      <c r="C5" t="s">
        <v>10</v>
      </c>
      <c r="D5">
        <v>1000</v>
      </c>
      <c r="H5" t="b">
        <f>EXACT(H3,B3:B11)</f>
        <v>0</v>
      </c>
    </row>
    <row r="6" spans="1:8" x14ac:dyDescent="0.2">
      <c r="A6">
        <v>268</v>
      </c>
      <c r="B6" t="s">
        <v>20</v>
      </c>
      <c r="C6" t="s">
        <v>11</v>
      </c>
      <c r="D6">
        <v>5780</v>
      </c>
    </row>
    <row r="7" spans="1:8" x14ac:dyDescent="0.2">
      <c r="A7">
        <v>290</v>
      </c>
      <c r="B7" t="s">
        <v>21</v>
      </c>
      <c r="C7" t="s">
        <v>12</v>
      </c>
      <c r="D7">
        <v>750</v>
      </c>
    </row>
    <row r="8" spans="1:8" x14ac:dyDescent="0.2">
      <c r="A8">
        <v>345</v>
      </c>
      <c r="B8" t="s">
        <v>22</v>
      </c>
      <c r="C8" t="s">
        <v>13</v>
      </c>
      <c r="D8">
        <v>1230</v>
      </c>
      <c r="G8" t="s">
        <v>63</v>
      </c>
    </row>
    <row r="9" spans="1:8" x14ac:dyDescent="0.2">
      <c r="A9">
        <v>411</v>
      </c>
      <c r="B9" t="s">
        <v>27</v>
      </c>
      <c r="C9" t="s">
        <v>14</v>
      </c>
      <c r="D9">
        <v>450</v>
      </c>
    </row>
    <row r="10" spans="1:8" x14ac:dyDescent="0.2">
      <c r="A10">
        <v>525</v>
      </c>
      <c r="B10" t="s">
        <v>25</v>
      </c>
      <c r="C10" t="s">
        <v>15</v>
      </c>
      <c r="D10">
        <v>6780</v>
      </c>
    </row>
    <row r="11" spans="1:8" x14ac:dyDescent="0.2">
      <c r="A11">
        <v>743</v>
      </c>
      <c r="B11" t="s">
        <v>23</v>
      </c>
      <c r="C11" t="s">
        <v>16</v>
      </c>
      <c r="D11">
        <v>2000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L8"/>
  <sheetViews>
    <sheetView tabSelected="1" topLeftCell="B1" zoomScale="150" zoomScaleNormal="150" workbookViewId="0">
      <selection activeCell="H2" sqref="H2"/>
    </sheetView>
  </sheetViews>
  <sheetFormatPr baseColWidth="10" defaultColWidth="8.83203125" defaultRowHeight="15" x14ac:dyDescent="0.2"/>
  <sheetData>
    <row r="1" spans="2:12" x14ac:dyDescent="0.2">
      <c r="H1">
        <v>2</v>
      </c>
      <c r="I1">
        <f ca="1">SUM(INDIRECT("L"&amp;H1&amp;":L"&amp;H2))</f>
        <v>64</v>
      </c>
      <c r="L1">
        <v>12</v>
      </c>
    </row>
    <row r="2" spans="2:12" x14ac:dyDescent="0.2">
      <c r="B2" t="s">
        <v>64</v>
      </c>
      <c r="H2">
        <v>5</v>
      </c>
      <c r="L2">
        <v>15</v>
      </c>
    </row>
    <row r="3" spans="2:12" x14ac:dyDescent="0.2">
      <c r="L3">
        <v>17</v>
      </c>
    </row>
    <row r="4" spans="2:12" x14ac:dyDescent="0.2">
      <c r="H4" t="s">
        <v>66</v>
      </c>
      <c r="L4">
        <v>20</v>
      </c>
    </row>
    <row r="5" spans="2:12" x14ac:dyDescent="0.2">
      <c r="B5" t="s">
        <v>65</v>
      </c>
      <c r="D5">
        <v>500</v>
      </c>
      <c r="L5">
        <v>12</v>
      </c>
    </row>
    <row r="6" spans="2:12" x14ac:dyDescent="0.2">
      <c r="L6">
        <v>16</v>
      </c>
    </row>
    <row r="7" spans="2:12" x14ac:dyDescent="0.2">
      <c r="L7">
        <v>16</v>
      </c>
    </row>
    <row r="8" spans="2:12" x14ac:dyDescent="0.2">
      <c r="D8">
        <f ca="1">INDIRECT(B5)</f>
        <v>500</v>
      </c>
      <c r="L8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I13"/>
  <sheetViews>
    <sheetView workbookViewId="0">
      <selection activeCell="G5" sqref="G5"/>
    </sheetView>
  </sheetViews>
  <sheetFormatPr baseColWidth="10" defaultColWidth="8.83203125" defaultRowHeight="15" x14ac:dyDescent="0.2"/>
  <sheetData>
    <row r="2" spans="2:9" ht="21" x14ac:dyDescent="0.25">
      <c r="B2" s="16" t="s">
        <v>67</v>
      </c>
      <c r="C2" s="16"/>
    </row>
    <row r="4" spans="2:9" x14ac:dyDescent="0.2">
      <c r="B4" t="s">
        <v>0</v>
      </c>
      <c r="C4" t="s">
        <v>2</v>
      </c>
      <c r="D4" t="s">
        <v>70</v>
      </c>
      <c r="E4" t="s">
        <v>69</v>
      </c>
      <c r="F4" t="s">
        <v>71</v>
      </c>
      <c r="G4" t="s">
        <v>74</v>
      </c>
    </row>
    <row r="5" spans="2:9" x14ac:dyDescent="0.2">
      <c r="B5" t="s">
        <v>17</v>
      </c>
      <c r="C5">
        <v>1500</v>
      </c>
      <c r="D5">
        <f>ABS($I$5-C5)</f>
        <v>1000</v>
      </c>
      <c r="E5">
        <f>MIN(D5:D13)</f>
        <v>50</v>
      </c>
      <c r="F5">
        <f>MATCH(E5,D5:D13,0)</f>
        <v>7</v>
      </c>
      <c r="G5" t="str">
        <f>INDEX(B5:B13,F5)</f>
        <v>JOSÉ</v>
      </c>
      <c r="H5" s="17" t="s">
        <v>72</v>
      </c>
      <c r="I5" s="15">
        <v>500</v>
      </c>
    </row>
    <row r="6" spans="2:9" x14ac:dyDescent="0.2">
      <c r="B6" t="s">
        <v>18</v>
      </c>
      <c r="C6">
        <v>5420</v>
      </c>
      <c r="D6">
        <f t="shared" ref="D6:D13" si="0">ABS($I$5-C6)</f>
        <v>4920</v>
      </c>
      <c r="H6" t="s">
        <v>73</v>
      </c>
      <c r="I6" t="str">
        <f>INDEX(B5:B13,MATCH(MIN(ABS($I$5-C6)),D5:D13,0))</f>
        <v>Maria</v>
      </c>
    </row>
    <row r="7" spans="2:9" x14ac:dyDescent="0.2">
      <c r="B7" t="s">
        <v>19</v>
      </c>
      <c r="C7">
        <v>1000</v>
      </c>
      <c r="D7">
        <f t="shared" si="0"/>
        <v>500</v>
      </c>
    </row>
    <row r="8" spans="2:9" x14ac:dyDescent="0.2">
      <c r="B8" t="s">
        <v>20</v>
      </c>
      <c r="C8">
        <v>5780</v>
      </c>
      <c r="D8">
        <f t="shared" si="0"/>
        <v>5280</v>
      </c>
    </row>
    <row r="9" spans="2:9" x14ac:dyDescent="0.2">
      <c r="B9" t="s">
        <v>21</v>
      </c>
      <c r="C9">
        <v>750</v>
      </c>
      <c r="D9">
        <f t="shared" si="0"/>
        <v>250</v>
      </c>
    </row>
    <row r="10" spans="2:9" x14ac:dyDescent="0.2">
      <c r="B10" t="s">
        <v>22</v>
      </c>
      <c r="C10">
        <v>1230</v>
      </c>
      <c r="D10">
        <f t="shared" si="0"/>
        <v>730</v>
      </c>
    </row>
    <row r="11" spans="2:9" x14ac:dyDescent="0.2">
      <c r="B11" t="s">
        <v>27</v>
      </c>
      <c r="C11">
        <v>450</v>
      </c>
      <c r="D11">
        <f t="shared" si="0"/>
        <v>50</v>
      </c>
    </row>
    <row r="12" spans="2:9" x14ac:dyDescent="0.2">
      <c r="B12" t="s">
        <v>25</v>
      </c>
      <c r="C12">
        <v>6780</v>
      </c>
      <c r="D12">
        <f t="shared" si="0"/>
        <v>6280</v>
      </c>
    </row>
    <row r="13" spans="2:9" x14ac:dyDescent="0.2">
      <c r="B13" t="s">
        <v>23</v>
      </c>
      <c r="C13">
        <v>2000</v>
      </c>
      <c r="D13">
        <f t="shared" si="0"/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Lookup1</vt:lpstr>
      <vt:lpstr>Lookup2</vt:lpstr>
      <vt:lpstr>Lookup3</vt:lpstr>
      <vt:lpstr>Lookup4</vt:lpstr>
      <vt:lpstr>Lookup5</vt:lpstr>
      <vt:lpstr>Lookup6</vt:lpstr>
      <vt:lpstr>Lookup7</vt:lpstr>
      <vt:lpstr>Tabela1</vt:lpstr>
      <vt:lpstr>Tabela2</vt:lpstr>
      <vt:lpstr>tabelaIRS</vt:lpstr>
      <vt:lpstr>tabelaPT</vt:lpstr>
      <vt:lpstr>TabelaSP</vt:lpstr>
      <vt:lpstr>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Sá</dc:creator>
  <cp:lastModifiedBy>Célia Natália Lemos Figueiredo</cp:lastModifiedBy>
  <dcterms:created xsi:type="dcterms:W3CDTF">2019-01-13T17:05:52Z</dcterms:created>
  <dcterms:modified xsi:type="dcterms:W3CDTF">2019-11-04T11:15:31Z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39408c42-89c5-4971-bd7b-4464cf12c80a</vt:lpwstr>
  </property>
</Properties>
</file>