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67672_uminho_pt/Documents/"/>
    </mc:Choice>
  </mc:AlternateContent>
  <xr:revisionPtr revIDLastSave="0" documentId="8_{66E97F69-1525-4BC3-95A6-E9B75DE5B919}" xr6:coauthVersionLast="43" xr6:coauthVersionMax="43" xr10:uidLastSave="{00000000-0000-0000-0000-000000000000}"/>
  <bookViews>
    <workbookView xWindow="-90" yWindow="-90" windowWidth="17250" windowHeight="10260" firstSheet="12" activeTab="12" xr2:uid="{00000000-000D-0000-FFFF-FFFF00000000}"/>
  </bookViews>
  <sheets>
    <sheet name="Grafico1_FSFSWS" sheetId="1" r:id="rId1"/>
    <sheet name="Grafico1_PT2_FSFS.WStandard" sheetId="10" r:id="rId2"/>
    <sheet name="FSFS.WStandard" sheetId="2" r:id="rId3"/>
    <sheet name="Grafico2_FSFSWFL" sheetId="6" r:id="rId4"/>
    <sheet name="Grafico2_PT2_FSFSWFL" sheetId="11" r:id="rId5"/>
    <sheet name="FSFS.WFimLinha" sheetId="3" r:id="rId6"/>
    <sheet name="Grafico3_MODDWS" sheetId="7" r:id="rId7"/>
    <sheet name="Grafico3_PT2_MODDWS" sheetId="12" r:id="rId8"/>
    <sheet name="MODD.WStandard" sheetId="4" r:id="rId9"/>
    <sheet name="Grafico4_MODDWFL" sheetId="8" r:id="rId10"/>
    <sheet name="Grafico4_PT2_MODDWFL" sheetId="14" r:id="rId11"/>
    <sheet name="MODD.WFimLinha" sheetId="5" r:id="rId12"/>
    <sheet name="Comparacao" sheetId="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6" i="9" l="1"/>
  <c r="U15" i="4"/>
  <c r="U5" i="4"/>
  <c r="U11" i="3"/>
  <c r="U26" i="2"/>
  <c r="U6" i="2"/>
  <c r="AD27" i="9"/>
  <c r="AD25" i="9"/>
  <c r="AC27" i="9"/>
  <c r="AD24" i="9"/>
  <c r="AD23" i="9"/>
  <c r="AD22" i="9"/>
  <c r="AD21" i="9"/>
  <c r="AD20" i="9"/>
  <c r="AC24" i="9"/>
  <c r="AC20" i="9"/>
  <c r="AC26" i="9"/>
  <c r="Z20" i="9"/>
  <c r="AC25" i="9"/>
  <c r="AC23" i="9"/>
  <c r="AC22" i="9"/>
  <c r="AC21" i="9"/>
  <c r="Z27" i="9"/>
  <c r="Z26" i="9"/>
  <c r="Z25" i="9"/>
  <c r="Z24" i="9"/>
  <c r="Z23" i="9"/>
  <c r="Z22" i="9"/>
  <c r="Z21" i="9"/>
  <c r="Y20" i="9"/>
  <c r="Y21" i="9"/>
  <c r="Y22" i="9"/>
  <c r="Y23" i="9"/>
  <c r="Y24" i="9"/>
  <c r="Y25" i="9"/>
  <c r="Y26" i="9"/>
  <c r="Y27" i="9"/>
  <c r="Z14" i="9"/>
  <c r="Z13" i="9"/>
  <c r="Z12" i="9"/>
  <c r="Z11" i="9"/>
  <c r="Z10" i="9"/>
  <c r="Z9" i="9"/>
  <c r="Z8" i="9"/>
  <c r="Z7" i="9"/>
  <c r="Y14" i="9"/>
  <c r="Y13" i="9"/>
  <c r="Y12" i="9"/>
  <c r="Y11" i="9"/>
  <c r="Y10" i="9"/>
  <c r="Y9" i="9"/>
  <c r="Y8" i="9"/>
  <c r="Y7" i="9"/>
  <c r="U11" i="5"/>
  <c r="U4" i="5"/>
  <c r="U23" i="3"/>
  <c r="U28" i="4"/>
  <c r="U23" i="4"/>
  <c r="U33" i="2"/>
  <c r="U36" i="2"/>
</calcChain>
</file>

<file path=xl/sharedStrings.xml><?xml version="1.0" encoding="utf-8"?>
<sst xmlns="http://schemas.openxmlformats.org/spreadsheetml/2006/main" count="690" uniqueCount="65">
  <si>
    <t>3_Workers</t>
  </si>
  <si>
    <t>5_Workers</t>
  </si>
  <si>
    <t>STT</t>
  </si>
  <si>
    <t>Ptardy</t>
  </si>
  <si>
    <t>TTT</t>
  </si>
  <si>
    <t>Kanbans</t>
  </si>
  <si>
    <t>infinito</t>
  </si>
  <si>
    <t>Cenário</t>
  </si>
  <si>
    <t>Replicações</t>
  </si>
  <si>
    <t>Workers</t>
  </si>
  <si>
    <t>Tardiness</t>
  </si>
  <si>
    <t>Lateness</t>
  </si>
  <si>
    <t>UtWorker</t>
  </si>
  <si>
    <t>Worker</t>
  </si>
  <si>
    <t xml:space="preserve">Distancia </t>
  </si>
  <si>
    <t>IntervaloChegadas</t>
  </si>
  <si>
    <t>UtM1</t>
  </si>
  <si>
    <t>UtM2</t>
  </si>
  <si>
    <t>UtM3</t>
  </si>
  <si>
    <t>UtM4</t>
  </si>
  <si>
    <t>UtM5</t>
  </si>
  <si>
    <t>UtM6</t>
  </si>
  <si>
    <t>Random.Exponential(2.05)</t>
  </si>
  <si>
    <t>NDestroyed</t>
  </si>
  <si>
    <t>NumCreated</t>
  </si>
  <si>
    <t>WorkerTranfer</t>
  </si>
  <si>
    <t>4 883,8600</t>
  </si>
  <si>
    <t>4 883,1500</t>
  </si>
  <si>
    <t>Random.Exponential(1.24)</t>
  </si>
  <si>
    <t>8 075,5800</t>
  </si>
  <si>
    <t>8 071,9500</t>
  </si>
  <si>
    <t>Infinito</t>
  </si>
  <si>
    <t>worker</t>
  </si>
  <si>
    <t xml:space="preserve">distancia media </t>
  </si>
  <si>
    <t xml:space="preserve">Distancia media </t>
  </si>
  <si>
    <t>NumDestroyed</t>
  </si>
  <si>
    <t>8 084,0400</t>
  </si>
  <si>
    <t>3 141,1500</t>
  </si>
  <si>
    <t xml:space="preserve">5 workers </t>
  </si>
  <si>
    <t xml:space="preserve">3 workers </t>
  </si>
  <si>
    <t>4 875,4800</t>
  </si>
  <si>
    <t>2 151,2600</t>
  </si>
  <si>
    <t>Distancia</t>
  </si>
  <si>
    <t>4 877,9100</t>
  </si>
  <si>
    <t>4 879,9600</t>
  </si>
  <si>
    <t>8 066,9600</t>
  </si>
  <si>
    <t>8 070,2200</t>
  </si>
  <si>
    <t>distancia media (metros)</t>
  </si>
  <si>
    <t>NCreated</t>
  </si>
  <si>
    <t>8 080,1000</t>
  </si>
  <si>
    <t>3 140,1400</t>
  </si>
  <si>
    <t>Regra</t>
  </si>
  <si>
    <t>NºWorkers</t>
  </si>
  <si>
    <t>GKS</t>
  </si>
  <si>
    <t>FSFS</t>
  </si>
  <si>
    <t>Standard</t>
  </si>
  <si>
    <t>FimLinha</t>
  </si>
  <si>
    <t>PTardy</t>
  </si>
  <si>
    <t>MODD</t>
  </si>
  <si>
    <t>WLC</t>
  </si>
  <si>
    <t>Ndestroyed</t>
  </si>
  <si>
    <t>Distance</t>
  </si>
  <si>
    <t>todos</t>
  </si>
  <si>
    <t>standard</t>
  </si>
  <si>
    <t>Regra de Despacho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</si>
</sst>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7" borderId="5" xfId="0" applyFont="1" applyFill="1" applyBorder="1"/>
    <xf numFmtId="0" fontId="1" fillId="7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2" fontId="0" fillId="0" borderId="0" xfId="0" applyNumberFormat="1"/>
    <xf numFmtId="0" fontId="0" fillId="6" borderId="5" xfId="0" applyFill="1" applyBorder="1"/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9" borderId="5" xfId="0" applyFill="1" applyBorder="1"/>
    <xf numFmtId="0" fontId="0" fillId="11" borderId="7" xfId="0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2" borderId="13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164" fontId="0" fillId="12" borderId="23" xfId="0" applyNumberForma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164" fontId="0" fillId="12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0" fontId="3" fillId="13" borderId="31" xfId="0" applyFont="1" applyFill="1" applyBorder="1" applyAlignment="1">
      <alignment horizontal="center" vertical="center"/>
    </xf>
    <xf numFmtId="164" fontId="0" fillId="12" borderId="32" xfId="0" applyNumberForma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12" borderId="34" xfId="0" applyNumberFormat="1" applyFill="1" applyBorder="1" applyAlignment="1">
      <alignment horizontal="center" vertical="center"/>
    </xf>
    <xf numFmtId="1" fontId="0" fillId="12" borderId="11" xfId="0" applyNumberFormat="1" applyFill="1" applyBorder="1" applyAlignment="1">
      <alignment horizontal="center" vertical="center"/>
    </xf>
    <xf numFmtId="1" fontId="0" fillId="12" borderId="13" xfId="0" applyNumberForma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12" borderId="22" xfId="0" applyNumberFormat="1" applyFill="1" applyBorder="1" applyAlignment="1">
      <alignment horizontal="center" vertical="center"/>
    </xf>
    <xf numFmtId="1" fontId="0" fillId="12" borderId="23" xfId="0" applyNumberFormat="1" applyFill="1" applyBorder="1" applyAlignment="1">
      <alignment horizontal="center" vertical="center"/>
    </xf>
    <xf numFmtId="0" fontId="3" fillId="13" borderId="35" xfId="0" applyFont="1" applyFill="1" applyBorder="1" applyAlignment="1">
      <alignment horizontal="center" vertical="center"/>
    </xf>
    <xf numFmtId="164" fontId="0" fillId="12" borderId="36" xfId="0" applyNumberFormat="1" applyFill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12" borderId="10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12" borderId="39" xfId="0" applyNumberFormat="1" applyFill="1" applyBorder="1" applyAlignment="1">
      <alignment horizontal="center" vertical="center"/>
    </xf>
    <xf numFmtId="164" fontId="0" fillId="12" borderId="38" xfId="0" applyNumberFormat="1" applyFill="1" applyBorder="1" applyAlignment="1">
      <alignment horizontal="center" vertical="center"/>
    </xf>
    <xf numFmtId="164" fontId="0" fillId="12" borderId="30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0" fillId="15" borderId="0" xfId="0" applyFill="1"/>
    <xf numFmtId="0" fontId="0" fillId="11" borderId="6" xfId="0" applyFill="1" applyBorder="1" applyAlignment="1">
      <alignment horizontal="center" vertical="center"/>
    </xf>
    <xf numFmtId="0" fontId="0" fillId="16" borderId="42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8" borderId="5" xfId="0" applyFill="1" applyBorder="1"/>
    <xf numFmtId="0" fontId="0" fillId="19" borderId="5" xfId="0" applyFill="1" applyBorder="1"/>
    <xf numFmtId="0" fontId="0" fillId="4" borderId="48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20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7" borderId="50" xfId="0" applyFont="1" applyFill="1" applyBorder="1"/>
    <xf numFmtId="0" fontId="0" fillId="9" borderId="50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1" xfId="0" applyFont="1" applyFill="1" applyBorder="1"/>
    <xf numFmtId="0" fontId="1" fillId="7" borderId="5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center"/>
    </xf>
    <xf numFmtId="0" fontId="2" fillId="6" borderId="50" xfId="0" applyFont="1" applyFill="1" applyBorder="1" applyAlignment="1">
      <alignment horizontal="center" vertical="center"/>
    </xf>
    <xf numFmtId="0" fontId="2" fillId="6" borderId="50" xfId="0" applyFont="1" applyFill="1" applyBorder="1"/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50" xfId="0" applyFill="1" applyBorder="1" applyAlignment="1">
      <alignment horizontal="center" vertical="center"/>
    </xf>
    <xf numFmtId="0" fontId="0" fillId="21" borderId="51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1" fillId="21" borderId="0" xfId="0" applyFont="1" applyFill="1"/>
    <xf numFmtId="0" fontId="0" fillId="5" borderId="51" xfId="0" applyFill="1" applyBorder="1" applyAlignment="1">
      <alignment horizontal="center"/>
    </xf>
    <xf numFmtId="0" fontId="0" fillId="5" borderId="8" xfId="0" applyFill="1" applyBorder="1"/>
    <xf numFmtId="0" fontId="0" fillId="3" borderId="38" xfId="0" applyFill="1" applyBorder="1"/>
    <xf numFmtId="0" fontId="0" fillId="5" borderId="50" xfId="0" applyFill="1" applyBorder="1" applyAlignment="1">
      <alignment horizontal="center"/>
    </xf>
    <xf numFmtId="0" fontId="0" fillId="5" borderId="54" xfId="0" applyFill="1" applyBorder="1"/>
    <xf numFmtId="0" fontId="0" fillId="3" borderId="30" xfId="0" applyFill="1" applyBorder="1"/>
    <xf numFmtId="0" fontId="0" fillId="6" borderId="51" xfId="0" applyFill="1" applyBorder="1"/>
    <xf numFmtId="0" fontId="0" fillId="9" borderId="51" xfId="0" applyFill="1" applyBorder="1"/>
    <xf numFmtId="0" fontId="0" fillId="6" borderId="51" xfId="0" applyFill="1" applyBorder="1" applyAlignment="1">
      <alignment horizontal="center" vertical="center"/>
    </xf>
    <xf numFmtId="0" fontId="0" fillId="6" borderId="50" xfId="0" applyFill="1" applyBorder="1"/>
    <xf numFmtId="0" fontId="0" fillId="9" borderId="50" xfId="0" applyFill="1" applyBorder="1"/>
    <xf numFmtId="0" fontId="0" fillId="5" borderId="55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6" xfId="0" applyFont="1" applyFill="1" applyBorder="1"/>
    <xf numFmtId="0" fontId="1" fillId="7" borderId="54" xfId="0" applyFont="1" applyFill="1" applyBorder="1"/>
    <xf numFmtId="0" fontId="1" fillId="7" borderId="6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1" borderId="48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22" borderId="5" xfId="0" applyFill="1" applyBorder="1"/>
    <xf numFmtId="0" fontId="0" fillId="23" borderId="5" xfId="0" applyFill="1" applyBorder="1"/>
    <xf numFmtId="0" fontId="0" fillId="24" borderId="5" xfId="0" applyFill="1" applyBorder="1"/>
    <xf numFmtId="0" fontId="0" fillId="16" borderId="5" xfId="0" applyFill="1" applyBorder="1" applyAlignment="1">
      <alignment horizontal="center" vertical="center"/>
    </xf>
    <xf numFmtId="0" fontId="0" fillId="16" borderId="5" xfId="0" applyFill="1" applyBorder="1"/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164" fontId="0" fillId="12" borderId="55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164" fontId="0" fillId="12" borderId="59" xfId="0" applyNumberFormat="1" applyFill="1" applyBorder="1" applyAlignment="1">
      <alignment horizontal="center" vertical="center"/>
    </xf>
    <xf numFmtId="164" fontId="0" fillId="12" borderId="56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/>
    </xf>
    <xf numFmtId="164" fontId="0" fillId="16" borderId="36" xfId="0" applyNumberFormat="1" applyFill="1" applyBorder="1" applyAlignment="1">
      <alignment horizontal="center" vertical="center"/>
    </xf>
    <xf numFmtId="164" fontId="0" fillId="16" borderId="12" xfId="0" applyNumberFormat="1" applyFill="1" applyBorder="1" applyAlignment="1">
      <alignment horizontal="center" vertical="center"/>
    </xf>
    <xf numFmtId="164" fontId="0" fillId="16" borderId="13" xfId="0" applyNumberFormat="1" applyFill="1" applyBorder="1" applyAlignment="1">
      <alignment horizontal="center" vertical="center"/>
    </xf>
    <xf numFmtId="164" fontId="0" fillId="16" borderId="28" xfId="0" applyNumberFormat="1" applyFill="1" applyBorder="1" applyAlignment="1">
      <alignment horizontal="center" vertical="center"/>
    </xf>
    <xf numFmtId="1" fontId="0" fillId="16" borderId="11" xfId="0" applyNumberFormat="1" applyFill="1" applyBorder="1" applyAlignment="1">
      <alignment horizontal="center" vertical="center"/>
    </xf>
    <xf numFmtId="1" fontId="0" fillId="16" borderId="13" xfId="0" applyNumberFormat="1" applyFill="1" applyBorder="1" applyAlignment="1">
      <alignment horizontal="center" vertical="center"/>
    </xf>
    <xf numFmtId="164" fontId="0" fillId="16" borderId="32" xfId="0" applyNumberFormat="1" applyFill="1" applyBorder="1" applyAlignment="1">
      <alignment horizontal="center" vertical="center"/>
    </xf>
    <xf numFmtId="164" fontId="0" fillId="16" borderId="37" xfId="0" applyNumberFormat="1" applyFill="1" applyBorder="1" applyAlignment="1">
      <alignment horizontal="center" vertical="center"/>
    </xf>
    <xf numFmtId="164" fontId="0" fillId="16" borderId="17" xfId="0" applyNumberFormat="1" applyFill="1" applyBorder="1" applyAlignment="1">
      <alignment horizontal="center" vertical="center"/>
    </xf>
    <xf numFmtId="164" fontId="0" fillId="16" borderId="18" xfId="0" applyNumberFormat="1" applyFill="1" applyBorder="1" applyAlignment="1">
      <alignment horizontal="center" vertical="center"/>
    </xf>
    <xf numFmtId="164" fontId="0" fillId="16" borderId="29" xfId="0" applyNumberFormat="1" applyFill="1" applyBorder="1" applyAlignment="1">
      <alignment horizontal="center" vertical="center"/>
    </xf>
    <xf numFmtId="1" fontId="0" fillId="16" borderId="16" xfId="0" applyNumberFormat="1" applyFill="1" applyBorder="1" applyAlignment="1">
      <alignment horizontal="center" vertical="center"/>
    </xf>
    <xf numFmtId="1" fontId="0" fillId="16" borderId="18" xfId="0" applyNumberFormat="1" applyFill="1" applyBorder="1" applyAlignment="1">
      <alignment horizontal="center" vertical="center"/>
    </xf>
    <xf numFmtId="164" fontId="0" fillId="16" borderId="33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13" borderId="46" xfId="0" applyFont="1" applyFill="1" applyBorder="1" applyAlignment="1">
      <alignment horizontal="center" vertical="center"/>
    </xf>
    <xf numFmtId="0" fontId="4" fillId="13" borderId="45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4" borderId="26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78F98-1562-42EC-B7C2-AAF25DD9696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PTardy 3</a:t>
            </a:r>
            <a:r>
              <a:rPr lang="en-US" baseline="0"/>
              <a:t>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79892622732851"/>
          <c:y val="0.24361627192105476"/>
          <c:w val="0.75498636314255707"/>
          <c:h val="0.449900447216827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4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  <c:pt idx="10">
                  <c:v>9.5468899999999994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4"/>
                <c:pt idx="0">
                  <c:v>97.884399999999999</c:v>
                </c:pt>
                <c:pt idx="1">
                  <c:v>90.019300000000001</c:v>
                </c:pt>
                <c:pt idx="2">
                  <c:v>25.773099999999999</c:v>
                </c:pt>
                <c:pt idx="3">
                  <c:v>10.278</c:v>
                </c:pt>
                <c:pt idx="4">
                  <c:v>7.2742199999999997</c:v>
                </c:pt>
                <c:pt idx="5">
                  <c:v>5.43879</c:v>
                </c:pt>
                <c:pt idx="6">
                  <c:v>6.1190899999999999</c:v>
                </c:pt>
                <c:pt idx="7">
                  <c:v>6.3871200000000004</c:v>
                </c:pt>
                <c:pt idx="8">
                  <c:v>11.5943</c:v>
                </c:pt>
                <c:pt idx="10">
                  <c:v>25.773099999999999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Ptardy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DC-49CA-8E08-C3BCDEF5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18016"/>
        <c:axId val="361403680"/>
      </c:scatterChart>
      <c:valAx>
        <c:axId val="3675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3680"/>
        <c:crosses val="autoZero"/>
        <c:crossBetween val="midCat"/>
      </c:valAx>
      <c:valAx>
        <c:axId val="361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Grafico1_PT2_FSFS.WStandard!$O$16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Grafico1_PT2_FSFS.WStandard!$N$17:$N$22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Grafico1_PT2_FSFS.WStandard!$O$17:$O$22</c:f>
              <c:numCache>
                <c:formatCode>General</c:formatCode>
                <c:ptCount val="6"/>
                <c:pt idx="0">
                  <c:v>25.773099999999999</c:v>
                </c:pt>
                <c:pt idx="1">
                  <c:v>10.278</c:v>
                </c:pt>
                <c:pt idx="2">
                  <c:v>7.2742199999999997</c:v>
                </c:pt>
                <c:pt idx="3">
                  <c:v>5.43879</c:v>
                </c:pt>
                <c:pt idx="4">
                  <c:v>6.1190899999999999</c:v>
                </c:pt>
                <c:pt idx="5">
                  <c:v>6.3871200000000004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C-497D-8923-F196C98B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6032"/>
        <c:axId val="537986360"/>
      </c:scatterChart>
      <c:valAx>
        <c:axId val="537986032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6360"/>
        <c:crosses val="autoZero"/>
        <c:crossBetween val="midCat"/>
      </c:valAx>
      <c:valAx>
        <c:axId val="5379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Grafico1_PT2_FSFS.WStandard!$B$28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Grafico1_PT2_FSFS.WStandard!$A$29:$A$38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Grafico1_PT2_FSFS.WStandard!$B$29:$B$38</c:f>
              <c:numCache>
                <c:formatCode>General</c:formatCode>
                <c:ptCount val="10"/>
                <c:pt idx="0">
                  <c:v>33.387700000000002</c:v>
                </c:pt>
                <c:pt idx="1">
                  <c:v>29.2257</c:v>
                </c:pt>
                <c:pt idx="2">
                  <c:v>27.786300000000001</c:v>
                </c:pt>
                <c:pt idx="3">
                  <c:v>26.969200000000001</c:v>
                </c:pt>
                <c:pt idx="4">
                  <c:v>26.013300000000001</c:v>
                </c:pt>
                <c:pt idx="5">
                  <c:v>26.012799999999999</c:v>
                </c:pt>
                <c:pt idx="6">
                  <c:v>25.1751</c:v>
                </c:pt>
                <c:pt idx="7">
                  <c:v>25.1432</c:v>
                </c:pt>
                <c:pt idx="8">
                  <c:v>25.093</c:v>
                </c:pt>
                <c:pt idx="9">
                  <c:v>24.894200000000001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C-4BB0-9AEA-2CED8CAA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11512"/>
        <c:axId val="1352115256"/>
      </c:scatterChart>
      <c:valAx>
        <c:axId val="1352111512"/>
        <c:scaling>
          <c:orientation val="minMax"/>
          <c:max val="25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15256"/>
        <c:crosses val="autoZero"/>
        <c:crossBetween val="midCat"/>
      </c:valAx>
      <c:valAx>
        <c:axId val="1352115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1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Grafico1_PT2_FSFS.WStandard!$B$44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Grafico1_PT2_FSFS.WStandard!$A$45:$A$54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Grafico1_PT2_FSFS.WStandard!$B$45:$B$54</c:f>
              <c:numCache>
                <c:formatCode>General</c:formatCode>
                <c:ptCount val="10"/>
                <c:pt idx="0">
                  <c:v>25.692699999999999</c:v>
                </c:pt>
                <c:pt idx="1">
                  <c:v>19.4556</c:v>
                </c:pt>
                <c:pt idx="2">
                  <c:v>16.571300000000001</c:v>
                </c:pt>
                <c:pt idx="3">
                  <c:v>14.9618</c:v>
                </c:pt>
                <c:pt idx="4">
                  <c:v>12.4527</c:v>
                </c:pt>
                <c:pt idx="5">
                  <c:v>13.2348</c:v>
                </c:pt>
                <c:pt idx="6">
                  <c:v>12.0136</c:v>
                </c:pt>
                <c:pt idx="7">
                  <c:v>12.14</c:v>
                </c:pt>
                <c:pt idx="8">
                  <c:v>11.5848</c:v>
                </c:pt>
                <c:pt idx="9">
                  <c:v>12.4786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1-49F4-B51C-08BAA6E22437}"/>
            </c:ext>
          </c:extLst>
        </c:ser>
        <c:ser>
          <c:idx val="1"/>
          <c:order val="1"/>
          <c:tx>
            <c:strRef>
              <c:f>Grafico1_PT2_FSFS.WStandard!$C$44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Grafico1_PT2_FSFS.WStandard!$A$45:$A$54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Grafico1_PT2_FSFS.WStandard!$C$45:$C$54</c:f>
              <c:numCache>
                <c:formatCode>General</c:formatCode>
                <c:ptCount val="10"/>
                <c:pt idx="0">
                  <c:v>33.387700000000002</c:v>
                </c:pt>
                <c:pt idx="1">
                  <c:v>29.2257</c:v>
                </c:pt>
                <c:pt idx="2">
                  <c:v>27.786300000000001</c:v>
                </c:pt>
                <c:pt idx="3">
                  <c:v>26.969200000000001</c:v>
                </c:pt>
                <c:pt idx="4">
                  <c:v>26.013300000000001</c:v>
                </c:pt>
                <c:pt idx="5">
                  <c:v>26.012799999999999</c:v>
                </c:pt>
                <c:pt idx="6">
                  <c:v>25.1751</c:v>
                </c:pt>
                <c:pt idx="7">
                  <c:v>25.1432</c:v>
                </c:pt>
                <c:pt idx="8">
                  <c:v>25.093</c:v>
                </c:pt>
                <c:pt idx="9">
                  <c:v>24.894200000000001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1-49F4-B51C-08BAA6E2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04208"/>
        <c:axId val="642903224"/>
      </c:scatterChart>
      <c:valAx>
        <c:axId val="642904208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3224"/>
        <c:crosses val="autoZero"/>
        <c:crossBetween val="midCat"/>
      </c:valAx>
      <c:valAx>
        <c:axId val="6429032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 i="0" baseline="0">
                    <a:effectLst/>
                  </a:rPr>
                  <a:t>Medidas de desmnpenho </a:t>
                </a:r>
                <a:endParaRPr lang="pt-P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Grafico1_PT2_FSFS.WStandard!$O$44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Grafico1_PT2_FSFS.WStandard!$N$45:$N$50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Grafico1_PT2_FSFS.WStandard!$O$45:$O$50</c:f>
              <c:numCache>
                <c:formatCode>General</c:formatCode>
                <c:ptCount val="6"/>
                <c:pt idx="0">
                  <c:v>25.773099999999999</c:v>
                </c:pt>
                <c:pt idx="1">
                  <c:v>10.278</c:v>
                </c:pt>
                <c:pt idx="2">
                  <c:v>7.2742199999999997</c:v>
                </c:pt>
                <c:pt idx="3">
                  <c:v>5.43879</c:v>
                </c:pt>
                <c:pt idx="4">
                  <c:v>6.1190899999999999</c:v>
                </c:pt>
                <c:pt idx="5">
                  <c:v>6.3871200000000004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C-497C-B187-3D9F1731804C}"/>
            </c:ext>
          </c:extLst>
        </c:ser>
        <c:ser>
          <c:idx val="1"/>
          <c:order val="1"/>
          <c:tx>
            <c:strRef>
              <c:f>Grafico1_PT2_FSFS.WStandard!$P$44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Grafico1_PT2_FSFS.WStandard!$N$45:$N$50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Grafico1_PT2_FSFS.WStandard!$P$45:$P$50</c:f>
              <c:numCache>
                <c:formatCode>General</c:formatCode>
                <c:ptCount val="6"/>
                <c:pt idx="0">
                  <c:v>32.5473</c:v>
                </c:pt>
                <c:pt idx="1">
                  <c:v>21.565799999999999</c:v>
                </c:pt>
                <c:pt idx="2">
                  <c:v>19.8293</c:v>
                </c:pt>
                <c:pt idx="3">
                  <c:v>18.987200000000001</c:v>
                </c:pt>
                <c:pt idx="4">
                  <c:v>19.340299999999999</c:v>
                </c:pt>
                <c:pt idx="5">
                  <c:v>19.485499999999998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C-497C-B187-3D9F1731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06176"/>
        <c:axId val="356604208"/>
      </c:scatterChart>
      <c:valAx>
        <c:axId val="356606176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04208"/>
        <c:crosses val="autoZero"/>
        <c:crossBetween val="midCat"/>
      </c:valAx>
      <c:valAx>
        <c:axId val="3566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0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Grafico1_PT2_FSFS.WStandard!$B$59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Grafico1_PT2_FSFS.WStandard!$A$60:$A$69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Grafico1_PT2_FSFS.WStandard!$B$60:$B$69</c:f>
              <c:numCache>
                <c:formatCode>General</c:formatCode>
                <c:ptCount val="10"/>
                <c:pt idx="0">
                  <c:v>5.1581299999999999</c:v>
                </c:pt>
                <c:pt idx="1">
                  <c:v>2.7901699999999998</c:v>
                </c:pt>
                <c:pt idx="2">
                  <c:v>2.0827800000000001</c:v>
                </c:pt>
                <c:pt idx="3">
                  <c:v>1.7863899999999999</c:v>
                </c:pt>
                <c:pt idx="4">
                  <c:v>1.3029900000000001</c:v>
                </c:pt>
                <c:pt idx="5">
                  <c:v>1.37422</c:v>
                </c:pt>
                <c:pt idx="6">
                  <c:v>0.92021399999999998</c:v>
                </c:pt>
                <c:pt idx="7">
                  <c:v>0.97852300000000003</c:v>
                </c:pt>
                <c:pt idx="8">
                  <c:v>1.0659799999999999</c:v>
                </c:pt>
                <c:pt idx="9">
                  <c:v>1.2015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A-472C-974D-C6A9CBBB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85808"/>
        <c:axId val="743590728"/>
      </c:scatterChart>
      <c:valAx>
        <c:axId val="743585808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0728"/>
        <c:crosses val="autoZero"/>
        <c:crossBetween val="midCat"/>
      </c:valAx>
      <c:valAx>
        <c:axId val="7435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"/>
                <c:pt idx="0">
                  <c:v>-7.6324100000000001</c:v>
                </c:pt>
                <c:pt idx="1">
                  <c:v>-11.813700000000001</c:v>
                </c:pt>
                <c:pt idx="2">
                  <c:v>-13.286199999999999</c:v>
                </c:pt>
                <c:pt idx="3">
                  <c:v>-14.1113</c:v>
                </c:pt>
                <c:pt idx="4">
                  <c:v>-15.0359</c:v>
                </c:pt>
                <c:pt idx="5">
                  <c:v>-15.083299999999999</c:v>
                </c:pt>
                <c:pt idx="6">
                  <c:v>-15.9162</c:v>
                </c:pt>
                <c:pt idx="7">
                  <c:v>-15.988200000000001</c:v>
                </c:pt>
                <c:pt idx="8">
                  <c:v>-15.994</c:v>
                </c:pt>
                <c:pt idx="9">
                  <c:v>-16.255600000000001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Lateness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CD4-4637-B782-4E5FE426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37920"/>
        <c:axId val="547238248"/>
      </c:scatterChart>
      <c:valAx>
        <c:axId val="547237920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8248"/>
        <c:crosses val="autoZero"/>
        <c:crossBetween val="midCat"/>
      </c:valAx>
      <c:valAx>
        <c:axId val="547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Grafico1_PT2_FSFS.WStandard!$O$59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Grafico1_PT2_FSFS.WStandard!$N$60:$N$65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Grafico1_PT2_FSFS.WStandard!$O$60:$O$65</c:f>
              <c:numCache>
                <c:formatCode>General</c:formatCode>
                <c:ptCount val="6"/>
                <c:pt idx="0">
                  <c:v>7.1509200000000002</c:v>
                </c:pt>
                <c:pt idx="1">
                  <c:v>1.4203399999999999</c:v>
                </c:pt>
                <c:pt idx="2">
                  <c:v>0.81447899999999995</c:v>
                </c:pt>
                <c:pt idx="3">
                  <c:v>0.55082699999999996</c:v>
                </c:pt>
                <c:pt idx="4">
                  <c:v>0.55344700000000002</c:v>
                </c:pt>
                <c:pt idx="5">
                  <c:v>0.56008599999999997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2-4A55-9EEA-34E03736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59128"/>
        <c:axId val="717162408"/>
      </c:scatterChart>
      <c:valAx>
        <c:axId val="717159128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2408"/>
        <c:crosses val="autoZero"/>
        <c:crossBetween val="midCat"/>
      </c:valAx>
      <c:valAx>
        <c:axId val="7171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Grafico1_PT2_FSFS.WStandard!$O$73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Grafico1_PT2_FSFS.WStandard!$N$74:$N$79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Grafico1_PT2_FSFS.WStandard!$O$74:$O$79</c:f>
              <c:numCache>
                <c:formatCode>General</c:formatCode>
                <c:ptCount val="6"/>
                <c:pt idx="0">
                  <c:v>-8.9308899999999998</c:v>
                </c:pt>
                <c:pt idx="1">
                  <c:v>-19.952500000000001</c:v>
                </c:pt>
                <c:pt idx="2">
                  <c:v>-21.718399999999999</c:v>
                </c:pt>
                <c:pt idx="3">
                  <c:v>-22.553599999999999</c:v>
                </c:pt>
                <c:pt idx="4">
                  <c:v>-22.245100000000001</c:v>
                </c:pt>
                <c:pt idx="5">
                  <c:v>-22.1053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5-422C-B1CE-EE88CB16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60440"/>
        <c:axId val="717161424"/>
      </c:scatterChart>
      <c:valAx>
        <c:axId val="717160440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1424"/>
        <c:crosses val="autoZero"/>
        <c:crossBetween val="midCat"/>
      </c:valAx>
      <c:valAx>
        <c:axId val="717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Grafico1_PT2_FSFS.WStandard!$O$29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Grafico1_PT2_FSFS.WStandard!$N$30:$N$35</c:f>
              <c:numCache>
                <c:formatCode>General</c:formatCode>
                <c:ptCount val="6"/>
                <c:pt idx="0">
                  <c:v>9.5468899999999994</c:v>
                </c:pt>
                <c:pt idx="1">
                  <c:v>10.654199999999999</c:v>
                </c:pt>
                <c:pt idx="2">
                  <c:v>11.7674</c:v>
                </c:pt>
                <c:pt idx="3">
                  <c:v>12.787100000000001</c:v>
                </c:pt>
                <c:pt idx="4">
                  <c:v>13.771100000000001</c:v>
                </c:pt>
                <c:pt idx="5">
                  <c:v>14.6364</c:v>
                </c:pt>
              </c:numCache>
            </c:numRef>
          </c:xVal>
          <c:yVal>
            <c:numRef>
              <c:f>Grafico1_PT2_FSFS.WStandard!$O$30:$O$35</c:f>
              <c:numCache>
                <c:formatCode>General</c:formatCode>
                <c:ptCount val="6"/>
                <c:pt idx="0">
                  <c:v>32.5473</c:v>
                </c:pt>
                <c:pt idx="1">
                  <c:v>21.565799999999999</c:v>
                </c:pt>
                <c:pt idx="2">
                  <c:v>19.8293</c:v>
                </c:pt>
                <c:pt idx="3">
                  <c:v>18.987200000000001</c:v>
                </c:pt>
                <c:pt idx="4">
                  <c:v>19.340299999999999</c:v>
                </c:pt>
                <c:pt idx="5">
                  <c:v>19.485499999999998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7-4BCD-BA61-6B43D589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09192"/>
        <c:axId val="771316408"/>
      </c:scatterChart>
      <c:valAx>
        <c:axId val="771309192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6408"/>
        <c:crosses val="autoZero"/>
        <c:crossBetween val="midCat"/>
      </c:valAx>
      <c:valAx>
        <c:axId val="7713164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3WorkersPtardy</a:t>
            </a:r>
          </a:p>
        </c:rich>
      </c:tx>
      <c:layout>
        <c:manualLayout>
          <c:xMode val="edge"/>
          <c:yMode val="edge"/>
          <c:x val="0.41122483101590523"/>
          <c:y val="1.060070966325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9810627059707E-2"/>
          <c:y val="0.22676267026461924"/>
          <c:w val="0.86119794121825699"/>
          <c:h val="0.598969534378708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Grafico2_FSFSWFL!$C$3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Grafico2_FSFSWFL!$B$4:$B$10</c:f>
              <c:numCache>
                <c:formatCode>General</c:formatCode>
                <c:ptCount val="7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  <c:pt idx="4">
                  <c:v>44.126600000000003</c:v>
                </c:pt>
                <c:pt idx="5">
                  <c:v>48.7742</c:v>
                </c:pt>
                <c:pt idx="6">
                  <c:v>4474.6499999999996</c:v>
                </c:pt>
              </c:numCache>
            </c:numRef>
          </c:xVal>
          <c:yVal>
            <c:numRef>
              <c:f>Grafico2_FSFSWFL!$C$4:$C$10</c:f>
              <c:numCache>
                <c:formatCode>General</c:formatCode>
                <c:ptCount val="7"/>
                <c:pt idx="0">
                  <c:v>99.537899999999993</c:v>
                </c:pt>
                <c:pt idx="1">
                  <c:v>99.471199999999996</c:v>
                </c:pt>
                <c:pt idx="2">
                  <c:v>99.474100000000007</c:v>
                </c:pt>
                <c:pt idx="3">
                  <c:v>99.477999999999994</c:v>
                </c:pt>
                <c:pt idx="4">
                  <c:v>99.490899999999996</c:v>
                </c:pt>
                <c:pt idx="5">
                  <c:v>99.483000000000004</c:v>
                </c:pt>
                <c:pt idx="6">
                  <c:v>99.4773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0-4A71-B92A-F2CFEF81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09887"/>
        <c:axId val="1443526127"/>
      </c:scatterChart>
      <c:valAx>
        <c:axId val="1291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26127"/>
        <c:crosses val="autoZero"/>
        <c:crossBetween val="midCat"/>
      </c:valAx>
      <c:valAx>
        <c:axId val="14435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TTT</a:t>
            </a:r>
            <a:r>
              <a:rPr lang="en-US" baseline="0"/>
              <a:t> 3</a:t>
            </a:r>
            <a:r>
              <a:rPr lang="en-US"/>
              <a:t>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4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  <c:pt idx="10">
                  <c:v>9.5468899999999994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4"/>
                <c:pt idx="0">
                  <c:v>1156.1400000000001</c:v>
                </c:pt>
                <c:pt idx="1">
                  <c:v>244.005</c:v>
                </c:pt>
                <c:pt idx="2">
                  <c:v>32.5473</c:v>
                </c:pt>
                <c:pt idx="3">
                  <c:v>21.565799999999999</c:v>
                </c:pt>
                <c:pt idx="4">
                  <c:v>19.8293</c:v>
                </c:pt>
                <c:pt idx="5">
                  <c:v>18.987200000000001</c:v>
                </c:pt>
                <c:pt idx="6">
                  <c:v>19.340299999999999</c:v>
                </c:pt>
                <c:pt idx="7">
                  <c:v>19.485499999999998</c:v>
                </c:pt>
                <c:pt idx="8">
                  <c:v>21.353899999999999</c:v>
                </c:pt>
                <c:pt idx="10">
                  <c:v>32.5473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TTT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31-4788-B8B4-53EF470F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19832"/>
        <c:axId val="613520160"/>
      </c:scatterChart>
      <c:valAx>
        <c:axId val="6135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20160"/>
        <c:crosses val="autoZero"/>
        <c:crossBetween val="midCat"/>
      </c:valAx>
      <c:valAx>
        <c:axId val="6135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3WorkersTTT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Grafico2_FSFSWFL!$D$3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Grafico2_FSFSWFL!$B$4:$B$10</c:f>
              <c:numCache>
                <c:formatCode>General</c:formatCode>
                <c:ptCount val="7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  <c:pt idx="4">
                  <c:v>44.126600000000003</c:v>
                </c:pt>
                <c:pt idx="5">
                  <c:v>48.7742</c:v>
                </c:pt>
                <c:pt idx="6">
                  <c:v>4474.6499999999996</c:v>
                </c:pt>
              </c:numCache>
            </c:numRef>
          </c:xVal>
          <c:yVal>
            <c:numRef>
              <c:f>Grafico2_FSFSWFL!$D$4:$D$10</c:f>
              <c:numCache>
                <c:formatCode>General</c:formatCode>
                <c:ptCount val="7"/>
                <c:pt idx="0">
                  <c:v>5048.01</c:v>
                </c:pt>
                <c:pt idx="1">
                  <c:v>4474.71</c:v>
                </c:pt>
                <c:pt idx="2">
                  <c:v>4474.55</c:v>
                </c:pt>
                <c:pt idx="3">
                  <c:v>4474.5</c:v>
                </c:pt>
                <c:pt idx="4">
                  <c:v>4474.47</c:v>
                </c:pt>
                <c:pt idx="5">
                  <c:v>4474.49</c:v>
                </c:pt>
                <c:pt idx="6">
                  <c:v>4474.66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44AE-BEEF-6C0E6403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26031"/>
        <c:axId val="1234123183"/>
      </c:scatterChart>
      <c:valAx>
        <c:axId val="17772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3183"/>
        <c:crosses val="autoZero"/>
        <c:crossBetween val="midCat"/>
      </c:valAx>
      <c:valAx>
        <c:axId val="12341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5WorkersPtardy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Grafico2_FSFSWFL!$N$3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Grafico2_FSFSWFL!$M$4:$M$10</c:f>
              <c:numCache>
                <c:formatCode>General</c:formatCode>
                <c:ptCount val="7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  <c:pt idx="4">
                  <c:v>26.071300000000001</c:v>
                </c:pt>
                <c:pt idx="5">
                  <c:v>28.8538</c:v>
                </c:pt>
                <c:pt idx="6">
                  <c:v>4429.3900000000003</c:v>
                </c:pt>
              </c:numCache>
            </c:numRef>
          </c:xVal>
          <c:yVal>
            <c:numRef>
              <c:f>Grafico2_FSFSWFL!$N$4:$N$10</c:f>
              <c:numCache>
                <c:formatCode>General</c:formatCode>
                <c:ptCount val="7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  <c:pt idx="4">
                  <c:v>99.528199999999998</c:v>
                </c:pt>
                <c:pt idx="5">
                  <c:v>99.534700000000001</c:v>
                </c:pt>
                <c:pt idx="6">
                  <c:v>99.511700000000005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F-4C61-A9C0-915ED133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94159"/>
        <c:axId val="1443526543"/>
      </c:scatterChart>
      <c:valAx>
        <c:axId val="17594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26543"/>
        <c:crosses val="autoZero"/>
        <c:crossBetween val="midCat"/>
      </c:valAx>
      <c:valAx>
        <c:axId val="14435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5WorkersTTT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Grafico2_FSFSWFL!$O$3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Grafico2_FSFSWFL!$M$4:$M$10</c:f>
              <c:numCache>
                <c:formatCode>General</c:formatCode>
                <c:ptCount val="7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  <c:pt idx="4">
                  <c:v>26.071300000000001</c:v>
                </c:pt>
                <c:pt idx="5">
                  <c:v>28.8538</c:v>
                </c:pt>
                <c:pt idx="6">
                  <c:v>4429.3900000000003</c:v>
                </c:pt>
              </c:numCache>
            </c:numRef>
          </c:xVal>
          <c:yVal>
            <c:numRef>
              <c:f>Grafico2_FSFSWFL!$N$4:$N$11</c:f>
              <c:numCache>
                <c:formatCode>General</c:formatCode>
                <c:ptCount val="8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  <c:pt idx="4">
                  <c:v>99.528199999999998</c:v>
                </c:pt>
                <c:pt idx="5">
                  <c:v>99.534700000000001</c:v>
                </c:pt>
                <c:pt idx="6">
                  <c:v>99.511700000000005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7-4103-904B-920328A9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35839"/>
        <c:axId val="1760593711"/>
      </c:scatterChart>
      <c:valAx>
        <c:axId val="1233935839"/>
        <c:scaling>
          <c:orientation val="minMax"/>
          <c:min val="-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93711"/>
        <c:crosses val="autoZero"/>
        <c:crossBetween val="midCat"/>
      </c:valAx>
      <c:valAx>
        <c:axId val="17605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3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 3 Trabalhadores - FSFS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Grafico2_FSFSWFL!$C$18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Grafico2_FSFSWFL!$B$19:$B$21</c:f>
              <c:numCache>
                <c:formatCode>General</c:formatCode>
                <c:ptCount val="3"/>
                <c:pt idx="0">
                  <c:v>5.5709400000000002</c:v>
                </c:pt>
                <c:pt idx="1">
                  <c:v>11.5877</c:v>
                </c:pt>
                <c:pt idx="2">
                  <c:v>48.7742</c:v>
                </c:pt>
              </c:numCache>
            </c:numRef>
          </c:xVal>
          <c:yVal>
            <c:numRef>
              <c:f>Grafico2_FSFSWFL!$C$19:$C$21</c:f>
              <c:numCache>
                <c:formatCode>General</c:formatCode>
                <c:ptCount val="3"/>
                <c:pt idx="0">
                  <c:v>99.537899999999993</c:v>
                </c:pt>
                <c:pt idx="1">
                  <c:v>99.471199999999996</c:v>
                </c:pt>
                <c:pt idx="2">
                  <c:v>99.483000000000004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D-413A-8733-7F0C844C66F4}"/>
            </c:ext>
          </c:extLst>
        </c:ser>
        <c:ser>
          <c:idx val="1"/>
          <c:order val="1"/>
          <c:tx>
            <c:strRef>
              <c:f>Grafico2_FSFSWFL!$D$18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Grafico2_FSFSWFL!$B$19:$B$21</c:f>
              <c:numCache>
                <c:formatCode>General</c:formatCode>
                <c:ptCount val="3"/>
                <c:pt idx="0">
                  <c:v>5.5709400000000002</c:v>
                </c:pt>
                <c:pt idx="1">
                  <c:v>11.5877</c:v>
                </c:pt>
                <c:pt idx="2">
                  <c:v>48.7742</c:v>
                </c:pt>
              </c:numCache>
            </c:numRef>
          </c:xVal>
          <c:yVal>
            <c:numRef>
              <c:f>Grafico2_FSFSWFL!$D$19:$D$21</c:f>
              <c:numCache>
                <c:formatCode>General</c:formatCode>
                <c:ptCount val="3"/>
                <c:pt idx="0">
                  <c:v>5048.01</c:v>
                </c:pt>
                <c:pt idx="1">
                  <c:v>4474.71</c:v>
                </c:pt>
                <c:pt idx="2">
                  <c:v>4474.49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D-413A-8733-7F0C844C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58880"/>
        <c:axId val="665959864"/>
      </c:scatterChart>
      <c:valAx>
        <c:axId val="6659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9864"/>
        <c:crosses val="autoZero"/>
        <c:crossBetween val="midCat"/>
      </c:valAx>
      <c:valAx>
        <c:axId val="6659598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 5 Trabalhadores - FSFS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PTardy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Grafico2_FSFSWFL!$M$4:$M$9</c:f>
              <c:numCache>
                <c:formatCode>General</c:formatCode>
                <c:ptCount val="6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  <c:pt idx="4">
                  <c:v>26.071300000000001</c:v>
                </c:pt>
                <c:pt idx="5">
                  <c:v>28.8538</c:v>
                </c:pt>
              </c:numCache>
            </c:numRef>
          </c:xVal>
          <c:yVal>
            <c:numRef>
              <c:f>Grafico2_FSFSWFL!$N$4:$N$9</c:f>
              <c:numCache>
                <c:formatCode>General</c:formatCode>
                <c:ptCount val="6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  <c:pt idx="4">
                  <c:v>99.528199999999998</c:v>
                </c:pt>
                <c:pt idx="5">
                  <c:v>99.534700000000001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F-4999-BEB5-D7BDFEB6D1AA}"/>
            </c:ext>
          </c:extLst>
        </c:ser>
        <c:ser>
          <c:idx val="1"/>
          <c:order val="1"/>
          <c:tx>
            <c:v>STT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Grafico2_FSFSWFL!$M$4:$M$9</c:f>
              <c:numCache>
                <c:formatCode>General</c:formatCode>
                <c:ptCount val="6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  <c:pt idx="4">
                  <c:v>26.071300000000001</c:v>
                </c:pt>
                <c:pt idx="5">
                  <c:v>28.8538</c:v>
                </c:pt>
              </c:numCache>
            </c:numRef>
          </c:xVal>
          <c:yVal>
            <c:numRef>
              <c:f>Grafico2_FSFSWFL!$O$4:$O$9</c:f>
              <c:numCache>
                <c:formatCode>General</c:formatCode>
                <c:ptCount val="6"/>
                <c:pt idx="0">
                  <c:v>6218.17</c:v>
                </c:pt>
                <c:pt idx="1">
                  <c:v>4878.6099999999997</c:v>
                </c:pt>
                <c:pt idx="2">
                  <c:v>4431.3</c:v>
                </c:pt>
                <c:pt idx="3">
                  <c:v>4436.54</c:v>
                </c:pt>
                <c:pt idx="4">
                  <c:v>4433.22</c:v>
                </c:pt>
                <c:pt idx="5">
                  <c:v>4435.34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F-4999-BEB5-D7BDFEB6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19680"/>
        <c:axId val="1099581616"/>
      </c:scatterChart>
      <c:valAx>
        <c:axId val="1851019680"/>
        <c:scaling>
          <c:orientation val="minMax"/>
          <c:max val="32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>
                    <a:solidFill>
                      <a:sysClr val="windowText" lastClr="000000"/>
                    </a:solidFill>
                  </a:rPr>
                  <a:t>STT</a:t>
                </a:r>
                <a:endParaRPr lang="pt-PT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81616"/>
        <c:crosses val="autoZero"/>
        <c:crossBetween val="midCat"/>
      </c:valAx>
      <c:valAx>
        <c:axId val="1099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9680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Grafico2_PT2_FSFSWFL!$B$7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Grafico2_PT2_FSFSWFL!$A$8:$A$11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Grafico2_PT2_FSFSWFL!$B$8:$B$11</c:f>
              <c:numCache>
                <c:formatCode>General</c:formatCode>
                <c:ptCount val="4"/>
                <c:pt idx="0">
                  <c:v>99.537899999999993</c:v>
                </c:pt>
                <c:pt idx="1">
                  <c:v>99.471199999999996</c:v>
                </c:pt>
                <c:pt idx="2">
                  <c:v>99.474100000000007</c:v>
                </c:pt>
                <c:pt idx="3">
                  <c:v>99.477999999999994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D-420A-9889-039BFDC4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74032"/>
        <c:axId val="548169112"/>
      </c:scatterChart>
      <c:valAx>
        <c:axId val="5481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112"/>
        <c:crosses val="autoZero"/>
        <c:crossBetween val="midCat"/>
      </c:valAx>
      <c:valAx>
        <c:axId val="5481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marL="0" marR="0" lvl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Grafico2_PT2_FSFSWFL!$B$17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Grafico2_PT2_FSFSWFL!$A$18:$A$21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Grafico2_PT2_FSFSWFL!$B$18:$B$21</c:f>
              <c:numCache>
                <c:formatCode>General</c:formatCode>
                <c:ptCount val="4"/>
                <c:pt idx="0">
                  <c:v>5048.01</c:v>
                </c:pt>
                <c:pt idx="1">
                  <c:v>4474.71</c:v>
                </c:pt>
                <c:pt idx="2">
                  <c:v>4474.55</c:v>
                </c:pt>
                <c:pt idx="3">
                  <c:v>4474.5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E-4D37-85C6-832852AD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83216"/>
        <c:axId val="548182560"/>
      </c:scatterChart>
      <c:valAx>
        <c:axId val="54818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82560"/>
        <c:crosses val="autoZero"/>
        <c:crossBetween val="midCat"/>
      </c:valAx>
      <c:valAx>
        <c:axId val="5481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u="none" strike="noStrike" baseline="0">
                <a:effectLst/>
              </a:rPr>
              <a:t>GKS com 3 Trabalhadores - FSFS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Grafico2_PT2_FSFSWFL!$B$28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Grafico2_PT2_FSFSWFL!$A$29:$A$32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Grafico2_PT2_FSFSWFL!$B$29:$B$32</c:f>
              <c:numCache>
                <c:formatCode>General</c:formatCode>
                <c:ptCount val="4"/>
                <c:pt idx="0">
                  <c:v>99.537899999999993</c:v>
                </c:pt>
                <c:pt idx="1">
                  <c:v>99.471199999999996</c:v>
                </c:pt>
                <c:pt idx="2">
                  <c:v>99.474100000000007</c:v>
                </c:pt>
                <c:pt idx="3">
                  <c:v>99.477999999999994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D-45B0-8FA3-03EE879E5EBF}"/>
            </c:ext>
          </c:extLst>
        </c:ser>
        <c:ser>
          <c:idx val="1"/>
          <c:order val="1"/>
          <c:tx>
            <c:strRef>
              <c:f>Grafico2_PT2_FSFSWFL!$C$28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Grafico2_PT2_FSFSWFL!$A$29:$A$32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Grafico2_PT2_FSFSWFL!$C$29:$C$32</c:f>
              <c:numCache>
                <c:formatCode>General</c:formatCode>
                <c:ptCount val="4"/>
                <c:pt idx="0">
                  <c:v>5048.01</c:v>
                </c:pt>
                <c:pt idx="1">
                  <c:v>4474.71</c:v>
                </c:pt>
                <c:pt idx="2">
                  <c:v>4474.55</c:v>
                </c:pt>
                <c:pt idx="3">
                  <c:v>4474.5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D-45B0-8FA3-03EE879E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25536"/>
        <c:axId val="645926520"/>
      </c:scatterChart>
      <c:valAx>
        <c:axId val="64592553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26520"/>
        <c:crosses val="autoZero"/>
        <c:crossBetween val="midCat"/>
      </c:valAx>
      <c:valAx>
        <c:axId val="6459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 i="0" u="none" strike="noStrike" baseline="0">
                    <a:effectLst/>
                  </a:rPr>
                  <a:t>Medidas de Desempenho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3.8194444444444448E-2"/>
              <c:y val="0.1320777279521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Grafico2_PT2_FSFSWFL!$B$39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Grafico2_PT2_FSFSWFL!$A$40:$A$43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Grafico2_PT2_FSFSWFL!$B$40:$B$43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4431.45</c:v>
                </c:pt>
                <c:pt idx="3">
                  <c:v>4431.4399999999996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1-4FF1-B543-A82098B8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27008"/>
        <c:axId val="677521432"/>
      </c:scatterChart>
      <c:valAx>
        <c:axId val="6775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1432"/>
        <c:crosses val="autoZero"/>
        <c:crossBetween val="midCat"/>
      </c:valAx>
      <c:valAx>
        <c:axId val="6775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Grafico2_PT2_FSFSWFL!$B$49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Grafico2_PT2_FSFSWFL!$A$50:$A$53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Grafico2_PT2_FSFSWFL!$B$50:$B$53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4431.45</c:v>
                </c:pt>
                <c:pt idx="3">
                  <c:v>4431.4399999999996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7-4475-8CEE-924A1368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1256"/>
        <c:axId val="677490272"/>
      </c:scatterChart>
      <c:valAx>
        <c:axId val="67749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272"/>
        <c:crosses val="autoZero"/>
        <c:crossBetween val="midCat"/>
      </c:valAx>
      <c:valAx>
        <c:axId val="677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PTardy 5</a:t>
            </a:r>
            <a:r>
              <a:rPr lang="pt-PT" baseline="0"/>
              <a:t> Workers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Grafico1_FSFSWS!$M$3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Grafico1_FSFSWS!$L$4:$L$21</c:f>
              <c:numCache>
                <c:formatCode>General</c:formatCode>
                <c:ptCount val="18"/>
                <c:pt idx="0">
                  <c:v>12.4458</c:v>
                </c:pt>
                <c:pt idx="1">
                  <c:v>13.383800000000001</c:v>
                </c:pt>
                <c:pt idx="2">
                  <c:v>14.3317</c:v>
                </c:pt>
                <c:pt idx="3">
                  <c:v>15.3004</c:v>
                </c:pt>
                <c:pt idx="4">
                  <c:v>16.234200000000001</c:v>
                </c:pt>
                <c:pt idx="5">
                  <c:v>17.007100000000001</c:v>
                </c:pt>
                <c:pt idx="6">
                  <c:v>17.653600000000001</c:v>
                </c:pt>
                <c:pt idx="7">
                  <c:v>18.220500000000001</c:v>
                </c:pt>
                <c:pt idx="8">
                  <c:v>18.8797</c:v>
                </c:pt>
                <c:pt idx="9">
                  <c:v>19.2468</c:v>
                </c:pt>
                <c:pt idx="10">
                  <c:v>19.709099999999999</c:v>
                </c:pt>
                <c:pt idx="11">
                  <c:v>20.199400000000001</c:v>
                </c:pt>
                <c:pt idx="12">
                  <c:v>20.6463</c:v>
                </c:pt>
                <c:pt idx="13">
                  <c:v>20.994900000000001</c:v>
                </c:pt>
                <c:pt idx="14">
                  <c:v>21.280999999999999</c:v>
                </c:pt>
                <c:pt idx="15">
                  <c:v>21.6311</c:v>
                </c:pt>
                <c:pt idx="16">
                  <c:v>21.904499999999999</c:v>
                </c:pt>
                <c:pt idx="17">
                  <c:v>24.8918</c:v>
                </c:pt>
              </c:numCache>
            </c:numRef>
          </c:xVal>
          <c:yVal>
            <c:numRef>
              <c:f>Grafico1_FSFSWS!$M$4:$M$21</c:f>
              <c:numCache>
                <c:formatCode>General</c:formatCode>
                <c:ptCount val="18"/>
                <c:pt idx="0">
                  <c:v>97.7624</c:v>
                </c:pt>
                <c:pt idx="1">
                  <c:v>96.544499999999999</c:v>
                </c:pt>
                <c:pt idx="2">
                  <c:v>95.371200000000002</c:v>
                </c:pt>
                <c:pt idx="3">
                  <c:v>91.688999999999993</c:v>
                </c:pt>
                <c:pt idx="4">
                  <c:v>82.405600000000007</c:v>
                </c:pt>
                <c:pt idx="5">
                  <c:v>61.967799999999997</c:v>
                </c:pt>
                <c:pt idx="6">
                  <c:v>46.341900000000003</c:v>
                </c:pt>
                <c:pt idx="7">
                  <c:v>31.466899999999999</c:v>
                </c:pt>
                <c:pt idx="8">
                  <c:v>25.692699999999999</c:v>
                </c:pt>
                <c:pt idx="9">
                  <c:v>19.4556</c:v>
                </c:pt>
                <c:pt idx="10">
                  <c:v>16.571300000000001</c:v>
                </c:pt>
                <c:pt idx="11">
                  <c:v>14.9618</c:v>
                </c:pt>
                <c:pt idx="12">
                  <c:v>12.4527</c:v>
                </c:pt>
                <c:pt idx="13">
                  <c:v>13.2348</c:v>
                </c:pt>
                <c:pt idx="14">
                  <c:v>12.0136</c:v>
                </c:pt>
                <c:pt idx="15">
                  <c:v>12.14</c:v>
                </c:pt>
                <c:pt idx="16">
                  <c:v>11.5848</c:v>
                </c:pt>
                <c:pt idx="17">
                  <c:v>12.4786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8-44D5-809D-1C2D5FE2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33144"/>
        <c:axId val="641035768"/>
      </c:scatterChart>
      <c:valAx>
        <c:axId val="6410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5768"/>
        <c:crosses val="autoZero"/>
        <c:crossBetween val="midCat"/>
      </c:valAx>
      <c:valAx>
        <c:axId val="6410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Grafico2_PT2_FSFSWFL!$N$8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Grafico2_PT2_FSFSWFL!$M$9:$M$12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Grafico2_PT2_FSFSWFL!$N$9:$N$12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1-4E69-9ABD-2612A911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44648"/>
        <c:axId val="693237432"/>
      </c:scatterChart>
      <c:valAx>
        <c:axId val="693244648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37432"/>
        <c:crosses val="autoZero"/>
        <c:crossBetween val="midCat"/>
      </c:valAx>
      <c:valAx>
        <c:axId val="6932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4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Grafico2_PT2_FSFSWFL!$N$17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Grafico2_PT2_FSFSWFL!$M$18:$M$21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Grafico2_PT2_FSFSWFL!$N$18:$N$21</c:f>
              <c:numCache>
                <c:formatCode>General</c:formatCode>
                <c:ptCount val="4"/>
                <c:pt idx="0">
                  <c:v>6218.17</c:v>
                </c:pt>
                <c:pt idx="1">
                  <c:v>4878.6099999999997</c:v>
                </c:pt>
                <c:pt idx="2">
                  <c:v>4431.3</c:v>
                </c:pt>
                <c:pt idx="3">
                  <c:v>4436.54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0-434A-BD2B-02881608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06344"/>
        <c:axId val="677507000"/>
      </c:scatterChart>
      <c:valAx>
        <c:axId val="677506344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7000"/>
        <c:crosses val="autoZero"/>
        <c:crossBetween val="midCat"/>
      </c:valAx>
      <c:valAx>
        <c:axId val="67750700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baseline="0">
                <a:effectLst/>
              </a:rPr>
              <a:t>GKS com 5 Trabalhadores - FSFS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Grafico2_PT2_FSFSWFL!$N$29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Grafico2_PT2_FSFSWFL!$M$30:$M$33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Grafico2_PT2_FSFSWFL!$N$30:$N$33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3-4892-8624-2A04D1484092}"/>
            </c:ext>
          </c:extLst>
        </c:ser>
        <c:ser>
          <c:idx val="1"/>
          <c:order val="1"/>
          <c:tx>
            <c:strRef>
              <c:f>Grafico2_PT2_FSFSWFL!$O$29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Grafico2_PT2_FSFSWFL!$M$30:$M$33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Grafico2_PT2_FSFSWFL!$O$30:$O$33</c:f>
              <c:numCache>
                <c:formatCode>General</c:formatCode>
                <c:ptCount val="4"/>
                <c:pt idx="0">
                  <c:v>6218.17</c:v>
                </c:pt>
                <c:pt idx="1">
                  <c:v>4878.6099999999997</c:v>
                </c:pt>
                <c:pt idx="2">
                  <c:v>4431.3</c:v>
                </c:pt>
                <c:pt idx="3">
                  <c:v>4436.54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3-4892-8624-2A04D148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97088"/>
        <c:axId val="693204960"/>
      </c:scatterChart>
      <c:valAx>
        <c:axId val="6931970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4960"/>
        <c:crosses val="autoZero"/>
        <c:crossBetween val="midCat"/>
      </c:valAx>
      <c:valAx>
        <c:axId val="6932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 i="0" baseline="0">
                    <a:effectLst/>
                  </a:rPr>
                  <a:t>Medidas de Desempenho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9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Grafico2_PT2_FSFSWFL!$N$40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Grafico2_PT2_FSFSWFL!$M$41:$M$44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Grafico2_PT2_FSFSWFL!$N$41:$N$44</c:f>
              <c:numCache>
                <c:formatCode>General</c:formatCode>
                <c:ptCount val="4"/>
                <c:pt idx="0">
                  <c:v>6176.26</c:v>
                </c:pt>
                <c:pt idx="1">
                  <c:v>4835.66</c:v>
                </c:pt>
                <c:pt idx="2">
                  <c:v>4389.38</c:v>
                </c:pt>
                <c:pt idx="3">
                  <c:v>4394.68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F-4924-9486-0030F7E8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42680"/>
        <c:axId val="693237104"/>
      </c:scatterChart>
      <c:valAx>
        <c:axId val="693242680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37104"/>
        <c:crosses val="autoZero"/>
        <c:crossBetween val="midCat"/>
      </c:valAx>
      <c:valAx>
        <c:axId val="69323710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Grafico2_PT2_FSFSWFL!$N$49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Grafico2_PT2_FSFSWFL!$M$50:$M$53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Grafico2_PT2_FSFSWFL!$N$50:$N$53</c:f>
              <c:numCache>
                <c:formatCode>General</c:formatCode>
                <c:ptCount val="4"/>
                <c:pt idx="0">
                  <c:v>6176.26</c:v>
                </c:pt>
                <c:pt idx="1">
                  <c:v>4835.66</c:v>
                </c:pt>
                <c:pt idx="2">
                  <c:v>4389.38</c:v>
                </c:pt>
                <c:pt idx="3">
                  <c:v>4394.68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2-434F-931B-C1CA4F0F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47272"/>
        <c:axId val="693248912"/>
      </c:scatterChart>
      <c:valAx>
        <c:axId val="693247272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48912"/>
        <c:crosses val="autoZero"/>
        <c:crossBetween val="midCat"/>
      </c:valAx>
      <c:valAx>
        <c:axId val="69324891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4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3Workers_</a:t>
            </a:r>
            <a:r>
              <a:rPr lang="en-US"/>
              <a:t>Ptardy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Grafico3_MODDWS!$C$5</c:f>
              <c:strCache>
                <c:ptCount val="1"/>
                <c:pt idx="0">
                  <c:v>3_Workers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Grafico3_MODDWS!$C$7:$C$13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Grafico3_MODDWS!$D$7:$D$13</c:f>
              <c:numCache>
                <c:formatCode>General</c:formatCode>
                <c:ptCount val="7"/>
                <c:pt idx="0">
                  <c:v>21.8367</c:v>
                </c:pt>
                <c:pt idx="1">
                  <c:v>9.1136999999999997</c:v>
                </c:pt>
                <c:pt idx="2">
                  <c:v>6.1856</c:v>
                </c:pt>
                <c:pt idx="3">
                  <c:v>6.6222899999999996</c:v>
                </c:pt>
                <c:pt idx="4">
                  <c:v>5.9031000000000002</c:v>
                </c:pt>
                <c:pt idx="5">
                  <c:v>5.9763099999999998</c:v>
                </c:pt>
                <c:pt idx="6">
                  <c:v>11.246499999999999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A-4A61-92A3-9AB89C9C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02143"/>
        <c:axId val="1448185263"/>
      </c:scatterChart>
      <c:valAx>
        <c:axId val="12323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85263"/>
        <c:crosses val="autoZero"/>
        <c:crossBetween val="midCat"/>
      </c:valAx>
      <c:valAx>
        <c:axId val="1448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3Workers_TTT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Grafico3_MODDWS!$E$6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Grafico3_MODDWS!$C$7:$C$13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Grafico3_MODDWS!$E$7:$E$13</c:f>
              <c:numCache>
                <c:formatCode>General</c:formatCode>
                <c:ptCount val="7"/>
                <c:pt idx="0">
                  <c:v>29.084599999999998</c:v>
                </c:pt>
                <c:pt idx="1">
                  <c:v>21.265699999999999</c:v>
                </c:pt>
                <c:pt idx="2">
                  <c:v>19.2806</c:v>
                </c:pt>
                <c:pt idx="3">
                  <c:v>19.651499999999999</c:v>
                </c:pt>
                <c:pt idx="4">
                  <c:v>19.039100000000001</c:v>
                </c:pt>
                <c:pt idx="5">
                  <c:v>19.472799999999999</c:v>
                </c:pt>
                <c:pt idx="6">
                  <c:v>21.607199999999999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2-4185-9E67-03E99872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17199"/>
        <c:axId val="1445997903"/>
      </c:scatterChart>
      <c:valAx>
        <c:axId val="17519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97903"/>
        <c:crosses val="autoZero"/>
        <c:crossBetween val="midCat"/>
      </c:valAx>
      <c:valAx>
        <c:axId val="14459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5Workers_Ptardy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Grafico3_MODDWS!$P$4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Grafico3_MODDWS!$O$5:$O$13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Grafico3_MODDWS!$P$5:$P$13</c:f>
              <c:numCache>
                <c:formatCode>General</c:formatCode>
                <c:ptCount val="9"/>
                <c:pt idx="0">
                  <c:v>97.124399999999994</c:v>
                </c:pt>
                <c:pt idx="1">
                  <c:v>94.875399999999999</c:v>
                </c:pt>
                <c:pt idx="2">
                  <c:v>86.124700000000004</c:v>
                </c:pt>
                <c:pt idx="3">
                  <c:v>75.376800000000003</c:v>
                </c:pt>
                <c:pt idx="4">
                  <c:v>54.442500000000003</c:v>
                </c:pt>
                <c:pt idx="5">
                  <c:v>39.765300000000003</c:v>
                </c:pt>
                <c:pt idx="6">
                  <c:v>29.3627</c:v>
                </c:pt>
                <c:pt idx="7">
                  <c:v>22.649100000000001</c:v>
                </c:pt>
                <c:pt idx="8">
                  <c:v>10.8787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C-4968-AFC3-A65C6FF8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44543"/>
        <c:axId val="1870512207"/>
      </c:scatterChart>
      <c:valAx>
        <c:axId val="17610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12207"/>
        <c:crosses val="autoZero"/>
        <c:crossBetween val="midCat"/>
      </c:valAx>
      <c:valAx>
        <c:axId val="18705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5Workers_TTT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Grafico3_MODDWS!$Q$4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Grafico3_MODDWS!$O$5:$O$13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Grafico3_MODDWS!$Q$5:$Q$13</c:f>
              <c:numCache>
                <c:formatCode>General</c:formatCode>
                <c:ptCount val="9"/>
                <c:pt idx="0">
                  <c:v>499.625</c:v>
                </c:pt>
                <c:pt idx="1">
                  <c:v>303.58800000000002</c:v>
                </c:pt>
                <c:pt idx="2">
                  <c:v>140.68</c:v>
                </c:pt>
                <c:pt idx="3">
                  <c:v>85.537899999999993</c:v>
                </c:pt>
                <c:pt idx="4">
                  <c:v>54.185899999999997</c:v>
                </c:pt>
                <c:pt idx="5">
                  <c:v>40.930199999999999</c:v>
                </c:pt>
                <c:pt idx="6">
                  <c:v>34.883800000000001</c:v>
                </c:pt>
                <c:pt idx="7">
                  <c:v>30.9343</c:v>
                </c:pt>
                <c:pt idx="8">
                  <c:v>24.8521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5-4169-9D24-F02C6970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53583"/>
        <c:axId val="1443508655"/>
      </c:scatterChart>
      <c:valAx>
        <c:axId val="1748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08655"/>
        <c:crosses val="autoZero"/>
        <c:crossBetween val="midCat"/>
      </c:valAx>
      <c:valAx>
        <c:axId val="14435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 3 Trabalhadores - MODD</a:t>
            </a:r>
          </a:p>
        </c:rich>
      </c:tx>
      <c:layout>
        <c:manualLayout>
          <c:xMode val="edge"/>
          <c:yMode val="edge"/>
          <c:x val="0.25235080347346384"/>
          <c:y val="2.6586483878193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7"/>
                <c:pt idx="0">
                  <c:v>21.8367</c:v>
                </c:pt>
                <c:pt idx="1">
                  <c:v>9.1136999999999997</c:v>
                </c:pt>
                <c:pt idx="2">
                  <c:v>6.1856</c:v>
                </c:pt>
                <c:pt idx="3">
                  <c:v>6.6222899999999996</c:v>
                </c:pt>
                <c:pt idx="4">
                  <c:v>5.9031000000000002</c:v>
                </c:pt>
                <c:pt idx="5">
                  <c:v>5.9763099999999998</c:v>
                </c:pt>
                <c:pt idx="6">
                  <c:v>11.246499999999999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Ptardy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BD-445D-9B9C-A23DF6264E25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_{r5}</c:f>
              <c:numCache>
                <c:formatCode>General</c:formatCode>
                <c:ptCount val="7"/>
                <c:pt idx="0">
                  <c:v>29.084599999999998</c:v>
                </c:pt>
                <c:pt idx="1">
                  <c:v>21.265699999999999</c:v>
                </c:pt>
                <c:pt idx="2">
                  <c:v>19.2806</c:v>
                </c:pt>
                <c:pt idx="3">
                  <c:v>19.651499999999999</c:v>
                </c:pt>
                <c:pt idx="4">
                  <c:v>19.039100000000001</c:v>
                </c:pt>
                <c:pt idx="5">
                  <c:v>19.472799999999999</c:v>
                </c:pt>
                <c:pt idx="6">
                  <c:v>21.607199999999999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_{r4}</c15:sqref>
                        </c15:formulaRef>
                      </c:ext>
                    </c:extLst>
                    <c:strCache>
                      <c:ptCount val="1"/>
                      <c:pt idx="0">
                        <c:v>TTT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BD-445D-9B9C-A23DF626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44496"/>
        <c:axId val="658252040"/>
      </c:scatterChart>
      <c:valAx>
        <c:axId val="65824449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2040"/>
        <c:crosses val="autoZero"/>
        <c:crossBetween val="midCat"/>
      </c:valAx>
      <c:valAx>
        <c:axId val="658252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TTT 5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Grafico1_FSFSWS!$N$3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Grafico1_FSFSWS!$L$4:$L$21</c:f>
              <c:numCache>
                <c:formatCode>General</c:formatCode>
                <c:ptCount val="18"/>
                <c:pt idx="0">
                  <c:v>12.4458</c:v>
                </c:pt>
                <c:pt idx="1">
                  <c:v>13.383800000000001</c:v>
                </c:pt>
                <c:pt idx="2">
                  <c:v>14.3317</c:v>
                </c:pt>
                <c:pt idx="3">
                  <c:v>15.3004</c:v>
                </c:pt>
                <c:pt idx="4">
                  <c:v>16.234200000000001</c:v>
                </c:pt>
                <c:pt idx="5">
                  <c:v>17.007100000000001</c:v>
                </c:pt>
                <c:pt idx="6">
                  <c:v>17.653600000000001</c:v>
                </c:pt>
                <c:pt idx="7">
                  <c:v>18.220500000000001</c:v>
                </c:pt>
                <c:pt idx="8">
                  <c:v>18.8797</c:v>
                </c:pt>
                <c:pt idx="9">
                  <c:v>19.2468</c:v>
                </c:pt>
                <c:pt idx="10">
                  <c:v>19.709099999999999</c:v>
                </c:pt>
                <c:pt idx="11">
                  <c:v>20.199400000000001</c:v>
                </c:pt>
                <c:pt idx="12">
                  <c:v>20.6463</c:v>
                </c:pt>
                <c:pt idx="13">
                  <c:v>20.994900000000001</c:v>
                </c:pt>
                <c:pt idx="14">
                  <c:v>21.280999999999999</c:v>
                </c:pt>
                <c:pt idx="15">
                  <c:v>21.6311</c:v>
                </c:pt>
                <c:pt idx="16">
                  <c:v>21.904499999999999</c:v>
                </c:pt>
                <c:pt idx="17">
                  <c:v>24.8918</c:v>
                </c:pt>
              </c:numCache>
            </c:numRef>
          </c:xVal>
          <c:yVal>
            <c:numRef>
              <c:f>Grafico1_FSFSWS!$N$4:$N$21</c:f>
              <c:numCache>
                <c:formatCode>General</c:formatCode>
                <c:ptCount val="18"/>
                <c:pt idx="0">
                  <c:v>842.37</c:v>
                </c:pt>
                <c:pt idx="1">
                  <c:v>604.245</c:v>
                </c:pt>
                <c:pt idx="2">
                  <c:v>409.16</c:v>
                </c:pt>
                <c:pt idx="3">
                  <c:v>262.70400000000001</c:v>
                </c:pt>
                <c:pt idx="4">
                  <c:v>145.001</c:v>
                </c:pt>
                <c:pt idx="5">
                  <c:v>74.021600000000007</c:v>
                </c:pt>
                <c:pt idx="6">
                  <c:v>49.532699999999998</c:v>
                </c:pt>
                <c:pt idx="7">
                  <c:v>37.438299999999998</c:v>
                </c:pt>
                <c:pt idx="8">
                  <c:v>33.387700000000002</c:v>
                </c:pt>
                <c:pt idx="9">
                  <c:v>29.2257</c:v>
                </c:pt>
                <c:pt idx="10">
                  <c:v>27.786300000000001</c:v>
                </c:pt>
                <c:pt idx="11">
                  <c:v>26.969200000000001</c:v>
                </c:pt>
                <c:pt idx="12">
                  <c:v>26.013300000000001</c:v>
                </c:pt>
                <c:pt idx="13">
                  <c:v>26.012799999999999</c:v>
                </c:pt>
                <c:pt idx="14">
                  <c:v>25.1751</c:v>
                </c:pt>
                <c:pt idx="15">
                  <c:v>25.1432</c:v>
                </c:pt>
                <c:pt idx="16">
                  <c:v>25.093</c:v>
                </c:pt>
                <c:pt idx="17">
                  <c:v>24.894200000000001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221-A6C1-69938CC0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8432"/>
        <c:axId val="638559088"/>
      </c:scatterChart>
      <c:valAx>
        <c:axId val="6385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9088"/>
        <c:crosses val="autoZero"/>
        <c:crossBetween val="midCat"/>
      </c:valAx>
      <c:valAx>
        <c:axId val="6385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 5 Trabalhadores - MODD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5298772922087"/>
          <c:y val="0.1235272052036752"/>
          <c:w val="0.82841715863859344"/>
          <c:h val="0.613808292695834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Grafico3_MODDWS!$P$4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Grafico3_MODDWS!$O$5:$O$13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Grafico3_MODDWS!$P$5:$P$13</c:f>
              <c:numCache>
                <c:formatCode>General</c:formatCode>
                <c:ptCount val="9"/>
                <c:pt idx="0">
                  <c:v>97.124399999999994</c:v>
                </c:pt>
                <c:pt idx="1">
                  <c:v>94.875399999999999</c:v>
                </c:pt>
                <c:pt idx="2">
                  <c:v>86.124700000000004</c:v>
                </c:pt>
                <c:pt idx="3">
                  <c:v>75.376800000000003</c:v>
                </c:pt>
                <c:pt idx="4">
                  <c:v>54.442500000000003</c:v>
                </c:pt>
                <c:pt idx="5">
                  <c:v>39.765300000000003</c:v>
                </c:pt>
                <c:pt idx="6">
                  <c:v>29.3627</c:v>
                </c:pt>
                <c:pt idx="7">
                  <c:v>22.649100000000001</c:v>
                </c:pt>
                <c:pt idx="8">
                  <c:v>10.8787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8-4DDF-93A2-7E80C050D8E5}"/>
            </c:ext>
          </c:extLst>
        </c:ser>
        <c:ser>
          <c:idx val="1"/>
          <c:order val="1"/>
          <c:tx>
            <c:strRef>
              <c:f>Grafico3_MODDWS!$Q$4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Grafico3_MODDWS!$O$5:$O$13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Grafico3_MODDWS!$Q$5:$Q$13</c:f>
              <c:numCache>
                <c:formatCode>General</c:formatCode>
                <c:ptCount val="9"/>
                <c:pt idx="0">
                  <c:v>499.625</c:v>
                </c:pt>
                <c:pt idx="1">
                  <c:v>303.58800000000002</c:v>
                </c:pt>
                <c:pt idx="2">
                  <c:v>140.68</c:v>
                </c:pt>
                <c:pt idx="3">
                  <c:v>85.537899999999993</c:v>
                </c:pt>
                <c:pt idx="4">
                  <c:v>54.185899999999997</c:v>
                </c:pt>
                <c:pt idx="5">
                  <c:v>40.930199999999999</c:v>
                </c:pt>
                <c:pt idx="6">
                  <c:v>34.883800000000001</c:v>
                </c:pt>
                <c:pt idx="7">
                  <c:v>30.9343</c:v>
                </c:pt>
                <c:pt idx="8">
                  <c:v>24.8521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8-4DDF-93A2-7E80C050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2208"/>
        <c:axId val="616190896"/>
      </c:scatterChart>
      <c:valAx>
        <c:axId val="61619220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0896"/>
        <c:crosses val="autoZero"/>
        <c:crossBetween val="midCat"/>
      </c:valAx>
      <c:valAx>
        <c:axId val="61619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Grafico3_PT2_MODDWS!$B$21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Grafico3_PT2_MODDWS!$A$22:$A$26</c:f>
              <c:numCache>
                <c:formatCode>General</c:formatCode>
                <c:ptCount val="5"/>
                <c:pt idx="0">
                  <c:v>10.639200000000001</c:v>
                </c:pt>
                <c:pt idx="1">
                  <c:v>11.7234</c:v>
                </c:pt>
                <c:pt idx="2">
                  <c:v>12.817500000000001</c:v>
                </c:pt>
                <c:pt idx="3">
                  <c:v>13.709899999999999</c:v>
                </c:pt>
                <c:pt idx="4">
                  <c:v>14.6454</c:v>
                </c:pt>
              </c:numCache>
            </c:numRef>
          </c:xVal>
          <c:yVal>
            <c:numRef>
              <c:f>Grafico3_PT2_MODDWS!$B$22:$B$26</c:f>
              <c:numCache>
                <c:formatCode>General</c:formatCode>
                <c:ptCount val="5"/>
                <c:pt idx="0">
                  <c:v>21.265699999999999</c:v>
                </c:pt>
                <c:pt idx="1">
                  <c:v>19.2806</c:v>
                </c:pt>
                <c:pt idx="2">
                  <c:v>19.651499999999999</c:v>
                </c:pt>
                <c:pt idx="3">
                  <c:v>19.039100000000001</c:v>
                </c:pt>
                <c:pt idx="4">
                  <c:v>19.472799999999999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C-4907-B186-0E48BF6A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6192"/>
        <c:axId val="677537176"/>
      </c:scatterChart>
      <c:valAx>
        <c:axId val="677536192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7176"/>
        <c:crosses val="autoZero"/>
        <c:crossBetween val="midCat"/>
      </c:valAx>
      <c:valAx>
        <c:axId val="6775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Grafico3_PT2_MODDWS!$B$30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Grafico3_PT2_MODDWS!$A$31:$A$36</c:f>
              <c:numCache>
                <c:formatCode>General</c:formatCode>
                <c:ptCount val="6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</c:numCache>
            </c:numRef>
          </c:xVal>
          <c:yVal>
            <c:numRef>
              <c:f>Grafico3_PT2_MODDWS!$B$31:$B$36</c:f>
              <c:numCache>
                <c:formatCode>General</c:formatCode>
                <c:ptCount val="6"/>
                <c:pt idx="0">
                  <c:v>21.8367</c:v>
                </c:pt>
                <c:pt idx="1">
                  <c:v>9.1136999999999997</c:v>
                </c:pt>
                <c:pt idx="2">
                  <c:v>6.1856</c:v>
                </c:pt>
                <c:pt idx="3">
                  <c:v>6.6222899999999996</c:v>
                </c:pt>
                <c:pt idx="4">
                  <c:v>5.9031000000000002</c:v>
                </c:pt>
                <c:pt idx="5">
                  <c:v>5.9763099999999998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F-4431-B317-8612D67BCF73}"/>
            </c:ext>
          </c:extLst>
        </c:ser>
        <c:ser>
          <c:idx val="1"/>
          <c:order val="1"/>
          <c:tx>
            <c:strRef>
              <c:f>Grafico3_PT2_MODDWS!$C$30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Grafico3_PT2_MODDWS!$A$31:$A$36</c:f>
              <c:numCache>
                <c:formatCode>General</c:formatCode>
                <c:ptCount val="6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</c:numCache>
            </c:numRef>
          </c:xVal>
          <c:yVal>
            <c:numRef>
              <c:f>Grafico3_PT2_MODDWS!$C$31:$C$36</c:f>
              <c:numCache>
                <c:formatCode>General</c:formatCode>
                <c:ptCount val="6"/>
                <c:pt idx="0">
                  <c:v>29.084599999999998</c:v>
                </c:pt>
                <c:pt idx="1">
                  <c:v>21.265699999999999</c:v>
                </c:pt>
                <c:pt idx="2">
                  <c:v>19.2806</c:v>
                </c:pt>
                <c:pt idx="3">
                  <c:v>19.651499999999999</c:v>
                </c:pt>
                <c:pt idx="4">
                  <c:v>19.039100000000001</c:v>
                </c:pt>
                <c:pt idx="5">
                  <c:v>19.472799999999999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F-4431-B317-8612D67B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29304"/>
        <c:axId val="677529632"/>
      </c:scatterChart>
      <c:valAx>
        <c:axId val="67752930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9632"/>
        <c:crosses val="autoZero"/>
        <c:crossBetween val="midCat"/>
      </c:valAx>
      <c:valAx>
        <c:axId val="6775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Grafico3_PT2_MODDWS!$B$48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Grafico3_PT2_MODDWS!$A$49:$A$54</c:f>
              <c:numCache>
                <c:formatCode>General</c:formatCode>
                <c:ptCount val="6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</c:numCache>
            </c:numRef>
          </c:xVal>
          <c:yVal>
            <c:numRef>
              <c:f>Grafico3_PT2_MODDWS!$B$49:$B$54</c:f>
              <c:numCache>
                <c:formatCode>General</c:formatCode>
                <c:ptCount val="6"/>
                <c:pt idx="0">
                  <c:v>4.4721399999999996</c:v>
                </c:pt>
                <c:pt idx="1">
                  <c:v>1.18161</c:v>
                </c:pt>
                <c:pt idx="2">
                  <c:v>0.64653499999999997</c:v>
                </c:pt>
                <c:pt idx="3">
                  <c:v>0.72865400000000002</c:v>
                </c:pt>
                <c:pt idx="4">
                  <c:v>0.52359100000000003</c:v>
                </c:pt>
                <c:pt idx="5">
                  <c:v>0.59339299999999995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A3A-8116-EA76462F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30456"/>
        <c:axId val="645928160"/>
      </c:scatterChart>
      <c:valAx>
        <c:axId val="645930456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28160"/>
        <c:crosses val="autoZero"/>
        <c:crossBetween val="midCat"/>
      </c:valAx>
      <c:valAx>
        <c:axId val="6459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3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Grafico3_PT2_MODDWS!$B$59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Grafico3_PT2_MODDWS!$A$60:$A$65</c:f>
              <c:numCache>
                <c:formatCode>General</c:formatCode>
                <c:ptCount val="6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</c:numCache>
            </c:numRef>
          </c:xVal>
          <c:yVal>
            <c:numRef>
              <c:f>Grafico3_PT2_MODDWS!$B$60:$B$65</c:f>
              <c:numCache>
                <c:formatCode>General</c:formatCode>
                <c:ptCount val="6"/>
                <c:pt idx="0">
                  <c:v>-12.4872</c:v>
                </c:pt>
                <c:pt idx="1">
                  <c:v>-20.303000000000001</c:v>
                </c:pt>
                <c:pt idx="2">
                  <c:v>-22.340199999999999</c:v>
                </c:pt>
                <c:pt idx="3">
                  <c:v>-21.996099999999998</c:v>
                </c:pt>
                <c:pt idx="4">
                  <c:v>-22.590699999999998</c:v>
                </c:pt>
                <c:pt idx="5">
                  <c:v>-22.197500000000002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F-4881-9E27-D9302643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01264"/>
        <c:axId val="645910448"/>
      </c:scatterChart>
      <c:valAx>
        <c:axId val="645901264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0448"/>
        <c:crosses val="autoZero"/>
        <c:crossBetween val="midCat"/>
      </c:valAx>
      <c:valAx>
        <c:axId val="6459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Grafico3_PT2_MODDWS!$O$10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Grafico3_PT2_MODDWS!$N$11:$N$15</c:f>
              <c:numCache>
                <c:formatCode>General</c:formatCode>
                <c:ptCount val="5"/>
                <c:pt idx="0">
                  <c:v>14.817399999999999</c:v>
                </c:pt>
                <c:pt idx="1">
                  <c:v>15.7445</c:v>
                </c:pt>
                <c:pt idx="2">
                  <c:v>16.5916</c:v>
                </c:pt>
                <c:pt idx="3">
                  <c:v>17.368099999999998</c:v>
                </c:pt>
                <c:pt idx="4">
                  <c:v>17.959800000000001</c:v>
                </c:pt>
              </c:numCache>
            </c:numRef>
          </c:xVal>
          <c:yVal>
            <c:numRef>
              <c:f>Grafico3_PT2_MODDWS!$O$11:$O$15</c:f>
              <c:numCache>
                <c:formatCode>General</c:formatCode>
                <c:ptCount val="5"/>
                <c:pt idx="0">
                  <c:v>75.376800000000003</c:v>
                </c:pt>
                <c:pt idx="1">
                  <c:v>54.442500000000003</c:v>
                </c:pt>
                <c:pt idx="2">
                  <c:v>39.765300000000003</c:v>
                </c:pt>
                <c:pt idx="3">
                  <c:v>29.3627</c:v>
                </c:pt>
                <c:pt idx="4">
                  <c:v>22.649100000000001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3-4E46-8FF3-AE6B20B8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7336"/>
        <c:axId val="641496352"/>
      </c:scatterChart>
      <c:valAx>
        <c:axId val="641497336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6352"/>
        <c:crosses val="autoZero"/>
        <c:crossBetween val="midCat"/>
      </c:valAx>
      <c:valAx>
        <c:axId val="6414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Grafico3_PT2_MODDWS!$O$21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Grafico3_PT2_MODDWS!$N$22:$N$26</c:f>
              <c:numCache>
                <c:formatCode>General</c:formatCode>
                <c:ptCount val="5"/>
                <c:pt idx="0">
                  <c:v>14.817399999999999</c:v>
                </c:pt>
                <c:pt idx="1">
                  <c:v>15.7445</c:v>
                </c:pt>
                <c:pt idx="2">
                  <c:v>16.5916</c:v>
                </c:pt>
                <c:pt idx="3">
                  <c:v>17.368099999999998</c:v>
                </c:pt>
                <c:pt idx="4">
                  <c:v>17.959800000000001</c:v>
                </c:pt>
              </c:numCache>
            </c:numRef>
          </c:xVal>
          <c:yVal>
            <c:numRef>
              <c:f>Grafico3_PT2_MODDWS!$O$22:$O$26</c:f>
              <c:numCache>
                <c:formatCode>General</c:formatCode>
                <c:ptCount val="5"/>
                <c:pt idx="0">
                  <c:v>85.537899999999993</c:v>
                </c:pt>
                <c:pt idx="1">
                  <c:v>54.185899999999997</c:v>
                </c:pt>
                <c:pt idx="2">
                  <c:v>40.930199999999999</c:v>
                </c:pt>
                <c:pt idx="3">
                  <c:v>34.883800000000001</c:v>
                </c:pt>
                <c:pt idx="4">
                  <c:v>30.9343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7-467F-A511-158F2401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40120"/>
        <c:axId val="668839792"/>
      </c:scatterChart>
      <c:valAx>
        <c:axId val="668840120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9792"/>
        <c:crosses val="autoZero"/>
        <c:crossBetween val="midCat"/>
      </c:valAx>
      <c:valAx>
        <c:axId val="6688397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4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Grafico3_PT2_MODDWS!$O$30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Grafico3_PT2_MODDWS!$N$31:$N$34</c:f>
              <c:numCache>
                <c:formatCode>General</c:formatCode>
                <c:ptCount val="4"/>
                <c:pt idx="0">
                  <c:v>14.817399999999999</c:v>
                </c:pt>
                <c:pt idx="1">
                  <c:v>15.7445</c:v>
                </c:pt>
                <c:pt idx="2">
                  <c:v>16.5916</c:v>
                </c:pt>
                <c:pt idx="3">
                  <c:v>17.368099999999998</c:v>
                </c:pt>
              </c:numCache>
            </c:numRef>
          </c:xVal>
          <c:yVal>
            <c:numRef>
              <c:f>Grafico3_PT2_MODDWS!$O$31:$O$34</c:f>
              <c:numCache>
                <c:formatCode>General</c:formatCode>
                <c:ptCount val="4"/>
                <c:pt idx="0">
                  <c:v>75.376800000000003</c:v>
                </c:pt>
                <c:pt idx="1">
                  <c:v>54.442500000000003</c:v>
                </c:pt>
                <c:pt idx="2">
                  <c:v>39.765300000000003</c:v>
                </c:pt>
                <c:pt idx="3">
                  <c:v>29.3627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1-4EB1-B22A-380C235532FB}"/>
            </c:ext>
          </c:extLst>
        </c:ser>
        <c:ser>
          <c:idx val="1"/>
          <c:order val="1"/>
          <c:tx>
            <c:strRef>
              <c:f>Grafico3_PT2_MODDWS!$P$30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Grafico3_PT2_MODDWS!$N$31:$N$34</c:f>
              <c:numCache>
                <c:formatCode>General</c:formatCode>
                <c:ptCount val="4"/>
                <c:pt idx="0">
                  <c:v>14.817399999999999</c:v>
                </c:pt>
                <c:pt idx="1">
                  <c:v>15.7445</c:v>
                </c:pt>
                <c:pt idx="2">
                  <c:v>16.5916</c:v>
                </c:pt>
                <c:pt idx="3">
                  <c:v>17.368099999999998</c:v>
                </c:pt>
              </c:numCache>
            </c:numRef>
          </c:xVal>
          <c:yVal>
            <c:numRef>
              <c:f>Grafico3_PT2_MODDWS!$P$31:$P$34</c:f>
              <c:numCache>
                <c:formatCode>General</c:formatCode>
                <c:ptCount val="4"/>
                <c:pt idx="0">
                  <c:v>85.537899999999993</c:v>
                </c:pt>
                <c:pt idx="1">
                  <c:v>54.185899999999997</c:v>
                </c:pt>
                <c:pt idx="2">
                  <c:v>40.930199999999999</c:v>
                </c:pt>
                <c:pt idx="3">
                  <c:v>34.883800000000001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1-4EB1-B22A-380C2355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05680"/>
        <c:axId val="668806336"/>
      </c:scatterChart>
      <c:valAx>
        <c:axId val="6688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6336"/>
        <c:crosses val="autoZero"/>
        <c:crossBetween val="midCat"/>
      </c:valAx>
      <c:valAx>
        <c:axId val="6688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Grafico3_PT2_MODDWS!$O$48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Grafico3_PT2_MODDWS!$N$49:$N$53</c:f>
              <c:numCache>
                <c:formatCode>General</c:formatCode>
                <c:ptCount val="5"/>
                <c:pt idx="0">
                  <c:v>14.817399999999999</c:v>
                </c:pt>
                <c:pt idx="1">
                  <c:v>15.7445</c:v>
                </c:pt>
                <c:pt idx="2">
                  <c:v>16.5916</c:v>
                </c:pt>
                <c:pt idx="3">
                  <c:v>17.368099999999998</c:v>
                </c:pt>
                <c:pt idx="4">
                  <c:v>17.959800000000001</c:v>
                </c:pt>
              </c:numCache>
            </c:numRef>
          </c:xVal>
          <c:yVal>
            <c:numRef>
              <c:f>Grafico3_PT2_MODDWS!$O$49:$O$53</c:f>
              <c:numCache>
                <c:formatCode>General</c:formatCode>
                <c:ptCount val="5"/>
                <c:pt idx="0">
                  <c:v>47.151699999999998</c:v>
                </c:pt>
                <c:pt idx="1">
                  <c:v>19.434999999999999</c:v>
                </c:pt>
                <c:pt idx="2">
                  <c:v>9.1403400000000001</c:v>
                </c:pt>
                <c:pt idx="3">
                  <c:v>5.0300099999999999</c:v>
                </c:pt>
                <c:pt idx="4">
                  <c:v>3.1669200000000002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51A-B2A1-26B51F0E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7976"/>
        <c:axId val="677494208"/>
      </c:scatterChart>
      <c:valAx>
        <c:axId val="677487976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4208"/>
        <c:crosses val="autoZero"/>
        <c:crossBetween val="midCat"/>
      </c:valAx>
      <c:valAx>
        <c:axId val="67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Grafico3_PT2_MODDWS!$O$59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Grafico3_PT2_MODDWS!$N$60:$N$65</c:f>
              <c:numCache>
                <c:formatCode>General</c:formatCode>
                <c:ptCount val="6"/>
                <c:pt idx="0">
                  <c:v>13.798299999999999</c:v>
                </c:pt>
                <c:pt idx="1">
                  <c:v>14.817399999999999</c:v>
                </c:pt>
                <c:pt idx="2">
                  <c:v>15.7445</c:v>
                </c:pt>
                <c:pt idx="3">
                  <c:v>16.5916</c:v>
                </c:pt>
                <c:pt idx="4">
                  <c:v>17.368099999999998</c:v>
                </c:pt>
                <c:pt idx="5">
                  <c:v>17.959800000000001</c:v>
                </c:pt>
              </c:numCache>
            </c:numRef>
          </c:xVal>
          <c:yVal>
            <c:numRef>
              <c:f>Grafico3_PT2_MODDWS!$O$60:$O$65</c:f>
              <c:numCache>
                <c:formatCode>General</c:formatCode>
                <c:ptCount val="6"/>
                <c:pt idx="0">
                  <c:v>99.984300000000005</c:v>
                </c:pt>
                <c:pt idx="1">
                  <c:v>44.713700000000003</c:v>
                </c:pt>
                <c:pt idx="2">
                  <c:v>13.1486</c:v>
                </c:pt>
                <c:pt idx="3">
                  <c:v>-0.13678399999999999</c:v>
                </c:pt>
                <c:pt idx="4">
                  <c:v>-6.1515399999999998</c:v>
                </c:pt>
                <c:pt idx="5">
                  <c:v>-10.144600000000001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5-4011-A01B-B0FDBB0E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6272"/>
        <c:axId val="636616928"/>
      </c:scatterChart>
      <c:valAx>
        <c:axId val="636616272"/>
        <c:scaling>
          <c:orientation val="minMax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16928"/>
        <c:crosses val="autoZero"/>
        <c:crossBetween val="midCat"/>
      </c:valAx>
      <c:valAx>
        <c:axId val="636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3 Workers</a:t>
            </a:r>
            <a:r>
              <a:rPr lang="pt-PT" sz="1600" b="1" baseline="0">
                <a:solidFill>
                  <a:sysClr val="windowText" lastClr="000000"/>
                </a:solidFill>
              </a:rPr>
              <a:t> - Teste inicial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Grafico1_FSFSWS!$C$32</c:f>
              <c:strCache>
                <c:ptCount val="1"/>
                <c:pt idx="0">
                  <c:v>Ptardy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Grafico1_FSFSWS!$B$33:$B$35</c:f>
              <c:numCache>
                <c:formatCode>General</c:formatCode>
                <c:ptCount val="3"/>
                <c:pt idx="0">
                  <c:v>13.771100000000001</c:v>
                </c:pt>
                <c:pt idx="1">
                  <c:v>14.6364</c:v>
                </c:pt>
                <c:pt idx="2">
                  <c:v>21.351500000000001</c:v>
                </c:pt>
              </c:numCache>
            </c:numRef>
          </c:xVal>
          <c:yVal>
            <c:numRef>
              <c:f>Grafico1_FSFSWS!$C$33:$C$35</c:f>
              <c:numCache>
                <c:formatCode>General</c:formatCode>
                <c:ptCount val="3"/>
                <c:pt idx="0">
                  <c:v>6.1190899999999999</c:v>
                </c:pt>
                <c:pt idx="1">
                  <c:v>6.3871200000000004</c:v>
                </c:pt>
                <c:pt idx="2">
                  <c:v>11.5943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D-45F2-9E02-D7BFA6EE58DB}"/>
            </c:ext>
          </c:extLst>
        </c:ser>
        <c:ser>
          <c:idx val="1"/>
          <c:order val="1"/>
          <c:tx>
            <c:strRef>
              <c:f>Grafico1_FSFSWS!$D$32</c:f>
              <c:strCache>
                <c:ptCount val="1"/>
                <c:pt idx="0">
                  <c:v>TTT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635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0C7-4267-AC0A-146BD733912A}"/>
              </c:ext>
            </c:extLst>
          </c:dPt>
          <c:xVal>
            <c:numRef>
              <c:f>Grafico1_FSFSWS!$B$33:$B$35</c:f>
              <c:numCache>
                <c:formatCode>General</c:formatCode>
                <c:ptCount val="3"/>
                <c:pt idx="0">
                  <c:v>13.771100000000001</c:v>
                </c:pt>
                <c:pt idx="1">
                  <c:v>14.6364</c:v>
                </c:pt>
                <c:pt idx="2">
                  <c:v>21.351500000000001</c:v>
                </c:pt>
              </c:numCache>
            </c:numRef>
          </c:xVal>
          <c:yVal>
            <c:numRef>
              <c:f>Grafico1_FSFSWS!$D$33:$D$35</c:f>
              <c:numCache>
                <c:formatCode>General</c:formatCode>
                <c:ptCount val="3"/>
                <c:pt idx="0">
                  <c:v>19.340299999999999</c:v>
                </c:pt>
                <c:pt idx="1">
                  <c:v>19.485499999999998</c:v>
                </c:pt>
                <c:pt idx="2">
                  <c:v>21.353899999999999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D-45F2-9E02-D7BFA6EE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92760"/>
        <c:axId val="644393088"/>
      </c:scatterChart>
      <c:valAx>
        <c:axId val="64439276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8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3088"/>
        <c:crosses val="autoZero"/>
        <c:crossBetween val="midCat"/>
      </c:valAx>
      <c:valAx>
        <c:axId val="644393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2760"/>
        <c:crossesAt val="12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Grafico3_PT2_MODDWS!$B$11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Grafico3_PT2_MODDWS!$A$12:$A$16</c:f>
              <c:numCache>
                <c:formatCode>General</c:formatCode>
                <c:ptCount val="5"/>
                <c:pt idx="0">
                  <c:v>10.639200000000001</c:v>
                </c:pt>
                <c:pt idx="1">
                  <c:v>11.7234</c:v>
                </c:pt>
                <c:pt idx="2">
                  <c:v>12.817500000000001</c:v>
                </c:pt>
                <c:pt idx="3">
                  <c:v>13.709899999999999</c:v>
                </c:pt>
                <c:pt idx="4">
                  <c:v>14.6454</c:v>
                </c:pt>
              </c:numCache>
            </c:numRef>
          </c:xVal>
          <c:yVal>
            <c:numRef>
              <c:f>Grafico3_PT2_MODDWS!$B$12:$B$16</c:f>
              <c:numCache>
                <c:formatCode>General</c:formatCode>
                <c:ptCount val="5"/>
                <c:pt idx="0">
                  <c:v>9.1136999999999997</c:v>
                </c:pt>
                <c:pt idx="1">
                  <c:v>6.1856</c:v>
                </c:pt>
                <c:pt idx="2">
                  <c:v>6.6222899999999996</c:v>
                </c:pt>
                <c:pt idx="3">
                  <c:v>5.9031000000000002</c:v>
                </c:pt>
                <c:pt idx="4">
                  <c:v>5.9763099999999998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B-44A3-96C0-9B69919E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56112"/>
        <c:axId val="674857424"/>
      </c:scatterChart>
      <c:valAx>
        <c:axId val="674856112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57424"/>
        <c:crosses val="autoZero"/>
        <c:crossBetween val="midCat"/>
      </c:valAx>
      <c:valAx>
        <c:axId val="6748574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Grafico4_MODDWFL!$D$4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Grafico4_MODDWFL!$C$5:$C$11</c:f>
              <c:numCache>
                <c:formatCode>General</c:formatCode>
                <c:ptCount val="7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  <c:pt idx="6">
                  <c:v>4474.68</c:v>
                </c:pt>
              </c:numCache>
            </c:numRef>
          </c:xVal>
          <c:yVal>
            <c:numRef>
              <c:f>Grafico4_MODDWFL!$D$5:$D$11</c:f>
              <c:numCache>
                <c:formatCode>General</c:formatCode>
                <c:ptCount val="7"/>
                <c:pt idx="0">
                  <c:v>99.537899999999993</c:v>
                </c:pt>
                <c:pt idx="1">
                  <c:v>99.471199999999996</c:v>
                </c:pt>
                <c:pt idx="2">
                  <c:v>99.473399999999998</c:v>
                </c:pt>
                <c:pt idx="3">
                  <c:v>99.464799999999997</c:v>
                </c:pt>
                <c:pt idx="4">
                  <c:v>99.469099999999997</c:v>
                </c:pt>
                <c:pt idx="5">
                  <c:v>99.470200000000006</c:v>
                </c:pt>
                <c:pt idx="6">
                  <c:v>99.470200000000006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6-4073-B636-FF97270E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78671"/>
        <c:axId val="1443834031"/>
      </c:scatterChart>
      <c:valAx>
        <c:axId val="1848178671"/>
        <c:scaling>
          <c:orientation val="minMax"/>
          <c:min val="-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34031"/>
        <c:crosses val="autoZero"/>
        <c:crossBetween val="midCat"/>
      </c:valAx>
      <c:valAx>
        <c:axId val="1443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 3 Trabalhadores - MODD  </a:t>
            </a:r>
          </a:p>
        </c:rich>
      </c:tx>
      <c:layout>
        <c:manualLayout>
          <c:xMode val="edge"/>
          <c:yMode val="edge"/>
          <c:x val="0.14710417016154514"/>
          <c:y val="2.82463781063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6"/>
                <c:pt idx="0">
                  <c:v>99.537899999999993</c:v>
                </c:pt>
                <c:pt idx="1">
                  <c:v>99.471199999999996</c:v>
                </c:pt>
                <c:pt idx="2">
                  <c:v>99.473399999999998</c:v>
                </c:pt>
                <c:pt idx="3">
                  <c:v>99.464799999999997</c:v>
                </c:pt>
                <c:pt idx="4">
                  <c:v>99.469099999999997</c:v>
                </c:pt>
                <c:pt idx="5">
                  <c:v>99.470200000000006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Ptardy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00-4AEA-8A72-FDF3981A1888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_{r5}</c:f>
              <c:numCache>
                <c:formatCode>General</c:formatCode>
                <c:ptCount val="6"/>
                <c:pt idx="0">
                  <c:v>5048.01</c:v>
                </c:pt>
                <c:pt idx="1">
                  <c:v>4474.7</c:v>
                </c:pt>
                <c:pt idx="2">
                  <c:v>4474.6400000000003</c:v>
                </c:pt>
                <c:pt idx="3">
                  <c:v>4474.3500000000004</c:v>
                </c:pt>
                <c:pt idx="4">
                  <c:v>4474.57</c:v>
                </c:pt>
                <c:pt idx="5">
                  <c:v>4474.6899999999996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_{r4}</c15:sqref>
                        </c15:formulaRef>
                      </c:ext>
                    </c:extLst>
                    <c:strCache>
                      <c:ptCount val="1"/>
                      <c:pt idx="0">
                        <c:v>TTT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00-4AEA-8A72-FDF3981A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10336"/>
        <c:axId val="1849095200"/>
      </c:scatterChart>
      <c:valAx>
        <c:axId val="12749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95200"/>
        <c:crosses val="autoZero"/>
        <c:crossBetween val="midCat"/>
      </c:valAx>
      <c:valAx>
        <c:axId val="1849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Grafico4_MODDWFL!$O$4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Grafico4_MODDWFL!$N$5:$N$11</c:f>
              <c:numCache>
                <c:formatCode>General</c:formatCode>
                <c:ptCount val="7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  <c:pt idx="5">
                  <c:v>28.87</c:v>
                </c:pt>
                <c:pt idx="6">
                  <c:v>4434.87</c:v>
                </c:pt>
              </c:numCache>
            </c:numRef>
          </c:xVal>
          <c:yVal>
            <c:numRef>
              <c:f>Grafico4_MODDWFL!$O$5:$O$11</c:f>
              <c:numCache>
                <c:formatCode>General</c:formatCode>
                <c:ptCount val="7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  <c:pt idx="4">
                  <c:v>99.504400000000004</c:v>
                </c:pt>
                <c:pt idx="5">
                  <c:v>99.504300000000001</c:v>
                </c:pt>
                <c:pt idx="6">
                  <c:v>99.506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C-46C7-A3C6-03A55B67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8112"/>
        <c:axId val="1577907216"/>
      </c:scatterChart>
      <c:valAx>
        <c:axId val="12760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7216"/>
        <c:crosses val="autoZero"/>
        <c:crossBetween val="midCat"/>
      </c:valAx>
      <c:valAx>
        <c:axId val="1577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Grafico4_MODDWFL!$P$4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Grafico4_MODDWFL!$N$5:$N$11</c:f>
              <c:numCache>
                <c:formatCode>General</c:formatCode>
                <c:ptCount val="7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  <c:pt idx="5">
                  <c:v>28.87</c:v>
                </c:pt>
                <c:pt idx="6">
                  <c:v>4434.87</c:v>
                </c:pt>
              </c:numCache>
            </c:numRef>
          </c:xVal>
          <c:yVal>
            <c:numRef>
              <c:f>Grafico4_MODDWFL!$P$5:$P$11</c:f>
              <c:numCache>
                <c:formatCode>General</c:formatCode>
                <c:ptCount val="7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  <c:pt idx="4">
                  <c:v>4430.66</c:v>
                </c:pt>
                <c:pt idx="5">
                  <c:v>4431.28</c:v>
                </c:pt>
                <c:pt idx="6">
                  <c:v>4434.88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4259-8B40-EE1E1A61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2544"/>
        <c:axId val="1569725136"/>
      </c:scatterChart>
      <c:valAx>
        <c:axId val="16225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25136"/>
        <c:crosses val="autoZero"/>
        <c:crossBetween val="midCat"/>
      </c:valAx>
      <c:valAx>
        <c:axId val="1569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Grafico4_MODDWFL!$E$4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Grafico4_MODDWFL!$C$5:$C$11</c:f>
              <c:numCache>
                <c:formatCode>General</c:formatCode>
                <c:ptCount val="7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  <c:pt idx="6">
                  <c:v>4474.68</c:v>
                </c:pt>
              </c:numCache>
            </c:numRef>
          </c:xVal>
          <c:yVal>
            <c:numRef>
              <c:f>Grafico4_MODDWFL!$E$5:$E$11</c:f>
              <c:numCache>
                <c:formatCode>General</c:formatCode>
                <c:ptCount val="7"/>
                <c:pt idx="0">
                  <c:v>5048.01</c:v>
                </c:pt>
                <c:pt idx="1">
                  <c:v>4474.7</c:v>
                </c:pt>
                <c:pt idx="2">
                  <c:v>4474.6400000000003</c:v>
                </c:pt>
                <c:pt idx="3">
                  <c:v>4474.3500000000004</c:v>
                </c:pt>
                <c:pt idx="4">
                  <c:v>4474.57</c:v>
                </c:pt>
                <c:pt idx="5">
                  <c:v>4474.6899999999996</c:v>
                </c:pt>
                <c:pt idx="6">
                  <c:v>4474.6899999999996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6-4D37-908F-0C0F2FA9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9712"/>
        <c:axId val="1090132528"/>
      </c:scatterChart>
      <c:valAx>
        <c:axId val="12760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32528"/>
        <c:crosses val="autoZero"/>
        <c:crossBetween val="midCat"/>
      </c:valAx>
      <c:valAx>
        <c:axId val="1090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solidFill>
                  <a:sysClr val="windowText" lastClr="000000"/>
                </a:solidFill>
                <a:effectLst/>
              </a:rPr>
              <a:t>GKS com 5 Trabalhadores - MODD  </a:t>
            </a:r>
            <a:endParaRPr lang="pt-PT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Grafico4_MODDWFL!$N$5:$N$10</c:f>
              <c:numCache>
                <c:formatCode>General</c:formatCode>
                <c:ptCount val="6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  <c:pt idx="5">
                  <c:v>28.87</c:v>
                </c:pt>
              </c:numCache>
            </c:numRef>
          </c:xVal>
          <c:yVal>
            <c:numRef>
              <c:f>Grafico4_MODDWFL!$O$5:$O$10</c:f>
              <c:numCache>
                <c:formatCode>General</c:formatCode>
                <c:ptCount val="6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  <c:pt idx="4">
                  <c:v>99.504400000000004</c:v>
                </c:pt>
                <c:pt idx="5">
                  <c:v>99.504300000000001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A-4C12-8624-CF007AAD39E0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Grafico4_MODDWFL!$N$5:$N$10</c:f>
              <c:numCache>
                <c:formatCode>General</c:formatCode>
                <c:ptCount val="6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  <c:pt idx="5">
                  <c:v>28.87</c:v>
                </c:pt>
              </c:numCache>
            </c:numRef>
          </c:xVal>
          <c:yVal>
            <c:numRef>
              <c:f>Grafico4_MODDWFL!$P$5:$P$10</c:f>
              <c:numCache>
                <c:formatCode>General</c:formatCode>
                <c:ptCount val="6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  <c:pt idx="4">
                  <c:v>4430.66</c:v>
                </c:pt>
                <c:pt idx="5">
                  <c:v>4431.28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5A-4C12-8624-CF007AAD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01696"/>
        <c:axId val="1788043088"/>
      </c:scatterChart>
      <c:valAx>
        <c:axId val="162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43088"/>
        <c:crosses val="autoZero"/>
        <c:crossBetween val="midCat"/>
      </c:valAx>
      <c:valAx>
        <c:axId val="17880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</a:t>
                </a:r>
                <a:r>
                  <a:rPr lang="pt-PT" sz="1200" b="1" baseline="0">
                    <a:solidFill>
                      <a:sysClr val="windowText" lastClr="000000"/>
                    </a:solidFill>
                  </a:rPr>
                  <a:t> de desempenho </a:t>
                </a:r>
                <a:endParaRPr lang="pt-PT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Grafico4_PT2_MODDWFL!$B$11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Grafico4_PT2_MODDWFL!$A$12:$A$17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Grafico4_PT2_MODDWFL!$B$12:$B$17</c:f>
              <c:numCache>
                <c:formatCode>General</c:formatCode>
                <c:ptCount val="6"/>
                <c:pt idx="0">
                  <c:v>99.537899999999993</c:v>
                </c:pt>
                <c:pt idx="1">
                  <c:v>99.471199999999996</c:v>
                </c:pt>
                <c:pt idx="2">
                  <c:v>99.473399999999998</c:v>
                </c:pt>
                <c:pt idx="3">
                  <c:v>99.464799999999997</c:v>
                </c:pt>
                <c:pt idx="4">
                  <c:v>99.469099999999997</c:v>
                </c:pt>
                <c:pt idx="5">
                  <c:v>99.470200000000006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C-4795-9125-1C5D8D67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93544"/>
        <c:axId val="668795184"/>
      </c:scatterChart>
      <c:valAx>
        <c:axId val="66879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5184"/>
        <c:crosses val="autoZero"/>
        <c:crossBetween val="midCat"/>
      </c:valAx>
      <c:valAx>
        <c:axId val="6687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Grafico4_PT2_MODDWFL!$B$24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Grafico4_PT2_MODDWFL!$A$25:$A$30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Grafico4_PT2_MODDWFL!$B$25:$B$30</c:f>
              <c:numCache>
                <c:formatCode>General</c:formatCode>
                <c:ptCount val="6"/>
                <c:pt idx="0">
                  <c:v>5048.01</c:v>
                </c:pt>
                <c:pt idx="1">
                  <c:v>4474.7</c:v>
                </c:pt>
                <c:pt idx="2">
                  <c:v>4474.6400000000003</c:v>
                </c:pt>
                <c:pt idx="3">
                  <c:v>4474.3500000000004</c:v>
                </c:pt>
                <c:pt idx="4">
                  <c:v>4474.57</c:v>
                </c:pt>
                <c:pt idx="5">
                  <c:v>4474.6899999999996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0-4BE8-AC63-22AEB2C9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82784"/>
        <c:axId val="638180160"/>
      </c:scatterChart>
      <c:valAx>
        <c:axId val="6381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80160"/>
        <c:crosses val="autoZero"/>
        <c:crossBetween val="midCat"/>
      </c:valAx>
      <c:valAx>
        <c:axId val="6381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3 Trabalhadores - MODD 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Grafico4_PT2_MODDWFL!$B$36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Grafico4_PT2_MODDWFL!$A$37:$A$42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Grafico4_PT2_MODDWFL!$B$37:$B$42</c:f>
              <c:numCache>
                <c:formatCode>General</c:formatCode>
                <c:ptCount val="6"/>
                <c:pt idx="0">
                  <c:v>99.537899999999993</c:v>
                </c:pt>
                <c:pt idx="1">
                  <c:v>99.471199999999996</c:v>
                </c:pt>
                <c:pt idx="2">
                  <c:v>99.473399999999998</c:v>
                </c:pt>
                <c:pt idx="3">
                  <c:v>99.464799999999997</c:v>
                </c:pt>
                <c:pt idx="4">
                  <c:v>99.469099999999997</c:v>
                </c:pt>
                <c:pt idx="5">
                  <c:v>99.470200000000006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0-44B1-95C2-9EFD934391E7}"/>
            </c:ext>
          </c:extLst>
        </c:ser>
        <c:ser>
          <c:idx val="1"/>
          <c:order val="1"/>
          <c:tx>
            <c:strRef>
              <c:f>Grafico4_PT2_MODDWFL!$C$36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Grafico4_PT2_MODDWFL!$A$37:$A$42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Grafico4_PT2_MODDWFL!$C$37:$C$42</c:f>
              <c:numCache>
                <c:formatCode>General</c:formatCode>
                <c:ptCount val="6"/>
                <c:pt idx="0">
                  <c:v>5048.01</c:v>
                </c:pt>
                <c:pt idx="1">
                  <c:v>4474.7</c:v>
                </c:pt>
                <c:pt idx="2">
                  <c:v>4474.6400000000003</c:v>
                </c:pt>
                <c:pt idx="3">
                  <c:v>4474.3500000000004</c:v>
                </c:pt>
                <c:pt idx="4">
                  <c:v>4474.57</c:v>
                </c:pt>
                <c:pt idx="5">
                  <c:v>4474.6899999999996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B0-44B1-95C2-9EFD9343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60264"/>
        <c:axId val="550158952"/>
      </c:scatterChart>
      <c:valAx>
        <c:axId val="5501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58952"/>
        <c:crosses val="autoZero"/>
        <c:crossBetween val="midCat"/>
      </c:valAx>
      <c:valAx>
        <c:axId val="55015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Desemprenho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6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</a:t>
            </a:r>
            <a:r>
              <a:rPr lang="pt-PT" sz="1600" b="1" baseline="0">
                <a:solidFill>
                  <a:sysClr val="windowText" lastClr="000000"/>
                </a:solidFill>
              </a:rPr>
              <a:t> </a:t>
            </a:r>
            <a:r>
              <a:rPr lang="pt-PT" sz="1600" b="1">
                <a:solidFill>
                  <a:sysClr val="windowText" lastClr="000000"/>
                </a:solidFill>
              </a:rPr>
              <a:t>3 Trabalhadores - FSFS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PTardy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9"/>
                <c:pt idx="0">
                  <c:v>97.884399999999999</c:v>
                </c:pt>
                <c:pt idx="1">
                  <c:v>90.019300000000001</c:v>
                </c:pt>
                <c:pt idx="2">
                  <c:v>25.773099999999999</c:v>
                </c:pt>
                <c:pt idx="3">
                  <c:v>10.278</c:v>
                </c:pt>
                <c:pt idx="4">
                  <c:v>7.2742199999999997</c:v>
                </c:pt>
                <c:pt idx="5">
                  <c:v>5.43879</c:v>
                </c:pt>
                <c:pt idx="6">
                  <c:v>6.1190899999999999</c:v>
                </c:pt>
                <c:pt idx="7">
                  <c:v>6.3871200000000004</c:v>
                </c:pt>
                <c:pt idx="8">
                  <c:v>11.5943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1-4999-8C0B-2E76FF89B053}"/>
            </c:ext>
          </c:extLst>
        </c:ser>
        <c:ser>
          <c:idx val="1"/>
          <c:order val="1"/>
          <c:tx>
            <c:strRef>
              <c:f>_{r4}</c:f>
              <c:strCache>
                <c:ptCount val="1"/>
                <c:pt idx="0">
                  <c:v>TTT</c:v>
                </c:pt>
              </c:strCache>
              <c:extLst xmlns:c15="http://schemas.microsoft.com/office/drawing/2012/chart"/>
            </c:strRef>
          </c:tx>
          <c:spPr>
            <a:ln w="57150" cap="rnd">
              <a:solidFill>
                <a:schemeClr val="accent2"/>
              </a:solidFill>
              <a:round/>
            </a:ln>
            <a:effectLst>
              <a:glow>
                <a:schemeClr val="accent2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>
                <a:glow>
                  <a:schemeClr val="accent2">
                    <a:alpha val="40000"/>
                  </a:schemeClr>
                </a:glow>
              </a:effectLst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76200">
                  <a:solidFill>
                    <a:schemeClr val="accent2"/>
                  </a:solidFill>
                </a:ln>
                <a:effectLst>
                  <a:glow>
                    <a:schemeClr val="accent2">
                      <a:alpha val="40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D1-42CC-A3D7-4223D1EC9964}"/>
              </c:ext>
            </c:extLst>
          </c:dPt>
          <c:xVal>
            <c:numRef>
              <c:f>_{r2}</c:f>
              <c:numCache>
                <c:formatCode>General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_{r5}</c:f>
              <c:numCache>
                <c:formatCode>General</c:formatCode>
                <c:ptCount val="9"/>
                <c:pt idx="0">
                  <c:v>1156.1400000000001</c:v>
                </c:pt>
                <c:pt idx="1">
                  <c:v>244.005</c:v>
                </c:pt>
                <c:pt idx="2">
                  <c:v>32.5473</c:v>
                </c:pt>
                <c:pt idx="3">
                  <c:v>21.565799999999999</c:v>
                </c:pt>
                <c:pt idx="4">
                  <c:v>19.8293</c:v>
                </c:pt>
                <c:pt idx="5">
                  <c:v>18.987200000000001</c:v>
                </c:pt>
                <c:pt idx="6">
                  <c:v>19.340299999999999</c:v>
                </c:pt>
                <c:pt idx="7">
                  <c:v>19.485499999999998</c:v>
                </c:pt>
                <c:pt idx="8">
                  <c:v>21.353899999999999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1-4999-8C0B-2E76FF89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9712"/>
        <c:axId val="649415344"/>
      </c:scatterChart>
      <c:valAx>
        <c:axId val="46910971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ysClr val="windowText" lastClr="000000"/>
                    </a:solidFill>
                  </a:rPr>
                  <a:t>STT</a:t>
                </a:r>
                <a:endParaRPr lang="pt-PT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15344"/>
        <c:crosses val="autoZero"/>
        <c:crossBetween val="midCat"/>
      </c:valAx>
      <c:valAx>
        <c:axId val="64941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desmnpenho (escala</a:t>
                </a:r>
                <a:r>
                  <a:rPr lang="pt-PT" sz="1200" b="1" baseline="0">
                    <a:solidFill>
                      <a:sysClr val="windowText" lastClr="000000"/>
                    </a:solidFill>
                  </a:rPr>
                  <a:t> logarítmica)</a:t>
                </a:r>
                <a:endParaRPr lang="pt-PT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glow>
              <a:schemeClr val="accent1">
                <a:alpha val="60000"/>
              </a:schemeClr>
            </a:glo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9712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Grafico4_PT2_MODDWFL!$B$49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Grafico4_PT2_MODDWFL!$A$50:$A$55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Grafico4_PT2_MODDWFL!$B$50:$B$55</c:f>
              <c:numCache>
                <c:formatCode>General</c:formatCode>
                <c:ptCount val="6"/>
                <c:pt idx="0">
                  <c:v>5003.8</c:v>
                </c:pt>
                <c:pt idx="1">
                  <c:v>4431.58</c:v>
                </c:pt>
                <c:pt idx="2">
                  <c:v>4431.3500000000004</c:v>
                </c:pt>
                <c:pt idx="3">
                  <c:v>4431.26</c:v>
                </c:pt>
                <c:pt idx="4">
                  <c:v>4431.4399999999996</c:v>
                </c:pt>
                <c:pt idx="5">
                  <c:v>4431.6499999999996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4-4D10-8492-DCD60592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5192"/>
        <c:axId val="688191584"/>
      </c:scatterChart>
      <c:valAx>
        <c:axId val="68819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584"/>
        <c:crosses val="autoZero"/>
        <c:crossBetween val="midCat"/>
      </c:valAx>
      <c:valAx>
        <c:axId val="6881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Grafico4_PT2_MODDWFL!$B$62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Grafico4_PT2_MODDWFL!$A$63:$A$68</c:f>
              <c:numCache>
                <c:formatCode>General</c:formatCode>
                <c:ptCount val="6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  <c:pt idx="4">
                  <c:v>44.145099999999999</c:v>
                </c:pt>
                <c:pt idx="5">
                  <c:v>48.761400000000002</c:v>
                </c:pt>
              </c:numCache>
            </c:numRef>
          </c:xVal>
          <c:yVal>
            <c:numRef>
              <c:f>Grafico4_PT2_MODDWFL!$B$63:$B$68</c:f>
              <c:numCache>
                <c:formatCode>General</c:formatCode>
                <c:ptCount val="6"/>
                <c:pt idx="0">
                  <c:v>5003.8</c:v>
                </c:pt>
                <c:pt idx="1">
                  <c:v>4431.58</c:v>
                </c:pt>
                <c:pt idx="2">
                  <c:v>4431.3500000000004</c:v>
                </c:pt>
                <c:pt idx="3">
                  <c:v>4431.26</c:v>
                </c:pt>
                <c:pt idx="4">
                  <c:v>4431.4399999999996</c:v>
                </c:pt>
                <c:pt idx="5">
                  <c:v>4431.6499999999996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7-41D9-9FAD-807A1A09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30936"/>
        <c:axId val="668831264"/>
      </c:scatterChart>
      <c:valAx>
        <c:axId val="66883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64"/>
        <c:crosses val="autoZero"/>
        <c:crossBetween val="midCat"/>
      </c:valAx>
      <c:valAx>
        <c:axId val="668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Grafico4_PT2_MODDWFL!$N$11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Grafico4_PT2_MODDWFL!$M$12:$M$16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Grafico4_PT2_MODDWFL!$N$12:$N$16</c:f>
              <c:numCache>
                <c:formatCode>General</c:formatCode>
                <c:ptCount val="5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  <c:pt idx="4">
                  <c:v>99.504400000000004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C-46BC-B7E9-B277BB1B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46688"/>
        <c:axId val="352045704"/>
      </c:scatterChart>
      <c:valAx>
        <c:axId val="3520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5704"/>
        <c:crosses val="autoZero"/>
        <c:crossBetween val="midCat"/>
      </c:valAx>
      <c:valAx>
        <c:axId val="3520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Grafico4_PT2_MODDWFL!$N$21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Grafico4_PT2_MODDWFL!$M$22:$M$26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Grafico4_PT2_MODDWFL!$N$22:$N$26</c:f>
              <c:numCache>
                <c:formatCode>General</c:formatCode>
                <c:ptCount val="5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  <c:pt idx="4">
                  <c:v>4430.66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C-4455-9DDC-AB1CA2EE5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29424"/>
        <c:axId val="708033360"/>
      </c:scatterChart>
      <c:valAx>
        <c:axId val="708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33360"/>
        <c:crosses val="autoZero"/>
        <c:crossBetween val="midCat"/>
      </c:valAx>
      <c:valAx>
        <c:axId val="70803336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e 9 kanbans- MODD 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Grafico4_PT2_MODDWFL!$N$33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Grafico4_PT2_MODDWFL!$M$34:$M$38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Grafico4_PT2_MODDWFL!$N$34:$N$38</c:f>
              <c:numCache>
                <c:formatCode>General</c:formatCode>
                <c:ptCount val="5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  <c:pt idx="4">
                  <c:v>99.504400000000004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6-4DE5-9A3A-D25C85F22EB7}"/>
            </c:ext>
          </c:extLst>
        </c:ser>
        <c:ser>
          <c:idx val="1"/>
          <c:order val="1"/>
          <c:tx>
            <c:strRef>
              <c:f>Grafico4_PT2_MODDWFL!$O$33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Grafico4_PT2_MODDWFL!$M$34:$M$38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Grafico4_PT2_MODDWFL!$O$34:$O$38</c:f>
              <c:numCache>
                <c:formatCode>General</c:formatCode>
                <c:ptCount val="5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  <c:pt idx="4">
                  <c:v>4430.66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6-4DE5-9A3A-D25C85F2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2720"/>
        <c:axId val="668785672"/>
      </c:scatterChart>
      <c:valAx>
        <c:axId val="6687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5672"/>
        <c:crosses val="autoZero"/>
        <c:crossBetween val="midCat"/>
      </c:valAx>
      <c:valAx>
        <c:axId val="668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Grafico4_PT2_MODDWFL!$N$49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Grafico4_PT2_MODDWFL!$M$50:$M$54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Grafico4_PT2_MODDWFL!$N$50:$N$54</c:f>
              <c:numCache>
                <c:formatCode>General</c:formatCode>
                <c:ptCount val="5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  <c:pt idx="4">
                  <c:v>4389.72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3-498C-B118-DB89E674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93872"/>
        <c:axId val="668793544"/>
      </c:scatterChart>
      <c:valAx>
        <c:axId val="6687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3544"/>
        <c:crosses val="autoZero"/>
        <c:crossBetween val="midCat"/>
      </c:valAx>
      <c:valAx>
        <c:axId val="66879354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Grafico4_PT2_MODDWFL!$N$62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Grafico4_PT2_MODDWFL!$M$63:$M$67</c:f>
              <c:numCache>
                <c:formatCode>General</c:formatCode>
                <c:ptCount val="5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  <c:pt idx="4">
                  <c:v>26.053699999999999</c:v>
                </c:pt>
              </c:numCache>
            </c:numRef>
          </c:xVal>
          <c:yVal>
            <c:numRef>
              <c:f>Grafico4_PT2_MODDWFL!$N$63:$N$67</c:f>
              <c:numCache>
                <c:formatCode>General</c:formatCode>
                <c:ptCount val="5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  <c:pt idx="4">
                  <c:v>4389.72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7-487B-B5AA-87F76313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94200"/>
        <c:axId val="668792232"/>
      </c:scatterChart>
      <c:valAx>
        <c:axId val="66879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2232"/>
        <c:crosses val="autoZero"/>
        <c:crossBetween val="midCat"/>
      </c:valAx>
      <c:valAx>
        <c:axId val="6687922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Grafico4_PT2_MODDWFL!$N$11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Grafico4_PT2_MODDWFL!$M$12:$M$15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Grafico4_PT2_MODDWFL!$N$12:$N$15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7-4D62-A75A-71230108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30608"/>
        <c:axId val="668832904"/>
      </c:scatterChart>
      <c:valAx>
        <c:axId val="668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2904"/>
        <c:crosses val="autoZero"/>
        <c:crossBetween val="midCat"/>
      </c:valAx>
      <c:valAx>
        <c:axId val="668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Grafico4_PT2_MODDWFL!$N$21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Grafico4_PT2_MODDWFL!$M$22:$M$25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Grafico4_PT2_MODDWFL!$N$22:$N$25</c:f>
              <c:numCache>
                <c:formatCode>General</c:formatCode>
                <c:ptCount val="4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7-443E-AFF5-106EBE7D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77760"/>
        <c:axId val="718274152"/>
      </c:scatterChart>
      <c:valAx>
        <c:axId val="7182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4152"/>
        <c:crosses val="autoZero"/>
        <c:crossBetween val="midCat"/>
      </c:valAx>
      <c:valAx>
        <c:axId val="7182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u="none" strike="noStrike" baseline="0">
                <a:effectLst/>
              </a:rPr>
              <a:t>GKS com 5 Trabalhadores - MODD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Grafico4_PT2_MODDWFL!$N$33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Grafico4_PT2_MODDWFL!$M$34:$M$37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Grafico4_PT2_MODDWFL!$N$34:$N$37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B-4D2A-A82A-9A87DAC099E5}"/>
            </c:ext>
          </c:extLst>
        </c:ser>
        <c:ser>
          <c:idx val="1"/>
          <c:order val="1"/>
          <c:tx>
            <c:strRef>
              <c:f>Grafico4_PT2_MODDWFL!$O$33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Grafico4_PT2_MODDWFL!$M$34:$M$37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Grafico4_PT2_MODDWFL!$O$34:$O$37</c:f>
              <c:numCache>
                <c:formatCode>General</c:formatCode>
                <c:ptCount val="4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2B-4D2A-A82A-9A87DAC0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74480"/>
        <c:axId val="718276120"/>
      </c:scatterChart>
      <c:valAx>
        <c:axId val="718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6120"/>
        <c:crosses val="autoZero"/>
        <c:crossBetween val="midCat"/>
      </c:valAx>
      <c:valAx>
        <c:axId val="7182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GKS com</a:t>
            </a:r>
            <a:r>
              <a:rPr lang="pt-PT" sz="1600" b="1" baseline="0">
                <a:solidFill>
                  <a:sysClr val="windowText" lastClr="000000"/>
                </a:solidFill>
              </a:rPr>
              <a:t> 5 Trabalhadores - FSFS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Grafico1_FSFSWS!$L$12:$L$21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Grafico1_FSFSWS!$M$12:$M$21</c:f>
              <c:numCache>
                <c:formatCode>General</c:formatCode>
                <c:ptCount val="10"/>
                <c:pt idx="0">
                  <c:v>25.692699999999999</c:v>
                </c:pt>
                <c:pt idx="1">
                  <c:v>19.4556</c:v>
                </c:pt>
                <c:pt idx="2">
                  <c:v>16.571300000000001</c:v>
                </c:pt>
                <c:pt idx="3">
                  <c:v>14.9618</c:v>
                </c:pt>
                <c:pt idx="4">
                  <c:v>12.4527</c:v>
                </c:pt>
                <c:pt idx="5">
                  <c:v>13.2348</c:v>
                </c:pt>
                <c:pt idx="6">
                  <c:v>12.0136</c:v>
                </c:pt>
                <c:pt idx="7">
                  <c:v>12.14</c:v>
                </c:pt>
                <c:pt idx="8">
                  <c:v>11.5848</c:v>
                </c:pt>
                <c:pt idx="9">
                  <c:v>12.4786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5-4775-8C10-A990AB761692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Grafico1_FSFSWS!$L$12:$L$21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Grafico1_FSFSWS!$N$12:$N$21</c:f>
              <c:numCache>
                <c:formatCode>General</c:formatCode>
                <c:ptCount val="10"/>
                <c:pt idx="0">
                  <c:v>33.387700000000002</c:v>
                </c:pt>
                <c:pt idx="1">
                  <c:v>29.2257</c:v>
                </c:pt>
                <c:pt idx="2">
                  <c:v>27.786300000000001</c:v>
                </c:pt>
                <c:pt idx="3">
                  <c:v>26.969200000000001</c:v>
                </c:pt>
                <c:pt idx="4">
                  <c:v>26.013300000000001</c:v>
                </c:pt>
                <c:pt idx="5">
                  <c:v>26.012799999999999</c:v>
                </c:pt>
                <c:pt idx="6">
                  <c:v>25.1751</c:v>
                </c:pt>
                <c:pt idx="7">
                  <c:v>25.1432</c:v>
                </c:pt>
                <c:pt idx="8">
                  <c:v>25.093</c:v>
                </c:pt>
                <c:pt idx="9">
                  <c:v>24.894200000000001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5-4775-8C10-A990AB76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48160"/>
        <c:axId val="1099582864"/>
      </c:scatterChart>
      <c:valAx>
        <c:axId val="957348160"/>
        <c:scaling>
          <c:orientation val="minMax"/>
          <c:max val="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82864"/>
        <c:crosses val="autoZero"/>
        <c:crossBetween val="midCat"/>
      </c:valAx>
      <c:valAx>
        <c:axId val="10995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ysClr val="windowText" lastClr="000000"/>
                    </a:solidFill>
                  </a:rPr>
                  <a:t>Medidas de desempenho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48160"/>
        <c:crossesAt val="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Grafico4_PT2_MODDWFL!$N$49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Grafico4_PT2_MODDWFL!$M$50:$M$53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Grafico4_PT2_MODDWFL!$N$50:$N$53</c:f>
              <c:numCache>
                <c:formatCode>General</c:formatCode>
                <c:ptCount val="4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6-4DC3-B64C-F893D139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5688"/>
        <c:axId val="668818800"/>
      </c:scatterChart>
      <c:valAx>
        <c:axId val="6688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8800"/>
        <c:crosses val="autoZero"/>
        <c:crossBetween val="midCat"/>
      </c:valAx>
      <c:valAx>
        <c:axId val="668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Grafico4_PT2_MODDWFL!$N$62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Grafico4_PT2_MODDWFL!$M$63:$M$66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Grafico4_PT2_MODDWFL!$N$63:$N$66</c:f>
              <c:numCache>
                <c:formatCode>General</c:formatCode>
                <c:ptCount val="4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E-49DE-8454-CB1BB896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05256"/>
        <c:axId val="543108864"/>
      </c:scatterChart>
      <c:valAx>
        <c:axId val="5431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08864"/>
        <c:crosses val="autoZero"/>
        <c:crossBetween val="midCat"/>
      </c:valAx>
      <c:valAx>
        <c:axId val="5431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Worker - PTardy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Comparacao!$X$7</c:f>
              <c:strCache>
                <c:ptCount val="1"/>
                <c:pt idx="0">
                  <c:v>PTardy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E-4F5F-8D7E-437F0FE5F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Comparacao!$Y$6:$Z$6</c:f>
              <c:strCache>
                <c:ptCount val="2"/>
                <c:pt idx="0">
                  <c:v>Standard</c:v>
                </c:pt>
                <c:pt idx="1">
                  <c:v>FimLinha</c:v>
                </c:pt>
              </c:strCache>
            </c:strRef>
          </c:cat>
          <c:val>
            <c:numRef>
              <c:f>Comparacao!$Y$7:$Z$7</c:f>
              <c:numCache>
                <c:formatCode>0.0</c:formatCode>
                <c:ptCount val="2"/>
                <c:pt idx="0">
                  <c:v>13.98161</c:v>
                </c:pt>
                <c:pt idx="1">
                  <c:v>99.041849999999997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D-4CAC-8AC2-C7563C33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60781448"/>
        <c:axId val="760783744"/>
      </c:barChart>
      <c:catAx>
        <c:axId val="76078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83744"/>
        <c:crosses val="autoZero"/>
        <c:auto val="1"/>
        <c:lblAlgn val="ctr"/>
        <c:lblOffset val="100"/>
        <c:noMultiLvlLbl val="0"/>
      </c:catAx>
      <c:valAx>
        <c:axId val="760783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814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Worker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Medidas Desempenho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Comparacao!$Y$6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Comparacao!$Y$7:$Y$14</c:f>
              <c:numCache>
                <c:formatCode>0.0</c:formatCode>
                <c:ptCount val="8"/>
                <c:pt idx="0">
                  <c:v>13.98161</c:v>
                </c:pt>
                <c:pt idx="1">
                  <c:v>25.133175000000001</c:v>
                </c:pt>
                <c:pt idx="2">
                  <c:v>15.540549999999998</c:v>
                </c:pt>
                <c:pt idx="3">
                  <c:v>2.1352861249999999</c:v>
                </c:pt>
                <c:pt idx="4">
                  <c:v>-16.200697999999999</c:v>
                </c:pt>
                <c:pt idx="5">
                  <c:v>6473.3712500000001</c:v>
                </c:pt>
                <c:pt idx="6">
                  <c:v>6475.2024999999994</c:v>
                </c:pt>
                <c:pt idx="7">
                  <c:v>151369.51273666669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D-4876-8D35-B2EEAD6D75D9}"/>
            </c:ext>
          </c:extLst>
        </c:ser>
        <c:ser>
          <c:idx val="1"/>
          <c:order val="1"/>
          <c:tx>
            <c:strRef>
              <c:f>Comparacao!$Z$6</c:f>
              <c:strCache>
                <c:ptCount val="1"/>
                <c:pt idx="0">
                  <c:v>FimLinha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Comparacao!$Z$7:$Z$14</c:f>
              <c:numCache>
                <c:formatCode>0.0</c:formatCode>
                <c:ptCount val="8"/>
                <c:pt idx="0">
                  <c:v>99.041849999999997</c:v>
                </c:pt>
                <c:pt idx="1">
                  <c:v>3218.3187499999995</c:v>
                </c:pt>
                <c:pt idx="2">
                  <c:v>9.7923524999999998</c:v>
                </c:pt>
                <c:pt idx="3">
                  <c:v>3176.4587500000002</c:v>
                </c:pt>
                <c:pt idx="4">
                  <c:v>3176.4587500000002</c:v>
                </c:pt>
                <c:pt idx="5" formatCode="0">
                  <c:v>6475.2012500000001</c:v>
                </c:pt>
                <c:pt idx="6" formatCode="0">
                  <c:v>3788.8937500000002</c:v>
                </c:pt>
                <c:pt idx="7">
                  <c:v>83376.286636666657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D-4876-8D35-B2EEAD6D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78720"/>
        <c:axId val="840372816"/>
      </c:barChart>
      <c:catAx>
        <c:axId val="8403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2816"/>
        <c:crosses val="autoZero"/>
        <c:auto val="1"/>
        <c:lblAlgn val="ctr"/>
        <c:lblOffset val="100"/>
        <c:noMultiLvlLbl val="0"/>
      </c:catAx>
      <c:valAx>
        <c:axId val="84037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Escala Logarítmica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Worker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Conclusão Trabalhos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Comparacao!$Y$6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Comparacao!$Y$7:$Y$14</c:f>
              <c:numCache>
                <c:formatCode>0.0</c:formatCode>
                <c:ptCount val="8"/>
                <c:pt idx="0">
                  <c:v>13.98161</c:v>
                </c:pt>
                <c:pt idx="1">
                  <c:v>25.133175000000001</c:v>
                </c:pt>
                <c:pt idx="2">
                  <c:v>15.540549999999998</c:v>
                </c:pt>
                <c:pt idx="3">
                  <c:v>2.1352861249999999</c:v>
                </c:pt>
                <c:pt idx="4">
                  <c:v>-16.200697999999999</c:v>
                </c:pt>
                <c:pt idx="5">
                  <c:v>6473.3712500000001</c:v>
                </c:pt>
                <c:pt idx="6">
                  <c:v>6475.2024999999994</c:v>
                </c:pt>
                <c:pt idx="7">
                  <c:v>151369.51273666669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64F-8B67-33327E6882C1}"/>
            </c:ext>
          </c:extLst>
        </c:ser>
        <c:ser>
          <c:idx val="1"/>
          <c:order val="1"/>
          <c:tx>
            <c:strRef>
              <c:f>Comparacao!$Z$6</c:f>
              <c:strCache>
                <c:ptCount val="1"/>
                <c:pt idx="0">
                  <c:v>FimLinha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Comparacao!$Z$7:$Z$14</c:f>
              <c:numCache>
                <c:formatCode>0.0</c:formatCode>
                <c:ptCount val="8"/>
                <c:pt idx="0">
                  <c:v>99.041849999999997</c:v>
                </c:pt>
                <c:pt idx="1">
                  <c:v>3218.3187499999995</c:v>
                </c:pt>
                <c:pt idx="2">
                  <c:v>9.7923524999999998</c:v>
                </c:pt>
                <c:pt idx="3">
                  <c:v>3176.4587500000002</c:v>
                </c:pt>
                <c:pt idx="4">
                  <c:v>3176.4587500000002</c:v>
                </c:pt>
                <c:pt idx="5" formatCode="0">
                  <c:v>6475.2012500000001</c:v>
                </c:pt>
                <c:pt idx="6" formatCode="0">
                  <c:v>3788.8937500000002</c:v>
                </c:pt>
                <c:pt idx="7">
                  <c:v>83376.286636666657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64F-8B67-33327E68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86224"/>
        <c:axId val="674888848"/>
      </c:barChart>
      <c:catAx>
        <c:axId val="6748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8848"/>
        <c:crosses val="autoZero"/>
        <c:auto val="1"/>
        <c:lblAlgn val="ctr"/>
        <c:lblOffset val="100"/>
        <c:noMultiLvlLbl val="0"/>
      </c:catAx>
      <c:valAx>
        <c:axId val="674888848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62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Worker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Distância Percorrida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Comparacao!$Y$6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Comparacao!$Y$7:$Y$14</c:f>
              <c:numCache>
                <c:formatCode>0.0</c:formatCode>
                <c:ptCount val="8"/>
                <c:pt idx="0">
                  <c:v>13.98161</c:v>
                </c:pt>
                <c:pt idx="1">
                  <c:v>25.133175000000001</c:v>
                </c:pt>
                <c:pt idx="2">
                  <c:v>15.540549999999998</c:v>
                </c:pt>
                <c:pt idx="3">
                  <c:v>2.1352861249999999</c:v>
                </c:pt>
                <c:pt idx="4">
                  <c:v>-16.200697999999999</c:v>
                </c:pt>
                <c:pt idx="5">
                  <c:v>6473.3712500000001</c:v>
                </c:pt>
                <c:pt idx="6">
                  <c:v>6475.2024999999994</c:v>
                </c:pt>
                <c:pt idx="7">
                  <c:v>151369.51273666669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6A1-B665-6B0DCB040A5A}"/>
            </c:ext>
          </c:extLst>
        </c:ser>
        <c:ser>
          <c:idx val="1"/>
          <c:order val="1"/>
          <c:tx>
            <c:strRef>
              <c:f>Comparacao!$Z$6</c:f>
              <c:strCache>
                <c:ptCount val="1"/>
                <c:pt idx="0">
                  <c:v>FimLinha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Comparacao!$X$7:$X$14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Comparacao!$Z$7:$Z$14</c:f>
              <c:numCache>
                <c:formatCode>0.0</c:formatCode>
                <c:ptCount val="8"/>
                <c:pt idx="0">
                  <c:v>99.041849999999997</c:v>
                </c:pt>
                <c:pt idx="1">
                  <c:v>3218.3187499999995</c:v>
                </c:pt>
                <c:pt idx="2">
                  <c:v>9.7923524999999998</c:v>
                </c:pt>
                <c:pt idx="3">
                  <c:v>3176.4587500000002</c:v>
                </c:pt>
                <c:pt idx="4">
                  <c:v>3176.4587500000002</c:v>
                </c:pt>
                <c:pt idx="5" formatCode="0">
                  <c:v>6475.2012500000001</c:v>
                </c:pt>
                <c:pt idx="6" formatCode="0">
                  <c:v>3788.8937500000002</c:v>
                </c:pt>
                <c:pt idx="7">
                  <c:v>83376.286636666657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2-46A1-B665-6B0DCB04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78592"/>
        <c:axId val="772872360"/>
      </c:barChart>
      <c:catAx>
        <c:axId val="772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72360"/>
        <c:crosses val="autoZero"/>
        <c:auto val="1"/>
        <c:lblAlgn val="ctr"/>
        <c:lblOffset val="100"/>
        <c:noMultiLvlLbl val="0"/>
      </c:catAx>
      <c:valAx>
        <c:axId val="772872360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78592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Regra de Despacho</a:t>
            </a:r>
            <a:endParaRPr lang="pt-PT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Atraso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Comparacao!$Y$19</c:f>
              <c:strCache>
                <c:ptCount val="1"/>
                <c:pt idx="0">
                  <c:v>FSFS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Comparacao!$X$20:$X$24</c:f>
              <c:strCache>
                <c:ptCount val="5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</c:strCache>
            </c:strRef>
          </c:cat>
          <c:val>
            <c:numRef>
              <c:f>Comparacao!$Y$20:$Y$24</c:f>
              <c:numCache>
                <c:formatCode>0.0</c:formatCode>
                <c:ptCount val="5"/>
                <c:pt idx="0">
                  <c:v>54.808480000000003</c:v>
                </c:pt>
                <c:pt idx="1">
                  <c:v>1630.3552125000001</c:v>
                </c:pt>
                <c:pt idx="2">
                  <c:v>13.0552425</c:v>
                </c:pt>
                <c:pt idx="3">
                  <c:v>1598.3319821250002</c:v>
                </c:pt>
                <c:pt idx="4">
                  <c:v>1588.7151875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2F0-AF2B-0B21360441D6}"/>
            </c:ext>
          </c:extLst>
        </c:ser>
        <c:ser>
          <c:idx val="1"/>
          <c:order val="1"/>
          <c:tx>
            <c:strRef>
              <c:f>Comparacao!$Z$19</c:f>
              <c:strCache>
                <c:ptCount val="1"/>
                <c:pt idx="0">
                  <c:v>MODD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Comparacao!$X$20:$X$24</c:f>
              <c:strCache>
                <c:ptCount val="5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</c:strCache>
            </c:strRef>
          </c:cat>
          <c:val>
            <c:numRef>
              <c:f>Comparacao!$Z$20:$Z$24</c:f>
              <c:numCache>
                <c:formatCode>0.0</c:formatCode>
                <c:ptCount val="5"/>
                <c:pt idx="0">
                  <c:v>58.214979999999997</c:v>
                </c:pt>
                <c:pt idx="1">
                  <c:v>1613.0967125</c:v>
                </c:pt>
                <c:pt idx="2">
                  <c:v>12.277660000000001</c:v>
                </c:pt>
                <c:pt idx="3">
                  <c:v>1580.2620540000003</c:v>
                </c:pt>
                <c:pt idx="4">
                  <c:v>1571.5428645000002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2F0-AF2B-0B213604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53336"/>
        <c:axId val="772854320"/>
      </c:barChart>
      <c:catAx>
        <c:axId val="7728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54320"/>
        <c:crosses val="autoZero"/>
        <c:auto val="1"/>
        <c:lblAlgn val="ctr"/>
        <c:lblOffset val="100"/>
        <c:noMultiLvlLbl val="0"/>
      </c:catAx>
      <c:valAx>
        <c:axId val="7728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Regra de Despacho</a:t>
            </a:r>
            <a:endParaRPr lang="pt-PT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Medidas de Desempenho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Comparacao!$AC$18:$AC$19</c:f>
              <c:strCache>
                <c:ptCount val="2"/>
                <c:pt idx="0">
                  <c:v>Regra de Despacho</c:v>
                </c:pt>
                <c:pt idx="1">
                  <c:v>FSFS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Comparacao!$AB$20:$AB$22</c:f>
              <c:strCache>
                <c:ptCount val="3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</c:strCache>
              <c:extLst/>
            </c:strRef>
          </c:cat>
          <c:val>
            <c:numRef>
              <c:f>Comparacao!$AC$20:$AC$22</c:f>
              <c:numCache>
                <c:formatCode>0.0</c:formatCode>
                <c:ptCount val="3"/>
                <c:pt idx="0">
                  <c:v>10.565710000000001</c:v>
                </c:pt>
                <c:pt idx="1">
                  <c:v>23.212924999999998</c:v>
                </c:pt>
                <c:pt idx="2">
                  <c:v>16.265674999999998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F0E-4EFD-9C90-B54F9A268B2A}"/>
            </c:ext>
          </c:extLst>
        </c:ser>
        <c:ser>
          <c:idx val="1"/>
          <c:order val="1"/>
          <c:tx>
            <c:strRef>
              <c:f>Comparacao!$AD$18:$AD$19</c:f>
              <c:strCache>
                <c:ptCount val="2"/>
                <c:pt idx="0">
                  <c:v>Regra de Despacho</c:v>
                </c:pt>
                <c:pt idx="1">
                  <c:v>MODD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Comparacao!$AB$20:$AB$22</c:f>
              <c:strCache>
                <c:ptCount val="3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</c:strCache>
              <c:extLst/>
            </c:strRef>
          </c:cat>
          <c:val>
            <c:numRef>
              <c:f>Comparacao!$AD$20:$AD$22</c:f>
              <c:numCache>
                <c:formatCode>0.0</c:formatCode>
                <c:ptCount val="3"/>
                <c:pt idx="0">
                  <c:v>17.39751</c:v>
                </c:pt>
                <c:pt idx="1">
                  <c:v>27.053424999999997</c:v>
                </c:pt>
                <c:pt idx="2">
                  <c:v>14.815425000000001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F0E-4EFD-9C90-B54F9A26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71376"/>
        <c:axId val="772880560"/>
      </c:barChart>
      <c:catAx>
        <c:axId val="7728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0560"/>
        <c:crosses val="autoZero"/>
        <c:auto val="1"/>
        <c:lblAlgn val="ctr"/>
        <c:lblOffset val="100"/>
        <c:noMultiLvlLbl val="0"/>
      </c:catAx>
      <c:valAx>
        <c:axId val="7728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Regra de Despacho</a:t>
            </a:r>
            <a:endParaRPr lang="pt-PT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Conclusão Trabalhos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Comparacao!$AC$18:$AC$19</c:f>
              <c:strCache>
                <c:ptCount val="2"/>
                <c:pt idx="0">
                  <c:v>Regra de Despacho</c:v>
                </c:pt>
                <c:pt idx="1">
                  <c:v>FSFS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Comparacao!$AB$20:$AB$27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Comparacao!$AC$20:$AC$27</c:f>
              <c:numCache>
                <c:formatCode>0.0</c:formatCode>
                <c:ptCount val="8"/>
                <c:pt idx="0">
                  <c:v>10.565710000000001</c:v>
                </c:pt>
                <c:pt idx="1">
                  <c:v>23.212924999999998</c:v>
                </c:pt>
                <c:pt idx="2">
                  <c:v>16.265674999999998</c:v>
                </c:pt>
                <c:pt idx="3">
                  <c:v>1.1314642500000001</c:v>
                </c:pt>
                <c:pt idx="4">
                  <c:v>-18.102125000000001</c:v>
                </c:pt>
                <c:pt idx="5">
                  <c:v>6474.2749999999996</c:v>
                </c:pt>
                <c:pt idx="6">
                  <c:v>6476.36</c:v>
                </c:pt>
                <c:pt idx="7">
                  <c:v>150779.64637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4-4A5C-A7D5-2217B334CA77}"/>
            </c:ext>
          </c:extLst>
        </c:ser>
        <c:ser>
          <c:idx val="1"/>
          <c:order val="1"/>
          <c:tx>
            <c:strRef>
              <c:f>Comparacao!$AD$18:$AD$19</c:f>
              <c:strCache>
                <c:ptCount val="2"/>
                <c:pt idx="0">
                  <c:v>Regra de Despacho</c:v>
                </c:pt>
                <c:pt idx="1">
                  <c:v>MODD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Comparacao!$AB$20:$AB$27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Comparacao!$AD$20:$AD$27</c:f>
              <c:numCache>
                <c:formatCode>0.0</c:formatCode>
                <c:ptCount val="8"/>
                <c:pt idx="0">
                  <c:v>17.39751</c:v>
                </c:pt>
                <c:pt idx="1">
                  <c:v>27.053424999999997</c:v>
                </c:pt>
                <c:pt idx="2">
                  <c:v>14.815425000000001</c:v>
                </c:pt>
                <c:pt idx="3">
                  <c:v>3.1391080000000002</c:v>
                </c:pt>
                <c:pt idx="4">
                  <c:v>-14.299270999999999</c:v>
                </c:pt>
                <c:pt idx="5" formatCode="0">
                  <c:v>6472.4674999999997</c:v>
                </c:pt>
                <c:pt idx="6" formatCode="0">
                  <c:v>6474.0450000000001</c:v>
                </c:pt>
                <c:pt idx="7">
                  <c:v>151959.37910333334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4-4A5C-A7D5-2217B334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718256"/>
        <c:axId val="711716944"/>
      </c:barChart>
      <c:catAx>
        <c:axId val="7117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6944"/>
        <c:crosses val="autoZero"/>
        <c:auto val="1"/>
        <c:lblAlgn val="ctr"/>
        <c:lblOffset val="100"/>
        <c:noMultiLvlLbl val="0"/>
      </c:catAx>
      <c:valAx>
        <c:axId val="711716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Regra de Despacho</a:t>
            </a:r>
            <a:endParaRPr lang="pt-PT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Atraso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Comparacao!$AC$18:$AC$19</c:f>
              <c:strCache>
                <c:ptCount val="2"/>
                <c:pt idx="0">
                  <c:v>Regra de Despacho</c:v>
                </c:pt>
                <c:pt idx="1">
                  <c:v>FSFS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Comparacao!$AB$20:$AB$27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Comparacao!$AC$20:$AC$27</c:f>
              <c:numCache>
                <c:formatCode>0.0</c:formatCode>
                <c:ptCount val="8"/>
                <c:pt idx="0">
                  <c:v>10.565710000000001</c:v>
                </c:pt>
                <c:pt idx="1">
                  <c:v>23.212924999999998</c:v>
                </c:pt>
                <c:pt idx="2">
                  <c:v>16.265674999999998</c:v>
                </c:pt>
                <c:pt idx="3">
                  <c:v>1.1314642500000001</c:v>
                </c:pt>
                <c:pt idx="4">
                  <c:v>-18.102125000000001</c:v>
                </c:pt>
                <c:pt idx="5">
                  <c:v>6474.2749999999996</c:v>
                </c:pt>
                <c:pt idx="6">
                  <c:v>6476.36</c:v>
                </c:pt>
                <c:pt idx="7">
                  <c:v>150779.64637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42A6-BA25-AF11098DD0C8}"/>
            </c:ext>
          </c:extLst>
        </c:ser>
        <c:ser>
          <c:idx val="1"/>
          <c:order val="1"/>
          <c:tx>
            <c:strRef>
              <c:f>Comparacao!$AD$18:$AD$19</c:f>
              <c:strCache>
                <c:ptCount val="2"/>
                <c:pt idx="0">
                  <c:v>Regra de Despacho</c:v>
                </c:pt>
                <c:pt idx="1">
                  <c:v>MODD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Comparacao!$AB$20:$AB$27</c:f>
              <c:strCache>
                <c:ptCount val="8"/>
                <c:pt idx="0">
                  <c:v>PTardy</c:v>
                </c:pt>
                <c:pt idx="1">
                  <c:v>TTT</c:v>
                </c:pt>
                <c:pt idx="2">
                  <c:v>STT</c:v>
                </c:pt>
                <c:pt idx="3">
                  <c:v>Tardiness</c:v>
                </c:pt>
                <c:pt idx="4">
                  <c:v>Lateness</c:v>
                </c:pt>
                <c:pt idx="5">
                  <c:v>NCreated</c:v>
                </c:pt>
                <c:pt idx="6">
                  <c:v>Ndestroyed</c:v>
                </c:pt>
                <c:pt idx="7">
                  <c:v>Distance</c:v>
                </c:pt>
              </c:strCache>
            </c:strRef>
          </c:cat>
          <c:val>
            <c:numRef>
              <c:f>Comparacao!$AD$20:$AD$27</c:f>
              <c:numCache>
                <c:formatCode>0.0</c:formatCode>
                <c:ptCount val="8"/>
                <c:pt idx="0">
                  <c:v>17.39751</c:v>
                </c:pt>
                <c:pt idx="1">
                  <c:v>27.053424999999997</c:v>
                </c:pt>
                <c:pt idx="2">
                  <c:v>14.815425000000001</c:v>
                </c:pt>
                <c:pt idx="3">
                  <c:v>3.1391080000000002</c:v>
                </c:pt>
                <c:pt idx="4">
                  <c:v>-14.299270999999999</c:v>
                </c:pt>
                <c:pt idx="5" formatCode="0">
                  <c:v>6472.4674999999997</c:v>
                </c:pt>
                <c:pt idx="6" formatCode="0">
                  <c:v>6474.0450000000001</c:v>
                </c:pt>
                <c:pt idx="7">
                  <c:v>151959.37910333334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5-42A6-BA25-AF11098D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81304"/>
        <c:axId val="674880976"/>
      </c:barChart>
      <c:catAx>
        <c:axId val="67488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0976"/>
        <c:crosses val="autoZero"/>
        <c:auto val="1"/>
        <c:lblAlgn val="ctr"/>
        <c:lblOffset val="100"/>
        <c:noMultiLvlLbl val="0"/>
      </c:catAx>
      <c:valAx>
        <c:axId val="6748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"/>
                <c:pt idx="0">
                  <c:v>25.692699999999999</c:v>
                </c:pt>
                <c:pt idx="1">
                  <c:v>19.4556</c:v>
                </c:pt>
                <c:pt idx="2">
                  <c:v>16.571300000000001</c:v>
                </c:pt>
                <c:pt idx="3">
                  <c:v>14.9618</c:v>
                </c:pt>
                <c:pt idx="4">
                  <c:v>12.4527</c:v>
                </c:pt>
                <c:pt idx="5">
                  <c:v>13.2348</c:v>
                </c:pt>
                <c:pt idx="6">
                  <c:v>12.0136</c:v>
                </c:pt>
                <c:pt idx="7">
                  <c:v>12.14</c:v>
                </c:pt>
                <c:pt idx="8">
                  <c:v>11.5848</c:v>
                </c:pt>
                <c:pt idx="9">
                  <c:v>12.4786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Ptardy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EE-42EE-B723-CDCE4A27ED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_{r5}</c:f>
              <c:numCache>
                <c:formatCode>General</c:formatCode>
                <c:ptCount val="10"/>
                <c:pt idx="0">
                  <c:v>33.387700000000002</c:v>
                </c:pt>
                <c:pt idx="1">
                  <c:v>29.2257</c:v>
                </c:pt>
                <c:pt idx="2">
                  <c:v>27.786300000000001</c:v>
                </c:pt>
                <c:pt idx="3">
                  <c:v>26.969200000000001</c:v>
                </c:pt>
                <c:pt idx="4">
                  <c:v>26.013300000000001</c:v>
                </c:pt>
                <c:pt idx="5">
                  <c:v>26.012799999999999</c:v>
                </c:pt>
                <c:pt idx="6">
                  <c:v>25.1751</c:v>
                </c:pt>
                <c:pt idx="7">
                  <c:v>25.1432</c:v>
                </c:pt>
                <c:pt idx="8">
                  <c:v>25.093</c:v>
                </c:pt>
                <c:pt idx="9">
                  <c:v>24.894200000000001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_{r4}</c15:sqref>
                        </c15:formulaRef>
                      </c:ext>
                    </c:extLst>
                    <c:strCache>
                      <c:ptCount val="1"/>
                      <c:pt idx="0">
                        <c:v>TTT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EE-42EE-B723-CDCE4A27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09072"/>
        <c:axId val="711709400"/>
      </c:scatterChart>
      <c:valAx>
        <c:axId val="7117090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9400"/>
        <c:crosses val="autoZero"/>
        <c:crossBetween val="midCat"/>
      </c:valAx>
      <c:valAx>
        <c:axId val="7117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GKS com 5 Trabalhadores - FSFS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0"/>
                <c:pt idx="0">
                  <c:v>25.692699999999999</c:v>
                </c:pt>
                <c:pt idx="1">
                  <c:v>19.4556</c:v>
                </c:pt>
                <c:pt idx="2">
                  <c:v>16.571300000000001</c:v>
                </c:pt>
                <c:pt idx="3">
                  <c:v>14.9618</c:v>
                </c:pt>
                <c:pt idx="4">
                  <c:v>12.4527</c:v>
                </c:pt>
                <c:pt idx="5">
                  <c:v>13.2348</c:v>
                </c:pt>
                <c:pt idx="6">
                  <c:v>12.0136</c:v>
                </c:pt>
                <c:pt idx="7">
                  <c:v>12.14</c:v>
                </c:pt>
                <c:pt idx="8">
                  <c:v>11.5848</c:v>
                </c:pt>
                <c:pt idx="9">
                  <c:v>12.4786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Ptardy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B1-4725-A462-4C6B6AE3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81799"/>
        <c:axId val="1468282215"/>
      </c:scatterChart>
      <c:valAx>
        <c:axId val="1468281799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82215"/>
        <c:crosses val="autoZero"/>
        <c:crossBetween val="midCat"/>
      </c:valAx>
      <c:valAx>
        <c:axId val="14682822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81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127401</xdr:colOff>
      <xdr:row>0</xdr:row>
      <xdr:rowOff>171289</xdr:rowOff>
    </xdr:from>
    <xdr:to>
      <xdr:col>10</xdr:col>
      <xdr:colOff>567267</xdr:colOff>
      <xdr:row>12</xdr:row>
      <xdr:rowOff>76201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AF754B5A-99D4-4316-BEB5-3FC975C9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223708</xdr:colOff>
      <xdr:row>15</xdr:row>
      <xdr:rowOff>110199</xdr:rowOff>
    </xdr:from>
    <xdr:to>
      <xdr:col>10</xdr:col>
      <xdr:colOff>301569</xdr:colOff>
      <xdr:row>28</xdr:row>
      <xdr:rowOff>84494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C4B9038-E077-4A90-A6EA-15CA2F406479}"/>
            </a:ext>
            <a:ext uri="{147F2762-F138-4A5C-976F-8EAC2B608ADB}">
              <a16:predDERef xmlns:a16="http://schemas.microsoft.com/office/drawing/2014/main" pred="{AF754B5A-99D4-4316-BEB5-3FC975C9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9677</xdr:colOff>
      <xdr:row>0</xdr:row>
      <xdr:rowOff>165099</xdr:rowOff>
    </xdr:from>
    <xdr:to>
      <xdr:col>22</xdr:col>
      <xdr:colOff>56093</xdr:colOff>
      <xdr:row>13</xdr:row>
      <xdr:rowOff>65768</xdr:rowOff>
    </xdr:to>
    <xdr:graphicFrame macro="">
      <xdr:nvGraphicFramePr>
        <xdr:cNvPr id="60" name="Gráfico 4">
          <a:extLst>
            <a:ext uri="{FF2B5EF4-FFF2-40B4-BE49-F238E27FC236}">
              <a16:creationId xmlns:a16="http://schemas.microsoft.com/office/drawing/2014/main" id="{23D866FE-521A-4990-85AC-0F1D42AE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622905</xdr:colOff>
      <xdr:row>14</xdr:row>
      <xdr:rowOff>139095</xdr:rowOff>
    </xdr:from>
    <xdr:to>
      <xdr:col>23</xdr:col>
      <xdr:colOff>598714</xdr:colOff>
      <xdr:row>27</xdr:row>
      <xdr:rowOff>54429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42EA5227-20C9-4173-A27A-8F73A4DA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496586</xdr:colOff>
      <xdr:row>29</xdr:row>
      <xdr:rowOff>14340</xdr:rowOff>
    </xdr:from>
    <xdr:to>
      <xdr:col>14</xdr:col>
      <xdr:colOff>489857</xdr:colOff>
      <xdr:row>45</xdr:row>
      <xdr:rowOff>78619</xdr:rowOff>
    </xdr:to>
    <xdr:graphicFrame macro="">
      <xdr:nvGraphicFramePr>
        <xdr:cNvPr id="25" name="Gráfico 3">
          <a:extLst>
            <a:ext uri="{FF2B5EF4-FFF2-40B4-BE49-F238E27FC236}">
              <a16:creationId xmlns:a16="http://schemas.microsoft.com/office/drawing/2014/main" id="{50F73236-D541-4F1A-8351-98CD2714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261106</xdr:colOff>
      <xdr:row>17</xdr:row>
      <xdr:rowOff>67432</xdr:rowOff>
    </xdr:from>
    <xdr:to>
      <xdr:col>35</xdr:col>
      <xdr:colOff>417285</xdr:colOff>
      <xdr:row>35</xdr:row>
      <xdr:rowOff>18144</xdr:rowOff>
    </xdr:to>
    <xdr:graphicFrame macro="">
      <xdr:nvGraphicFramePr>
        <xdr:cNvPr id="28" name="Gráfico 4">
          <a:extLst>
            <a:ext uri="{FF2B5EF4-FFF2-40B4-BE49-F238E27FC236}">
              <a16:creationId xmlns:a16="http://schemas.microsoft.com/office/drawing/2014/main" id="{5BC1E6D7-A2AE-46A1-ABD1-CEBF1EFAF8AD}"/>
            </a:ext>
            <a:ext uri="{147F2762-F138-4A5C-976F-8EAC2B608ADB}">
              <a16:predDERef xmlns:a16="http://schemas.microsoft.com/office/drawing/2014/main" pred="{50F73236-D541-4F1A-8351-98CD2714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258536</xdr:colOff>
      <xdr:row>0</xdr:row>
      <xdr:rowOff>97771</xdr:rowOff>
    </xdr:from>
    <xdr:to>
      <xdr:col>34</xdr:col>
      <xdr:colOff>270630</xdr:colOff>
      <xdr:row>17</xdr:row>
      <xdr:rowOff>13607</xdr:rowOff>
    </xdr:to>
    <xdr:graphicFrame macro="">
      <xdr:nvGraphicFramePr>
        <xdr:cNvPr id="62" name="Gráfico 28">
          <a:extLst>
            <a:ext uri="{FF2B5EF4-FFF2-40B4-BE49-F238E27FC236}">
              <a16:creationId xmlns:a16="http://schemas.microsoft.com/office/drawing/2014/main" id="{4EDA4F38-FF2A-482B-918A-93034113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585108</xdr:colOff>
      <xdr:row>40</xdr:row>
      <xdr:rowOff>13607</xdr:rowOff>
    </xdr:from>
    <xdr:to>
      <xdr:col>26</xdr:col>
      <xdr:colOff>544286</xdr:colOff>
      <xdr:row>51</xdr:row>
      <xdr:rowOff>54428</xdr:rowOff>
    </xdr:to>
    <xdr:graphicFrame macro="">
      <xdr:nvGraphicFramePr>
        <xdr:cNvPr id="6" name="Gráfico 71">
          <a:extLst>
            <a:ext uri="{FF2B5EF4-FFF2-40B4-BE49-F238E27FC236}">
              <a16:creationId xmlns:a16="http://schemas.microsoft.com/office/drawing/2014/main" id="{4E422234-D1AE-4186-84F8-05CBE998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223402</xdr:colOff>
      <xdr:row>8</xdr:row>
      <xdr:rowOff>115724</xdr:rowOff>
    </xdr:from>
    <xdr:to>
      <xdr:col>10</xdr:col>
      <xdr:colOff>317500</xdr:colOff>
      <xdr:row>23</xdr:row>
      <xdr:rowOff>27608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650B3E4-1DEF-4EB7-8E70-CFF52310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592667</xdr:colOff>
      <xdr:row>10</xdr:row>
      <xdr:rowOff>25399</xdr:rowOff>
    </xdr:from>
    <xdr:to>
      <xdr:col>23</xdr:col>
      <xdr:colOff>254001</xdr:colOff>
      <xdr:row>24</xdr:row>
      <xdr:rowOff>101599</xdr:rowOff>
    </xdr:to>
    <xdr:graphicFrame macro="">
      <xdr:nvGraphicFramePr>
        <xdr:cNvPr id="19" name="Gráfico 7">
          <a:extLst>
            <a:ext uri="{FF2B5EF4-FFF2-40B4-BE49-F238E27FC236}">
              <a16:creationId xmlns:a16="http://schemas.microsoft.com/office/drawing/2014/main" id="{5124FCD6-F0A1-4CC7-BB9F-8244534E7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305122</xdr:colOff>
      <xdr:row>26</xdr:row>
      <xdr:rowOff>11503</xdr:rowOff>
    </xdr:from>
    <xdr:to>
      <xdr:col>10</xdr:col>
      <xdr:colOff>82826</xdr:colOff>
      <xdr:row>38</xdr:row>
      <xdr:rowOff>82826</xdr:rowOff>
    </xdr:to>
    <xdr:graphicFrame macro="">
      <xdr:nvGraphicFramePr>
        <xdr:cNvPr id="102" name="Chart 2">
          <a:extLst>
            <a:ext uri="{FF2B5EF4-FFF2-40B4-BE49-F238E27FC236}">
              <a16:creationId xmlns:a16="http://schemas.microsoft.com/office/drawing/2014/main" id="{750EFF81-7A07-4C7B-9F80-4A4FE1D5D595}"/>
            </a:ext>
            <a:ext uri="{147F2762-F138-4A5C-976F-8EAC2B608ADB}">
              <a16:predDERef xmlns:a16="http://schemas.microsoft.com/office/drawing/2014/main" pred="{F650B3E4-1DEF-4EB7-8E70-CFF52310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341933</xdr:colOff>
      <xdr:row>39</xdr:row>
      <xdr:rowOff>139563</xdr:rowOff>
    </xdr:from>
    <xdr:to>
      <xdr:col>10</xdr:col>
      <xdr:colOff>580058</xdr:colOff>
      <xdr:row>53</xdr:row>
      <xdr:rowOff>63362</xdr:rowOff>
    </xdr:to>
    <xdr:graphicFrame macro="">
      <xdr:nvGraphicFramePr>
        <xdr:cNvPr id="135" name="Gráfico 1">
          <a:extLst>
            <a:ext uri="{FF2B5EF4-FFF2-40B4-BE49-F238E27FC236}">
              <a16:creationId xmlns:a16="http://schemas.microsoft.com/office/drawing/2014/main" id="{3F4957D4-1794-4E7B-8B21-B8017D50C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190501</xdr:colOff>
      <xdr:row>40</xdr:row>
      <xdr:rowOff>35983</xdr:rowOff>
    </xdr:from>
    <xdr:to>
      <xdr:col>24</xdr:col>
      <xdr:colOff>465667</xdr:colOff>
      <xdr:row>54</xdr:row>
      <xdr:rowOff>112183</xdr:rowOff>
    </xdr:to>
    <xdr:graphicFrame macro="">
      <xdr:nvGraphicFramePr>
        <xdr:cNvPr id="22" name="Gráfico 8">
          <a:extLst>
            <a:ext uri="{FF2B5EF4-FFF2-40B4-BE49-F238E27FC236}">
              <a16:creationId xmlns:a16="http://schemas.microsoft.com/office/drawing/2014/main" id="{4243F780-9714-4D25-A1F5-6E0408A5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445652</xdr:colOff>
      <xdr:row>56</xdr:row>
      <xdr:rowOff>41414</xdr:rowOff>
    </xdr:from>
    <xdr:to>
      <xdr:col>9</xdr:col>
      <xdr:colOff>552175</xdr:colOff>
      <xdr:row>69</xdr:row>
      <xdr:rowOff>41413</xdr:rowOff>
    </xdr:to>
    <xdr:graphicFrame macro="">
      <xdr:nvGraphicFramePr>
        <xdr:cNvPr id="23" name="Gráfico 12">
          <a:extLst>
            <a:ext uri="{FF2B5EF4-FFF2-40B4-BE49-F238E27FC236}">
              <a16:creationId xmlns:a16="http://schemas.microsoft.com/office/drawing/2014/main" id="{C30D3E41-9466-4FEF-9688-844C9C34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361950</xdr:colOff>
      <xdr:row>70</xdr:row>
      <xdr:rowOff>0</xdr:rowOff>
    </xdr:from>
    <xdr:to>
      <xdr:col>11</xdr:col>
      <xdr:colOff>42334</xdr:colOff>
      <xdr:row>83</xdr:row>
      <xdr:rowOff>63500</xdr:rowOff>
    </xdr:to>
    <xdr:graphicFrame macro="">
      <xdr:nvGraphicFramePr>
        <xdr:cNvPr id="8" name="Gráfico 13">
          <a:extLst>
            <a:ext uri="{FF2B5EF4-FFF2-40B4-BE49-F238E27FC236}">
              <a16:creationId xmlns:a16="http://schemas.microsoft.com/office/drawing/2014/main" id="{6A50E31C-1B1B-44B9-92D9-3B99B9B8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600951</xdr:colOff>
      <xdr:row>55</xdr:row>
      <xdr:rowOff>1010</xdr:rowOff>
    </xdr:from>
    <xdr:to>
      <xdr:col>23</xdr:col>
      <xdr:colOff>276087</xdr:colOff>
      <xdr:row>67</xdr:row>
      <xdr:rowOff>138042</xdr:rowOff>
    </xdr:to>
    <xdr:graphicFrame macro="">
      <xdr:nvGraphicFramePr>
        <xdr:cNvPr id="26" name="Gráfico 4">
          <a:extLst>
            <a:ext uri="{FF2B5EF4-FFF2-40B4-BE49-F238E27FC236}">
              <a16:creationId xmlns:a16="http://schemas.microsoft.com/office/drawing/2014/main" id="{39A1F775-92D7-49EC-8FFD-DEF91C4B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244797</xdr:colOff>
      <xdr:row>68</xdr:row>
      <xdr:rowOff>118808</xdr:rowOff>
    </xdr:from>
    <xdr:to>
      <xdr:col>23</xdr:col>
      <xdr:colOff>519964</xdr:colOff>
      <xdr:row>83</xdr:row>
      <xdr:rowOff>1747</xdr:rowOff>
    </xdr:to>
    <xdr:graphicFrame macro="">
      <xdr:nvGraphicFramePr>
        <xdr:cNvPr id="27" name="Gráfico 5">
          <a:extLst>
            <a:ext uri="{FF2B5EF4-FFF2-40B4-BE49-F238E27FC236}">
              <a16:creationId xmlns:a16="http://schemas.microsoft.com/office/drawing/2014/main" id="{EDFB840C-CCCB-4CD3-9B3D-06309A56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592206</xdr:colOff>
      <xdr:row>24</xdr:row>
      <xdr:rowOff>167584</xdr:rowOff>
    </xdr:from>
    <xdr:to>
      <xdr:col>24</xdr:col>
      <xdr:colOff>110434</xdr:colOff>
      <xdr:row>37</xdr:row>
      <xdr:rowOff>82826</xdr:rowOff>
    </xdr:to>
    <xdr:graphicFrame macro="">
      <xdr:nvGraphicFramePr>
        <xdr:cNvPr id="20" name="Gráfico 133">
          <a:extLst>
            <a:ext uri="{FF2B5EF4-FFF2-40B4-BE49-F238E27FC236}">
              <a16:creationId xmlns:a16="http://schemas.microsoft.com/office/drawing/2014/main" id="{956C9F36-1F01-4E9B-A234-F6C893D8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464607</xdr:colOff>
      <xdr:row>0</xdr:row>
      <xdr:rowOff>164043</xdr:rowOff>
    </xdr:from>
    <xdr:to>
      <xdr:col>11</xdr:col>
      <xdr:colOff>284238</xdr:colOff>
      <xdr:row>11</xdr:row>
      <xdr:rowOff>8166</xdr:rowOff>
    </xdr:to>
    <xdr:graphicFrame macro="">
      <xdr:nvGraphicFramePr>
        <xdr:cNvPr id="95" name="Gráfico 1">
          <a:extLst>
            <a:ext uri="{FF2B5EF4-FFF2-40B4-BE49-F238E27FC236}">
              <a16:creationId xmlns:a16="http://schemas.microsoft.com/office/drawing/2014/main" id="{038A39FC-BBF1-4E28-9EBA-7DA95187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338670</xdr:colOff>
      <xdr:row>12</xdr:row>
      <xdr:rowOff>75595</xdr:rowOff>
    </xdr:from>
    <xdr:to>
      <xdr:col>11</xdr:col>
      <xdr:colOff>362857</xdr:colOff>
      <xdr:row>24</xdr:row>
      <xdr:rowOff>133047</xdr:rowOff>
    </xdr:to>
    <xdr:graphicFrame macro="">
      <xdr:nvGraphicFramePr>
        <xdr:cNvPr id="98" name="Gráfico 2">
          <a:extLst>
            <a:ext uri="{FF2B5EF4-FFF2-40B4-BE49-F238E27FC236}">
              <a16:creationId xmlns:a16="http://schemas.microsoft.com/office/drawing/2014/main" id="{4CFE4001-F274-49D2-AD95-CF8E9982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528259</xdr:colOff>
      <xdr:row>0</xdr:row>
      <xdr:rowOff>67732</xdr:rowOff>
    </xdr:from>
    <xdr:to>
      <xdr:col>23</xdr:col>
      <xdr:colOff>634999</xdr:colOff>
      <xdr:row>12</xdr:row>
      <xdr:rowOff>169333</xdr:rowOff>
    </xdr:to>
    <xdr:graphicFrame macro="">
      <xdr:nvGraphicFramePr>
        <xdr:cNvPr id="99" name="Gráfico 3">
          <a:extLst>
            <a:ext uri="{FF2B5EF4-FFF2-40B4-BE49-F238E27FC236}">
              <a16:creationId xmlns:a16="http://schemas.microsoft.com/office/drawing/2014/main" id="{64934465-B583-40EC-8FD6-09EE6360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628043</xdr:colOff>
      <xdr:row>14</xdr:row>
      <xdr:rowOff>99179</xdr:rowOff>
    </xdr:from>
    <xdr:to>
      <xdr:col>24</xdr:col>
      <xdr:colOff>6047</xdr:colOff>
      <xdr:row>25</xdr:row>
      <xdr:rowOff>114904</xdr:rowOff>
    </xdr:to>
    <xdr:graphicFrame macro="">
      <xdr:nvGraphicFramePr>
        <xdr:cNvPr id="101" name="Gráfico 4">
          <a:extLst>
            <a:ext uri="{FF2B5EF4-FFF2-40B4-BE49-F238E27FC236}">
              <a16:creationId xmlns:a16="http://schemas.microsoft.com/office/drawing/2014/main" id="{8AB95EF6-8340-46AA-BB76-3300A1279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229810</xdr:colOff>
      <xdr:row>29</xdr:row>
      <xdr:rowOff>158752</xdr:rowOff>
    </xdr:from>
    <xdr:to>
      <xdr:col>13</xdr:col>
      <xdr:colOff>254001</xdr:colOff>
      <xdr:row>41</xdr:row>
      <xdr:rowOff>108858</xdr:rowOff>
    </xdr:to>
    <xdr:graphicFrame macro="">
      <xdr:nvGraphicFramePr>
        <xdr:cNvPr id="92" name="Gráfico 1">
          <a:extLst>
            <a:ext uri="{FF2B5EF4-FFF2-40B4-BE49-F238E27FC236}">
              <a16:creationId xmlns:a16="http://schemas.microsoft.com/office/drawing/2014/main" id="{910FE331-D79A-474F-9E2D-F25EA45F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66525</xdr:colOff>
      <xdr:row>27</xdr:row>
      <xdr:rowOff>10279</xdr:rowOff>
    </xdr:from>
    <xdr:to>
      <xdr:col>25</xdr:col>
      <xdr:colOff>54428</xdr:colOff>
      <xdr:row>43</xdr:row>
      <xdr:rowOff>133046</xdr:rowOff>
    </xdr:to>
    <xdr:graphicFrame macro="">
      <xdr:nvGraphicFramePr>
        <xdr:cNvPr id="190" name="Gráfico 72">
          <a:extLst>
            <a:ext uri="{FF2B5EF4-FFF2-40B4-BE49-F238E27FC236}">
              <a16:creationId xmlns:a16="http://schemas.microsoft.com/office/drawing/2014/main" id="{85867A4D-B87B-4432-A6C1-66DE8AAA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</xdr:row>
      <xdr:rowOff>76200</xdr:rowOff>
    </xdr:from>
    <xdr:to>
      <xdr:col>7</xdr:col>
      <xdr:colOff>171450</xdr:colOff>
      <xdr:row>15</xdr:row>
      <xdr:rowOff>95250</xdr:rowOff>
    </xdr:to>
    <xdr:graphicFrame macro="">
      <xdr:nvGraphicFramePr>
        <xdr:cNvPr id="115" name="Gráfico 1">
          <a:extLst>
            <a:ext uri="{FF2B5EF4-FFF2-40B4-BE49-F238E27FC236}">
              <a16:creationId xmlns:a16="http://schemas.microsoft.com/office/drawing/2014/main" id="{477A3E4C-F6B8-461F-9FB9-7F44272D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17</xdr:row>
      <xdr:rowOff>38100</xdr:rowOff>
    </xdr:from>
    <xdr:to>
      <xdr:col>7</xdr:col>
      <xdr:colOff>381000</xdr:colOff>
      <xdr:row>27</xdr:row>
      <xdr:rowOff>19050</xdr:rowOff>
    </xdr:to>
    <xdr:graphicFrame macro="">
      <xdr:nvGraphicFramePr>
        <xdr:cNvPr id="89" name="Gráfico 2">
          <a:extLst>
            <a:ext uri="{FF2B5EF4-FFF2-40B4-BE49-F238E27FC236}">
              <a16:creationId xmlns:a16="http://schemas.microsoft.com/office/drawing/2014/main" id="{A3128398-9C6E-4F38-9446-2B5FFD18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27</xdr:row>
      <xdr:rowOff>95249</xdr:rowOff>
    </xdr:from>
    <xdr:to>
      <xdr:col>9</xdr:col>
      <xdr:colOff>171450</xdr:colOff>
      <xdr:row>38</xdr:row>
      <xdr:rowOff>123824</xdr:rowOff>
    </xdr:to>
    <xdr:graphicFrame macro="">
      <xdr:nvGraphicFramePr>
        <xdr:cNvPr id="174" name="Gráfico 3">
          <a:extLst>
            <a:ext uri="{FF2B5EF4-FFF2-40B4-BE49-F238E27FC236}">
              <a16:creationId xmlns:a16="http://schemas.microsoft.com/office/drawing/2014/main" id="{DC7898AA-3A06-4D40-8528-281E1D18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39</xdr:row>
      <xdr:rowOff>95250</xdr:rowOff>
    </xdr:from>
    <xdr:to>
      <xdr:col>8</xdr:col>
      <xdr:colOff>133350</xdr:colOff>
      <xdr:row>49</xdr:row>
      <xdr:rowOff>133350</xdr:rowOff>
    </xdr:to>
    <xdr:graphicFrame macro="">
      <xdr:nvGraphicFramePr>
        <xdr:cNvPr id="119" name="Gráfico 4">
          <a:extLst>
            <a:ext uri="{FF2B5EF4-FFF2-40B4-BE49-F238E27FC236}">
              <a16:creationId xmlns:a16="http://schemas.microsoft.com/office/drawing/2014/main" id="{27FB7CF9-78DB-46E8-B3A2-90D28505F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200025</xdr:colOff>
      <xdr:row>52</xdr:row>
      <xdr:rowOff>28574</xdr:rowOff>
    </xdr:from>
    <xdr:to>
      <xdr:col>8</xdr:col>
      <xdr:colOff>38100</xdr:colOff>
      <xdr:row>62</xdr:row>
      <xdr:rowOff>123825</xdr:rowOff>
    </xdr:to>
    <xdr:graphicFrame macro="">
      <xdr:nvGraphicFramePr>
        <xdr:cNvPr id="93" name="Gráfico 5">
          <a:extLst>
            <a:ext uri="{FF2B5EF4-FFF2-40B4-BE49-F238E27FC236}">
              <a16:creationId xmlns:a16="http://schemas.microsoft.com/office/drawing/2014/main" id="{7A9FF14C-3176-4CC4-A67D-579C01FB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133348</xdr:colOff>
      <xdr:row>5</xdr:row>
      <xdr:rowOff>19049</xdr:rowOff>
    </xdr:from>
    <xdr:to>
      <xdr:col>19</xdr:col>
      <xdr:colOff>361950</xdr:colOff>
      <xdr:row>14</xdr:row>
      <xdr:rowOff>66675</xdr:rowOff>
    </xdr:to>
    <xdr:graphicFrame macro="">
      <xdr:nvGraphicFramePr>
        <xdr:cNvPr id="137" name="Gráfico 7">
          <a:extLst>
            <a:ext uri="{FF2B5EF4-FFF2-40B4-BE49-F238E27FC236}">
              <a16:creationId xmlns:a16="http://schemas.microsoft.com/office/drawing/2014/main" id="{FA2EF036-5EEE-4C41-A4D3-7EEB9D550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123825</xdr:colOff>
      <xdr:row>14</xdr:row>
      <xdr:rowOff>171448</xdr:rowOff>
    </xdr:from>
    <xdr:to>
      <xdr:col>19</xdr:col>
      <xdr:colOff>485775</xdr:colOff>
      <xdr:row>24</xdr:row>
      <xdr:rowOff>76199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341A67C9-BD1C-4C2F-A9D8-BDACFF81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171450</xdr:colOff>
      <xdr:row>24</xdr:row>
      <xdr:rowOff>161925</xdr:rowOff>
    </xdr:from>
    <xdr:to>
      <xdr:col>21</xdr:col>
      <xdr:colOff>514350</xdr:colOff>
      <xdr:row>36</xdr:row>
      <xdr:rowOff>66675</xdr:rowOff>
    </xdr:to>
    <xdr:graphicFrame macro="">
      <xdr:nvGraphicFramePr>
        <xdr:cNvPr id="173" name="Gráfico 9">
          <a:extLst>
            <a:ext uri="{FF2B5EF4-FFF2-40B4-BE49-F238E27FC236}">
              <a16:creationId xmlns:a16="http://schemas.microsoft.com/office/drawing/2014/main" id="{47E2A5AD-4D77-4153-B7C2-A41FB18ED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219075</xdr:colOff>
      <xdr:row>36</xdr:row>
      <xdr:rowOff>142874</xdr:rowOff>
    </xdr:from>
    <xdr:to>
      <xdr:col>20</xdr:col>
      <xdr:colOff>180975</xdr:colOff>
      <xdr:row>47</xdr:row>
      <xdr:rowOff>152399</xdr:rowOff>
    </xdr:to>
    <xdr:graphicFrame macro="">
      <xdr:nvGraphicFramePr>
        <xdr:cNvPr id="156" name="Gráfico 10">
          <a:extLst>
            <a:ext uri="{FF2B5EF4-FFF2-40B4-BE49-F238E27FC236}">
              <a16:creationId xmlns:a16="http://schemas.microsoft.com/office/drawing/2014/main" id="{82DFC862-F3CF-44BC-91C8-C1A71148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257174</xdr:colOff>
      <xdr:row>48</xdr:row>
      <xdr:rowOff>47624</xdr:rowOff>
    </xdr:from>
    <xdr:to>
      <xdr:col>20</xdr:col>
      <xdr:colOff>104775</xdr:colOff>
      <xdr:row>59</xdr:row>
      <xdr:rowOff>0</xdr:rowOff>
    </xdr:to>
    <xdr:graphicFrame macro="">
      <xdr:nvGraphicFramePr>
        <xdr:cNvPr id="172" name="Gráfico 11">
          <a:extLst>
            <a:ext uri="{FF2B5EF4-FFF2-40B4-BE49-F238E27FC236}">
              <a16:creationId xmlns:a16="http://schemas.microsoft.com/office/drawing/2014/main" id="{B5455827-5133-4A73-A05A-44547AEC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220436</xdr:colOff>
      <xdr:row>1</xdr:row>
      <xdr:rowOff>101902</xdr:rowOff>
    </xdr:from>
    <xdr:to>
      <xdr:col>13</xdr:col>
      <xdr:colOff>371626</xdr:colOff>
      <xdr:row>11</xdr:row>
      <xdr:rowOff>101902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1E668D54-EBC0-413B-A861-8CA64290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</xdr:row>
      <xdr:rowOff>142875</xdr:rowOff>
    </xdr:from>
    <xdr:to>
      <xdr:col>13</xdr:col>
      <xdr:colOff>438150</xdr:colOff>
      <xdr:row>22</xdr:row>
      <xdr:rowOff>47625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id="{935DA82F-6620-4FF2-8B24-AB31B7208AC7}"/>
            </a:ext>
            <a:ext uri="{147F2762-F138-4A5C-976F-8EAC2B608ADB}">
              <a16:predDERef xmlns:a16="http://schemas.microsoft.com/office/drawing/2014/main" pred="{1E668D54-EBC0-413B-A861-8CA64290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585407</xdr:colOff>
      <xdr:row>0</xdr:row>
      <xdr:rowOff>143329</xdr:rowOff>
    </xdr:from>
    <xdr:to>
      <xdr:col>26</xdr:col>
      <xdr:colOff>320523</xdr:colOff>
      <xdr:row>12</xdr:row>
      <xdr:rowOff>175381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DE484A-B8EC-49C8-8A6C-48FBA14D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542623</xdr:colOff>
      <xdr:row>13</xdr:row>
      <xdr:rowOff>114905</xdr:rowOff>
    </xdr:from>
    <xdr:to>
      <xdr:col>27</xdr:col>
      <xdr:colOff>46415</xdr:colOff>
      <xdr:row>24</xdr:row>
      <xdr:rowOff>46567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10DC033D-5AB0-404C-B572-BAA3E51C7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163285</xdr:colOff>
      <xdr:row>23</xdr:row>
      <xdr:rowOff>178254</xdr:rowOff>
    </xdr:from>
    <xdr:to>
      <xdr:col>14</xdr:col>
      <xdr:colOff>238125</xdr:colOff>
      <xdr:row>39</xdr:row>
      <xdr:rowOff>141515</xdr:rowOff>
    </xdr:to>
    <xdr:graphicFrame macro="">
      <xdr:nvGraphicFramePr>
        <xdr:cNvPr id="48" name="Gráfico 4">
          <a:extLst>
            <a:ext uri="{FF2B5EF4-FFF2-40B4-BE49-F238E27FC236}">
              <a16:creationId xmlns:a16="http://schemas.microsoft.com/office/drawing/2014/main" id="{9B767039-8DDC-4D00-B972-3ECF90D97CB5}"/>
            </a:ext>
            <a:ext uri="{147F2762-F138-4A5C-976F-8EAC2B608ADB}">
              <a16:predDERef xmlns:a16="http://schemas.microsoft.com/office/drawing/2014/main" pred="{10DC033D-5AB0-404C-B572-BAA3E51C7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261561</xdr:colOff>
      <xdr:row>24</xdr:row>
      <xdr:rowOff>125940</xdr:rowOff>
    </xdr:from>
    <xdr:to>
      <xdr:col>27</xdr:col>
      <xdr:colOff>134558</xdr:colOff>
      <xdr:row>42</xdr:row>
      <xdr:rowOff>72570</xdr:rowOff>
    </xdr:to>
    <xdr:graphicFrame macro="">
      <xdr:nvGraphicFramePr>
        <xdr:cNvPr id="81" name="Gráfico 6">
          <a:extLst>
            <a:ext uri="{FF2B5EF4-FFF2-40B4-BE49-F238E27FC236}">
              <a16:creationId xmlns:a16="http://schemas.microsoft.com/office/drawing/2014/main" id="{6D35F881-5485-421E-A2D0-30FDAD38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170089</xdr:colOff>
      <xdr:row>20</xdr:row>
      <xdr:rowOff>31297</xdr:rowOff>
    </xdr:from>
    <xdr:to>
      <xdr:col>7</xdr:col>
      <xdr:colOff>447675</xdr:colOff>
      <xdr:row>28</xdr:row>
      <xdr:rowOff>180975</xdr:rowOff>
    </xdr:to>
    <xdr:graphicFrame macro="">
      <xdr:nvGraphicFramePr>
        <xdr:cNvPr id="38" name="Gráfico 2">
          <a:extLst>
            <a:ext uri="{FF2B5EF4-FFF2-40B4-BE49-F238E27FC236}">
              <a16:creationId xmlns:a16="http://schemas.microsoft.com/office/drawing/2014/main" id="{B740DE30-D7FD-4EF6-94EC-D288F76B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29</xdr:row>
      <xdr:rowOff>28575</xdr:rowOff>
    </xdr:from>
    <xdr:to>
      <xdr:col>10</xdr:col>
      <xdr:colOff>400050</xdr:colOff>
      <xdr:row>43</xdr:row>
      <xdr:rowOff>104775</xdr:rowOff>
    </xdr:to>
    <xdr:graphicFrame macro="">
      <xdr:nvGraphicFramePr>
        <xdr:cNvPr id="35" name="Gráfico 3">
          <a:extLst>
            <a:ext uri="{FF2B5EF4-FFF2-40B4-BE49-F238E27FC236}">
              <a16:creationId xmlns:a16="http://schemas.microsoft.com/office/drawing/2014/main" id="{3C776A75-3F07-4C0D-9E34-ECAB2D48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45</xdr:row>
      <xdr:rowOff>180975</xdr:rowOff>
    </xdr:from>
    <xdr:to>
      <xdr:col>9</xdr:col>
      <xdr:colOff>428625</xdr:colOff>
      <xdr:row>55</xdr:row>
      <xdr:rowOff>104775</xdr:rowOff>
    </xdr:to>
    <xdr:graphicFrame macro="">
      <xdr:nvGraphicFramePr>
        <xdr:cNvPr id="53" name="Gráfico 4">
          <a:extLst>
            <a:ext uri="{FF2B5EF4-FFF2-40B4-BE49-F238E27FC236}">
              <a16:creationId xmlns:a16="http://schemas.microsoft.com/office/drawing/2014/main" id="{B0826017-E892-4331-90E7-376ED1037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285749</xdr:colOff>
      <xdr:row>57</xdr:row>
      <xdr:rowOff>57150</xdr:rowOff>
    </xdr:from>
    <xdr:to>
      <xdr:col>9</xdr:col>
      <xdr:colOff>409574</xdr:colOff>
      <xdr:row>67</xdr:row>
      <xdr:rowOff>0</xdr:rowOff>
    </xdr:to>
    <xdr:graphicFrame macro="">
      <xdr:nvGraphicFramePr>
        <xdr:cNvPr id="64" name="Gráfico 5">
          <a:extLst>
            <a:ext uri="{FF2B5EF4-FFF2-40B4-BE49-F238E27FC236}">
              <a16:creationId xmlns:a16="http://schemas.microsoft.com/office/drawing/2014/main" id="{437C33EA-C396-48EA-BB87-4DF18FCD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8</xdr:row>
      <xdr:rowOff>76198</xdr:rowOff>
    </xdr:from>
    <xdr:to>
      <xdr:col>20</xdr:col>
      <xdr:colOff>466725</xdr:colOff>
      <xdr:row>18</xdr:row>
      <xdr:rowOff>47625</xdr:rowOff>
    </xdr:to>
    <xdr:graphicFrame macro="">
      <xdr:nvGraphicFramePr>
        <xdr:cNvPr id="85" name="Gráfico 6">
          <a:extLst>
            <a:ext uri="{FF2B5EF4-FFF2-40B4-BE49-F238E27FC236}">
              <a16:creationId xmlns:a16="http://schemas.microsoft.com/office/drawing/2014/main" id="{963315FD-E846-4726-B9EF-54BC3532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276224</xdr:colOff>
      <xdr:row>18</xdr:row>
      <xdr:rowOff>76199</xdr:rowOff>
    </xdr:from>
    <xdr:to>
      <xdr:col>21</xdr:col>
      <xdr:colOff>57149</xdr:colOff>
      <xdr:row>28</xdr:row>
      <xdr:rowOff>19050</xdr:rowOff>
    </xdr:to>
    <xdr:graphicFrame macro="">
      <xdr:nvGraphicFramePr>
        <xdr:cNvPr id="102" name="Gráfico 7">
          <a:extLst>
            <a:ext uri="{FF2B5EF4-FFF2-40B4-BE49-F238E27FC236}">
              <a16:creationId xmlns:a16="http://schemas.microsoft.com/office/drawing/2014/main" id="{A54CE966-8C22-4A60-9B3F-F87EB280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590550</xdr:colOff>
      <xdr:row>28</xdr:row>
      <xdr:rowOff>142875</xdr:rowOff>
    </xdr:from>
    <xdr:to>
      <xdr:col>23</xdr:col>
      <xdr:colOff>285750</xdr:colOff>
      <xdr:row>43</xdr:row>
      <xdr:rowOff>28575</xdr:rowOff>
    </xdr:to>
    <xdr:graphicFrame macro="">
      <xdr:nvGraphicFramePr>
        <xdr:cNvPr id="104" name="Gráfico 8">
          <a:extLst>
            <a:ext uri="{FF2B5EF4-FFF2-40B4-BE49-F238E27FC236}">
              <a16:creationId xmlns:a16="http://schemas.microsoft.com/office/drawing/2014/main" id="{4973A626-4E50-4191-9EBA-432EF5B2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590549</xdr:colOff>
      <xdr:row>43</xdr:row>
      <xdr:rowOff>85724</xdr:rowOff>
    </xdr:from>
    <xdr:to>
      <xdr:col>22</xdr:col>
      <xdr:colOff>342900</xdr:colOff>
      <xdr:row>55</xdr:row>
      <xdr:rowOff>76200</xdr:rowOff>
    </xdr:to>
    <xdr:graphicFrame macro="">
      <xdr:nvGraphicFramePr>
        <xdr:cNvPr id="119" name="Gráfico 9">
          <a:extLst>
            <a:ext uri="{FF2B5EF4-FFF2-40B4-BE49-F238E27FC236}">
              <a16:creationId xmlns:a16="http://schemas.microsoft.com/office/drawing/2014/main" id="{F9B37C00-5DB2-4C88-B195-517B6575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581025</xdr:colOff>
      <xdr:row>55</xdr:row>
      <xdr:rowOff>171450</xdr:rowOff>
    </xdr:from>
    <xdr:to>
      <xdr:col>21</xdr:col>
      <xdr:colOff>180975</xdr:colOff>
      <xdr:row>67</xdr:row>
      <xdr:rowOff>76200</xdr:rowOff>
    </xdr:to>
    <xdr:graphicFrame macro="">
      <xdr:nvGraphicFramePr>
        <xdr:cNvPr id="130" name="Gráfico 10">
          <a:extLst>
            <a:ext uri="{FF2B5EF4-FFF2-40B4-BE49-F238E27FC236}">
              <a16:creationId xmlns:a16="http://schemas.microsoft.com/office/drawing/2014/main" id="{215D0E61-C19D-43D9-9F9B-9423CD08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419099</xdr:colOff>
      <xdr:row>8</xdr:row>
      <xdr:rowOff>38100</xdr:rowOff>
    </xdr:from>
    <xdr:to>
      <xdr:col>9</xdr:col>
      <xdr:colOff>338667</xdr:colOff>
      <xdr:row>19</xdr:row>
      <xdr:rowOff>158750</xdr:rowOff>
    </xdr:to>
    <xdr:graphicFrame macro="">
      <xdr:nvGraphicFramePr>
        <xdr:cNvPr id="143" name="Gráfico 11">
          <a:extLst>
            <a:ext uri="{FF2B5EF4-FFF2-40B4-BE49-F238E27FC236}">
              <a16:creationId xmlns:a16="http://schemas.microsoft.com/office/drawing/2014/main" id="{6A85605F-F1F9-4B64-AFA2-1F7024927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245533</xdr:colOff>
      <xdr:row>1</xdr:row>
      <xdr:rowOff>80433</xdr:rowOff>
    </xdr:from>
    <xdr:to>
      <xdr:col>12</xdr:col>
      <xdr:colOff>198968</xdr:colOff>
      <xdr:row>11</xdr:row>
      <xdr:rowOff>165100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CEC56C1-3775-4245-8E21-9E32FD2D9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554567</xdr:colOff>
      <xdr:row>24</xdr:row>
      <xdr:rowOff>186266</xdr:rowOff>
    </xdr:from>
    <xdr:to>
      <xdr:col>9</xdr:col>
      <xdr:colOff>314325</xdr:colOff>
      <xdr:row>39</xdr:row>
      <xdr:rowOff>185207</xdr:rowOff>
    </xdr:to>
    <xdr:graphicFrame macro="">
      <xdr:nvGraphicFramePr>
        <xdr:cNvPr id="158" name="Gráfico 2">
          <a:extLst>
            <a:ext uri="{FF2B5EF4-FFF2-40B4-BE49-F238E27FC236}">
              <a16:creationId xmlns:a16="http://schemas.microsoft.com/office/drawing/2014/main" id="{C2BC55E8-1439-4C93-AC73-7E0B26860115}"/>
            </a:ext>
            <a:ext uri="{147F2762-F138-4A5C-976F-8EAC2B608ADB}">
              <a16:predDERef xmlns:a16="http://schemas.microsoft.com/office/drawing/2014/main" pred="{ECEC56C1-3775-4245-8E21-9E32FD2D9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467782</xdr:colOff>
      <xdr:row>0</xdr:row>
      <xdr:rowOff>160866</xdr:rowOff>
    </xdr:from>
    <xdr:to>
      <xdr:col>24</xdr:col>
      <xdr:colOff>228600</xdr:colOff>
      <xdr:row>12</xdr:row>
      <xdr:rowOff>93133</xdr:rowOff>
    </xdr:to>
    <xdr:graphicFrame macro="">
      <xdr:nvGraphicFramePr>
        <xdr:cNvPr id="26" name="Gráfico 3">
          <a:extLst>
            <a:ext uri="{FF2B5EF4-FFF2-40B4-BE49-F238E27FC236}">
              <a16:creationId xmlns:a16="http://schemas.microsoft.com/office/drawing/2014/main" id="{46AAAB51-5B41-44B7-BD2D-226A3C7D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529167</xdr:colOff>
      <xdr:row>13</xdr:row>
      <xdr:rowOff>42333</xdr:rowOff>
    </xdr:from>
    <xdr:to>
      <xdr:col>24</xdr:col>
      <xdr:colOff>264583</xdr:colOff>
      <xdr:row>25</xdr:row>
      <xdr:rowOff>118533</xdr:rowOff>
    </xdr:to>
    <xdr:graphicFrame macro="">
      <xdr:nvGraphicFramePr>
        <xdr:cNvPr id="30" name="Gráfico 4">
          <a:extLst>
            <a:ext uri="{FF2B5EF4-FFF2-40B4-BE49-F238E27FC236}">
              <a16:creationId xmlns:a16="http://schemas.microsoft.com/office/drawing/2014/main" id="{7054875B-842C-4DB9-89D3-12886A4EA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13</xdr:row>
      <xdr:rowOff>160868</xdr:rowOff>
    </xdr:from>
    <xdr:to>
      <xdr:col>5</xdr:col>
      <xdr:colOff>84667</xdr:colOff>
      <xdr:row>23</xdr:row>
      <xdr:rowOff>59266</xdr:rowOff>
    </xdr:to>
    <xdr:graphicFrame macro="">
      <xdr:nvGraphicFramePr>
        <xdr:cNvPr id="37" name="Gráfico 5">
          <a:extLst>
            <a:ext uri="{FF2B5EF4-FFF2-40B4-BE49-F238E27FC236}">
              <a16:creationId xmlns:a16="http://schemas.microsoft.com/office/drawing/2014/main" id="{8EADE65F-9E48-4697-AC9D-565578B4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230187</xdr:colOff>
      <xdr:row>24</xdr:row>
      <xdr:rowOff>182562</xdr:rowOff>
    </xdr:from>
    <xdr:to>
      <xdr:col>21</xdr:col>
      <xdr:colOff>283103</xdr:colOff>
      <xdr:row>40</xdr:row>
      <xdr:rowOff>36512</xdr:rowOff>
    </xdr:to>
    <xdr:graphicFrame macro="">
      <xdr:nvGraphicFramePr>
        <xdr:cNvPr id="157" name="Gráfico 6">
          <a:extLst>
            <a:ext uri="{FF2B5EF4-FFF2-40B4-BE49-F238E27FC236}">
              <a16:creationId xmlns:a16="http://schemas.microsoft.com/office/drawing/2014/main" id="{45F6281C-B4D7-4DE5-A12F-529CC44D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8</xdr:row>
      <xdr:rowOff>85725</xdr:rowOff>
    </xdr:from>
    <xdr:to>
      <xdr:col>8</xdr:col>
      <xdr:colOff>209550</xdr:colOff>
      <xdr:row>18</xdr:row>
      <xdr:rowOff>161925</xdr:rowOff>
    </xdr:to>
    <xdr:graphicFrame macro="">
      <xdr:nvGraphicFramePr>
        <xdr:cNvPr id="19" name="Gráfico 1">
          <a:extLst>
            <a:ext uri="{FF2B5EF4-FFF2-40B4-BE49-F238E27FC236}">
              <a16:creationId xmlns:a16="http://schemas.microsoft.com/office/drawing/2014/main" id="{BCC15641-02D3-4741-9EBA-EBD8E04A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377824</xdr:colOff>
      <xdr:row>19</xdr:row>
      <xdr:rowOff>50800</xdr:rowOff>
    </xdr:from>
    <xdr:to>
      <xdr:col>8</xdr:col>
      <xdr:colOff>190499</xdr:colOff>
      <xdr:row>29</xdr:row>
      <xdr:rowOff>158750</xdr:rowOff>
    </xdr:to>
    <xdr:graphicFrame macro="">
      <xdr:nvGraphicFramePr>
        <xdr:cNvPr id="37" name="Gráfico 2">
          <a:extLst>
            <a:ext uri="{FF2B5EF4-FFF2-40B4-BE49-F238E27FC236}">
              <a16:creationId xmlns:a16="http://schemas.microsoft.com/office/drawing/2014/main" id="{541B0BBC-91FD-4BCF-BBEF-81182ECCF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31</xdr:row>
      <xdr:rowOff>0</xdr:rowOff>
    </xdr:from>
    <xdr:to>
      <xdr:col>11</xdr:col>
      <xdr:colOff>28575</xdr:colOff>
      <xdr:row>45</xdr:row>
      <xdr:rowOff>76200</xdr:rowOff>
    </xdr:to>
    <xdr:graphicFrame macro="">
      <xdr:nvGraphicFramePr>
        <xdr:cNvPr id="34" name="Gráfico 3">
          <a:extLst>
            <a:ext uri="{FF2B5EF4-FFF2-40B4-BE49-F238E27FC236}">
              <a16:creationId xmlns:a16="http://schemas.microsoft.com/office/drawing/2014/main" id="{6B06B043-41EF-4555-BECA-3E5FD7EE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180974</xdr:colOff>
      <xdr:row>47</xdr:row>
      <xdr:rowOff>9524</xdr:rowOff>
    </xdr:from>
    <xdr:to>
      <xdr:col>8</xdr:col>
      <xdr:colOff>539750</xdr:colOff>
      <xdr:row>57</xdr:row>
      <xdr:rowOff>42333</xdr:rowOff>
    </xdr:to>
    <xdr:graphicFrame macro="">
      <xdr:nvGraphicFramePr>
        <xdr:cNvPr id="54" name="Gráfico 4">
          <a:extLst>
            <a:ext uri="{FF2B5EF4-FFF2-40B4-BE49-F238E27FC236}">
              <a16:creationId xmlns:a16="http://schemas.microsoft.com/office/drawing/2014/main" id="{FDF5BA04-87DC-43EF-8134-8A65F90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183091</xdr:colOff>
      <xdr:row>57</xdr:row>
      <xdr:rowOff>122765</xdr:rowOff>
    </xdr:from>
    <xdr:to>
      <xdr:col>8</xdr:col>
      <xdr:colOff>582083</xdr:colOff>
      <xdr:row>69</xdr:row>
      <xdr:rowOff>52917</xdr:rowOff>
    </xdr:to>
    <xdr:graphicFrame macro="">
      <xdr:nvGraphicFramePr>
        <xdr:cNvPr id="75" name="Gráfico 5">
          <a:extLst>
            <a:ext uri="{FF2B5EF4-FFF2-40B4-BE49-F238E27FC236}">
              <a16:creationId xmlns:a16="http://schemas.microsoft.com/office/drawing/2014/main" id="{E588D96C-950C-4B71-9E2A-86CE488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349251</xdr:colOff>
      <xdr:row>5</xdr:row>
      <xdr:rowOff>148168</xdr:rowOff>
    </xdr:from>
    <xdr:to>
      <xdr:col>20</xdr:col>
      <xdr:colOff>179917</xdr:colOff>
      <xdr:row>17</xdr:row>
      <xdr:rowOff>68792</xdr:rowOff>
    </xdr:to>
    <xdr:graphicFrame macro="">
      <xdr:nvGraphicFramePr>
        <xdr:cNvPr id="91" name="Gráfico 6">
          <a:extLst>
            <a:ext uri="{FF2B5EF4-FFF2-40B4-BE49-F238E27FC236}">
              <a16:creationId xmlns:a16="http://schemas.microsoft.com/office/drawing/2014/main" id="{1AB70B97-4C88-40D8-B115-75891048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359832</xdr:colOff>
      <xdr:row>17</xdr:row>
      <xdr:rowOff>136524</xdr:rowOff>
    </xdr:from>
    <xdr:to>
      <xdr:col>20</xdr:col>
      <xdr:colOff>201083</xdr:colOff>
      <xdr:row>28</xdr:row>
      <xdr:rowOff>127000</xdr:rowOff>
    </xdr:to>
    <xdr:graphicFrame macro="">
      <xdr:nvGraphicFramePr>
        <xdr:cNvPr id="106" name="Gráfico 7">
          <a:extLst>
            <a:ext uri="{FF2B5EF4-FFF2-40B4-BE49-F238E27FC236}">
              <a16:creationId xmlns:a16="http://schemas.microsoft.com/office/drawing/2014/main" id="{043A0CE8-5CCB-407B-A5FF-FDD81E90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29</xdr:row>
      <xdr:rowOff>133350</xdr:rowOff>
    </xdr:from>
    <xdr:to>
      <xdr:col>22</xdr:col>
      <xdr:colOff>485775</xdr:colOff>
      <xdr:row>44</xdr:row>
      <xdr:rowOff>19050</xdr:rowOff>
    </xdr:to>
    <xdr:graphicFrame macro="">
      <xdr:nvGraphicFramePr>
        <xdr:cNvPr id="40" name="Gráfico 8">
          <a:extLst>
            <a:ext uri="{FF2B5EF4-FFF2-40B4-BE49-F238E27FC236}">
              <a16:creationId xmlns:a16="http://schemas.microsoft.com/office/drawing/2014/main" id="{2A6091BF-B1BE-4864-8B5B-7D932B0A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152400</xdr:colOff>
      <xdr:row>45</xdr:row>
      <xdr:rowOff>76201</xdr:rowOff>
    </xdr:from>
    <xdr:to>
      <xdr:col>22</xdr:col>
      <xdr:colOff>0</xdr:colOff>
      <xdr:row>57</xdr:row>
      <xdr:rowOff>148167</xdr:rowOff>
    </xdr:to>
    <xdr:graphicFrame macro="">
      <xdr:nvGraphicFramePr>
        <xdr:cNvPr id="124" name="Gráfico 9">
          <a:extLst>
            <a:ext uri="{FF2B5EF4-FFF2-40B4-BE49-F238E27FC236}">
              <a16:creationId xmlns:a16="http://schemas.microsoft.com/office/drawing/2014/main" id="{12BEDD91-CFD8-41FC-8413-F806D471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152400</xdr:colOff>
      <xdr:row>58</xdr:row>
      <xdr:rowOff>171449</xdr:rowOff>
    </xdr:from>
    <xdr:to>
      <xdr:col>21</xdr:col>
      <xdr:colOff>592667</xdr:colOff>
      <xdr:row>70</xdr:row>
      <xdr:rowOff>105832</xdr:rowOff>
    </xdr:to>
    <xdr:graphicFrame macro="">
      <xdr:nvGraphicFramePr>
        <xdr:cNvPr id="136" name="Gráfico 10">
          <a:extLst>
            <a:ext uri="{FF2B5EF4-FFF2-40B4-BE49-F238E27FC236}">
              <a16:creationId xmlns:a16="http://schemas.microsoft.com/office/drawing/2014/main" id="{7642355C-9529-40E4-9CAE-1C21CF319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6</xdr:row>
      <xdr:rowOff>11641</xdr:rowOff>
    </xdr:from>
    <xdr:to>
      <xdr:col>26</xdr:col>
      <xdr:colOff>110066</xdr:colOff>
      <xdr:row>16</xdr:row>
      <xdr:rowOff>164041</xdr:rowOff>
    </xdr:to>
    <xdr:graphicFrame macro="">
      <xdr:nvGraphicFramePr>
        <xdr:cNvPr id="82" name="Gráfico 12">
          <a:extLst>
            <a:ext uri="{FF2B5EF4-FFF2-40B4-BE49-F238E27FC236}">
              <a16:creationId xmlns:a16="http://schemas.microsoft.com/office/drawing/2014/main" id="{5367E56D-0E7D-4DCB-85C7-E857DB42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64559</xdr:colOff>
      <xdr:row>18</xdr:row>
      <xdr:rowOff>104775</xdr:rowOff>
    </xdr:from>
    <xdr:to>
      <xdr:col>26</xdr:col>
      <xdr:colOff>159808</xdr:colOff>
      <xdr:row>27</xdr:row>
      <xdr:rowOff>85725</xdr:rowOff>
    </xdr:to>
    <xdr:graphicFrame macro="">
      <xdr:nvGraphicFramePr>
        <xdr:cNvPr id="96" name="Gráfico 13">
          <a:extLst>
            <a:ext uri="{FF2B5EF4-FFF2-40B4-BE49-F238E27FC236}">
              <a16:creationId xmlns:a16="http://schemas.microsoft.com/office/drawing/2014/main" id="{6CDA6D3C-ECF2-484D-B8A6-5C594E91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295275</xdr:colOff>
      <xdr:row>29</xdr:row>
      <xdr:rowOff>114300</xdr:rowOff>
    </xdr:from>
    <xdr:to>
      <xdr:col>31</xdr:col>
      <xdr:colOff>333375</xdr:colOff>
      <xdr:row>43</xdr:row>
      <xdr:rowOff>180975</xdr:rowOff>
    </xdr:to>
    <xdr:graphicFrame macro="">
      <xdr:nvGraphicFramePr>
        <xdr:cNvPr id="55" name="Gráfico 14">
          <a:extLst>
            <a:ext uri="{FF2B5EF4-FFF2-40B4-BE49-F238E27FC236}">
              <a16:creationId xmlns:a16="http://schemas.microsoft.com/office/drawing/2014/main" id="{BAAF6AA2-D51F-4CE0-91B7-889CC78F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361950</xdr:colOff>
      <xdr:row>45</xdr:row>
      <xdr:rowOff>104775</xdr:rowOff>
    </xdr:from>
    <xdr:to>
      <xdr:col>29</xdr:col>
      <xdr:colOff>200025</xdr:colOff>
      <xdr:row>56</xdr:row>
      <xdr:rowOff>9525</xdr:rowOff>
    </xdr:to>
    <xdr:graphicFrame macro="">
      <xdr:nvGraphicFramePr>
        <xdr:cNvPr id="59" name="Gráfico 15">
          <a:extLst>
            <a:ext uri="{FF2B5EF4-FFF2-40B4-BE49-F238E27FC236}">
              <a16:creationId xmlns:a16="http://schemas.microsoft.com/office/drawing/2014/main" id="{E7E754D8-CE91-4F68-9B24-33042CE0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447675</xdr:colOff>
      <xdr:row>57</xdr:row>
      <xdr:rowOff>9525</xdr:rowOff>
    </xdr:from>
    <xdr:to>
      <xdr:col>29</xdr:col>
      <xdr:colOff>304800</xdr:colOff>
      <xdr:row>69</xdr:row>
      <xdr:rowOff>9525</xdr:rowOff>
    </xdr:to>
    <xdr:graphicFrame macro="">
      <xdr:nvGraphicFramePr>
        <xdr:cNvPr id="62" name="Gráfico 16">
          <a:extLst>
            <a:ext uri="{FF2B5EF4-FFF2-40B4-BE49-F238E27FC236}">
              <a16:creationId xmlns:a16="http://schemas.microsoft.com/office/drawing/2014/main" id="{1B31E829-56BB-4569-8AB4-95D2F561F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390525</xdr:colOff>
      <xdr:row>1</xdr:row>
      <xdr:rowOff>171450</xdr:rowOff>
    </xdr:from>
    <xdr:to>
      <xdr:col>43</xdr:col>
      <xdr:colOff>500063</xdr:colOff>
      <xdr:row>14</xdr:row>
      <xdr:rowOff>107156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3EFBED-5191-4301-B04C-DC777539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540546</xdr:colOff>
      <xdr:row>1</xdr:row>
      <xdr:rowOff>178594</xdr:rowOff>
    </xdr:from>
    <xdr:to>
      <xdr:col>50</xdr:col>
      <xdr:colOff>357187</xdr:colOff>
      <xdr:row>14</xdr:row>
      <xdr:rowOff>130968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7652EE-7367-43E1-9298-35994A6D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76200</xdr:colOff>
      <xdr:row>1</xdr:row>
      <xdr:rowOff>128587</xdr:rowOff>
    </xdr:from>
    <xdr:to>
      <xdr:col>32</xdr:col>
      <xdr:colOff>123825</xdr:colOff>
      <xdr:row>14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2F9ACA7-C123-4057-8064-A5ECE8A82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200025</xdr:colOff>
      <xdr:row>1</xdr:row>
      <xdr:rowOff>138112</xdr:rowOff>
    </xdr:from>
    <xdr:to>
      <xdr:col>38</xdr:col>
      <xdr:colOff>200025</xdr:colOff>
      <xdr:row>14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45260C-7B69-48FA-A8B8-65F7059F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398858</xdr:colOff>
      <xdr:row>28</xdr:row>
      <xdr:rowOff>9525</xdr:rowOff>
    </xdr:from>
    <xdr:to>
      <xdr:col>26</xdr:col>
      <xdr:colOff>392905</xdr:colOff>
      <xdr:row>35</xdr:row>
      <xdr:rowOff>138111</xdr:rowOff>
    </xdr:to>
    <xdr:graphicFrame macro="">
      <xdr:nvGraphicFramePr>
        <xdr:cNvPr id="2" name="Gráfico 14">
          <a:extLst>
            <a:ext uri="{FF2B5EF4-FFF2-40B4-BE49-F238E27FC236}">
              <a16:creationId xmlns:a16="http://schemas.microsoft.com/office/drawing/2014/main" id="{725E8EB8-BD04-4084-A325-342889BCA66B}"/>
            </a:ext>
            <a:ext uri="{147F2762-F138-4A5C-976F-8EAC2B608ADB}">
              <a16:predDERef xmlns:a16="http://schemas.microsoft.com/office/drawing/2014/main" pred="{BF45260C-7B69-48FA-A8B8-65F7059F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5952</xdr:colOff>
      <xdr:row>17</xdr:row>
      <xdr:rowOff>95247</xdr:rowOff>
    </xdr:from>
    <xdr:to>
      <xdr:col>43</xdr:col>
      <xdr:colOff>583406</xdr:colOff>
      <xdr:row>31</xdr:row>
      <xdr:rowOff>178594</xdr:rowOff>
    </xdr:to>
    <xdr:graphicFrame macro="">
      <xdr:nvGraphicFramePr>
        <xdr:cNvPr id="4" name="Gráfico 15">
          <a:extLst>
            <a:ext uri="{FF2B5EF4-FFF2-40B4-BE49-F238E27FC236}">
              <a16:creationId xmlns:a16="http://schemas.microsoft.com/office/drawing/2014/main" id="{95448464-6DB5-4416-9653-5E4F867E6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386952</xdr:colOff>
      <xdr:row>15</xdr:row>
      <xdr:rowOff>59531</xdr:rowOff>
    </xdr:from>
    <xdr:to>
      <xdr:col>51</xdr:col>
      <xdr:colOff>523875</xdr:colOff>
      <xdr:row>28</xdr:row>
      <xdr:rowOff>178594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CF09F0C-B7EE-45DF-9F18-DD29F9875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220265</xdr:colOff>
      <xdr:row>15</xdr:row>
      <xdr:rowOff>104776</xdr:rowOff>
    </xdr:from>
    <xdr:to>
      <xdr:col>37</xdr:col>
      <xdr:colOff>47624</xdr:colOff>
      <xdr:row>27</xdr:row>
      <xdr:rowOff>166686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E21C2A9-26F4-434B-8D9A-C1A21317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"/>
  <sheetViews>
    <sheetView topLeftCell="P25" zoomScale="70" zoomScaleNormal="70" workbookViewId="0" xr3:uid="{AEA406A1-0E4B-5B11-9CD5-51D6E497D94C}">
      <selection activeCell="AJ13" sqref="AJ13"/>
    </sheetView>
  </sheetViews>
  <sheetFormatPr defaultRowHeight="15"/>
  <sheetData>
    <row r="2" spans="2:19">
      <c r="B2" s="220" t="s">
        <v>0</v>
      </c>
      <c r="C2" s="220"/>
      <c r="D2" s="220"/>
      <c r="E2" s="220"/>
      <c r="L2" s="221" t="s">
        <v>1</v>
      </c>
      <c r="M2" s="221"/>
      <c r="N2" s="221"/>
      <c r="O2" s="221"/>
    </row>
    <row r="3" spans="2:19">
      <c r="B3" s="9" t="s">
        <v>2</v>
      </c>
      <c r="C3" s="9" t="s">
        <v>3</v>
      </c>
      <c r="D3" s="6" t="s">
        <v>4</v>
      </c>
      <c r="E3" s="9" t="s">
        <v>5</v>
      </c>
      <c r="L3" s="6" t="s">
        <v>2</v>
      </c>
      <c r="M3" s="6" t="s">
        <v>3</v>
      </c>
      <c r="N3" s="6" t="s">
        <v>4</v>
      </c>
      <c r="O3" s="6" t="s">
        <v>5</v>
      </c>
    </row>
    <row r="4" spans="2:19">
      <c r="B4" s="14">
        <v>7.1907699999999997</v>
      </c>
      <c r="C4" s="14">
        <v>97.884399999999999</v>
      </c>
      <c r="D4" s="14">
        <v>1156.1400000000001</v>
      </c>
      <c r="E4" s="4">
        <v>3</v>
      </c>
      <c r="L4" s="26">
        <v>12.4458</v>
      </c>
      <c r="M4" s="26">
        <v>97.7624</v>
      </c>
      <c r="N4" s="26">
        <v>842.37</v>
      </c>
      <c r="O4" s="26">
        <v>9</v>
      </c>
    </row>
    <row r="5" spans="2:19">
      <c r="B5" s="14">
        <v>8.41676</v>
      </c>
      <c r="C5" s="14">
        <v>90.019300000000001</v>
      </c>
      <c r="D5" s="14">
        <v>244.005</v>
      </c>
      <c r="E5" s="4">
        <v>4</v>
      </c>
      <c r="L5" s="26">
        <v>13.383800000000001</v>
      </c>
      <c r="M5" s="26">
        <v>96.544499999999999</v>
      </c>
      <c r="N5" s="26">
        <v>604.245</v>
      </c>
      <c r="O5" s="26">
        <v>10</v>
      </c>
    </row>
    <row r="6" spans="2:19">
      <c r="B6" s="14">
        <v>9.5468899999999994</v>
      </c>
      <c r="C6" s="14">
        <v>25.773099999999999</v>
      </c>
      <c r="D6" s="14">
        <v>32.5473</v>
      </c>
      <c r="E6" s="4">
        <v>5</v>
      </c>
      <c r="L6" s="27">
        <v>14.3317</v>
      </c>
      <c r="M6" s="27">
        <v>95.371200000000002</v>
      </c>
      <c r="N6" s="27">
        <v>409.16</v>
      </c>
      <c r="O6" s="27">
        <v>11</v>
      </c>
    </row>
    <row r="7" spans="2:19">
      <c r="B7" s="14">
        <v>10.654199999999999</v>
      </c>
      <c r="C7" s="14">
        <v>10.278</v>
      </c>
      <c r="D7" s="14">
        <v>21.565799999999999</v>
      </c>
      <c r="E7" s="4">
        <v>6</v>
      </c>
      <c r="H7" s="2"/>
      <c r="I7" s="2"/>
      <c r="L7" s="26">
        <v>15.3004</v>
      </c>
      <c r="M7" s="26">
        <v>91.688999999999993</v>
      </c>
      <c r="N7" s="26">
        <v>262.70400000000001</v>
      </c>
      <c r="O7" s="26">
        <v>12</v>
      </c>
    </row>
    <row r="8" spans="2:19">
      <c r="B8" s="14">
        <v>11.7674</v>
      </c>
      <c r="C8" s="14">
        <v>7.2742199999999997</v>
      </c>
      <c r="D8" s="14">
        <v>19.8293</v>
      </c>
      <c r="E8" s="4">
        <v>7</v>
      </c>
      <c r="H8" s="2"/>
      <c r="I8" s="2"/>
      <c r="L8" s="26">
        <v>16.234200000000001</v>
      </c>
      <c r="M8" s="26">
        <v>82.405600000000007</v>
      </c>
      <c r="N8" s="26">
        <v>145.001</v>
      </c>
      <c r="O8" s="26">
        <v>13</v>
      </c>
    </row>
    <row r="9" spans="2:19">
      <c r="B9" s="14">
        <v>12.787100000000001</v>
      </c>
      <c r="C9" s="14">
        <v>5.43879</v>
      </c>
      <c r="D9" s="14">
        <v>18.987200000000001</v>
      </c>
      <c r="E9" s="4">
        <v>8</v>
      </c>
      <c r="H9" s="2"/>
      <c r="I9" s="2"/>
      <c r="L9" s="26">
        <v>17.007100000000001</v>
      </c>
      <c r="M9" s="26">
        <v>61.967799999999997</v>
      </c>
      <c r="N9" s="26">
        <v>74.021600000000007</v>
      </c>
      <c r="O9" s="26">
        <v>14</v>
      </c>
    </row>
    <row r="10" spans="2:19">
      <c r="B10" s="14">
        <v>13.771100000000001</v>
      </c>
      <c r="C10" s="14">
        <v>6.1190899999999999</v>
      </c>
      <c r="D10" s="14">
        <v>19.340299999999999</v>
      </c>
      <c r="E10" s="4">
        <v>9</v>
      </c>
      <c r="L10" s="26">
        <v>17.653600000000001</v>
      </c>
      <c r="M10" s="26">
        <v>46.341900000000003</v>
      </c>
      <c r="N10" s="26">
        <v>49.532699999999998</v>
      </c>
      <c r="O10" s="26">
        <v>15</v>
      </c>
    </row>
    <row r="11" spans="2:19">
      <c r="B11" s="14">
        <v>14.6364</v>
      </c>
      <c r="C11" s="14">
        <v>6.3871200000000004</v>
      </c>
      <c r="D11" s="14">
        <v>19.485499999999998</v>
      </c>
      <c r="E11" s="11">
        <v>10</v>
      </c>
      <c r="L11" s="26">
        <v>18.220500000000001</v>
      </c>
      <c r="M11" s="26">
        <v>31.466899999999999</v>
      </c>
      <c r="N11" s="26">
        <v>37.438299999999998</v>
      </c>
      <c r="O11" s="26">
        <v>16</v>
      </c>
    </row>
    <row r="12" spans="2:19">
      <c r="B12" s="14">
        <v>21.351500000000001</v>
      </c>
      <c r="C12" s="14">
        <v>11.5943</v>
      </c>
      <c r="D12" s="14">
        <v>21.353899999999999</v>
      </c>
      <c r="E12" s="13" t="s">
        <v>6</v>
      </c>
      <c r="L12" s="21">
        <v>18.8797</v>
      </c>
      <c r="M12" s="21">
        <v>25.692699999999999</v>
      </c>
      <c r="N12" s="21">
        <v>33.387700000000002</v>
      </c>
      <c r="O12" s="26">
        <v>17</v>
      </c>
    </row>
    <row r="13" spans="2:19">
      <c r="B13" s="2"/>
      <c r="C13" s="2"/>
      <c r="D13" s="2"/>
      <c r="E13" s="2"/>
      <c r="L13" s="14">
        <v>19.2468</v>
      </c>
      <c r="M13" s="14">
        <v>19.4556</v>
      </c>
      <c r="N13" s="14">
        <v>29.2257</v>
      </c>
      <c r="O13" s="26">
        <v>18</v>
      </c>
      <c r="P13" s="2"/>
      <c r="Q13" s="2"/>
      <c r="R13" s="2"/>
      <c r="S13" s="2"/>
    </row>
    <row r="14" spans="2:19">
      <c r="B14" s="30">
        <v>9.5468899999999994</v>
      </c>
      <c r="C14" s="30">
        <v>25.773099999999999</v>
      </c>
      <c r="D14" s="30">
        <v>32.5473</v>
      </c>
      <c r="E14" s="31">
        <v>5</v>
      </c>
      <c r="L14" s="20">
        <v>19.709099999999999</v>
      </c>
      <c r="M14" s="20">
        <v>16.571300000000001</v>
      </c>
      <c r="N14" s="20">
        <v>27.786300000000001</v>
      </c>
      <c r="O14" s="26">
        <v>19</v>
      </c>
      <c r="P14" s="2"/>
      <c r="Q14" s="2"/>
      <c r="R14" s="3"/>
      <c r="S14" s="3"/>
    </row>
    <row r="15" spans="2:19">
      <c r="L15" s="20">
        <v>20.199400000000001</v>
      </c>
      <c r="M15" s="20">
        <v>14.9618</v>
      </c>
      <c r="N15" s="20">
        <v>26.969200000000001</v>
      </c>
      <c r="O15" s="26">
        <v>20</v>
      </c>
      <c r="P15" s="2"/>
      <c r="Q15" s="2"/>
      <c r="R15" s="2"/>
      <c r="S15" s="2"/>
    </row>
    <row r="16" spans="2:19">
      <c r="L16" s="20">
        <v>20.6463</v>
      </c>
      <c r="M16" s="20">
        <v>12.4527</v>
      </c>
      <c r="N16" s="20">
        <v>26.013300000000001</v>
      </c>
      <c r="O16" s="26">
        <v>21</v>
      </c>
      <c r="P16" s="2"/>
      <c r="Q16" s="2"/>
      <c r="R16" s="2"/>
      <c r="S16" s="2"/>
    </row>
    <row r="17" spans="2:19">
      <c r="L17" s="20">
        <v>20.994900000000001</v>
      </c>
      <c r="M17" s="20">
        <v>13.2348</v>
      </c>
      <c r="N17" s="20">
        <v>26.012799999999999</v>
      </c>
      <c r="O17" s="26">
        <v>22</v>
      </c>
      <c r="P17" s="2"/>
      <c r="Q17" s="2"/>
      <c r="R17" s="2"/>
      <c r="S17" s="2"/>
    </row>
    <row r="18" spans="2:19">
      <c r="L18" s="20">
        <v>21.280999999999999</v>
      </c>
      <c r="M18" s="20">
        <v>12.0136</v>
      </c>
      <c r="N18" s="20">
        <v>25.1751</v>
      </c>
      <c r="O18" s="26">
        <v>23</v>
      </c>
    </row>
    <row r="19" spans="2:19">
      <c r="L19" s="20">
        <v>21.6311</v>
      </c>
      <c r="M19" s="20">
        <v>12.14</v>
      </c>
      <c r="N19" s="20">
        <v>25.1432</v>
      </c>
      <c r="O19" s="26">
        <v>24</v>
      </c>
    </row>
    <row r="20" spans="2:19">
      <c r="L20" s="20">
        <v>21.904499999999999</v>
      </c>
      <c r="M20" s="20">
        <v>11.5848</v>
      </c>
      <c r="N20" s="20">
        <v>25.093</v>
      </c>
      <c r="O20" s="26">
        <v>25</v>
      </c>
    </row>
    <row r="21" spans="2:19">
      <c r="L21" s="14">
        <v>24.8918</v>
      </c>
      <c r="M21" s="14">
        <v>12.4786</v>
      </c>
      <c r="N21" s="14">
        <v>24.894200000000001</v>
      </c>
      <c r="O21" s="14" t="s">
        <v>6</v>
      </c>
    </row>
    <row r="32" spans="2:19">
      <c r="B32" s="9" t="s">
        <v>2</v>
      </c>
      <c r="C32" s="9" t="s">
        <v>3</v>
      </c>
      <c r="D32" s="6" t="s">
        <v>4</v>
      </c>
      <c r="E32" s="9" t="s">
        <v>5</v>
      </c>
    </row>
    <row r="33" spans="1:22">
      <c r="B33" s="14">
        <v>13.771100000000001</v>
      </c>
      <c r="C33" s="14">
        <v>6.1190899999999999</v>
      </c>
      <c r="D33" s="14">
        <v>19.340299999999999</v>
      </c>
      <c r="E33" s="4">
        <v>9</v>
      </c>
    </row>
    <row r="34" spans="1:22">
      <c r="B34" s="14">
        <v>14.6364</v>
      </c>
      <c r="C34" s="14">
        <v>6.3871200000000004</v>
      </c>
      <c r="D34" s="14">
        <v>19.485499999999998</v>
      </c>
      <c r="E34" s="11">
        <v>10</v>
      </c>
    </row>
    <row r="35" spans="1:22">
      <c r="B35" s="14">
        <v>21.351500000000001</v>
      </c>
      <c r="C35" s="14">
        <v>11.5943</v>
      </c>
      <c r="D35" s="14">
        <v>21.353899999999999</v>
      </c>
      <c r="E35" s="13" t="s">
        <v>6</v>
      </c>
    </row>
    <row r="41" spans="1:22">
      <c r="S41" s="6" t="s">
        <v>2</v>
      </c>
      <c r="T41" s="6" t="s">
        <v>3</v>
      </c>
      <c r="U41" s="6" t="s">
        <v>4</v>
      </c>
      <c r="V41" s="6" t="s">
        <v>5</v>
      </c>
    </row>
    <row r="42" spans="1:22">
      <c r="S42" s="21">
        <v>18.8797</v>
      </c>
      <c r="T42" s="21">
        <v>25.692699999999999</v>
      </c>
      <c r="U42" s="21">
        <v>33.387700000000002</v>
      </c>
      <c r="V42" s="26">
        <v>17</v>
      </c>
    </row>
    <row r="43" spans="1:22">
      <c r="S43" s="14">
        <v>19.2468</v>
      </c>
      <c r="T43" s="14">
        <v>19.4556</v>
      </c>
      <c r="U43" s="14">
        <v>29.2257</v>
      </c>
      <c r="V43" s="26">
        <v>18</v>
      </c>
    </row>
    <row r="44" spans="1:22">
      <c r="S44" s="20">
        <v>19.709099999999999</v>
      </c>
      <c r="T44" s="20">
        <v>16.571300000000001</v>
      </c>
      <c r="U44" s="20">
        <v>27.786300000000001</v>
      </c>
      <c r="V44" s="26">
        <v>19</v>
      </c>
    </row>
    <row r="45" spans="1:22">
      <c r="S45" s="20">
        <v>20.199400000000001</v>
      </c>
      <c r="T45" s="20">
        <v>14.9618</v>
      </c>
      <c r="U45" s="20">
        <v>26.969200000000001</v>
      </c>
      <c r="V45" s="26">
        <v>20</v>
      </c>
    </row>
    <row r="46" spans="1:22">
      <c r="S46" s="20">
        <v>20.6463</v>
      </c>
      <c r="T46" s="20">
        <v>12.4527</v>
      </c>
      <c r="U46" s="20">
        <v>26.013300000000001</v>
      </c>
      <c r="V46" s="26">
        <v>21</v>
      </c>
    </row>
    <row r="47" spans="1:22">
      <c r="S47" s="20">
        <v>20.994900000000001</v>
      </c>
      <c r="T47" s="20">
        <v>13.2348</v>
      </c>
      <c r="U47" s="20">
        <v>26.012799999999999</v>
      </c>
      <c r="V47" s="26">
        <v>22</v>
      </c>
    </row>
    <row r="48" spans="1:22">
      <c r="A48" s="3"/>
      <c r="B48" s="3"/>
      <c r="C48" s="3"/>
      <c r="S48" s="20">
        <v>21.280999999999999</v>
      </c>
      <c r="T48" s="20">
        <v>12.0136</v>
      </c>
      <c r="U48" s="20">
        <v>25.1751</v>
      </c>
      <c r="V48" s="26">
        <v>23</v>
      </c>
    </row>
    <row r="49" spans="1:22">
      <c r="A49" s="2"/>
      <c r="B49" s="2"/>
      <c r="C49" s="2"/>
      <c r="S49" s="20">
        <v>21.6311</v>
      </c>
      <c r="T49" s="20">
        <v>12.14</v>
      </c>
      <c r="U49" s="20">
        <v>25.1432</v>
      </c>
      <c r="V49" s="26">
        <v>24</v>
      </c>
    </row>
    <row r="50" spans="1:22">
      <c r="A50" s="2"/>
      <c r="B50" s="2"/>
      <c r="C50" s="2"/>
      <c r="S50" s="20">
        <v>21.904499999999999</v>
      </c>
      <c r="T50" s="20">
        <v>11.5848</v>
      </c>
      <c r="U50" s="20">
        <v>25.093</v>
      </c>
      <c r="V50" s="26">
        <v>25</v>
      </c>
    </row>
    <row r="51" spans="1:22">
      <c r="A51" s="2"/>
      <c r="B51" s="2"/>
      <c r="C51" s="2"/>
      <c r="S51" s="14">
        <v>24.8918</v>
      </c>
      <c r="T51" s="14">
        <v>12.4786</v>
      </c>
      <c r="U51" s="14">
        <v>24.894200000000001</v>
      </c>
      <c r="V51" s="14" t="s">
        <v>6</v>
      </c>
    </row>
    <row r="52" spans="1:22">
      <c r="A52" s="2"/>
      <c r="B52" s="2"/>
      <c r="C52" s="2"/>
    </row>
    <row r="53" spans="1:22">
      <c r="A53" s="2"/>
      <c r="B53" s="2"/>
      <c r="C53" s="2"/>
    </row>
    <row r="54" spans="1:22">
      <c r="A54" s="2"/>
      <c r="B54" s="2"/>
      <c r="C54" s="2"/>
    </row>
    <row r="55" spans="1:22">
      <c r="A55" s="2"/>
      <c r="B55" s="2"/>
      <c r="C55" s="2"/>
    </row>
    <row r="56" spans="1:22">
      <c r="A56" s="2"/>
      <c r="B56" s="2"/>
      <c r="C56" s="2"/>
    </row>
    <row r="59" spans="1:22">
      <c r="A59" s="3"/>
      <c r="B59" s="3"/>
      <c r="C59" s="3"/>
    </row>
    <row r="60" spans="1:22">
      <c r="A60" s="2"/>
      <c r="B60" s="2"/>
      <c r="C60" s="2"/>
    </row>
    <row r="61" spans="1:22">
      <c r="A61" s="2"/>
      <c r="B61" s="2"/>
      <c r="C61" s="2"/>
    </row>
    <row r="62" spans="1:22">
      <c r="A62" s="2"/>
      <c r="B62" s="2"/>
      <c r="C62" s="2"/>
    </row>
    <row r="63" spans="1:22">
      <c r="A63" s="2"/>
      <c r="B63" s="2"/>
      <c r="C63" s="2"/>
    </row>
    <row r="64" spans="1:22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</sheetData>
  <mergeCells count="2">
    <mergeCell ref="B2:E2"/>
    <mergeCell ref="L2:O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Q14"/>
  <sheetViews>
    <sheetView workbookViewId="0" xr3:uid="{9B253EF2-77E0-53E3-AE26-4D66ECD923F3}">
      <selection activeCell="M30" sqref="M30"/>
    </sheetView>
  </sheetViews>
  <sheetFormatPr defaultRowHeight="15"/>
  <sheetData>
    <row r="3" spans="2:17">
      <c r="B3" s="1"/>
      <c r="C3" s="222" t="s">
        <v>0</v>
      </c>
      <c r="D3" s="222"/>
      <c r="E3" s="222"/>
      <c r="F3" s="222"/>
      <c r="I3" s="8"/>
      <c r="N3" s="223" t="s">
        <v>1</v>
      </c>
      <c r="O3" s="223"/>
      <c r="P3" s="223"/>
      <c r="Q3" s="223"/>
    </row>
    <row r="4" spans="2:17">
      <c r="C4" s="9" t="s">
        <v>2</v>
      </c>
      <c r="D4" s="9" t="s">
        <v>3</v>
      </c>
      <c r="E4" s="10" t="s">
        <v>4</v>
      </c>
      <c r="F4" s="9" t="s">
        <v>5</v>
      </c>
      <c r="I4" s="7"/>
      <c r="N4" s="6" t="s">
        <v>2</v>
      </c>
      <c r="O4" s="6" t="s">
        <v>3</v>
      </c>
      <c r="P4" s="12" t="s">
        <v>4</v>
      </c>
      <c r="Q4" s="6" t="s">
        <v>5</v>
      </c>
    </row>
    <row r="5" spans="2:17">
      <c r="C5" s="20">
        <v>5.5709400000000002</v>
      </c>
      <c r="D5" s="20">
        <v>99.537899999999993</v>
      </c>
      <c r="E5" s="20">
        <v>5048.01</v>
      </c>
      <c r="F5" s="40">
        <v>1</v>
      </c>
      <c r="N5" s="39">
        <v>5.5713999999999997</v>
      </c>
      <c r="O5" s="39">
        <v>99.629900000000006</v>
      </c>
      <c r="P5" s="39">
        <v>6218.17</v>
      </c>
      <c r="Q5" s="4">
        <v>1</v>
      </c>
    </row>
    <row r="6" spans="2:17">
      <c r="C6" s="20">
        <v>11.5876</v>
      </c>
      <c r="D6" s="20">
        <v>99.471199999999996</v>
      </c>
      <c r="E6" s="20">
        <v>4474.7</v>
      </c>
      <c r="F6" s="40">
        <v>2</v>
      </c>
      <c r="N6" s="40">
        <v>6.3744800000000001</v>
      </c>
      <c r="O6" s="40">
        <v>99.534800000000004</v>
      </c>
      <c r="P6" s="40">
        <v>4881.9799999999996</v>
      </c>
      <c r="Q6" s="4">
        <v>2</v>
      </c>
    </row>
    <row r="7" spans="2:17">
      <c r="C7" s="20">
        <v>16.255500000000001</v>
      </c>
      <c r="D7" s="20">
        <v>99.473399999999998</v>
      </c>
      <c r="E7" s="20">
        <v>4474.6400000000003</v>
      </c>
      <c r="F7" s="40">
        <v>3</v>
      </c>
      <c r="N7" s="40">
        <v>9.4128299999999996</v>
      </c>
      <c r="O7" s="40">
        <v>99.512200000000007</v>
      </c>
      <c r="P7" s="40">
        <v>4426.43</v>
      </c>
      <c r="Q7" s="4">
        <v>3</v>
      </c>
    </row>
    <row r="8" spans="2:17">
      <c r="C8" s="20">
        <v>20.865400000000001</v>
      </c>
      <c r="D8" s="20">
        <v>99.464799999999997</v>
      </c>
      <c r="E8" s="20">
        <v>4474.3500000000004</v>
      </c>
      <c r="F8" s="40">
        <v>4</v>
      </c>
      <c r="N8" s="40">
        <v>12.2767</v>
      </c>
      <c r="O8" s="40">
        <v>99.512900000000002</v>
      </c>
      <c r="P8" s="40">
        <v>4420.8100000000004</v>
      </c>
      <c r="Q8" s="4">
        <v>4</v>
      </c>
    </row>
    <row r="9" spans="2:17">
      <c r="C9" s="14">
        <v>44.145099999999999</v>
      </c>
      <c r="D9" s="14">
        <v>99.469099999999997</v>
      </c>
      <c r="E9" s="14">
        <v>4474.57</v>
      </c>
      <c r="F9" s="40">
        <v>9</v>
      </c>
      <c r="N9" s="40">
        <v>26.053699999999999</v>
      </c>
      <c r="O9" s="40">
        <v>99.504400000000004</v>
      </c>
      <c r="P9" s="40">
        <v>4430.66</v>
      </c>
      <c r="Q9" s="4">
        <v>9</v>
      </c>
    </row>
    <row r="10" spans="2:17">
      <c r="C10" s="14">
        <v>48.761400000000002</v>
      </c>
      <c r="D10" s="14">
        <v>99.470200000000006</v>
      </c>
      <c r="E10" s="14">
        <v>4474.6899999999996</v>
      </c>
      <c r="F10" s="40">
        <v>10</v>
      </c>
      <c r="N10" s="40">
        <v>28.87</v>
      </c>
      <c r="O10" s="40">
        <v>99.504300000000001</v>
      </c>
      <c r="P10" s="40">
        <v>4431.28</v>
      </c>
      <c r="Q10" s="4">
        <v>10</v>
      </c>
    </row>
    <row r="11" spans="2:17">
      <c r="C11" s="40">
        <v>4474.68</v>
      </c>
      <c r="D11" s="40">
        <v>99.470200000000006</v>
      </c>
      <c r="E11" s="40">
        <v>4474.6899999999996</v>
      </c>
      <c r="F11" s="41" t="s">
        <v>31</v>
      </c>
      <c r="N11" s="4">
        <v>4434.87</v>
      </c>
      <c r="O11" s="4">
        <v>99.506</v>
      </c>
      <c r="P11" s="4">
        <v>4434.88</v>
      </c>
      <c r="Q11" s="11" t="s">
        <v>31</v>
      </c>
    </row>
    <row r="12" spans="2:17">
      <c r="N12" s="5"/>
      <c r="O12" s="5"/>
      <c r="P12" s="5"/>
      <c r="Q12" s="4"/>
    </row>
    <row r="13" spans="2:17">
      <c r="N13" s="4"/>
      <c r="O13" s="4"/>
      <c r="P13" s="4"/>
      <c r="Q13" s="4"/>
    </row>
    <row r="14" spans="2:17">
      <c r="N14" s="4"/>
      <c r="O14" s="4"/>
      <c r="P14" s="4"/>
      <c r="Q14" s="4"/>
    </row>
  </sheetData>
  <mergeCells count="2">
    <mergeCell ref="C3:F3"/>
    <mergeCell ref="N3:Q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E3CE-3E7B-4B35-856C-579C8278F7AC}">
  <dimension ref="A1:T68"/>
  <sheetViews>
    <sheetView topLeftCell="A25" workbookViewId="0" xr3:uid="{84605457-739C-5BAC-A8CA-492A723B6646}">
      <selection activeCell="J9" sqref="J9"/>
    </sheetView>
  </sheetViews>
  <sheetFormatPr defaultRowHeight="15"/>
  <sheetData>
    <row r="1" spans="1:20">
      <c r="A1" s="1" t="s">
        <v>5</v>
      </c>
      <c r="B1" s="3" t="s">
        <v>3</v>
      </c>
      <c r="C1" s="3" t="s">
        <v>4</v>
      </c>
      <c r="D1" s="3" t="s">
        <v>2</v>
      </c>
      <c r="E1" s="3" t="s">
        <v>10</v>
      </c>
      <c r="F1" s="3" t="s">
        <v>11</v>
      </c>
      <c r="G1" s="3"/>
      <c r="H1" s="3"/>
      <c r="M1" s="1" t="s">
        <v>5</v>
      </c>
      <c r="N1" s="3" t="s">
        <v>3</v>
      </c>
      <c r="O1" s="3" t="s">
        <v>4</v>
      </c>
      <c r="P1" s="3" t="s">
        <v>2</v>
      </c>
      <c r="Q1" s="3" t="s">
        <v>10</v>
      </c>
      <c r="R1" s="3" t="s">
        <v>11</v>
      </c>
    </row>
    <row r="2" spans="1:20">
      <c r="A2">
        <v>1</v>
      </c>
      <c r="B2" s="164">
        <v>99.537899999999993</v>
      </c>
      <c r="C2" s="38">
        <v>5048.01</v>
      </c>
      <c r="D2" s="38">
        <v>5.5709400000000002</v>
      </c>
      <c r="E2" s="38">
        <v>5003.8</v>
      </c>
      <c r="F2" s="167">
        <v>5003.8</v>
      </c>
      <c r="M2">
        <v>1</v>
      </c>
      <c r="N2" s="169">
        <v>99.629900000000006</v>
      </c>
      <c r="O2" s="39">
        <v>6218.17</v>
      </c>
      <c r="P2" s="39">
        <v>5.5713999999999997</v>
      </c>
      <c r="Q2" s="39">
        <v>6176.26</v>
      </c>
      <c r="R2" s="171">
        <v>6176.26</v>
      </c>
      <c r="S2" s="2"/>
      <c r="T2" s="2"/>
    </row>
    <row r="3" spans="1:20">
      <c r="A3" s="36">
        <v>2</v>
      </c>
      <c r="B3" s="165">
        <v>99.471199999999996</v>
      </c>
      <c r="C3" s="44">
        <v>4474.7</v>
      </c>
      <c r="D3" s="44">
        <v>11.5876</v>
      </c>
      <c r="E3" s="44">
        <v>4431.58</v>
      </c>
      <c r="F3" s="168">
        <v>4431.58</v>
      </c>
      <c r="M3" s="36">
        <v>2</v>
      </c>
      <c r="N3" s="143">
        <v>99.534800000000004</v>
      </c>
      <c r="O3" s="31">
        <v>4881.9799999999996</v>
      </c>
      <c r="P3" s="31">
        <v>6.3744800000000001</v>
      </c>
      <c r="Q3" s="31">
        <v>4839.26</v>
      </c>
      <c r="R3" s="145">
        <v>4839.26</v>
      </c>
      <c r="S3" s="2"/>
      <c r="T3" s="2"/>
    </row>
    <row r="4" spans="1:20">
      <c r="A4">
        <v>3</v>
      </c>
      <c r="B4" s="164">
        <v>99.473399999999998</v>
      </c>
      <c r="C4" s="38">
        <v>4474.6400000000003</v>
      </c>
      <c r="D4" s="38">
        <v>16.255500000000001</v>
      </c>
      <c r="E4" s="38">
        <v>4431.3500000000004</v>
      </c>
      <c r="F4" s="167">
        <v>4431.3500000000004</v>
      </c>
      <c r="M4">
        <v>3</v>
      </c>
      <c r="N4" s="170">
        <v>99.512200000000007</v>
      </c>
      <c r="O4" s="40">
        <v>4426.43</v>
      </c>
      <c r="P4" s="40">
        <v>9.4128299999999996</v>
      </c>
      <c r="Q4" s="40">
        <v>4384.58</v>
      </c>
      <c r="R4" s="172">
        <v>4384.58</v>
      </c>
      <c r="S4" s="2"/>
      <c r="T4" s="2"/>
    </row>
    <row r="5" spans="1:20">
      <c r="A5">
        <v>4</v>
      </c>
      <c r="B5" s="164">
        <v>99.464799999999997</v>
      </c>
      <c r="C5" s="38">
        <v>4474.3500000000004</v>
      </c>
      <c r="D5" s="38">
        <v>20.865400000000001</v>
      </c>
      <c r="E5" s="38">
        <v>4431.26</v>
      </c>
      <c r="F5" s="167">
        <v>4431.26</v>
      </c>
      <c r="M5">
        <v>4</v>
      </c>
      <c r="N5" s="170">
        <v>99.512900000000002</v>
      </c>
      <c r="O5" s="40">
        <v>4420.8100000000004</v>
      </c>
      <c r="P5" s="40">
        <v>12.2767</v>
      </c>
      <c r="Q5" s="40">
        <v>4379.84</v>
      </c>
      <c r="R5" s="172">
        <v>4379.84</v>
      </c>
      <c r="S5" s="2"/>
      <c r="T5" s="2"/>
    </row>
    <row r="6" spans="1:20">
      <c r="A6">
        <v>9</v>
      </c>
      <c r="B6" s="166">
        <v>99.469099999999997</v>
      </c>
      <c r="C6" s="15">
        <v>4474.57</v>
      </c>
      <c r="D6" s="15">
        <v>44.145099999999999</v>
      </c>
      <c r="E6" s="15">
        <v>4431.4399999999996</v>
      </c>
      <c r="F6" s="128">
        <v>4431.4399999999996</v>
      </c>
      <c r="G6" s="2"/>
      <c r="H6" s="2"/>
      <c r="M6">
        <v>9</v>
      </c>
      <c r="N6" s="170">
        <v>99.504400000000004</v>
      </c>
      <c r="O6" s="40">
        <v>4430.66</v>
      </c>
      <c r="P6" s="40">
        <v>26.053699999999999</v>
      </c>
      <c r="Q6" s="40">
        <v>4389.72</v>
      </c>
      <c r="R6" s="172">
        <v>4389.72</v>
      </c>
      <c r="S6" s="2"/>
      <c r="T6" s="2"/>
    </row>
    <row r="7" spans="1:20">
      <c r="A7">
        <v>10</v>
      </c>
      <c r="B7" s="166">
        <v>99.470200000000006</v>
      </c>
      <c r="C7" s="15">
        <v>4474.6899999999996</v>
      </c>
      <c r="D7" s="15">
        <v>48.761400000000002</v>
      </c>
      <c r="E7" s="15">
        <v>4431.6499999999996</v>
      </c>
      <c r="F7" s="128">
        <v>4431.6499999999996</v>
      </c>
      <c r="G7" s="2"/>
      <c r="H7" s="2"/>
    </row>
    <row r="11" spans="1:20">
      <c r="A11" s="3" t="s">
        <v>2</v>
      </c>
      <c r="B11" s="3" t="s">
        <v>3</v>
      </c>
      <c r="M11" s="3" t="s">
        <v>2</v>
      </c>
      <c r="N11" s="3" t="s">
        <v>3</v>
      </c>
      <c r="O11" s="3"/>
    </row>
    <row r="12" spans="1:20">
      <c r="A12" s="38">
        <v>5.5709400000000002</v>
      </c>
      <c r="B12" s="164">
        <v>99.537899999999993</v>
      </c>
      <c r="M12" s="39">
        <v>5.5713999999999997</v>
      </c>
      <c r="N12" s="173">
        <v>99.629900000000006</v>
      </c>
      <c r="O12" s="2"/>
    </row>
    <row r="13" spans="1:20">
      <c r="A13" s="44">
        <v>11.5876</v>
      </c>
      <c r="B13" s="165">
        <v>99.471199999999996</v>
      </c>
      <c r="M13" s="31">
        <v>6.3744800000000001</v>
      </c>
      <c r="N13" s="174">
        <v>99.534800000000004</v>
      </c>
      <c r="O13" s="2"/>
    </row>
    <row r="14" spans="1:20">
      <c r="A14" s="38">
        <v>16.255500000000001</v>
      </c>
      <c r="B14" s="164">
        <v>99.473399999999998</v>
      </c>
      <c r="M14" s="40">
        <v>9.4128299999999996</v>
      </c>
      <c r="N14" s="175">
        <v>99.512200000000007</v>
      </c>
      <c r="O14" s="2"/>
    </row>
    <row r="15" spans="1:20">
      <c r="A15" s="38">
        <v>20.865400000000001</v>
      </c>
      <c r="B15" s="164">
        <v>99.464799999999997</v>
      </c>
      <c r="M15" s="40">
        <v>12.2767</v>
      </c>
      <c r="N15" s="175">
        <v>99.512900000000002</v>
      </c>
      <c r="O15" s="2"/>
    </row>
    <row r="16" spans="1:20">
      <c r="A16" s="15">
        <v>44.145099999999999</v>
      </c>
      <c r="B16" s="166">
        <v>99.469099999999997</v>
      </c>
      <c r="M16" s="40">
        <v>26.053699999999999</v>
      </c>
      <c r="N16" s="175">
        <v>99.504400000000004</v>
      </c>
      <c r="O16" s="2"/>
    </row>
    <row r="17" spans="1:14">
      <c r="A17" s="15">
        <v>48.761400000000002</v>
      </c>
      <c r="B17" s="166">
        <v>99.470200000000006</v>
      </c>
    </row>
    <row r="21" spans="1:14">
      <c r="M21" s="3" t="s">
        <v>2</v>
      </c>
      <c r="N21" s="3" t="s">
        <v>4</v>
      </c>
    </row>
    <row r="22" spans="1:14">
      <c r="M22" s="39">
        <v>5.5713999999999997</v>
      </c>
      <c r="N22" s="39">
        <v>6218.17</v>
      </c>
    </row>
    <row r="23" spans="1:14">
      <c r="M23" s="31">
        <v>6.3744800000000001</v>
      </c>
      <c r="N23" s="31">
        <v>4881.9799999999996</v>
      </c>
    </row>
    <row r="24" spans="1:14">
      <c r="A24" s="3" t="s">
        <v>2</v>
      </c>
      <c r="B24" s="3" t="s">
        <v>4</v>
      </c>
      <c r="M24" s="40">
        <v>9.4128299999999996</v>
      </c>
      <c r="N24" s="40">
        <v>4426.43</v>
      </c>
    </row>
    <row r="25" spans="1:14">
      <c r="A25" s="38">
        <v>5.5709400000000002</v>
      </c>
      <c r="B25" s="38">
        <v>5048.01</v>
      </c>
      <c r="M25" s="40">
        <v>12.2767</v>
      </c>
      <c r="N25" s="40">
        <v>4420.8100000000004</v>
      </c>
    </row>
    <row r="26" spans="1:14">
      <c r="A26" s="44">
        <v>11.5876</v>
      </c>
      <c r="B26" s="44">
        <v>4474.7</v>
      </c>
      <c r="M26" s="40">
        <v>26.053699999999999</v>
      </c>
      <c r="N26" s="40">
        <v>4430.66</v>
      </c>
    </row>
    <row r="27" spans="1:14">
      <c r="A27" s="38">
        <v>16.255500000000001</v>
      </c>
      <c r="B27" s="38">
        <v>4474.6400000000003</v>
      </c>
    </row>
    <row r="28" spans="1:14">
      <c r="A28" s="38">
        <v>20.865400000000001</v>
      </c>
      <c r="B28" s="38">
        <v>4474.3500000000004</v>
      </c>
    </row>
    <row r="29" spans="1:14">
      <c r="A29" s="15">
        <v>44.145099999999999</v>
      </c>
      <c r="B29" s="15">
        <v>4474.57</v>
      </c>
    </row>
    <row r="30" spans="1:14">
      <c r="A30" s="15">
        <v>48.761400000000002</v>
      </c>
      <c r="B30" s="15">
        <v>4474.6899999999996</v>
      </c>
    </row>
    <row r="33" spans="1:15">
      <c r="M33" s="3" t="s">
        <v>2</v>
      </c>
      <c r="N33" s="3" t="s">
        <v>3</v>
      </c>
      <c r="O33" s="3" t="s">
        <v>4</v>
      </c>
    </row>
    <row r="34" spans="1:15">
      <c r="M34" s="39">
        <v>5.5713999999999997</v>
      </c>
      <c r="N34" s="169">
        <v>99.629900000000006</v>
      </c>
      <c r="O34" s="39">
        <v>6218.17</v>
      </c>
    </row>
    <row r="35" spans="1:15">
      <c r="M35" s="31">
        <v>6.3744800000000001</v>
      </c>
      <c r="N35" s="143">
        <v>99.534800000000004</v>
      </c>
      <c r="O35" s="31">
        <v>4881.9799999999996</v>
      </c>
    </row>
    <row r="36" spans="1:15">
      <c r="A36" s="3" t="s">
        <v>2</v>
      </c>
      <c r="B36" s="3" t="s">
        <v>3</v>
      </c>
      <c r="C36" s="3" t="s">
        <v>4</v>
      </c>
      <c r="M36" s="40">
        <v>9.4128299999999996</v>
      </c>
      <c r="N36" s="170">
        <v>99.512200000000007</v>
      </c>
      <c r="O36" s="40">
        <v>4426.43</v>
      </c>
    </row>
    <row r="37" spans="1:15">
      <c r="A37" s="38">
        <v>5.5709400000000002</v>
      </c>
      <c r="B37" s="164">
        <v>99.537899999999993</v>
      </c>
      <c r="C37" s="38">
        <v>5048.01</v>
      </c>
      <c r="M37" s="40">
        <v>12.2767</v>
      </c>
      <c r="N37" s="170">
        <v>99.512900000000002</v>
      </c>
      <c r="O37" s="40">
        <v>4420.8100000000004</v>
      </c>
    </row>
    <row r="38" spans="1:15">
      <c r="A38" s="44">
        <v>11.5876</v>
      </c>
      <c r="B38" s="165">
        <v>99.471199999999996</v>
      </c>
      <c r="C38" s="44">
        <v>4474.7</v>
      </c>
      <c r="M38" s="40">
        <v>26.053699999999999</v>
      </c>
      <c r="N38" s="170">
        <v>99.504400000000004</v>
      </c>
      <c r="O38" s="40">
        <v>4430.66</v>
      </c>
    </row>
    <row r="39" spans="1:15">
      <c r="A39" s="38">
        <v>16.255500000000001</v>
      </c>
      <c r="B39" s="164">
        <v>99.473399999999998</v>
      </c>
      <c r="C39" s="38">
        <v>4474.6400000000003</v>
      </c>
    </row>
    <row r="40" spans="1:15">
      <c r="A40" s="38">
        <v>20.865400000000001</v>
      </c>
      <c r="B40" s="164">
        <v>99.464799999999997</v>
      </c>
      <c r="C40" s="38">
        <v>4474.3500000000004</v>
      </c>
    </row>
    <row r="41" spans="1:15">
      <c r="A41" s="15">
        <v>44.145099999999999</v>
      </c>
      <c r="B41" s="166">
        <v>99.469099999999997</v>
      </c>
      <c r="C41" s="15">
        <v>4474.57</v>
      </c>
    </row>
    <row r="42" spans="1:15">
      <c r="A42" s="15">
        <v>48.761400000000002</v>
      </c>
      <c r="B42" s="166">
        <v>99.470200000000006</v>
      </c>
      <c r="C42" s="15">
        <v>4474.6899999999996</v>
      </c>
    </row>
    <row r="49" spans="1:14">
      <c r="A49" s="3" t="s">
        <v>2</v>
      </c>
      <c r="B49" s="3" t="s">
        <v>10</v>
      </c>
      <c r="M49" s="3" t="s">
        <v>2</v>
      </c>
      <c r="N49" s="3" t="s">
        <v>10</v>
      </c>
    </row>
    <row r="50" spans="1:14">
      <c r="A50" s="38">
        <v>5.5709400000000002</v>
      </c>
      <c r="B50" s="38">
        <v>5003.8</v>
      </c>
      <c r="M50" s="39">
        <v>5.5713999999999997</v>
      </c>
      <c r="N50" s="39">
        <v>6176.26</v>
      </c>
    </row>
    <row r="51" spans="1:14">
      <c r="A51" s="44">
        <v>11.5876</v>
      </c>
      <c r="B51" s="44">
        <v>4431.58</v>
      </c>
      <c r="M51" s="31">
        <v>6.3744800000000001</v>
      </c>
      <c r="N51" s="31">
        <v>4839.26</v>
      </c>
    </row>
    <row r="52" spans="1:14">
      <c r="A52" s="38">
        <v>16.255500000000001</v>
      </c>
      <c r="B52" s="38">
        <v>4431.3500000000004</v>
      </c>
      <c r="M52" s="40">
        <v>9.4128299999999996</v>
      </c>
      <c r="N52" s="40">
        <v>4384.58</v>
      </c>
    </row>
    <row r="53" spans="1:14">
      <c r="A53" s="38">
        <v>20.865400000000001</v>
      </c>
      <c r="B53" s="38">
        <v>4431.26</v>
      </c>
      <c r="M53" s="31">
        <v>12.2767</v>
      </c>
      <c r="N53" s="31">
        <v>4379.84</v>
      </c>
    </row>
    <row r="54" spans="1:14">
      <c r="A54" s="15">
        <v>44.145099999999999</v>
      </c>
      <c r="B54" s="15">
        <v>4431.4399999999996</v>
      </c>
      <c r="M54" s="40">
        <v>26.053699999999999</v>
      </c>
      <c r="N54" s="40">
        <v>4389.72</v>
      </c>
    </row>
    <row r="55" spans="1:14">
      <c r="A55" s="15">
        <v>48.761400000000002</v>
      </c>
      <c r="B55" s="15">
        <v>4431.6499999999996</v>
      </c>
    </row>
    <row r="62" spans="1:14">
      <c r="A62" s="3" t="s">
        <v>2</v>
      </c>
      <c r="B62" s="3" t="s">
        <v>11</v>
      </c>
      <c r="M62" s="3" t="s">
        <v>2</v>
      </c>
      <c r="N62" s="3" t="s">
        <v>11</v>
      </c>
    </row>
    <row r="63" spans="1:14">
      <c r="A63" s="38">
        <v>5.5709400000000002</v>
      </c>
      <c r="B63" s="38">
        <v>5003.8</v>
      </c>
      <c r="M63" s="39">
        <v>5.5713999999999997</v>
      </c>
      <c r="N63" s="171">
        <v>6176.26</v>
      </c>
    </row>
    <row r="64" spans="1:14">
      <c r="A64" s="44">
        <v>11.5876</v>
      </c>
      <c r="B64" s="44">
        <v>4431.58</v>
      </c>
      <c r="M64" s="31">
        <v>6.3744800000000001</v>
      </c>
      <c r="N64" s="145">
        <v>4839.26</v>
      </c>
    </row>
    <row r="65" spans="1:14">
      <c r="A65" s="38">
        <v>16.255500000000001</v>
      </c>
      <c r="B65" s="38">
        <v>4431.3500000000004</v>
      </c>
      <c r="M65" s="40">
        <v>9.4128299999999996</v>
      </c>
      <c r="N65" s="172">
        <v>4384.58</v>
      </c>
    </row>
    <row r="66" spans="1:14">
      <c r="A66" s="38">
        <v>20.865400000000001</v>
      </c>
      <c r="B66" s="38">
        <v>4431.26</v>
      </c>
      <c r="M66" s="31">
        <v>12.2767</v>
      </c>
      <c r="N66" s="145">
        <v>4379.84</v>
      </c>
    </row>
    <row r="67" spans="1:14">
      <c r="A67" s="15">
        <v>44.145099999999999</v>
      </c>
      <c r="B67" s="15">
        <v>4431.4399999999996</v>
      </c>
      <c r="M67" s="40">
        <v>26.053699999999999</v>
      </c>
      <c r="N67" s="172">
        <v>4389.72</v>
      </c>
    </row>
    <row r="68" spans="1:14">
      <c r="A68" s="15">
        <v>48.761400000000002</v>
      </c>
      <c r="B68" s="15">
        <v>4431.6499999999996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24"/>
  <sheetViews>
    <sheetView topLeftCell="J4" workbookViewId="0" xr3:uid="{85D5C41F-068E-5C55-9968-509E7C2A5619}">
      <selection activeCell="G19" sqref="G19:U20"/>
    </sheetView>
  </sheetViews>
  <sheetFormatPr defaultRowHeight="15"/>
  <cols>
    <col min="6" max="6" width="24.85546875" bestFit="1" customWidth="1"/>
    <col min="7" max="13" width="10.28515625" bestFit="1" customWidth="1"/>
    <col min="14" max="14" width="12.28515625" bestFit="1" customWidth="1"/>
    <col min="15" max="15" width="9.28515625" bestFit="1" customWidth="1"/>
    <col min="16" max="17" width="12.28515625" bestFit="1" customWidth="1"/>
    <col min="18" max="18" width="10.28515625" bestFit="1" customWidth="1"/>
    <col min="19" max="19" width="10" bestFit="1" customWidth="1"/>
    <col min="20" max="20" width="11.140625" customWidth="1"/>
    <col min="21" max="21" width="9.28515625" bestFit="1" customWidth="1"/>
    <col min="24" max="24" width="23.42578125" bestFit="1" customWidth="1"/>
  </cols>
  <sheetData>
    <row r="1" spans="2:24">
      <c r="W1" s="99" t="s">
        <v>13</v>
      </c>
      <c r="X1" s="99" t="s">
        <v>47</v>
      </c>
    </row>
    <row r="2" spans="2:24">
      <c r="B2" s="1" t="s">
        <v>7</v>
      </c>
      <c r="C2" s="1" t="s">
        <v>8</v>
      </c>
      <c r="D2" s="1" t="s">
        <v>9</v>
      </c>
      <c r="E2" s="1" t="s">
        <v>5</v>
      </c>
      <c r="F2" s="1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3</v>
      </c>
      <c r="N2" s="3" t="s">
        <v>4</v>
      </c>
      <c r="O2" s="3" t="s">
        <v>2</v>
      </c>
      <c r="P2" s="3" t="s">
        <v>10</v>
      </c>
      <c r="Q2" s="3" t="s">
        <v>11</v>
      </c>
      <c r="R2" s="3" t="s">
        <v>12</v>
      </c>
      <c r="S2" t="s">
        <v>48</v>
      </c>
      <c r="T2" t="s">
        <v>23</v>
      </c>
      <c r="U2" t="s">
        <v>13</v>
      </c>
      <c r="W2" s="100">
        <v>1</v>
      </c>
      <c r="X2" s="100">
        <v>58609.555699999997</v>
      </c>
    </row>
    <row r="3" spans="2:24">
      <c r="B3" s="1">
        <v>1</v>
      </c>
      <c r="C3">
        <v>100</v>
      </c>
      <c r="D3">
        <v>3</v>
      </c>
      <c r="E3">
        <v>1</v>
      </c>
      <c r="F3" t="s">
        <v>22</v>
      </c>
      <c r="G3" s="38">
        <v>16.7986</v>
      </c>
      <c r="H3" s="38">
        <v>16.681899999999999</v>
      </c>
      <c r="I3" s="38">
        <v>16.628</v>
      </c>
      <c r="J3" s="38">
        <v>16.590299999999999</v>
      </c>
      <c r="K3" s="38">
        <v>16.648</v>
      </c>
      <c r="L3" s="38">
        <v>16.604399999999998</v>
      </c>
      <c r="M3" s="38">
        <v>99.537899999999993</v>
      </c>
      <c r="N3" s="38">
        <v>5048.01</v>
      </c>
      <c r="O3" s="38">
        <v>5.5709400000000002</v>
      </c>
      <c r="P3" s="38">
        <v>5003.8</v>
      </c>
      <c r="Q3" s="38">
        <v>5003.8</v>
      </c>
      <c r="R3" s="38">
        <v>61.084099999999999</v>
      </c>
      <c r="W3" s="100">
        <v>2</v>
      </c>
      <c r="X3" s="100">
        <v>57899.517399999997</v>
      </c>
    </row>
    <row r="4" spans="2:24">
      <c r="B4" s="35">
        <v>2</v>
      </c>
      <c r="C4" s="36">
        <v>100</v>
      </c>
      <c r="D4" s="36">
        <v>3</v>
      </c>
      <c r="E4" s="36">
        <v>2</v>
      </c>
      <c r="F4" s="36" t="s">
        <v>22</v>
      </c>
      <c r="G4" s="44">
        <v>99.974699999999999</v>
      </c>
      <c r="H4" s="44">
        <v>19.8841</v>
      </c>
      <c r="I4" s="44">
        <v>19.933399999999999</v>
      </c>
      <c r="J4" s="44">
        <v>19.9346</v>
      </c>
      <c r="K4" s="44">
        <v>19.9633</v>
      </c>
      <c r="L4" s="44">
        <v>19.8888</v>
      </c>
      <c r="M4" s="44">
        <v>99.471199999999996</v>
      </c>
      <c r="N4" s="44">
        <v>4474.7</v>
      </c>
      <c r="O4" s="44">
        <v>11.5876</v>
      </c>
      <c r="P4" s="44">
        <v>4431.58</v>
      </c>
      <c r="Q4" s="44">
        <v>4431.58</v>
      </c>
      <c r="R4" s="44">
        <v>99.772900000000007</v>
      </c>
      <c r="S4" t="s">
        <v>40</v>
      </c>
      <c r="T4" t="s">
        <v>41</v>
      </c>
      <c r="U4">
        <f>AVERAGE(X2:X4)</f>
        <v>57922.277633333324</v>
      </c>
      <c r="W4" s="100">
        <v>3</v>
      </c>
      <c r="X4" s="100">
        <v>57257.7598</v>
      </c>
    </row>
    <row r="5" spans="2:24">
      <c r="B5" s="1">
        <v>3</v>
      </c>
      <c r="C5">
        <v>100</v>
      </c>
      <c r="D5">
        <v>3</v>
      </c>
      <c r="E5">
        <v>3</v>
      </c>
      <c r="F5" t="s">
        <v>22</v>
      </c>
      <c r="G5" s="38">
        <v>100</v>
      </c>
      <c r="H5" s="38">
        <v>19.885200000000001</v>
      </c>
      <c r="I5" s="38">
        <v>19.9361</v>
      </c>
      <c r="J5" s="38">
        <v>19.9358</v>
      </c>
      <c r="K5" s="38">
        <v>19.962900000000001</v>
      </c>
      <c r="L5" s="38">
        <v>19.8874</v>
      </c>
      <c r="M5" s="38">
        <v>99.473399999999998</v>
      </c>
      <c r="N5" s="38">
        <v>4474.6400000000003</v>
      </c>
      <c r="O5" s="38">
        <v>16.255500000000001</v>
      </c>
      <c r="P5" s="38">
        <v>4431.3500000000004</v>
      </c>
      <c r="Q5" s="38">
        <v>4431.3500000000004</v>
      </c>
      <c r="R5" s="38">
        <v>99.781300000000002</v>
      </c>
    </row>
    <row r="6" spans="2:24">
      <c r="B6" s="1">
        <v>4</v>
      </c>
      <c r="C6">
        <v>100</v>
      </c>
      <c r="D6">
        <v>3</v>
      </c>
      <c r="E6">
        <v>4</v>
      </c>
      <c r="F6" t="s">
        <v>22</v>
      </c>
      <c r="G6" s="38">
        <v>100</v>
      </c>
      <c r="H6" s="38">
        <v>19.885000000000002</v>
      </c>
      <c r="I6" s="38">
        <v>19.936</v>
      </c>
      <c r="J6" s="38">
        <v>19.935500000000001</v>
      </c>
      <c r="K6" s="38">
        <v>19.9648</v>
      </c>
      <c r="L6" s="38">
        <v>19.8871</v>
      </c>
      <c r="M6" s="38">
        <v>99.464799999999997</v>
      </c>
      <c r="N6" s="38">
        <v>4474.3500000000004</v>
      </c>
      <c r="O6" s="38">
        <v>20.865400000000001</v>
      </c>
      <c r="P6" s="38">
        <v>4431.26</v>
      </c>
      <c r="Q6" s="38">
        <v>4431.26</v>
      </c>
      <c r="R6" s="38">
        <v>99.781999999999996</v>
      </c>
    </row>
    <row r="7" spans="2:24">
      <c r="B7" s="1">
        <v>5</v>
      </c>
      <c r="C7">
        <v>100</v>
      </c>
      <c r="D7">
        <v>3</v>
      </c>
      <c r="E7">
        <v>9</v>
      </c>
      <c r="F7" t="s">
        <v>22</v>
      </c>
      <c r="G7" s="15">
        <v>100</v>
      </c>
      <c r="H7" s="15">
        <v>19.885400000000001</v>
      </c>
      <c r="I7" s="15">
        <v>19.935400000000001</v>
      </c>
      <c r="J7" s="15">
        <v>19.936699999999998</v>
      </c>
      <c r="K7" s="15">
        <v>19.9636</v>
      </c>
      <c r="L7" s="15">
        <v>19.885999999999999</v>
      </c>
      <c r="M7" s="15">
        <v>99.469099999999997</v>
      </c>
      <c r="N7" s="15">
        <v>4474.57</v>
      </c>
      <c r="O7" s="15">
        <v>44.145099999999999</v>
      </c>
      <c r="P7" s="15">
        <v>4431.4399999999996</v>
      </c>
      <c r="Q7" s="15">
        <v>4431.4399999999996</v>
      </c>
      <c r="R7" s="15">
        <v>99.781099999999995</v>
      </c>
    </row>
    <row r="8" spans="2:24">
      <c r="B8" s="1">
        <v>6</v>
      </c>
      <c r="C8">
        <v>100</v>
      </c>
      <c r="D8">
        <v>3</v>
      </c>
      <c r="E8">
        <v>10</v>
      </c>
      <c r="F8" t="s">
        <v>22</v>
      </c>
      <c r="G8" s="15">
        <v>100</v>
      </c>
      <c r="H8" s="15">
        <v>19.883800000000001</v>
      </c>
      <c r="I8" s="15">
        <v>19.934999999999999</v>
      </c>
      <c r="J8" s="15">
        <v>19.933700000000002</v>
      </c>
      <c r="K8" s="15">
        <v>19.9649</v>
      </c>
      <c r="L8" s="15">
        <v>19.887599999999999</v>
      </c>
      <c r="M8" s="15">
        <v>99.470200000000006</v>
      </c>
      <c r="N8" s="15">
        <v>4474.6899999999996</v>
      </c>
      <c r="O8" s="15">
        <v>48.761400000000002</v>
      </c>
      <c r="P8" s="15">
        <v>4431.6499999999996</v>
      </c>
      <c r="Q8" s="15">
        <v>4431.6499999999996</v>
      </c>
      <c r="R8" s="15">
        <v>99.779799999999994</v>
      </c>
    </row>
    <row r="9" spans="2:24">
      <c r="B9" s="1">
        <v>7</v>
      </c>
      <c r="C9">
        <v>100</v>
      </c>
      <c r="D9">
        <v>3</v>
      </c>
      <c r="E9">
        <v>1000000000</v>
      </c>
      <c r="F9" t="s">
        <v>22</v>
      </c>
      <c r="G9" s="15">
        <v>100</v>
      </c>
      <c r="H9" s="15">
        <v>19.8841</v>
      </c>
      <c r="I9" s="15">
        <v>19.933399999999999</v>
      </c>
      <c r="J9" s="15">
        <v>19.9345</v>
      </c>
      <c r="K9" s="15">
        <v>19.9635</v>
      </c>
      <c r="L9" s="15">
        <v>19.8887</v>
      </c>
      <c r="M9" s="15">
        <v>99.470200000000006</v>
      </c>
      <c r="N9" s="15">
        <v>4474.6899999999996</v>
      </c>
      <c r="O9" s="15">
        <v>4474.68</v>
      </c>
      <c r="P9" s="15">
        <v>4431.57</v>
      </c>
      <c r="Q9" s="15">
        <v>4431.57</v>
      </c>
      <c r="R9" s="15">
        <v>99.779200000000003</v>
      </c>
      <c r="W9" s="100">
        <v>1</v>
      </c>
      <c r="X9" s="100">
        <v>103812.43889999999</v>
      </c>
    </row>
    <row r="10" spans="2:24">
      <c r="B10" s="1">
        <v>8</v>
      </c>
      <c r="C10">
        <v>100</v>
      </c>
      <c r="D10">
        <v>5</v>
      </c>
      <c r="E10">
        <v>1</v>
      </c>
      <c r="F10" t="s">
        <v>28</v>
      </c>
      <c r="G10" s="39">
        <v>16.791399999999999</v>
      </c>
      <c r="H10" s="39">
        <v>16.647300000000001</v>
      </c>
      <c r="I10" s="39">
        <v>16.6404</v>
      </c>
      <c r="J10" s="39">
        <v>16.686900000000001</v>
      </c>
      <c r="K10" s="39">
        <v>16.616099999999999</v>
      </c>
      <c r="L10" s="39">
        <v>16.5761</v>
      </c>
      <c r="M10" s="39">
        <v>99.629900000000006</v>
      </c>
      <c r="N10" s="39">
        <v>6218.17</v>
      </c>
      <c r="O10" s="39">
        <v>5.5713999999999997</v>
      </c>
      <c r="P10" s="39">
        <v>6176.26</v>
      </c>
      <c r="Q10" s="39">
        <v>6176.26</v>
      </c>
      <c r="R10" s="39">
        <v>36.664299999999997</v>
      </c>
      <c r="W10" s="100">
        <v>2</v>
      </c>
      <c r="X10" s="100">
        <v>90262.5239</v>
      </c>
    </row>
    <row r="11" spans="2:24">
      <c r="B11" s="35">
        <v>9</v>
      </c>
      <c r="C11" s="36">
        <v>100</v>
      </c>
      <c r="D11" s="36">
        <v>5</v>
      </c>
      <c r="E11" s="36">
        <v>2</v>
      </c>
      <c r="F11" s="36" t="s">
        <v>28</v>
      </c>
      <c r="G11" s="31">
        <v>29.369399999999999</v>
      </c>
      <c r="H11" s="31">
        <v>29.0687</v>
      </c>
      <c r="I11" s="31">
        <v>29.0808</v>
      </c>
      <c r="J11" s="31">
        <v>29.145900000000001</v>
      </c>
      <c r="K11" s="31">
        <v>29.050899999999999</v>
      </c>
      <c r="L11" s="31">
        <v>28.993600000000001</v>
      </c>
      <c r="M11" s="31">
        <v>99.534800000000004</v>
      </c>
      <c r="N11" s="31">
        <v>4881.9799999999996</v>
      </c>
      <c r="O11" s="31">
        <v>6.3744800000000001</v>
      </c>
      <c r="P11" s="31">
        <v>4839.26</v>
      </c>
      <c r="Q11" s="31">
        <v>4839.26</v>
      </c>
      <c r="R11" s="31">
        <v>72.471699999999998</v>
      </c>
      <c r="S11" t="s">
        <v>49</v>
      </c>
      <c r="T11" t="s">
        <v>50</v>
      </c>
      <c r="U11">
        <f>AVERAGE(X9:X13)</f>
        <v>72443.306899999996</v>
      </c>
      <c r="W11" s="100">
        <v>3</v>
      </c>
      <c r="X11" s="100">
        <v>72994.915800000002</v>
      </c>
    </row>
    <row r="12" spans="2:24">
      <c r="B12" s="1">
        <v>10</v>
      </c>
      <c r="C12">
        <v>100</v>
      </c>
      <c r="D12">
        <v>5</v>
      </c>
      <c r="E12">
        <v>3</v>
      </c>
      <c r="F12" t="s">
        <v>28</v>
      </c>
      <c r="G12" s="40">
        <v>99.961799999999997</v>
      </c>
      <c r="H12" s="40">
        <v>33.378500000000003</v>
      </c>
      <c r="I12" s="40">
        <v>33.459899999999998</v>
      </c>
      <c r="J12" s="40">
        <v>33.374499999999998</v>
      </c>
      <c r="K12" s="40">
        <v>33.361499999999999</v>
      </c>
      <c r="L12" s="40">
        <v>33.267499999999998</v>
      </c>
      <c r="M12" s="40">
        <v>99.512200000000007</v>
      </c>
      <c r="N12" s="40">
        <v>4426.43</v>
      </c>
      <c r="O12" s="40">
        <v>9.4128299999999996</v>
      </c>
      <c r="P12" s="40">
        <v>4384.58</v>
      </c>
      <c r="Q12" s="40">
        <v>4384.58</v>
      </c>
      <c r="R12" s="40">
        <v>97.400300000000001</v>
      </c>
      <c r="W12" s="100">
        <v>4</v>
      </c>
      <c r="X12" s="100">
        <v>57739.343500000003</v>
      </c>
    </row>
    <row r="13" spans="2:24">
      <c r="B13" s="1">
        <v>11</v>
      </c>
      <c r="C13">
        <v>100</v>
      </c>
      <c r="D13">
        <v>5</v>
      </c>
      <c r="E13">
        <v>4</v>
      </c>
      <c r="F13" t="s">
        <v>28</v>
      </c>
      <c r="G13" s="40">
        <v>100</v>
      </c>
      <c r="H13" s="40">
        <v>33.399000000000001</v>
      </c>
      <c r="I13" s="40">
        <v>33.381700000000002</v>
      </c>
      <c r="J13" s="40">
        <v>33.348100000000002</v>
      </c>
      <c r="K13" s="40">
        <v>33.450200000000002</v>
      </c>
      <c r="L13" s="40">
        <v>33.387799999999999</v>
      </c>
      <c r="M13" s="40">
        <v>99.512900000000002</v>
      </c>
      <c r="N13" s="40">
        <v>4420.8100000000004</v>
      </c>
      <c r="O13" s="40">
        <v>12.2767</v>
      </c>
      <c r="P13" s="40">
        <v>4379.84</v>
      </c>
      <c r="Q13" s="40">
        <v>4379.84</v>
      </c>
      <c r="R13" s="40">
        <v>97.453199999999995</v>
      </c>
      <c r="W13" s="100">
        <v>5</v>
      </c>
      <c r="X13" s="100">
        <v>37407.312400000003</v>
      </c>
    </row>
    <row r="14" spans="2:24">
      <c r="B14" s="1">
        <v>12</v>
      </c>
      <c r="C14">
        <v>100</v>
      </c>
      <c r="D14">
        <v>5</v>
      </c>
      <c r="E14">
        <v>9</v>
      </c>
      <c r="F14" t="s">
        <v>28</v>
      </c>
      <c r="G14" s="40">
        <v>100</v>
      </c>
      <c r="H14" s="40">
        <v>33.358899999999998</v>
      </c>
      <c r="I14" s="40">
        <v>33.443800000000003</v>
      </c>
      <c r="J14" s="40">
        <v>33.365499999999997</v>
      </c>
      <c r="K14" s="40">
        <v>33.3887</v>
      </c>
      <c r="L14" s="40">
        <v>33.370399999999997</v>
      </c>
      <c r="M14" s="40">
        <v>99.504400000000004</v>
      </c>
      <c r="N14" s="40">
        <v>4430.66</v>
      </c>
      <c r="O14" s="40">
        <v>26.053699999999999</v>
      </c>
      <c r="P14" s="40">
        <v>4389.72</v>
      </c>
      <c r="Q14" s="40">
        <v>4389.72</v>
      </c>
      <c r="R14" s="40">
        <v>97.468000000000004</v>
      </c>
    </row>
    <row r="15" spans="2:24">
      <c r="B15" s="1">
        <v>13</v>
      </c>
      <c r="C15">
        <v>100</v>
      </c>
      <c r="D15">
        <v>5</v>
      </c>
      <c r="E15">
        <v>10</v>
      </c>
      <c r="F15" t="s">
        <v>28</v>
      </c>
      <c r="G15" s="40">
        <v>100</v>
      </c>
      <c r="H15" s="40">
        <v>33.383099999999999</v>
      </c>
      <c r="I15" s="40">
        <v>33.389600000000002</v>
      </c>
      <c r="J15" s="40">
        <v>33.289299999999997</v>
      </c>
      <c r="K15" s="40">
        <v>33.4405</v>
      </c>
      <c r="L15" s="40">
        <v>33.366</v>
      </c>
      <c r="M15" s="40">
        <v>99.504300000000001</v>
      </c>
      <c r="N15" s="40">
        <v>4431.28</v>
      </c>
      <c r="O15" s="40">
        <v>28.87</v>
      </c>
      <c r="P15" s="40">
        <v>4389.93</v>
      </c>
      <c r="Q15" s="40">
        <v>4389.93</v>
      </c>
      <c r="R15" s="40">
        <v>97.475200000000001</v>
      </c>
    </row>
    <row r="16" spans="2:24">
      <c r="B16" s="1">
        <v>14</v>
      </c>
      <c r="C16">
        <v>100</v>
      </c>
      <c r="D16">
        <v>5</v>
      </c>
      <c r="E16">
        <v>1000000000</v>
      </c>
      <c r="F16" t="s">
        <v>28</v>
      </c>
      <c r="G16" s="40">
        <v>100</v>
      </c>
      <c r="H16" s="40">
        <v>33.330300000000001</v>
      </c>
      <c r="I16" s="40">
        <v>33.356200000000001</v>
      </c>
      <c r="J16" s="40">
        <v>33.347799999999999</v>
      </c>
      <c r="K16" s="40">
        <v>33.4163</v>
      </c>
      <c r="L16" s="40">
        <v>33.310299999999998</v>
      </c>
      <c r="M16" s="40">
        <v>99.506</v>
      </c>
      <c r="N16" s="40">
        <v>4434.88</v>
      </c>
      <c r="O16" s="40">
        <v>4434.87</v>
      </c>
      <c r="P16" s="40">
        <v>4393.42</v>
      </c>
      <c r="Q16" s="40">
        <v>4393.42</v>
      </c>
      <c r="R16" s="40">
        <v>97.391999999999996</v>
      </c>
    </row>
    <row r="19" spans="7:21"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  <c r="L19" s="3" t="s">
        <v>21</v>
      </c>
      <c r="M19" s="3" t="s">
        <v>3</v>
      </c>
      <c r="N19" s="3" t="s">
        <v>4</v>
      </c>
      <c r="O19" s="3" t="s">
        <v>2</v>
      </c>
      <c r="P19" s="3" t="s">
        <v>10</v>
      </c>
      <c r="Q19" s="3" t="s">
        <v>11</v>
      </c>
      <c r="R19" s="3" t="s">
        <v>12</v>
      </c>
      <c r="S19" t="s">
        <v>48</v>
      </c>
      <c r="T19" t="s">
        <v>23</v>
      </c>
      <c r="U19" t="s">
        <v>13</v>
      </c>
    </row>
    <row r="20" spans="7:21">
      <c r="G20" s="37">
        <v>99.974699999999999</v>
      </c>
      <c r="H20" s="37">
        <v>19.8841</v>
      </c>
      <c r="I20" s="37">
        <v>19.933399999999999</v>
      </c>
      <c r="J20" s="37">
        <v>19.9346</v>
      </c>
      <c r="K20" s="37">
        <v>19.9633</v>
      </c>
      <c r="L20" s="37">
        <v>19.8888</v>
      </c>
      <c r="M20" s="37">
        <v>99.471199999999996</v>
      </c>
      <c r="N20" s="37">
        <v>4474.7</v>
      </c>
      <c r="O20" s="37">
        <v>11.5876</v>
      </c>
      <c r="P20" s="37">
        <v>4431.58</v>
      </c>
      <c r="Q20" s="37">
        <v>4431.58</v>
      </c>
      <c r="R20" s="37">
        <v>99.772900000000007</v>
      </c>
      <c r="S20" s="37">
        <v>4875.4799999999996</v>
      </c>
      <c r="T20" s="37">
        <v>2151.2600000000002</v>
      </c>
      <c r="U20" s="37">
        <v>57922.277633333324</v>
      </c>
    </row>
    <row r="23" spans="7:21">
      <c r="G23" s="3" t="s">
        <v>16</v>
      </c>
      <c r="H23" s="3" t="s">
        <v>17</v>
      </c>
      <c r="I23" s="3" t="s">
        <v>18</v>
      </c>
      <c r="J23" s="3" t="s">
        <v>19</v>
      </c>
      <c r="K23" s="3" t="s">
        <v>20</v>
      </c>
      <c r="L23" s="3" t="s">
        <v>21</v>
      </c>
      <c r="M23" s="3" t="s">
        <v>3</v>
      </c>
      <c r="N23" s="3" t="s">
        <v>4</v>
      </c>
      <c r="O23" s="3" t="s">
        <v>2</v>
      </c>
      <c r="P23" s="3" t="s">
        <v>10</v>
      </c>
      <c r="Q23" s="3" t="s">
        <v>11</v>
      </c>
      <c r="R23" s="3" t="s">
        <v>12</v>
      </c>
      <c r="S23" t="s">
        <v>48</v>
      </c>
      <c r="T23" t="s">
        <v>23</v>
      </c>
      <c r="U23" t="s">
        <v>13</v>
      </c>
    </row>
    <row r="24" spans="7:21">
      <c r="G24" s="219">
        <v>29.369399999999999</v>
      </c>
      <c r="H24" s="219">
        <v>29.0687</v>
      </c>
      <c r="I24" s="219">
        <v>29.0808</v>
      </c>
      <c r="J24" s="219">
        <v>29.145900000000001</v>
      </c>
      <c r="K24" s="219">
        <v>29.050899999999999</v>
      </c>
      <c r="L24" s="219">
        <v>28.993600000000001</v>
      </c>
      <c r="M24" s="219">
        <v>99.534800000000004</v>
      </c>
      <c r="N24" s="219">
        <v>4881.9799999999996</v>
      </c>
      <c r="O24" s="219">
        <v>6.3744800000000001</v>
      </c>
      <c r="P24" s="219">
        <v>4839.26</v>
      </c>
      <c r="Q24" s="219">
        <v>4839.26</v>
      </c>
      <c r="R24" s="219">
        <v>72.471699999999998</v>
      </c>
      <c r="S24" s="37">
        <v>8080.1</v>
      </c>
      <c r="T24" s="37">
        <v>3140.14</v>
      </c>
      <c r="U24" s="37">
        <v>72443.306899999996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4DFF-97CF-4112-AE7F-655D25497291}">
  <dimension ref="A3:AD28"/>
  <sheetViews>
    <sheetView tabSelected="1" topLeftCell="AL5" zoomScale="80" zoomScaleNormal="80" workbookViewId="0" xr3:uid="{5889250B-77B4-5E93-9ADD-A0F7A4757C07}">
      <selection activeCell="BB27" sqref="BB27"/>
    </sheetView>
  </sheetViews>
  <sheetFormatPr defaultRowHeight="15"/>
  <cols>
    <col min="1" max="1" width="0.42578125" customWidth="1"/>
    <col min="2" max="2" width="6.28515625" bestFit="1" customWidth="1"/>
    <col min="3" max="3" width="6.7109375" bestFit="1" customWidth="1"/>
    <col min="4" max="4" width="10.140625" bestFit="1" customWidth="1"/>
    <col min="5" max="5" width="11.85546875" bestFit="1" customWidth="1"/>
    <col min="6" max="6" width="9.28515625" bestFit="1" customWidth="1"/>
    <col min="13" max="13" width="7.5703125" bestFit="1" customWidth="1"/>
    <col min="14" max="14" width="8.85546875" customWidth="1"/>
    <col min="15" max="15" width="8.42578125" customWidth="1"/>
    <col min="16" max="16" width="10.7109375" bestFit="1" customWidth="1"/>
    <col min="17" max="17" width="9.28515625" bestFit="1" customWidth="1"/>
    <col min="18" max="18" width="10.7109375" bestFit="1" customWidth="1"/>
    <col min="19" max="19" width="10.140625" bestFit="1" customWidth="1"/>
    <col min="20" max="20" width="12.5703125" bestFit="1" customWidth="1"/>
    <col min="21" max="21" width="9.5703125" bestFit="1" customWidth="1"/>
    <col min="23" max="23" width="8.85546875" bestFit="1" customWidth="1"/>
    <col min="24" max="24" width="12.28515625" bestFit="1" customWidth="1"/>
    <col min="25" max="25" width="10" bestFit="1" customWidth="1"/>
    <col min="26" max="26" width="10.140625" bestFit="1" customWidth="1"/>
    <col min="28" max="28" width="12.28515625" bestFit="1" customWidth="1"/>
  </cols>
  <sheetData>
    <row r="3" spans="1:26" ht="15.75" thickBot="1">
      <c r="C3" s="2"/>
      <c r="D3" s="2"/>
      <c r="E3" s="2"/>
    </row>
    <row r="4" spans="1:26" ht="16.5" thickBot="1">
      <c r="B4" s="2"/>
      <c r="C4" s="46" t="s">
        <v>51</v>
      </c>
      <c r="D4" s="47" t="s">
        <v>13</v>
      </c>
      <c r="E4" s="47" t="s">
        <v>52</v>
      </c>
      <c r="F4" s="48" t="s">
        <v>5</v>
      </c>
      <c r="G4" s="74" t="s">
        <v>16</v>
      </c>
      <c r="H4" s="50" t="s">
        <v>17</v>
      </c>
      <c r="I4" s="50" t="s">
        <v>18</v>
      </c>
      <c r="J4" s="50" t="s">
        <v>19</v>
      </c>
      <c r="K4" s="50" t="s">
        <v>20</v>
      </c>
      <c r="L4" s="51" t="s">
        <v>21</v>
      </c>
      <c r="M4" s="74" t="s">
        <v>3</v>
      </c>
      <c r="N4" s="50" t="s">
        <v>4</v>
      </c>
      <c r="O4" s="50" t="s">
        <v>2</v>
      </c>
      <c r="P4" s="50" t="s">
        <v>10</v>
      </c>
      <c r="Q4" s="50" t="s">
        <v>11</v>
      </c>
      <c r="R4" s="60" t="s">
        <v>12</v>
      </c>
      <c r="S4" s="49" t="s">
        <v>48</v>
      </c>
      <c r="T4" s="51" t="s">
        <v>23</v>
      </c>
      <c r="U4" s="64" t="s">
        <v>13</v>
      </c>
    </row>
    <row r="5" spans="1:26" ht="15" customHeight="1" thickBot="1">
      <c r="B5" s="224" t="s">
        <v>53</v>
      </c>
      <c r="C5" s="92" t="s">
        <v>54</v>
      </c>
      <c r="D5" s="93" t="s">
        <v>55</v>
      </c>
      <c r="E5" s="52">
        <v>3</v>
      </c>
      <c r="F5" s="197">
        <v>6</v>
      </c>
      <c r="G5" s="195">
        <v>57.175199999999997</v>
      </c>
      <c r="H5" s="195">
        <v>57.071599999999997</v>
      </c>
      <c r="I5" s="195">
        <v>56.995600000000003</v>
      </c>
      <c r="J5" s="195">
        <v>57.109299999999998</v>
      </c>
      <c r="K5" s="195">
        <v>57.159700000000001</v>
      </c>
      <c r="L5" s="195">
        <v>57.145699999999998</v>
      </c>
      <c r="M5" s="195">
        <v>10.278</v>
      </c>
      <c r="N5" s="195">
        <v>21.565799999999999</v>
      </c>
      <c r="O5" s="195">
        <v>10.654199999999999</v>
      </c>
      <c r="P5" s="195">
        <v>1.4203399999999999</v>
      </c>
      <c r="Q5" s="195">
        <v>-19.952500000000001</v>
      </c>
      <c r="R5" s="195">
        <v>90.522400000000005</v>
      </c>
      <c r="S5" s="204">
        <v>4883.1499999999996</v>
      </c>
      <c r="T5" s="204">
        <v>4883.8599999999997</v>
      </c>
      <c r="U5" s="204">
        <v>157489.25806666666</v>
      </c>
      <c r="X5" s="227" t="s">
        <v>13</v>
      </c>
      <c r="Y5" s="228"/>
      <c r="Z5" s="229"/>
    </row>
    <row r="6" spans="1:26" ht="15" customHeight="1" thickBot="1">
      <c r="B6" s="225"/>
      <c r="C6" s="94" t="s">
        <v>54</v>
      </c>
      <c r="D6" s="95" t="s">
        <v>55</v>
      </c>
      <c r="E6" s="53">
        <v>5</v>
      </c>
      <c r="F6" s="198">
        <v>23</v>
      </c>
      <c r="G6" s="196">
        <v>79.743399999999994</v>
      </c>
      <c r="H6" s="196">
        <v>79.593199999999996</v>
      </c>
      <c r="I6" s="196">
        <v>79.638800000000003</v>
      </c>
      <c r="J6" s="196">
        <v>79.617500000000007</v>
      </c>
      <c r="K6" s="196">
        <v>79.606099999999998</v>
      </c>
      <c r="L6" s="196">
        <v>79.6387</v>
      </c>
      <c r="M6" s="196">
        <v>12.0136</v>
      </c>
      <c r="N6" s="196">
        <v>25.1751</v>
      </c>
      <c r="O6" s="196">
        <v>21.280999999999999</v>
      </c>
      <c r="P6" s="196">
        <v>0.92021399999999998</v>
      </c>
      <c r="Q6" s="196">
        <v>-15.9162</v>
      </c>
      <c r="R6" s="204">
        <v>89.7577</v>
      </c>
      <c r="S6" s="204">
        <v>8071.95</v>
      </c>
      <c r="T6" s="204">
        <v>8075.58</v>
      </c>
      <c r="U6" s="204">
        <v>135870.59408000001</v>
      </c>
      <c r="X6" s="110"/>
      <c r="Y6" s="117" t="s">
        <v>55</v>
      </c>
      <c r="Z6" s="118" t="s">
        <v>56</v>
      </c>
    </row>
    <row r="7" spans="1:26" ht="15" customHeight="1">
      <c r="B7" s="225"/>
      <c r="C7" s="91" t="s">
        <v>54</v>
      </c>
      <c r="D7" s="45" t="s">
        <v>56</v>
      </c>
      <c r="E7" s="45">
        <v>3</v>
      </c>
      <c r="F7" s="108">
        <v>2</v>
      </c>
      <c r="G7" s="199">
        <v>99.974699999999999</v>
      </c>
      <c r="H7" s="200">
        <v>19.8841</v>
      </c>
      <c r="I7" s="200">
        <v>19.933399999999999</v>
      </c>
      <c r="J7" s="200">
        <v>19.9346</v>
      </c>
      <c r="K7" s="200">
        <v>19.9633</v>
      </c>
      <c r="L7" s="201">
        <v>19.8888</v>
      </c>
      <c r="M7" s="199">
        <v>99.471199999999996</v>
      </c>
      <c r="N7" s="200">
        <v>4474.71</v>
      </c>
      <c r="O7" s="200">
        <v>11.5877</v>
      </c>
      <c r="P7" s="200">
        <v>4431.58</v>
      </c>
      <c r="Q7" s="200">
        <v>4431.58</v>
      </c>
      <c r="R7" s="202">
        <v>99.772800000000004</v>
      </c>
      <c r="S7" s="72">
        <v>4875</v>
      </c>
      <c r="T7" s="73">
        <v>2151</v>
      </c>
      <c r="U7" s="67">
        <v>57922.257633333327</v>
      </c>
      <c r="X7" s="88" t="s">
        <v>57</v>
      </c>
      <c r="Y7" s="119">
        <f>AVERAGE(M5:M6,M9:M10,M13:M14,M17:M18)</f>
        <v>13.98161</v>
      </c>
      <c r="Z7" s="120">
        <f>AVERAGE(M7:M8,M11:M12,M15:M16,M19:M20)</f>
        <v>99.041849999999997</v>
      </c>
    </row>
    <row r="8" spans="1:26" ht="15" customHeight="1" thickBot="1">
      <c r="B8" s="225"/>
      <c r="C8" s="97" t="s">
        <v>54</v>
      </c>
      <c r="D8" s="87" t="s">
        <v>56</v>
      </c>
      <c r="E8" s="87">
        <v>5</v>
      </c>
      <c r="F8" s="109">
        <v>2</v>
      </c>
      <c r="G8" s="203">
        <v>29.373100000000001</v>
      </c>
      <c r="H8" s="203">
        <v>29.059000000000001</v>
      </c>
      <c r="I8" s="203">
        <v>29.0913</v>
      </c>
      <c r="J8" s="203">
        <v>29.177499999999998</v>
      </c>
      <c r="K8" s="203">
        <v>29.023099999999999</v>
      </c>
      <c r="L8" s="203">
        <v>29.009</v>
      </c>
      <c r="M8" s="203">
        <v>99.534999999999997</v>
      </c>
      <c r="N8" s="203">
        <v>4878.6099999999997</v>
      </c>
      <c r="O8" s="203">
        <v>6.3724400000000001</v>
      </c>
      <c r="P8" s="203">
        <v>4835.66</v>
      </c>
      <c r="Q8" s="203">
        <v>4835.66</v>
      </c>
      <c r="R8" s="203">
        <v>72.470399999999998</v>
      </c>
      <c r="S8" s="70">
        <v>8084.04</v>
      </c>
      <c r="T8" s="71">
        <v>3141.15</v>
      </c>
      <c r="U8" s="66">
        <v>72463.594420000009</v>
      </c>
      <c r="X8" s="113" t="s">
        <v>4</v>
      </c>
      <c r="Y8" s="115">
        <f>AVERAGE(N5:N6,N9:N10,N13:N14,N17:N18)</f>
        <v>25.133175000000001</v>
      </c>
      <c r="Z8" s="111">
        <f>AVERAGE(N7:N8,N11:N12,N15:N16,N19:N20)</f>
        <v>3218.3187499999995</v>
      </c>
    </row>
    <row r="9" spans="1:26" ht="15" customHeight="1">
      <c r="B9" s="225"/>
      <c r="C9" s="96" t="s">
        <v>58</v>
      </c>
      <c r="D9" s="93" t="s">
        <v>55</v>
      </c>
      <c r="E9" s="52">
        <v>3</v>
      </c>
      <c r="F9" s="106">
        <v>7</v>
      </c>
      <c r="G9" s="205">
        <v>60.974499999999999</v>
      </c>
      <c r="H9" s="206">
        <v>61.023299999999999</v>
      </c>
      <c r="I9" s="206">
        <v>60.9114</v>
      </c>
      <c r="J9" s="206">
        <v>60.987499999999997</v>
      </c>
      <c r="K9" s="206">
        <v>60.996499999999997</v>
      </c>
      <c r="L9" s="207">
        <v>61.022799999999997</v>
      </c>
      <c r="M9" s="205">
        <v>6.1856</v>
      </c>
      <c r="N9" s="206">
        <v>19.2806</v>
      </c>
      <c r="O9" s="206">
        <v>11.7234</v>
      </c>
      <c r="P9" s="206">
        <v>0.64653499999999997</v>
      </c>
      <c r="Q9" s="206">
        <v>-22.340199999999999</v>
      </c>
      <c r="R9" s="208">
        <v>90.460999999999999</v>
      </c>
      <c r="S9" s="209">
        <v>4877.91</v>
      </c>
      <c r="T9" s="210">
        <v>4879.96</v>
      </c>
      <c r="U9" s="211">
        <v>164934.45753333333</v>
      </c>
      <c r="X9" s="113" t="s">
        <v>2</v>
      </c>
      <c r="Y9" s="115">
        <f>AVERAGE(O5:O6,O9:O10,O13:O14,O17:O18)</f>
        <v>15.540549999999998</v>
      </c>
      <c r="Z9" s="111">
        <f>AVERAGE(O7:O8,O11:O12,O15:O16,O19:O20)</f>
        <v>9.7923524999999998</v>
      </c>
    </row>
    <row r="10" spans="1:26" ht="15" customHeight="1" thickBot="1">
      <c r="B10" s="225"/>
      <c r="C10" s="90" t="s">
        <v>58</v>
      </c>
      <c r="D10" s="95" t="s">
        <v>55</v>
      </c>
      <c r="E10" s="53">
        <v>5</v>
      </c>
      <c r="F10" s="107">
        <v>14</v>
      </c>
      <c r="G10" s="212">
        <v>78.416799999999995</v>
      </c>
      <c r="H10" s="213">
        <v>78.292699999999996</v>
      </c>
      <c r="I10" s="213">
        <v>78.505899999999997</v>
      </c>
      <c r="J10" s="213">
        <v>78.461200000000005</v>
      </c>
      <c r="K10" s="213">
        <v>78.393799999999999</v>
      </c>
      <c r="L10" s="214">
        <v>78.411699999999996</v>
      </c>
      <c r="M10" s="212">
        <v>39.765300000000003</v>
      </c>
      <c r="N10" s="213">
        <v>40.930199999999999</v>
      </c>
      <c r="O10" s="213">
        <v>16.5916</v>
      </c>
      <c r="P10" s="213">
        <v>9.1403400000000001</v>
      </c>
      <c r="Q10" s="213">
        <v>-0.13678399999999999</v>
      </c>
      <c r="R10" s="215">
        <v>89.743399999999994</v>
      </c>
      <c r="S10" s="216">
        <v>8066.96</v>
      </c>
      <c r="T10" s="217">
        <v>8070.22</v>
      </c>
      <c r="U10" s="218">
        <v>134123.85887999999</v>
      </c>
      <c r="X10" s="113" t="s">
        <v>10</v>
      </c>
      <c r="Y10" s="115">
        <f>AVERAGE(P5:P6,P9:P10,P13:P14,P17:P18)</f>
        <v>2.1352861249999999</v>
      </c>
      <c r="Z10" s="111">
        <f>AVERAGE(P7:P8,P11:P12,P15:P16,P19:P20)</f>
        <v>3176.4587500000002</v>
      </c>
    </row>
    <row r="11" spans="1:26" ht="15" customHeight="1">
      <c r="B11" s="225"/>
      <c r="C11" s="96" t="s">
        <v>58</v>
      </c>
      <c r="D11" s="52" t="s">
        <v>56</v>
      </c>
      <c r="E11" s="52">
        <v>3</v>
      </c>
      <c r="F11" s="106">
        <v>2</v>
      </c>
      <c r="G11" s="77">
        <v>99.974699999999999</v>
      </c>
      <c r="H11" s="58">
        <v>19.8841</v>
      </c>
      <c r="I11" s="58">
        <v>19.933399999999999</v>
      </c>
      <c r="J11" s="58">
        <v>19.9346</v>
      </c>
      <c r="K11" s="58">
        <v>19.9633</v>
      </c>
      <c r="L11" s="59">
        <v>19.8888</v>
      </c>
      <c r="M11" s="77">
        <v>99.471199999999996</v>
      </c>
      <c r="N11" s="58">
        <v>4474.7</v>
      </c>
      <c r="O11" s="58">
        <v>11.5876</v>
      </c>
      <c r="P11" s="58">
        <v>4431.58</v>
      </c>
      <c r="Q11" s="58">
        <v>4431.58</v>
      </c>
      <c r="R11" s="63">
        <v>99.772900000000007</v>
      </c>
      <c r="S11" s="72">
        <v>4875</v>
      </c>
      <c r="T11" s="73">
        <v>2151</v>
      </c>
      <c r="U11" s="67">
        <v>57922.277633333324</v>
      </c>
      <c r="X11" s="113" t="s">
        <v>11</v>
      </c>
      <c r="Y11" s="115">
        <f>AVERAGE(Q5:Q6,Q9:Q10,Q13:Q14,Q17:Q18)</f>
        <v>-16.200697999999999</v>
      </c>
      <c r="Z11" s="111">
        <f>AVERAGE(Q7:Q8,Q11:Q12,Q15:Q16,Q19:Q20)</f>
        <v>3176.4587500000002</v>
      </c>
    </row>
    <row r="12" spans="1:26" ht="15.75" thickBot="1">
      <c r="B12" s="226"/>
      <c r="C12" s="90" t="s">
        <v>58</v>
      </c>
      <c r="D12" s="53" t="s">
        <v>56</v>
      </c>
      <c r="E12" s="53">
        <v>5</v>
      </c>
      <c r="F12" s="107">
        <v>2</v>
      </c>
      <c r="G12" s="89">
        <v>29.369399999999999</v>
      </c>
      <c r="H12" s="82">
        <v>29.0687</v>
      </c>
      <c r="I12" s="82">
        <v>29.0808</v>
      </c>
      <c r="J12" s="82">
        <v>29.145900000000001</v>
      </c>
      <c r="K12" s="82">
        <v>29.050899999999999</v>
      </c>
      <c r="L12" s="83">
        <v>28.993600000000001</v>
      </c>
      <c r="M12" s="76">
        <v>99.534800000000004</v>
      </c>
      <c r="N12" s="56">
        <v>4881.9799999999996</v>
      </c>
      <c r="O12" s="56">
        <v>6.3744800000000001</v>
      </c>
      <c r="P12" s="56">
        <v>4839.26</v>
      </c>
      <c r="Q12" s="56">
        <v>4839.26</v>
      </c>
      <c r="R12" s="62">
        <v>72.471699999999998</v>
      </c>
      <c r="S12" s="70">
        <v>8080</v>
      </c>
      <c r="T12" s="71">
        <v>3140</v>
      </c>
      <c r="U12" s="66">
        <v>72443.306899999996</v>
      </c>
      <c r="X12" s="113" t="s">
        <v>48</v>
      </c>
      <c r="Y12" s="115">
        <f>AVERAGE(S5:S6,S9:S10,S13:S14,S17:S18)</f>
        <v>6473.3712500000001</v>
      </c>
      <c r="Z12" s="112">
        <f>AVERAGE(S7:S8,S11:S12,S15:S16,S19:S20)</f>
        <v>6475.2012500000001</v>
      </c>
    </row>
    <row r="13" spans="1:26" ht="14.25" customHeight="1">
      <c r="A13" s="2"/>
      <c r="B13" s="224" t="s">
        <v>59</v>
      </c>
      <c r="C13" s="92" t="s">
        <v>54</v>
      </c>
      <c r="D13" s="93" t="s">
        <v>55</v>
      </c>
      <c r="E13" s="52">
        <v>3</v>
      </c>
      <c r="F13" s="106">
        <v>2</v>
      </c>
      <c r="G13" s="75">
        <v>66.132000000000005</v>
      </c>
      <c r="H13" s="54">
        <v>64.414599999999993</v>
      </c>
      <c r="I13" s="54">
        <v>64.710300000000004</v>
      </c>
      <c r="J13" s="54">
        <v>64.987399999999994</v>
      </c>
      <c r="K13" s="54">
        <v>65.108199999999997</v>
      </c>
      <c r="L13" s="55">
        <v>65.969499999999996</v>
      </c>
      <c r="M13" s="75">
        <v>8.7542399999999994</v>
      </c>
      <c r="N13" s="54">
        <v>21.032900000000001</v>
      </c>
      <c r="O13" s="54">
        <v>12.6135</v>
      </c>
      <c r="P13" s="54">
        <v>1.1932400000000001</v>
      </c>
      <c r="Q13" s="54">
        <v>-20.527799999999999</v>
      </c>
      <c r="R13" s="61">
        <v>90.542400000000001</v>
      </c>
      <c r="S13" s="68">
        <v>4882</v>
      </c>
      <c r="T13" s="69">
        <v>4883</v>
      </c>
      <c r="U13" s="65">
        <v>171891.33333333334</v>
      </c>
      <c r="X13" s="113" t="s">
        <v>60</v>
      </c>
      <c r="Y13" s="115">
        <f>AVERAGE(T5:T6,T9:T10,T13:T14,T17:T18)</f>
        <v>6475.2024999999994</v>
      </c>
      <c r="Z13" s="112">
        <f>AVERAGE(T7:T8,T11:T12,T15:T16,T19:T20)</f>
        <v>3788.8937500000002</v>
      </c>
    </row>
    <row r="14" spans="1:26" ht="15.75" thickBot="1">
      <c r="B14" s="225"/>
      <c r="C14" s="94" t="s">
        <v>54</v>
      </c>
      <c r="D14" s="95" t="s">
        <v>55</v>
      </c>
      <c r="E14" s="53">
        <v>5</v>
      </c>
      <c r="F14" s="107">
        <v>5</v>
      </c>
      <c r="G14" s="76">
        <v>79.869900000000001</v>
      </c>
      <c r="H14" s="56">
        <v>79.733199999999997</v>
      </c>
      <c r="I14" s="56">
        <v>79.683000000000007</v>
      </c>
      <c r="J14" s="56">
        <v>79.673599999999993</v>
      </c>
      <c r="K14" s="56">
        <v>79.732699999999994</v>
      </c>
      <c r="L14" s="57">
        <v>80.0428</v>
      </c>
      <c r="M14" s="76">
        <v>11.217000000000001</v>
      </c>
      <c r="N14" s="56">
        <v>25.0779</v>
      </c>
      <c r="O14" s="56">
        <v>20.513999999999999</v>
      </c>
      <c r="P14" s="56">
        <v>0.99206300000000003</v>
      </c>
      <c r="Q14" s="56">
        <v>-16.012</v>
      </c>
      <c r="R14" s="62">
        <v>89.644400000000005</v>
      </c>
      <c r="S14" s="70">
        <v>8060</v>
      </c>
      <c r="T14" s="71">
        <v>8063</v>
      </c>
      <c r="U14" s="66">
        <v>137867.4</v>
      </c>
      <c r="X14" s="114" t="s">
        <v>61</v>
      </c>
      <c r="Y14" s="116">
        <f>AVERAGE(U5:U6,U9:U10,U13:U14,U17:U18)</f>
        <v>151369.51273666669</v>
      </c>
      <c r="Z14" s="57">
        <f>AVERAGE(U7:U8,U11:U12,U15:U16,U19:U20)</f>
        <v>83376.286636666657</v>
      </c>
    </row>
    <row r="15" spans="1:26">
      <c r="B15" s="225"/>
      <c r="C15" s="92" t="s">
        <v>54</v>
      </c>
      <c r="D15" s="52" t="s">
        <v>56</v>
      </c>
      <c r="E15" s="52">
        <v>3</v>
      </c>
      <c r="F15" s="106">
        <v>2</v>
      </c>
      <c r="G15" s="80">
        <v>96.714299999999994</v>
      </c>
      <c r="H15" s="78">
        <v>38.745699999999999</v>
      </c>
      <c r="I15" s="78">
        <v>38.669600000000003</v>
      </c>
      <c r="J15" s="78">
        <v>38.628100000000003</v>
      </c>
      <c r="K15" s="78">
        <v>38.677399999999999</v>
      </c>
      <c r="L15" s="79">
        <v>38.6051</v>
      </c>
      <c r="M15" s="80">
        <v>98.073700000000002</v>
      </c>
      <c r="N15" s="78">
        <v>1164.3699999999999</v>
      </c>
      <c r="O15" s="78">
        <v>11.078200000000001</v>
      </c>
      <c r="P15" s="78">
        <v>1123.3599999999999</v>
      </c>
      <c r="Q15" s="78">
        <v>1123.3599999999999</v>
      </c>
      <c r="R15" s="81">
        <v>95.872699999999995</v>
      </c>
      <c r="S15" s="68">
        <v>4883</v>
      </c>
      <c r="T15" s="69">
        <v>4175</v>
      </c>
      <c r="U15" s="65">
        <v>110843.66666666667</v>
      </c>
    </row>
    <row r="16" spans="1:26" ht="15.75" thickBot="1">
      <c r="B16" s="225"/>
      <c r="C16" s="94" t="s">
        <v>54</v>
      </c>
      <c r="D16" s="53" t="s">
        <v>56</v>
      </c>
      <c r="E16" s="53">
        <v>5</v>
      </c>
      <c r="F16" s="107">
        <v>2</v>
      </c>
      <c r="G16" s="76">
        <v>90.286199999999994</v>
      </c>
      <c r="H16" s="56">
        <v>52.089700000000001</v>
      </c>
      <c r="I16" s="56">
        <v>52.006900000000002</v>
      </c>
      <c r="J16" s="56">
        <v>52.060299999999998</v>
      </c>
      <c r="K16" s="56">
        <v>51.981900000000003</v>
      </c>
      <c r="L16" s="57">
        <v>52.159399999999998</v>
      </c>
      <c r="M16" s="76">
        <v>99.125100000000003</v>
      </c>
      <c r="N16" s="56">
        <v>2432.3000000000002</v>
      </c>
      <c r="O16" s="56">
        <v>10.3409</v>
      </c>
      <c r="P16" s="56">
        <v>2391.5300000000002</v>
      </c>
      <c r="Q16" s="56">
        <v>2391.5300000000002</v>
      </c>
      <c r="R16" s="62">
        <v>91.531000000000006</v>
      </c>
      <c r="S16" s="70">
        <v>8062</v>
      </c>
      <c r="T16" s="71">
        <v>5624</v>
      </c>
      <c r="U16" s="66">
        <v>91044.2</v>
      </c>
    </row>
    <row r="17" spans="2:30" ht="15.75" thickBot="1">
      <c r="B17" s="225"/>
      <c r="C17" s="96" t="s">
        <v>58</v>
      </c>
      <c r="D17" s="93" t="s">
        <v>55</v>
      </c>
      <c r="E17" s="52">
        <v>3</v>
      </c>
      <c r="F17" s="106">
        <v>2</v>
      </c>
      <c r="G17" s="75">
        <v>65.627499999999998</v>
      </c>
      <c r="H17" s="54">
        <v>63.942</v>
      </c>
      <c r="I17" s="54">
        <v>64.147300000000001</v>
      </c>
      <c r="J17" s="54">
        <v>64.434600000000003</v>
      </c>
      <c r="K17" s="54">
        <v>64.515199999999993</v>
      </c>
      <c r="L17" s="55">
        <v>65.451599999999999</v>
      </c>
      <c r="M17" s="75">
        <v>8.1168399999999998</v>
      </c>
      <c r="N17" s="54">
        <v>20.225300000000001</v>
      </c>
      <c r="O17" s="54">
        <v>12.515700000000001</v>
      </c>
      <c r="P17" s="54">
        <v>0.84403700000000004</v>
      </c>
      <c r="Q17" s="54">
        <v>-21.408300000000001</v>
      </c>
      <c r="R17" s="61">
        <v>90.246799999999993</v>
      </c>
      <c r="S17" s="68">
        <v>4873</v>
      </c>
      <c r="T17" s="69">
        <v>4874</v>
      </c>
      <c r="U17" s="65">
        <v>171904</v>
      </c>
      <c r="X17" s="230" t="s">
        <v>62</v>
      </c>
      <c r="Y17" s="230"/>
      <c r="Z17" s="230"/>
      <c r="AB17" s="230" t="s">
        <v>63</v>
      </c>
      <c r="AC17" s="230"/>
      <c r="AD17" s="230"/>
    </row>
    <row r="18" spans="2:30" ht="19.5" thickBot="1">
      <c r="B18" s="225"/>
      <c r="C18" s="90" t="s">
        <v>58</v>
      </c>
      <c r="D18" s="95" t="s">
        <v>55</v>
      </c>
      <c r="E18" s="53">
        <v>5</v>
      </c>
      <c r="F18" s="107">
        <v>4</v>
      </c>
      <c r="G18" s="76">
        <v>79.712299999999999</v>
      </c>
      <c r="H18" s="56">
        <v>79.579499999999996</v>
      </c>
      <c r="I18" s="56">
        <v>79.472700000000003</v>
      </c>
      <c r="J18" s="56">
        <v>79.500699999999995</v>
      </c>
      <c r="K18" s="56">
        <v>79.468100000000007</v>
      </c>
      <c r="L18" s="57">
        <v>79.7102</v>
      </c>
      <c r="M18" s="76">
        <v>15.5223</v>
      </c>
      <c r="N18" s="56">
        <v>27.7776</v>
      </c>
      <c r="O18" s="56">
        <v>18.431000000000001</v>
      </c>
      <c r="P18" s="56">
        <v>1.9255199999999999</v>
      </c>
      <c r="Q18" s="56">
        <v>-13.3118</v>
      </c>
      <c r="R18" s="62">
        <v>89.673299999999998</v>
      </c>
      <c r="S18" s="70">
        <v>8072</v>
      </c>
      <c r="T18" s="71">
        <v>8072</v>
      </c>
      <c r="U18" s="66">
        <v>136875.20000000001</v>
      </c>
      <c r="X18" s="227" t="s">
        <v>64</v>
      </c>
      <c r="Y18" s="228"/>
      <c r="Z18" s="229"/>
      <c r="AB18" s="227" t="s">
        <v>64</v>
      </c>
      <c r="AC18" s="228"/>
      <c r="AD18" s="229"/>
    </row>
    <row r="19" spans="2:30" ht="15.75" thickBot="1">
      <c r="B19" s="225"/>
      <c r="C19" s="98" t="s">
        <v>58</v>
      </c>
      <c r="D19" s="45" t="s">
        <v>56</v>
      </c>
      <c r="E19" s="45">
        <v>3</v>
      </c>
      <c r="F19" s="108">
        <v>2</v>
      </c>
      <c r="G19" s="77">
        <v>96.745099999999994</v>
      </c>
      <c r="H19" s="58">
        <v>38.8996</v>
      </c>
      <c r="I19" s="58">
        <v>38.870800000000003</v>
      </c>
      <c r="J19" s="58">
        <v>38.811</v>
      </c>
      <c r="K19" s="58">
        <v>38.820399999999999</v>
      </c>
      <c r="L19" s="59">
        <v>38.825200000000002</v>
      </c>
      <c r="M19" s="77">
        <v>98.014600000000002</v>
      </c>
      <c r="N19" s="58">
        <v>1124.53</v>
      </c>
      <c r="O19" s="58">
        <v>10.960800000000001</v>
      </c>
      <c r="P19" s="58">
        <v>1083.83</v>
      </c>
      <c r="Q19" s="58">
        <v>1083.83</v>
      </c>
      <c r="R19" s="63">
        <v>95.7684</v>
      </c>
      <c r="S19" s="72">
        <v>4885.57</v>
      </c>
      <c r="T19" s="73">
        <v>4196</v>
      </c>
      <c r="U19" s="67">
        <v>111454.11720000002</v>
      </c>
      <c r="X19" s="110"/>
      <c r="Y19" s="117" t="s">
        <v>54</v>
      </c>
      <c r="Z19" s="118" t="s">
        <v>58</v>
      </c>
      <c r="AB19" s="110"/>
      <c r="AC19" s="117" t="s">
        <v>54</v>
      </c>
      <c r="AD19" s="118" t="s">
        <v>58</v>
      </c>
    </row>
    <row r="20" spans="2:30" ht="15.75" thickBot="1">
      <c r="B20" s="226"/>
      <c r="C20" s="90" t="s">
        <v>58</v>
      </c>
      <c r="D20" s="53" t="s">
        <v>56</v>
      </c>
      <c r="E20" s="53">
        <v>5</v>
      </c>
      <c r="F20" s="107">
        <v>2</v>
      </c>
      <c r="G20" s="76">
        <v>90.319299999999998</v>
      </c>
      <c r="H20" s="56">
        <v>53.082900000000002</v>
      </c>
      <c r="I20" s="56">
        <v>53.025399999999998</v>
      </c>
      <c r="J20" s="56">
        <v>53.027299999999997</v>
      </c>
      <c r="K20" s="56">
        <v>52.933300000000003</v>
      </c>
      <c r="L20" s="57">
        <v>53.033299999999997</v>
      </c>
      <c r="M20" s="76">
        <v>99.109200000000001</v>
      </c>
      <c r="N20" s="56">
        <v>2315.35</v>
      </c>
      <c r="O20" s="56">
        <v>10.0367</v>
      </c>
      <c r="P20" s="56">
        <v>2274.87</v>
      </c>
      <c r="Q20" s="56">
        <v>2274.87</v>
      </c>
      <c r="R20" s="62">
        <v>91.193600000000004</v>
      </c>
      <c r="S20" s="70">
        <v>8057</v>
      </c>
      <c r="T20" s="71">
        <v>5733</v>
      </c>
      <c r="U20" s="66">
        <v>92916.872640000001</v>
      </c>
      <c r="X20" s="88" t="s">
        <v>57</v>
      </c>
      <c r="Y20" s="119">
        <f>AVERAGE(M5:M8,M13:M16)</f>
        <v>54.808480000000003</v>
      </c>
      <c r="Z20" s="120">
        <f>AVERAGE(M9:M12,M17:M20)</f>
        <v>58.214979999999997</v>
      </c>
      <c r="AB20" s="88" t="s">
        <v>57</v>
      </c>
      <c r="AC20" s="119">
        <f>AVERAGE(M5:M6,M13:M14)</f>
        <v>10.565710000000001</v>
      </c>
      <c r="AD20" s="120">
        <f>AVERAGE(M9:M10,M17:M18)</f>
        <v>17.39751</v>
      </c>
    </row>
    <row r="21" spans="2:30">
      <c r="X21" s="113" t="s">
        <v>4</v>
      </c>
      <c r="Y21" s="115">
        <f>AVERAGE(N5:N8,N13:N16)</f>
        <v>1630.3552125000001</v>
      </c>
      <c r="Z21" s="111">
        <f>AVERAGE(N9:N12,N17:N20)</f>
        <v>1613.0967125</v>
      </c>
      <c r="AB21" s="113" t="s">
        <v>4</v>
      </c>
      <c r="AC21" s="115">
        <f>AVERAGE(N5:N6,N13:N14)</f>
        <v>23.212924999999998</v>
      </c>
      <c r="AD21" s="111">
        <f>AVERAGE(N9:N10,N17:N18)</f>
        <v>27.053424999999997</v>
      </c>
    </row>
    <row r="22" spans="2:30">
      <c r="X22" s="113" t="s">
        <v>2</v>
      </c>
      <c r="Y22" s="115">
        <f>AVERAGE(O5:O8,O13:O16)</f>
        <v>13.0552425</v>
      </c>
      <c r="Z22" s="111">
        <f>AVERAGE(O9:O12,O17:O20)</f>
        <v>12.277660000000001</v>
      </c>
      <c r="AB22" s="113" t="s">
        <v>2</v>
      </c>
      <c r="AC22" s="115">
        <f>AVERAGE(O5:O6,O13:O14)</f>
        <v>16.265674999999998</v>
      </c>
      <c r="AD22" s="111">
        <f>AVERAGE(O9:O10,O17:O18)</f>
        <v>14.815425000000001</v>
      </c>
    </row>
    <row r="23" spans="2:30">
      <c r="X23" s="113" t="s">
        <v>10</v>
      </c>
      <c r="Y23" s="115">
        <f>AVERAGE(P5:P8,P13:P16)</f>
        <v>1598.3319821250002</v>
      </c>
      <c r="Z23" s="111">
        <f>AVERAGE(P9:P12,P17:P20)</f>
        <v>1580.2620540000003</v>
      </c>
      <c r="AB23" s="113" t="s">
        <v>10</v>
      </c>
      <c r="AC23" s="115">
        <f>AVERAGE(P5:P6,P13:P14)</f>
        <v>1.1314642500000001</v>
      </c>
      <c r="AD23" s="111">
        <f>AVERAGE(P9:P10,P17:P18)</f>
        <v>3.1391080000000002</v>
      </c>
    </row>
    <row r="24" spans="2:30">
      <c r="X24" s="113" t="s">
        <v>11</v>
      </c>
      <c r="Y24" s="115">
        <f>AVERAGE(Q5:Q8,Q13:Q16)</f>
        <v>1588.7151875</v>
      </c>
      <c r="Z24" s="111">
        <f>AVERAGE(Q9:Q12,Q17:Q20)</f>
        <v>1571.5428645000002</v>
      </c>
      <c r="AB24" s="113" t="s">
        <v>11</v>
      </c>
      <c r="AC24" s="115">
        <f>AVERAGE(Q5:Q6,Q13:Q14)</f>
        <v>-18.102125000000001</v>
      </c>
      <c r="AD24" s="111">
        <f>AVERAGE(Q9:Q10,Q17:Q18)</f>
        <v>-14.299270999999999</v>
      </c>
    </row>
    <row r="25" spans="2:30">
      <c r="X25" s="113" t="s">
        <v>48</v>
      </c>
      <c r="Y25" s="115">
        <f>AVERAGE(S5:S8,S13:S16)</f>
        <v>6475.1424999999999</v>
      </c>
      <c r="Z25" s="112">
        <f>AVERAGE(S9:S12,S17:S20)</f>
        <v>6473.4299999999994</v>
      </c>
      <c r="AB25" s="113" t="s">
        <v>48</v>
      </c>
      <c r="AC25" s="115">
        <f>AVERAGE(S5:S6,S13:S14)</f>
        <v>6474.2749999999996</v>
      </c>
      <c r="AD25" s="112">
        <f>AVERAGE(S9:S10,S17:S18)</f>
        <v>6472.4674999999997</v>
      </c>
    </row>
    <row r="26" spans="2:30">
      <c r="X26" s="113" t="s">
        <v>60</v>
      </c>
      <c r="Y26" s="115">
        <f>AVERAGE(T5:T8,T13:T16)</f>
        <v>5124.5737499999996</v>
      </c>
      <c r="Z26" s="112">
        <f>AVERAGE(T9:T12,T17:T20)</f>
        <v>5139.5225</v>
      </c>
      <c r="AB26" s="113" t="s">
        <v>60</v>
      </c>
      <c r="AC26" s="115">
        <f>AVERAGE(T5:T6,T13:T14)</f>
        <v>6476.36</v>
      </c>
      <c r="AD26" s="112">
        <f>AVERAGE(T9:T10,T17:T18)</f>
        <v>6474.0450000000001</v>
      </c>
    </row>
    <row r="27" spans="2:30" ht="15.75" thickBot="1">
      <c r="X27" s="114" t="s">
        <v>61</v>
      </c>
      <c r="Y27" s="116">
        <f>AVERAGE(U5:U8,U13:U16)</f>
        <v>116924.038025</v>
      </c>
      <c r="Z27" s="57">
        <f>AVERAGE(U9:U12,U17:U20)</f>
        <v>117821.76134833333</v>
      </c>
      <c r="AB27" s="114" t="s">
        <v>61</v>
      </c>
      <c r="AC27" s="116">
        <f>AVERAGE(U5:U6,U13:U14)</f>
        <v>150779.64637</v>
      </c>
      <c r="AD27" s="57">
        <f>AVERAGE(U9:U10,U17:U18)</f>
        <v>151959.37910333334</v>
      </c>
    </row>
    <row r="28" spans="2:30">
      <c r="X28" s="2"/>
      <c r="Y28" s="121"/>
      <c r="Z28" s="121"/>
    </row>
  </sheetData>
  <mergeCells count="7">
    <mergeCell ref="B5:B12"/>
    <mergeCell ref="B13:B20"/>
    <mergeCell ref="X5:Z5"/>
    <mergeCell ref="X18:Z18"/>
    <mergeCell ref="AB18:AD18"/>
    <mergeCell ref="X17:Z17"/>
    <mergeCell ref="AB17:AD17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B025-4071-4FDA-8DE8-0377825242AC}">
  <dimension ref="A1:AF83"/>
  <sheetViews>
    <sheetView topLeftCell="A61" zoomScale="69" zoomScaleNormal="69" workbookViewId="0" xr3:uid="{C4077DB2-1938-5BBC-91EE-F02CA32824CF}">
      <selection activeCell="L73" sqref="L73"/>
    </sheetView>
  </sheetViews>
  <sheetFormatPr defaultRowHeight="15"/>
  <cols>
    <col min="7" max="7" width="8.140625" bestFit="1" customWidth="1"/>
    <col min="26" max="27" width="9.140625" customWidth="1"/>
  </cols>
  <sheetData>
    <row r="1" spans="1:23">
      <c r="A1" s="16" t="s">
        <v>7</v>
      </c>
      <c r="B1" s="16" t="s">
        <v>8</v>
      </c>
      <c r="C1" s="16" t="s">
        <v>9</v>
      </c>
      <c r="D1" s="125" t="s">
        <v>5</v>
      </c>
      <c r="N1" s="181" t="s">
        <v>7</v>
      </c>
      <c r="O1" s="181" t="s">
        <v>8</v>
      </c>
      <c r="P1" s="181" t="s">
        <v>9</v>
      </c>
      <c r="Q1" s="182" t="s">
        <v>5</v>
      </c>
      <c r="R1" s="183" t="s">
        <v>3</v>
      </c>
      <c r="S1" s="183" t="s">
        <v>4</v>
      </c>
      <c r="T1" s="183" t="s">
        <v>2</v>
      </c>
      <c r="U1" s="183" t="s">
        <v>10</v>
      </c>
      <c r="V1" s="183" t="s">
        <v>11</v>
      </c>
      <c r="W1" s="183" t="s">
        <v>12</v>
      </c>
    </row>
    <row r="2" spans="1:23">
      <c r="A2" s="43">
        <v>18</v>
      </c>
      <c r="B2" s="43">
        <v>100</v>
      </c>
      <c r="C2" s="43">
        <v>5</v>
      </c>
      <c r="D2" s="127">
        <v>17</v>
      </c>
      <c r="N2" s="29">
        <v>3</v>
      </c>
      <c r="O2" s="29">
        <v>100</v>
      </c>
      <c r="P2" s="29">
        <v>3</v>
      </c>
      <c r="Q2" s="184">
        <v>5</v>
      </c>
      <c r="R2" s="185">
        <v>25.773099999999999</v>
      </c>
      <c r="S2" s="29">
        <v>32.5473</v>
      </c>
      <c r="T2" s="29">
        <v>9.5468899999999994</v>
      </c>
      <c r="U2" s="29">
        <v>7.1509200000000002</v>
      </c>
      <c r="V2" s="29">
        <v>-8.9308899999999998</v>
      </c>
      <c r="W2" s="29">
        <v>90.379599999999996</v>
      </c>
    </row>
    <row r="3" spans="1:23">
      <c r="A3" s="43">
        <v>19</v>
      </c>
      <c r="B3" s="43">
        <v>100</v>
      </c>
      <c r="C3" s="43">
        <v>5</v>
      </c>
      <c r="D3" s="127">
        <v>18</v>
      </c>
      <c r="N3" s="148">
        <v>4</v>
      </c>
      <c r="O3" s="148">
        <v>100</v>
      </c>
      <c r="P3" s="148">
        <v>3</v>
      </c>
      <c r="Q3" s="149">
        <v>6</v>
      </c>
      <c r="R3" s="150">
        <v>10.278</v>
      </c>
      <c r="S3" s="148">
        <v>21.565799999999999</v>
      </c>
      <c r="T3" s="148">
        <v>10.654199999999999</v>
      </c>
      <c r="U3" s="148">
        <v>1.4203399999999999</v>
      </c>
      <c r="V3" s="148">
        <v>-19.952500000000001</v>
      </c>
      <c r="W3" s="148">
        <v>90.522400000000005</v>
      </c>
    </row>
    <row r="4" spans="1:23">
      <c r="A4" s="43">
        <v>20</v>
      </c>
      <c r="B4" s="43">
        <v>100</v>
      </c>
      <c r="C4" s="43">
        <v>5</v>
      </c>
      <c r="D4" s="127">
        <v>19</v>
      </c>
      <c r="N4" s="14">
        <v>5</v>
      </c>
      <c r="O4" s="14">
        <v>100</v>
      </c>
      <c r="P4" s="14">
        <v>3</v>
      </c>
      <c r="Q4" s="136">
        <v>7</v>
      </c>
      <c r="R4" s="137">
        <v>7.2742199999999997</v>
      </c>
      <c r="S4" s="14">
        <v>19.8293</v>
      </c>
      <c r="T4" s="14">
        <v>11.7674</v>
      </c>
      <c r="U4" s="14">
        <v>0.81447899999999995</v>
      </c>
      <c r="V4" s="14">
        <v>-21.718399999999999</v>
      </c>
      <c r="W4" s="14">
        <v>90.536900000000003</v>
      </c>
    </row>
    <row r="5" spans="1:23">
      <c r="A5" s="43">
        <v>21</v>
      </c>
      <c r="B5" s="43">
        <v>100</v>
      </c>
      <c r="C5" s="43">
        <v>5</v>
      </c>
      <c r="D5" s="127">
        <v>20</v>
      </c>
      <c r="N5" s="14">
        <v>6</v>
      </c>
      <c r="O5" s="14">
        <v>100</v>
      </c>
      <c r="P5" s="14">
        <v>3</v>
      </c>
      <c r="Q5" s="136">
        <v>8</v>
      </c>
      <c r="R5" s="137">
        <v>5.43879</v>
      </c>
      <c r="S5" s="14">
        <v>18.987200000000001</v>
      </c>
      <c r="T5" s="14">
        <v>12.787100000000001</v>
      </c>
      <c r="U5" s="14">
        <v>0.55082699999999996</v>
      </c>
      <c r="V5" s="14">
        <v>-22.553599999999999</v>
      </c>
      <c r="W5" s="14">
        <v>90.518000000000001</v>
      </c>
    </row>
    <row r="6" spans="1:23">
      <c r="A6" s="43">
        <v>22</v>
      </c>
      <c r="B6" s="43">
        <v>100</v>
      </c>
      <c r="C6" s="43">
        <v>5</v>
      </c>
      <c r="D6" s="127">
        <v>21</v>
      </c>
      <c r="N6" s="14">
        <v>7</v>
      </c>
      <c r="O6" s="14">
        <v>100</v>
      </c>
      <c r="P6" s="14">
        <v>3</v>
      </c>
      <c r="Q6" s="136">
        <v>9</v>
      </c>
      <c r="R6" s="137">
        <v>6.1190899999999999</v>
      </c>
      <c r="S6" s="14">
        <v>19.340299999999999</v>
      </c>
      <c r="T6" s="14">
        <v>13.771100000000001</v>
      </c>
      <c r="U6" s="14">
        <v>0.55344700000000002</v>
      </c>
      <c r="V6" s="14">
        <v>-22.245100000000001</v>
      </c>
      <c r="W6" s="14">
        <v>90.453599999999994</v>
      </c>
    </row>
    <row r="7" spans="1:23">
      <c r="A7" s="43">
        <v>23</v>
      </c>
      <c r="B7" s="43">
        <v>100</v>
      </c>
      <c r="C7" s="43">
        <v>5</v>
      </c>
      <c r="D7" s="127">
        <v>22</v>
      </c>
      <c r="N7" s="14">
        <v>8</v>
      </c>
      <c r="O7" s="14">
        <v>100</v>
      </c>
      <c r="P7" s="14">
        <v>3</v>
      </c>
      <c r="Q7" s="136">
        <v>10</v>
      </c>
      <c r="R7" s="137">
        <v>6.3871200000000004</v>
      </c>
      <c r="S7" s="14">
        <v>19.485499999999998</v>
      </c>
      <c r="T7" s="14">
        <v>14.6364</v>
      </c>
      <c r="U7" s="14">
        <v>0.56008599999999997</v>
      </c>
      <c r="V7" s="14">
        <v>-22.1053</v>
      </c>
      <c r="W7" s="14">
        <v>90.427199999999999</v>
      </c>
    </row>
    <row r="8" spans="1:23">
      <c r="A8" s="30">
        <v>24</v>
      </c>
      <c r="B8" s="30">
        <v>100</v>
      </c>
      <c r="C8" s="30">
        <v>5</v>
      </c>
      <c r="D8" s="126">
        <v>23</v>
      </c>
    </row>
    <row r="9" spans="1:23">
      <c r="A9" s="43">
        <v>25</v>
      </c>
      <c r="B9" s="43">
        <v>100</v>
      </c>
      <c r="C9" s="43">
        <v>5</v>
      </c>
      <c r="D9" s="127">
        <v>24</v>
      </c>
    </row>
    <row r="10" spans="1:23">
      <c r="A10" s="43">
        <v>26</v>
      </c>
      <c r="B10" s="43">
        <v>100</v>
      </c>
      <c r="C10" s="43">
        <v>5</v>
      </c>
      <c r="D10" s="127">
        <v>25</v>
      </c>
      <c r="L10" s="124"/>
      <c r="M10" s="124"/>
    </row>
    <row r="11" spans="1:23">
      <c r="A11" s="43">
        <v>27</v>
      </c>
      <c r="B11" s="15">
        <v>100</v>
      </c>
      <c r="C11" s="15">
        <v>5</v>
      </c>
      <c r="D11" s="128">
        <v>1000000000</v>
      </c>
    </row>
    <row r="12" spans="1:23">
      <c r="N12" s="2"/>
      <c r="O12" s="2"/>
    </row>
    <row r="13" spans="1:23">
      <c r="A13" s="132" t="s">
        <v>2</v>
      </c>
      <c r="B13" s="129" t="s">
        <v>3</v>
      </c>
      <c r="N13" s="2"/>
      <c r="O13" s="2"/>
    </row>
    <row r="14" spans="1:23">
      <c r="A14" s="186">
        <v>18.8797</v>
      </c>
      <c r="B14" s="187">
        <v>25.692699999999999</v>
      </c>
    </row>
    <row r="15" spans="1:23">
      <c r="A15" s="134">
        <v>19.2468</v>
      </c>
      <c r="B15" s="130">
        <v>19.4556</v>
      </c>
      <c r="M15" s="123"/>
    </row>
    <row r="16" spans="1:23">
      <c r="A16" s="135">
        <v>19.709099999999999</v>
      </c>
      <c r="B16" s="131">
        <v>16.571300000000001</v>
      </c>
      <c r="N16" s="17" t="s">
        <v>2</v>
      </c>
      <c r="O16" s="17" t="s">
        <v>3</v>
      </c>
    </row>
    <row r="17" spans="1:15">
      <c r="A17" s="135">
        <v>20.199400000000001</v>
      </c>
      <c r="B17" s="131">
        <v>14.9618</v>
      </c>
      <c r="N17" s="14">
        <v>9.5468899999999994</v>
      </c>
      <c r="O17" s="137">
        <v>25.773099999999999</v>
      </c>
    </row>
    <row r="18" spans="1:15">
      <c r="A18" s="135">
        <v>20.6463</v>
      </c>
      <c r="B18" s="131">
        <v>12.4527</v>
      </c>
      <c r="N18" s="148">
        <v>10.654199999999999</v>
      </c>
      <c r="O18" s="150">
        <v>10.278</v>
      </c>
    </row>
    <row r="19" spans="1:15">
      <c r="A19">
        <v>20.994900000000001</v>
      </c>
      <c r="B19">
        <v>13.2348</v>
      </c>
      <c r="N19" s="14">
        <v>11.7674</v>
      </c>
      <c r="O19" s="137">
        <v>7.2742199999999997</v>
      </c>
    </row>
    <row r="20" spans="1:15">
      <c r="A20" s="36">
        <v>21.280999999999999</v>
      </c>
      <c r="B20" s="36">
        <v>12.0136</v>
      </c>
      <c r="N20" s="14">
        <v>12.787100000000001</v>
      </c>
      <c r="O20" s="137">
        <v>5.43879</v>
      </c>
    </row>
    <row r="21" spans="1:15">
      <c r="A21">
        <v>21.6311</v>
      </c>
      <c r="B21">
        <v>12.14</v>
      </c>
      <c r="N21" s="14">
        <v>13.771100000000001</v>
      </c>
      <c r="O21" s="137">
        <v>6.1190899999999999</v>
      </c>
    </row>
    <row r="22" spans="1:15">
      <c r="A22">
        <v>21.904499999999999</v>
      </c>
      <c r="B22">
        <v>11.5848</v>
      </c>
      <c r="N22" s="14">
        <v>14.6364</v>
      </c>
      <c r="O22" s="137">
        <v>6.3871200000000004</v>
      </c>
    </row>
    <row r="23" spans="1:15">
      <c r="A23" s="134">
        <v>24.8918</v>
      </c>
      <c r="B23" s="130">
        <v>12.4786</v>
      </c>
    </row>
    <row r="28" spans="1:15">
      <c r="A28" s="132" t="s">
        <v>2</v>
      </c>
      <c r="B28" s="17" t="s">
        <v>4</v>
      </c>
      <c r="L28" s="2"/>
      <c r="M28" s="2"/>
    </row>
    <row r="29" spans="1:15">
      <c r="A29" s="186">
        <v>18.8797</v>
      </c>
      <c r="B29" s="188">
        <v>33.387700000000002</v>
      </c>
      <c r="L29" s="2"/>
      <c r="M29" s="2"/>
      <c r="N29" s="129" t="s">
        <v>2</v>
      </c>
      <c r="O29" s="17" t="s">
        <v>4</v>
      </c>
    </row>
    <row r="30" spans="1:15">
      <c r="A30" s="134">
        <v>19.2468</v>
      </c>
      <c r="B30" s="84">
        <v>29.2257</v>
      </c>
      <c r="N30" s="14">
        <v>9.5468899999999994</v>
      </c>
      <c r="O30" s="14">
        <v>32.5473</v>
      </c>
    </row>
    <row r="31" spans="1:15">
      <c r="A31" s="135">
        <v>19.709099999999999</v>
      </c>
      <c r="B31" s="85">
        <v>27.786300000000001</v>
      </c>
      <c r="N31" s="148">
        <v>10.654199999999999</v>
      </c>
      <c r="O31" s="148">
        <v>21.565799999999999</v>
      </c>
    </row>
    <row r="32" spans="1:15">
      <c r="A32" s="135">
        <v>20.199400000000001</v>
      </c>
      <c r="B32" s="85">
        <v>26.969200000000001</v>
      </c>
      <c r="N32" s="14">
        <v>11.7674</v>
      </c>
      <c r="O32" s="14">
        <v>19.8293</v>
      </c>
    </row>
    <row r="33" spans="1:16">
      <c r="A33" s="135">
        <v>20.6463</v>
      </c>
      <c r="B33" s="85">
        <v>26.013300000000001</v>
      </c>
      <c r="N33" s="14">
        <v>12.787100000000001</v>
      </c>
      <c r="O33" s="14">
        <v>18.987200000000001</v>
      </c>
    </row>
    <row r="34" spans="1:16">
      <c r="A34">
        <v>20.994900000000001</v>
      </c>
      <c r="B34">
        <v>26.012799999999999</v>
      </c>
      <c r="N34" s="14">
        <v>13.771100000000001</v>
      </c>
      <c r="O34" s="14">
        <v>19.340299999999999</v>
      </c>
    </row>
    <row r="35" spans="1:16">
      <c r="A35" s="36">
        <v>21.280999999999999</v>
      </c>
      <c r="B35" s="36">
        <v>25.1751</v>
      </c>
      <c r="N35" s="14">
        <v>14.6364</v>
      </c>
      <c r="O35" s="14">
        <v>19.485499999999998</v>
      </c>
    </row>
    <row r="36" spans="1:16">
      <c r="A36">
        <v>21.6311</v>
      </c>
      <c r="B36">
        <v>25.1432</v>
      </c>
    </row>
    <row r="37" spans="1:16">
      <c r="A37">
        <v>21.904499999999999</v>
      </c>
      <c r="B37">
        <v>25.093</v>
      </c>
    </row>
    <row r="38" spans="1:16">
      <c r="A38" s="134">
        <v>24.8918</v>
      </c>
      <c r="B38" s="84">
        <v>24.894200000000001</v>
      </c>
    </row>
    <row r="41" spans="1:16">
      <c r="N41" s="2"/>
      <c r="O41" s="2"/>
      <c r="P41" s="2"/>
    </row>
    <row r="42" spans="1:16">
      <c r="N42" s="2"/>
      <c r="O42" s="2"/>
      <c r="P42" s="2"/>
    </row>
    <row r="44" spans="1:16">
      <c r="A44" s="132" t="s">
        <v>2</v>
      </c>
      <c r="B44" s="129" t="s">
        <v>3</v>
      </c>
      <c r="C44" s="17" t="s">
        <v>4</v>
      </c>
      <c r="N44" s="17" t="s">
        <v>2</v>
      </c>
      <c r="O44" s="17" t="s">
        <v>3</v>
      </c>
      <c r="P44" s="17" t="s">
        <v>4</v>
      </c>
    </row>
    <row r="45" spans="1:16">
      <c r="A45" s="186">
        <v>18.8797</v>
      </c>
      <c r="B45" s="187">
        <v>25.692699999999999</v>
      </c>
      <c r="C45" s="188">
        <v>33.387700000000002</v>
      </c>
      <c r="N45" s="14">
        <v>9.5468899999999994</v>
      </c>
      <c r="O45" s="137">
        <v>25.773099999999999</v>
      </c>
      <c r="P45" s="14">
        <v>32.5473</v>
      </c>
    </row>
    <row r="46" spans="1:16">
      <c r="A46" s="134">
        <v>19.2468</v>
      </c>
      <c r="B46" s="130">
        <v>19.4556</v>
      </c>
      <c r="C46" s="84">
        <v>29.2257</v>
      </c>
      <c r="N46" s="148">
        <v>10.654199999999999</v>
      </c>
      <c r="O46" s="150">
        <v>10.278</v>
      </c>
      <c r="P46" s="148">
        <v>21.565799999999999</v>
      </c>
    </row>
    <row r="47" spans="1:16">
      <c r="A47" s="135">
        <v>19.709099999999999</v>
      </c>
      <c r="B47" s="131">
        <v>16.571300000000001</v>
      </c>
      <c r="C47" s="85">
        <v>27.786300000000001</v>
      </c>
      <c r="N47" s="14">
        <v>11.7674</v>
      </c>
      <c r="O47" s="137">
        <v>7.2742199999999997</v>
      </c>
      <c r="P47" s="14">
        <v>19.8293</v>
      </c>
    </row>
    <row r="48" spans="1:16">
      <c r="A48" s="135">
        <v>20.199400000000001</v>
      </c>
      <c r="B48" s="131">
        <v>14.9618</v>
      </c>
      <c r="C48" s="85">
        <v>26.969200000000001</v>
      </c>
      <c r="N48" s="14">
        <v>12.787100000000001</v>
      </c>
      <c r="O48" s="137">
        <v>5.43879</v>
      </c>
      <c r="P48" s="14">
        <v>18.987200000000001</v>
      </c>
    </row>
    <row r="49" spans="1:32">
      <c r="A49" s="135">
        <v>20.6463</v>
      </c>
      <c r="B49" s="131">
        <v>12.4527</v>
      </c>
      <c r="C49" s="85">
        <v>26.013300000000001</v>
      </c>
      <c r="N49" s="14">
        <v>13.771100000000001</v>
      </c>
      <c r="O49" s="137">
        <v>6.1190899999999999</v>
      </c>
      <c r="P49" s="14">
        <v>19.340299999999999</v>
      </c>
    </row>
    <row r="50" spans="1:32">
      <c r="A50">
        <v>20.994900000000001</v>
      </c>
      <c r="B50">
        <v>13.2348</v>
      </c>
      <c r="C50">
        <v>26.012799999999999</v>
      </c>
      <c r="N50" s="14">
        <v>14.6364</v>
      </c>
      <c r="O50" s="137">
        <v>6.3871200000000004</v>
      </c>
      <c r="P50" s="14">
        <v>19.485499999999998</v>
      </c>
    </row>
    <row r="51" spans="1:32">
      <c r="A51" s="36">
        <v>21.280999999999999</v>
      </c>
      <c r="B51" s="36">
        <v>12.0136</v>
      </c>
      <c r="C51" s="36">
        <v>25.1751</v>
      </c>
    </row>
    <row r="52" spans="1:32">
      <c r="A52">
        <v>21.6311</v>
      </c>
      <c r="B52">
        <v>12.14</v>
      </c>
      <c r="C52">
        <v>25.1432</v>
      </c>
    </row>
    <row r="53" spans="1:32">
      <c r="A53">
        <v>21.904499999999999</v>
      </c>
      <c r="B53">
        <v>11.5848</v>
      </c>
      <c r="C53">
        <v>25.093</v>
      </c>
    </row>
    <row r="54" spans="1:32">
      <c r="A54" s="134">
        <v>24.8918</v>
      </c>
      <c r="B54" s="130">
        <v>12.4786</v>
      </c>
      <c r="C54" s="84">
        <v>24.894200000000001</v>
      </c>
      <c r="AB54" s="2"/>
      <c r="AC54" s="2"/>
    </row>
    <row r="56" spans="1:32">
      <c r="N56" s="2"/>
      <c r="O56" s="2"/>
      <c r="AF56" s="139"/>
    </row>
    <row r="57" spans="1:32" ht="15" customHeight="1">
      <c r="N57" s="2"/>
      <c r="O57" s="2"/>
      <c r="X57" s="140"/>
      <c r="Y57" s="140"/>
      <c r="Z57" s="140"/>
      <c r="AA57" s="140"/>
      <c r="AB57" s="140"/>
      <c r="AC57" s="140"/>
      <c r="AD57" s="140"/>
    </row>
    <row r="58" spans="1:32" ht="15" customHeight="1">
      <c r="X58" s="140"/>
      <c r="Y58" s="140"/>
      <c r="Z58" s="140"/>
      <c r="AA58" s="140"/>
      <c r="AB58" s="140"/>
      <c r="AC58" s="140"/>
      <c r="AD58" s="140"/>
    </row>
    <row r="59" spans="1:32" ht="15" customHeight="1">
      <c r="A59" s="132" t="s">
        <v>2</v>
      </c>
      <c r="B59" s="17" t="s">
        <v>10</v>
      </c>
      <c r="N59" s="17" t="s">
        <v>2</v>
      </c>
      <c r="O59" s="17" t="s">
        <v>10</v>
      </c>
      <c r="X59" s="140"/>
      <c r="Y59" s="140"/>
      <c r="Z59" s="140"/>
      <c r="AA59" s="140"/>
      <c r="AB59" s="140"/>
      <c r="AC59" s="140"/>
      <c r="AD59" s="140"/>
    </row>
    <row r="60" spans="1:32" ht="15" customHeight="1">
      <c r="A60" s="186">
        <v>18.8797</v>
      </c>
      <c r="B60" s="188">
        <v>5.1581299999999999</v>
      </c>
      <c r="N60" s="14">
        <v>9.5468899999999994</v>
      </c>
      <c r="O60" s="14">
        <v>7.1509200000000002</v>
      </c>
      <c r="AA60" s="140"/>
      <c r="AB60" s="140"/>
      <c r="AC60" s="140"/>
      <c r="AD60" s="140"/>
    </row>
    <row r="61" spans="1:32">
      <c r="A61" s="134">
        <v>19.2468</v>
      </c>
      <c r="B61" s="84">
        <v>2.7901699999999998</v>
      </c>
      <c r="N61" s="148">
        <v>10.654199999999999</v>
      </c>
      <c r="O61" s="148">
        <v>1.4203399999999999</v>
      </c>
    </row>
    <row r="62" spans="1:32">
      <c r="A62" s="135">
        <v>19.709099999999999</v>
      </c>
      <c r="B62" s="85">
        <v>2.0827800000000001</v>
      </c>
      <c r="N62" s="14">
        <v>11.7674</v>
      </c>
      <c r="O62" s="14">
        <v>0.81447899999999995</v>
      </c>
    </row>
    <row r="63" spans="1:32">
      <c r="A63" s="135">
        <v>20.199400000000001</v>
      </c>
      <c r="B63" s="85">
        <v>1.7863899999999999</v>
      </c>
      <c r="N63" s="14">
        <v>12.787100000000001</v>
      </c>
      <c r="O63" s="14">
        <v>0.55082699999999996</v>
      </c>
    </row>
    <row r="64" spans="1:32">
      <c r="A64" s="135">
        <v>20.6463</v>
      </c>
      <c r="B64" s="85">
        <v>1.3029900000000001</v>
      </c>
      <c r="N64" s="14">
        <v>13.771100000000001</v>
      </c>
      <c r="O64" s="14">
        <v>0.55344700000000002</v>
      </c>
    </row>
    <row r="65" spans="1:27" ht="23.25">
      <c r="A65">
        <v>20.994900000000001</v>
      </c>
      <c r="B65">
        <v>1.37422</v>
      </c>
      <c r="N65" s="14">
        <v>14.6364</v>
      </c>
      <c r="O65" s="14">
        <v>0.56008599999999997</v>
      </c>
      <c r="Y65" s="141"/>
      <c r="Z65" s="141"/>
      <c r="AA65" s="141"/>
    </row>
    <row r="66" spans="1:27">
      <c r="A66" s="36">
        <v>21.280999999999999</v>
      </c>
      <c r="B66" s="36">
        <v>0.92021399999999998</v>
      </c>
      <c r="Y66" s="124"/>
      <c r="Z66" s="124"/>
      <c r="AA66" s="124"/>
    </row>
    <row r="67" spans="1:27">
      <c r="A67">
        <v>21.6311</v>
      </c>
      <c r="B67">
        <v>0.97852300000000003</v>
      </c>
      <c r="Y67" s="124"/>
      <c r="Z67" s="124"/>
      <c r="AA67" s="124"/>
    </row>
    <row r="68" spans="1:27">
      <c r="A68">
        <v>21.904499999999999</v>
      </c>
      <c r="B68">
        <v>1.0659799999999999</v>
      </c>
      <c r="Y68" s="124"/>
      <c r="Z68" s="124"/>
      <c r="AA68" s="124"/>
    </row>
    <row r="69" spans="1:27">
      <c r="A69" s="134">
        <v>24.8918</v>
      </c>
      <c r="B69" s="84">
        <v>1.2015</v>
      </c>
    </row>
    <row r="71" spans="1:27">
      <c r="N71" s="2"/>
      <c r="O71" s="2"/>
    </row>
    <row r="72" spans="1:27">
      <c r="N72" s="2"/>
      <c r="O72" s="2"/>
    </row>
    <row r="73" spans="1:27">
      <c r="A73" s="132" t="s">
        <v>2</v>
      </c>
      <c r="B73" s="17" t="s">
        <v>11</v>
      </c>
      <c r="N73" s="180" t="s">
        <v>2</v>
      </c>
      <c r="O73" s="180" t="s">
        <v>11</v>
      </c>
    </row>
    <row r="74" spans="1:27">
      <c r="A74" s="133">
        <v>18.8797</v>
      </c>
      <c r="B74" s="105">
        <v>-7.6324100000000001</v>
      </c>
      <c r="N74" s="14">
        <v>9.5468899999999994</v>
      </c>
      <c r="O74" s="14">
        <v>-8.9308899999999998</v>
      </c>
    </row>
    <row r="75" spans="1:27">
      <c r="A75" s="134">
        <v>19.2468</v>
      </c>
      <c r="B75" s="84">
        <v>-11.813700000000001</v>
      </c>
      <c r="N75" s="148">
        <v>10.654199999999999</v>
      </c>
      <c r="O75" s="148">
        <v>-19.952500000000001</v>
      </c>
    </row>
    <row r="76" spans="1:27">
      <c r="A76" s="135">
        <v>19.709099999999999</v>
      </c>
      <c r="B76" s="85">
        <v>-13.286199999999999</v>
      </c>
      <c r="N76" s="14">
        <v>11.7674</v>
      </c>
      <c r="O76" s="14">
        <v>-21.718399999999999</v>
      </c>
    </row>
    <row r="77" spans="1:27">
      <c r="A77" s="135">
        <v>20.199400000000001</v>
      </c>
      <c r="B77" s="85">
        <v>-14.1113</v>
      </c>
      <c r="N77" s="14">
        <v>12.787100000000001</v>
      </c>
      <c r="O77" s="14">
        <v>-22.553599999999999</v>
      </c>
    </row>
    <row r="78" spans="1:27">
      <c r="A78" s="135">
        <v>20.6463</v>
      </c>
      <c r="B78" s="85">
        <v>-15.0359</v>
      </c>
      <c r="N78" s="14">
        <v>13.771100000000001</v>
      </c>
      <c r="O78" s="14">
        <v>-22.245100000000001</v>
      </c>
    </row>
    <row r="79" spans="1:27">
      <c r="A79">
        <v>20.994900000000001</v>
      </c>
      <c r="B79">
        <v>-15.083299999999999</v>
      </c>
      <c r="N79" s="14">
        <v>14.6364</v>
      </c>
      <c r="O79" s="14">
        <v>-22.1053</v>
      </c>
    </row>
    <row r="80" spans="1:27">
      <c r="A80" s="36">
        <v>21.280999999999999</v>
      </c>
      <c r="B80" s="36">
        <v>-15.9162</v>
      </c>
    </row>
    <row r="81" spans="1:2">
      <c r="A81">
        <v>21.6311</v>
      </c>
      <c r="B81">
        <v>-15.988200000000001</v>
      </c>
    </row>
    <row r="82" spans="1:2">
      <c r="A82">
        <v>21.904499999999999</v>
      </c>
      <c r="B82">
        <v>-15.994</v>
      </c>
    </row>
    <row r="83" spans="1:2">
      <c r="A83" s="134">
        <v>24.8918</v>
      </c>
      <c r="B83" s="84">
        <v>-16.255600000000001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53"/>
  <sheetViews>
    <sheetView topLeftCell="J9" zoomScale="91" zoomScaleNormal="91" workbookViewId="0" xr3:uid="{958C4451-9541-5A59-BF78-D2F731DF1C81}">
      <selection activeCell="S26" sqref="S26:U26"/>
    </sheetView>
  </sheetViews>
  <sheetFormatPr defaultRowHeight="15"/>
  <cols>
    <col min="1" max="1" width="9" customWidth="1"/>
    <col min="3" max="3" width="10.85546875" customWidth="1"/>
    <col min="5" max="5" width="11" bestFit="1" customWidth="1"/>
    <col min="6" max="6" width="24.85546875" bestFit="1" customWidth="1"/>
    <col min="18" max="18" width="9.5703125" bestFit="1" customWidth="1"/>
    <col min="19" max="19" width="13.7109375" customWidth="1"/>
    <col min="20" max="20" width="13.5703125" customWidth="1"/>
    <col min="21" max="21" width="14.5703125" customWidth="1"/>
    <col min="24" max="24" width="11.7109375" bestFit="1" customWidth="1"/>
  </cols>
  <sheetData>
    <row r="1" spans="2:24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W1" s="192" t="s">
        <v>13</v>
      </c>
      <c r="X1" s="192" t="s">
        <v>14</v>
      </c>
    </row>
    <row r="2" spans="2:24">
      <c r="B2" s="16" t="s">
        <v>7</v>
      </c>
      <c r="C2" s="16" t="s">
        <v>8</v>
      </c>
      <c r="D2" s="16" t="s">
        <v>9</v>
      </c>
      <c r="E2" s="16" t="s">
        <v>5</v>
      </c>
      <c r="F2" s="16" t="s">
        <v>15</v>
      </c>
      <c r="G2" s="17" t="s">
        <v>16</v>
      </c>
      <c r="H2" s="17" t="s">
        <v>17</v>
      </c>
      <c r="I2" s="17" t="s">
        <v>18</v>
      </c>
      <c r="J2" s="17" t="s">
        <v>19</v>
      </c>
      <c r="K2" s="17" t="s">
        <v>20</v>
      </c>
      <c r="L2" s="17" t="s">
        <v>21</v>
      </c>
      <c r="M2" s="17" t="s">
        <v>3</v>
      </c>
      <c r="N2" s="17" t="s">
        <v>4</v>
      </c>
      <c r="O2" s="17" t="s">
        <v>2</v>
      </c>
      <c r="P2" s="17" t="s">
        <v>10</v>
      </c>
      <c r="Q2" s="17" t="s">
        <v>11</v>
      </c>
      <c r="R2" s="17" t="s">
        <v>12</v>
      </c>
      <c r="W2" s="193">
        <v>1</v>
      </c>
      <c r="X2" s="193">
        <v>157368.30660000001</v>
      </c>
    </row>
    <row r="3" spans="2:24">
      <c r="B3" s="14">
        <v>1</v>
      </c>
      <c r="C3" s="14">
        <v>100</v>
      </c>
      <c r="D3" s="14">
        <v>3</v>
      </c>
      <c r="E3" s="14">
        <v>3</v>
      </c>
      <c r="F3" s="14" t="s">
        <v>22</v>
      </c>
      <c r="G3" s="14">
        <v>38.6511</v>
      </c>
      <c r="H3" s="14">
        <v>38.7102</v>
      </c>
      <c r="I3" s="14">
        <v>38.774900000000002</v>
      </c>
      <c r="J3" s="14">
        <v>38.683900000000001</v>
      </c>
      <c r="K3" s="14">
        <v>38.628100000000003</v>
      </c>
      <c r="L3" s="14">
        <v>38.704099999999997</v>
      </c>
      <c r="M3" s="14">
        <v>97.884399999999999</v>
      </c>
      <c r="N3" s="14">
        <v>1156.1400000000001</v>
      </c>
      <c r="O3" s="14">
        <v>7.1907699999999997</v>
      </c>
      <c r="P3" s="14">
        <v>1115.3499999999999</v>
      </c>
      <c r="Q3" s="14">
        <v>1115.3499999999999</v>
      </c>
      <c r="R3" s="14">
        <v>77.372600000000006</v>
      </c>
      <c r="W3" s="193">
        <v>2</v>
      </c>
      <c r="X3" s="193">
        <v>157713.87</v>
      </c>
    </row>
    <row r="4" spans="2:24">
      <c r="B4" s="14">
        <v>2</v>
      </c>
      <c r="C4" s="14">
        <v>100</v>
      </c>
      <c r="D4" s="14">
        <v>3</v>
      </c>
      <c r="E4" s="14">
        <v>4</v>
      </c>
      <c r="F4" s="14" t="s">
        <v>22</v>
      </c>
      <c r="G4" s="14">
        <v>46.954599999999999</v>
      </c>
      <c r="H4" s="14">
        <v>46.951999999999998</v>
      </c>
      <c r="I4" s="14">
        <v>46.950099999999999</v>
      </c>
      <c r="J4" s="14">
        <v>46.932200000000002</v>
      </c>
      <c r="K4" s="14">
        <v>46.844499999999996</v>
      </c>
      <c r="L4" s="14">
        <v>47.040399999999998</v>
      </c>
      <c r="M4" s="14">
        <v>90.019300000000001</v>
      </c>
      <c r="N4" s="14">
        <v>244.005</v>
      </c>
      <c r="O4" s="14">
        <v>8.41676</v>
      </c>
      <c r="P4" s="14">
        <v>203.68899999999999</v>
      </c>
      <c r="Q4" s="14">
        <v>203.25399999999999</v>
      </c>
      <c r="R4" s="14">
        <v>88.037800000000004</v>
      </c>
      <c r="W4" s="193">
        <v>3</v>
      </c>
      <c r="X4" s="193">
        <v>157385.59760000001</v>
      </c>
    </row>
    <row r="5" spans="2:24">
      <c r="B5" s="14">
        <v>3</v>
      </c>
      <c r="C5" s="14">
        <v>100</v>
      </c>
      <c r="D5" s="14">
        <v>3</v>
      </c>
      <c r="E5" s="14">
        <v>5</v>
      </c>
      <c r="F5" s="14" t="s">
        <v>22</v>
      </c>
      <c r="G5" s="14">
        <v>52.634</v>
      </c>
      <c r="H5" s="14">
        <v>52.6434</v>
      </c>
      <c r="I5" s="14">
        <v>52.610999999999997</v>
      </c>
      <c r="J5" s="14">
        <v>52.7027</v>
      </c>
      <c r="K5" s="14">
        <v>52.624299999999998</v>
      </c>
      <c r="L5" s="14">
        <v>52.660200000000003</v>
      </c>
      <c r="M5" s="14">
        <v>25.773099999999999</v>
      </c>
      <c r="N5" s="14">
        <v>32.5473</v>
      </c>
      <c r="O5" s="14">
        <v>9.5468899999999994</v>
      </c>
      <c r="P5" s="14">
        <v>7.1509200000000002</v>
      </c>
      <c r="Q5" s="14">
        <v>-8.9308899999999998</v>
      </c>
      <c r="R5" s="14">
        <v>90.379599999999996</v>
      </c>
      <c r="S5" t="s">
        <v>23</v>
      </c>
      <c r="T5" t="s">
        <v>24</v>
      </c>
      <c r="U5" t="s">
        <v>25</v>
      </c>
    </row>
    <row r="6" spans="2:24">
      <c r="B6" s="148">
        <v>4</v>
      </c>
      <c r="C6" s="148">
        <v>100</v>
      </c>
      <c r="D6" s="148">
        <v>3</v>
      </c>
      <c r="E6" s="148">
        <v>6</v>
      </c>
      <c r="F6" s="148" t="s">
        <v>22</v>
      </c>
      <c r="G6" s="148">
        <v>57.175199999999997</v>
      </c>
      <c r="H6" s="148">
        <v>57.071599999999997</v>
      </c>
      <c r="I6" s="148">
        <v>56.995600000000003</v>
      </c>
      <c r="J6" s="148">
        <v>57.109299999999998</v>
      </c>
      <c r="K6" s="148">
        <v>57.159700000000001</v>
      </c>
      <c r="L6" s="148">
        <v>57.145699999999998</v>
      </c>
      <c r="M6" s="148">
        <v>10.278</v>
      </c>
      <c r="N6" s="148">
        <v>21.565799999999999</v>
      </c>
      <c r="O6" s="148">
        <v>10.654199999999999</v>
      </c>
      <c r="P6" s="148">
        <v>1.4203399999999999</v>
      </c>
      <c r="Q6" s="148">
        <v>-19.952500000000001</v>
      </c>
      <c r="R6" s="148">
        <v>90.522400000000005</v>
      </c>
      <c r="S6" t="s">
        <v>26</v>
      </c>
      <c r="T6" t="s">
        <v>27</v>
      </c>
      <c r="U6">
        <f>AVERAGE(X2:X4)</f>
        <v>157489.25806666666</v>
      </c>
    </row>
    <row r="7" spans="2:24">
      <c r="B7" s="14">
        <v>5</v>
      </c>
      <c r="C7" s="14">
        <v>100</v>
      </c>
      <c r="D7" s="14">
        <v>3</v>
      </c>
      <c r="E7" s="14">
        <v>7</v>
      </c>
      <c r="F7" s="14" t="s">
        <v>22</v>
      </c>
      <c r="G7" s="14">
        <v>60.991100000000003</v>
      </c>
      <c r="H7" s="14">
        <v>61.017099999999999</v>
      </c>
      <c r="I7" s="14">
        <v>60.988399999999999</v>
      </c>
      <c r="J7" s="14">
        <v>60.877299999999998</v>
      </c>
      <c r="K7" s="14">
        <v>60.986400000000003</v>
      </c>
      <c r="L7" s="14">
        <v>61.108600000000003</v>
      </c>
      <c r="M7" s="14">
        <v>7.2742199999999997</v>
      </c>
      <c r="N7" s="14">
        <v>19.8293</v>
      </c>
      <c r="O7" s="14">
        <v>11.7674</v>
      </c>
      <c r="P7" s="14">
        <v>0.81447899999999995</v>
      </c>
      <c r="Q7" s="14">
        <v>-21.718399999999999</v>
      </c>
      <c r="R7" s="14">
        <v>90.536900000000003</v>
      </c>
    </row>
    <row r="8" spans="2:24">
      <c r="B8" s="14">
        <v>6</v>
      </c>
      <c r="C8" s="14">
        <v>100</v>
      </c>
      <c r="D8" s="14">
        <v>3</v>
      </c>
      <c r="E8" s="14">
        <v>8</v>
      </c>
      <c r="F8" s="14" t="s">
        <v>22</v>
      </c>
      <c r="G8" s="14">
        <v>63.6571</v>
      </c>
      <c r="H8" s="14">
        <v>63.7836</v>
      </c>
      <c r="I8" s="14">
        <v>63.763300000000001</v>
      </c>
      <c r="J8" s="14">
        <v>63.663899999999998</v>
      </c>
      <c r="K8" s="14">
        <v>63.811500000000002</v>
      </c>
      <c r="L8" s="14">
        <v>63.996400000000001</v>
      </c>
      <c r="M8" s="14">
        <v>5.43879</v>
      </c>
      <c r="N8" s="14">
        <v>18.987200000000001</v>
      </c>
      <c r="O8" s="14">
        <v>12.787100000000001</v>
      </c>
      <c r="P8" s="14">
        <v>0.55082699999999996</v>
      </c>
      <c r="Q8" s="14">
        <v>-22.553599999999999</v>
      </c>
      <c r="R8" s="14">
        <v>90.518000000000001</v>
      </c>
    </row>
    <row r="9" spans="2:24">
      <c r="B9" s="14">
        <v>7</v>
      </c>
      <c r="C9" s="14">
        <v>100</v>
      </c>
      <c r="D9" s="14">
        <v>3</v>
      </c>
      <c r="E9" s="14">
        <v>9</v>
      </c>
      <c r="F9" s="14" t="s">
        <v>22</v>
      </c>
      <c r="G9" s="14">
        <v>65.576999999999998</v>
      </c>
      <c r="H9" s="14">
        <v>65.700400000000002</v>
      </c>
      <c r="I9" s="14">
        <v>65.710499999999996</v>
      </c>
      <c r="J9" s="14">
        <v>65.658000000000001</v>
      </c>
      <c r="K9" s="14">
        <v>65.693299999999994</v>
      </c>
      <c r="L9" s="14">
        <v>65.891999999999996</v>
      </c>
      <c r="M9" s="14">
        <v>6.1190899999999999</v>
      </c>
      <c r="N9" s="14">
        <v>19.340299999999999</v>
      </c>
      <c r="O9" s="14">
        <v>13.771100000000001</v>
      </c>
      <c r="P9" s="14">
        <v>0.55344700000000002</v>
      </c>
      <c r="Q9" s="14">
        <v>-22.245100000000001</v>
      </c>
      <c r="R9" s="14">
        <v>90.453599999999994</v>
      </c>
    </row>
    <row r="10" spans="2:24">
      <c r="B10" s="14">
        <v>8</v>
      </c>
      <c r="C10" s="14">
        <v>100</v>
      </c>
      <c r="D10" s="14">
        <v>3</v>
      </c>
      <c r="E10" s="14">
        <v>10</v>
      </c>
      <c r="F10" s="14" t="s">
        <v>22</v>
      </c>
      <c r="G10" s="14">
        <v>66.718900000000005</v>
      </c>
      <c r="H10" s="14">
        <v>66.991200000000006</v>
      </c>
      <c r="I10" s="14">
        <v>66.9255</v>
      </c>
      <c r="J10" s="14">
        <v>66.820700000000002</v>
      </c>
      <c r="K10" s="14">
        <v>66.877799999999993</v>
      </c>
      <c r="L10" s="14">
        <v>67.077600000000004</v>
      </c>
      <c r="M10" s="14">
        <v>6.3871200000000004</v>
      </c>
      <c r="N10" s="14">
        <v>19.485499999999998</v>
      </c>
      <c r="O10" s="14">
        <v>14.6364</v>
      </c>
      <c r="P10" s="14">
        <v>0.56008599999999997</v>
      </c>
      <c r="Q10" s="14">
        <v>-22.1053</v>
      </c>
      <c r="R10" s="14">
        <v>90.427199999999999</v>
      </c>
    </row>
    <row r="11" spans="2:24">
      <c r="B11" s="14">
        <v>9</v>
      </c>
      <c r="C11" s="14">
        <v>100</v>
      </c>
      <c r="D11" s="14">
        <v>3</v>
      </c>
      <c r="E11" s="14">
        <v>1000000000</v>
      </c>
      <c r="F11" s="14" t="s">
        <v>22</v>
      </c>
      <c r="G11" s="14">
        <v>69.211600000000004</v>
      </c>
      <c r="H11" s="14">
        <v>69.584100000000007</v>
      </c>
      <c r="I11" s="14">
        <v>69.395399999999995</v>
      </c>
      <c r="J11" s="14">
        <v>69.306200000000004</v>
      </c>
      <c r="K11" s="14">
        <v>69.236099999999993</v>
      </c>
      <c r="L11" s="14">
        <v>69.641499999999994</v>
      </c>
      <c r="M11" s="14">
        <v>11.5943</v>
      </c>
      <c r="N11" s="14">
        <v>21.353899999999999</v>
      </c>
      <c r="O11" s="14">
        <v>21.351500000000001</v>
      </c>
      <c r="P11" s="14">
        <v>1.4837400000000001</v>
      </c>
      <c r="Q11" s="14">
        <v>-20.3765</v>
      </c>
      <c r="R11" s="14">
        <v>90.430300000000003</v>
      </c>
    </row>
    <row r="12" spans="2:24">
      <c r="B12" s="15">
        <v>10</v>
      </c>
      <c r="C12" s="15">
        <v>100</v>
      </c>
      <c r="D12" s="15">
        <v>5</v>
      </c>
      <c r="E12" s="15">
        <v>9</v>
      </c>
      <c r="F12" s="15" t="s">
        <v>28</v>
      </c>
      <c r="G12" s="15">
        <v>67.894800000000004</v>
      </c>
      <c r="H12" s="15">
        <v>67.812600000000003</v>
      </c>
      <c r="I12" s="15">
        <v>67.801299999999998</v>
      </c>
      <c r="J12" s="15">
        <v>67.845500000000001</v>
      </c>
      <c r="K12" s="15">
        <v>67.962000000000003</v>
      </c>
      <c r="L12" s="15">
        <v>67.962199999999996</v>
      </c>
      <c r="M12" s="15">
        <v>97.7624</v>
      </c>
      <c r="N12" s="15">
        <v>842.37</v>
      </c>
      <c r="O12" s="15">
        <v>12.4458</v>
      </c>
      <c r="P12" s="15">
        <v>801.72900000000004</v>
      </c>
      <c r="Q12" s="15">
        <v>801.72900000000004</v>
      </c>
      <c r="R12" s="15">
        <v>80.446600000000004</v>
      </c>
    </row>
    <row r="13" spans="2:24">
      <c r="B13" s="15">
        <v>11</v>
      </c>
      <c r="C13" s="15">
        <v>100</v>
      </c>
      <c r="D13" s="15">
        <v>5</v>
      </c>
      <c r="E13" s="15">
        <v>10</v>
      </c>
      <c r="F13" s="15" t="s">
        <v>28</v>
      </c>
      <c r="G13" s="15">
        <v>70.620999999999995</v>
      </c>
      <c r="H13" s="15">
        <v>70.528400000000005</v>
      </c>
      <c r="I13" s="15">
        <v>70.594300000000004</v>
      </c>
      <c r="J13" s="15">
        <v>70.392600000000002</v>
      </c>
      <c r="K13" s="15">
        <v>70.450299999999999</v>
      </c>
      <c r="L13" s="15">
        <v>70.554900000000004</v>
      </c>
      <c r="M13" s="15">
        <v>96.544499999999999</v>
      </c>
      <c r="N13" s="15">
        <v>604.245</v>
      </c>
      <c r="O13" s="15">
        <v>13.383800000000001</v>
      </c>
      <c r="P13" s="15">
        <v>563.86</v>
      </c>
      <c r="Q13" s="15">
        <v>563.86</v>
      </c>
      <c r="R13" s="15">
        <v>83.1083</v>
      </c>
    </row>
    <row r="14" spans="2:24">
      <c r="B14" s="15">
        <v>12</v>
      </c>
      <c r="C14" s="15">
        <v>100</v>
      </c>
      <c r="D14" s="15">
        <v>5</v>
      </c>
      <c r="E14" s="15">
        <v>11</v>
      </c>
      <c r="F14" s="15" t="s">
        <v>28</v>
      </c>
      <c r="G14" s="15">
        <v>72.861500000000007</v>
      </c>
      <c r="H14" s="15">
        <v>72.8489</v>
      </c>
      <c r="I14" s="15">
        <v>72.917500000000004</v>
      </c>
      <c r="J14" s="15">
        <v>72.933400000000006</v>
      </c>
      <c r="K14" s="15">
        <v>72.890600000000006</v>
      </c>
      <c r="L14" s="15">
        <v>72.870900000000006</v>
      </c>
      <c r="M14" s="15">
        <v>95.371200000000002</v>
      </c>
      <c r="N14" s="15">
        <v>409.16</v>
      </c>
      <c r="O14" s="15">
        <v>14.3317</v>
      </c>
      <c r="P14" s="15">
        <v>368.70299999999997</v>
      </c>
      <c r="Q14" s="15">
        <v>368.69499999999999</v>
      </c>
      <c r="R14" s="15">
        <v>85.341700000000003</v>
      </c>
    </row>
    <row r="15" spans="2:24">
      <c r="B15" s="15">
        <v>13</v>
      </c>
      <c r="C15" s="15">
        <v>100</v>
      </c>
      <c r="D15" s="15">
        <v>5</v>
      </c>
      <c r="E15" s="15">
        <v>12</v>
      </c>
      <c r="F15" s="15" t="s">
        <v>28</v>
      </c>
      <c r="G15" s="15">
        <v>75.06</v>
      </c>
      <c r="H15" s="15">
        <v>74.986400000000003</v>
      </c>
      <c r="I15" s="15">
        <v>75.034000000000006</v>
      </c>
      <c r="J15" s="15">
        <v>74.812100000000001</v>
      </c>
      <c r="K15" s="15">
        <v>74.862300000000005</v>
      </c>
      <c r="L15" s="15">
        <v>74.980599999999995</v>
      </c>
      <c r="M15" s="15">
        <v>91.688999999999993</v>
      </c>
      <c r="N15" s="15">
        <v>262.70400000000001</v>
      </c>
      <c r="O15" s="15">
        <v>15.3004</v>
      </c>
      <c r="P15" s="15">
        <v>222.38499999999999</v>
      </c>
      <c r="Q15" s="15">
        <v>222.21100000000001</v>
      </c>
      <c r="R15" s="15">
        <v>87.199799999999996</v>
      </c>
    </row>
    <row r="16" spans="2:24">
      <c r="B16" s="15">
        <v>14</v>
      </c>
      <c r="C16" s="15">
        <v>100</v>
      </c>
      <c r="D16" s="15">
        <v>5</v>
      </c>
      <c r="E16" s="15">
        <v>13</v>
      </c>
      <c r="F16" s="15" t="s">
        <v>28</v>
      </c>
      <c r="G16" s="15">
        <v>76.665499999999994</v>
      </c>
      <c r="H16" s="15">
        <v>76.587999999999994</v>
      </c>
      <c r="I16" s="15">
        <v>76.610699999999994</v>
      </c>
      <c r="J16" s="15">
        <v>76.685299999999998</v>
      </c>
      <c r="K16" s="15">
        <v>76.632000000000005</v>
      </c>
      <c r="L16" s="15">
        <v>76.566199999999995</v>
      </c>
      <c r="M16" s="15">
        <v>82.405600000000007</v>
      </c>
      <c r="N16" s="15">
        <v>145.001</v>
      </c>
      <c r="O16" s="15">
        <v>16.234200000000001</v>
      </c>
      <c r="P16" s="15">
        <v>105.81</v>
      </c>
      <c r="Q16" s="15">
        <v>104.39</v>
      </c>
      <c r="R16" s="15">
        <v>88.587999999999994</v>
      </c>
    </row>
    <row r="17" spans="2:24">
      <c r="B17" s="15">
        <v>15</v>
      </c>
      <c r="C17" s="15">
        <v>100</v>
      </c>
      <c r="D17" s="15">
        <v>5</v>
      </c>
      <c r="E17" s="15">
        <v>14</v>
      </c>
      <c r="F17" s="15" t="s">
        <v>28</v>
      </c>
      <c r="G17" s="15">
        <v>77.689800000000005</v>
      </c>
      <c r="H17" s="15">
        <v>77.651499999999999</v>
      </c>
      <c r="I17" s="15">
        <v>77.672799999999995</v>
      </c>
      <c r="J17" s="15">
        <v>77.696600000000004</v>
      </c>
      <c r="K17" s="15">
        <v>77.680000000000007</v>
      </c>
      <c r="L17" s="15">
        <v>77.600200000000001</v>
      </c>
      <c r="M17" s="15">
        <v>61.967799999999997</v>
      </c>
      <c r="N17" s="15">
        <v>74.021600000000007</v>
      </c>
      <c r="O17" s="15">
        <v>17.007100000000001</v>
      </c>
      <c r="P17" s="15">
        <v>38.327500000000001</v>
      </c>
      <c r="Q17" s="15">
        <v>33.239800000000002</v>
      </c>
      <c r="R17" s="15">
        <v>89.315200000000004</v>
      </c>
    </row>
    <row r="18" spans="2:24">
      <c r="B18" s="15">
        <v>16</v>
      </c>
      <c r="C18" s="15">
        <v>100</v>
      </c>
      <c r="D18" s="15">
        <v>5</v>
      </c>
      <c r="E18" s="15">
        <v>15</v>
      </c>
      <c r="F18" s="15" t="s">
        <v>28</v>
      </c>
      <c r="G18" s="15">
        <v>78.358800000000002</v>
      </c>
      <c r="H18" s="15">
        <v>78.274600000000007</v>
      </c>
      <c r="I18" s="15">
        <v>78.206500000000005</v>
      </c>
      <c r="J18" s="15">
        <v>78.215900000000005</v>
      </c>
      <c r="K18" s="15">
        <v>78.230999999999995</v>
      </c>
      <c r="L18" s="15">
        <v>78.240499999999997</v>
      </c>
      <c r="M18" s="15">
        <v>46.341900000000003</v>
      </c>
      <c r="N18" s="15">
        <v>49.532699999999998</v>
      </c>
      <c r="O18" s="15">
        <v>17.653600000000001</v>
      </c>
      <c r="P18" s="15">
        <v>17.127600000000001</v>
      </c>
      <c r="Q18" s="15">
        <v>8.6340900000000005</v>
      </c>
      <c r="R18" s="15">
        <v>89.626000000000005</v>
      </c>
    </row>
    <row r="19" spans="2:24">
      <c r="B19" s="15">
        <v>17</v>
      </c>
      <c r="C19" s="15">
        <v>100</v>
      </c>
      <c r="D19" s="15">
        <v>5</v>
      </c>
      <c r="E19" s="15">
        <v>16</v>
      </c>
      <c r="F19" s="15" t="s">
        <v>28</v>
      </c>
      <c r="G19" s="15">
        <v>78.5655</v>
      </c>
      <c r="H19" s="15">
        <v>78.468500000000006</v>
      </c>
      <c r="I19" s="15">
        <v>78.468699999999998</v>
      </c>
      <c r="J19" s="15">
        <v>78.505899999999997</v>
      </c>
      <c r="K19" s="15">
        <v>78.374399999999994</v>
      </c>
      <c r="L19" s="15">
        <v>78.518799999999999</v>
      </c>
      <c r="M19" s="15">
        <v>31.466899999999999</v>
      </c>
      <c r="N19" s="15">
        <v>37.438299999999998</v>
      </c>
      <c r="O19" s="15">
        <v>18.220500000000001</v>
      </c>
      <c r="P19" s="15">
        <v>8.0005900000000008</v>
      </c>
      <c r="Q19" s="15">
        <v>-3.53647</v>
      </c>
      <c r="R19" s="15">
        <v>89.607299999999995</v>
      </c>
    </row>
    <row r="20" spans="2:24">
      <c r="B20" s="176">
        <v>18</v>
      </c>
      <c r="C20" s="176">
        <v>100</v>
      </c>
      <c r="D20" s="176">
        <v>5</v>
      </c>
      <c r="E20" s="176">
        <v>17</v>
      </c>
      <c r="F20" s="177" t="s">
        <v>28</v>
      </c>
      <c r="G20" s="178">
        <v>79.155699999999996</v>
      </c>
      <c r="H20" s="178">
        <v>79.002399999999994</v>
      </c>
      <c r="I20" s="178">
        <v>78.989800000000002</v>
      </c>
      <c r="J20" s="178">
        <v>78.928799999999995</v>
      </c>
      <c r="K20" s="178">
        <v>79.007999999999996</v>
      </c>
      <c r="L20" s="178">
        <v>78.991699999999994</v>
      </c>
      <c r="M20" s="178">
        <v>25.692699999999999</v>
      </c>
      <c r="N20" s="178">
        <v>33.387700000000002</v>
      </c>
      <c r="O20" s="178">
        <v>18.8797</v>
      </c>
      <c r="P20" s="178">
        <v>5.1581299999999999</v>
      </c>
      <c r="Q20" s="178">
        <v>-7.6324100000000001</v>
      </c>
      <c r="R20" s="178">
        <v>89.893100000000004</v>
      </c>
    </row>
    <row r="21" spans="2:24">
      <c r="B21" s="43">
        <v>19</v>
      </c>
      <c r="C21" s="43">
        <v>100</v>
      </c>
      <c r="D21" s="43">
        <v>5</v>
      </c>
      <c r="E21" s="43">
        <v>18</v>
      </c>
      <c r="F21" s="84" t="s">
        <v>28</v>
      </c>
      <c r="G21" s="84">
        <v>78.993700000000004</v>
      </c>
      <c r="H21" s="84">
        <v>78.989000000000004</v>
      </c>
      <c r="I21" s="84">
        <v>79.053799999999995</v>
      </c>
      <c r="J21" s="84">
        <v>78.910799999999995</v>
      </c>
      <c r="K21" s="84">
        <v>78.956100000000006</v>
      </c>
      <c r="L21" s="84">
        <v>78.997600000000006</v>
      </c>
      <c r="M21" s="84">
        <v>19.4556</v>
      </c>
      <c r="N21" s="84">
        <v>29.2257</v>
      </c>
      <c r="O21" s="84">
        <v>19.2468</v>
      </c>
      <c r="P21" s="84">
        <v>2.7901699999999998</v>
      </c>
      <c r="Q21" s="84">
        <v>-11.813700000000001</v>
      </c>
      <c r="R21" s="84">
        <v>89.721699999999998</v>
      </c>
      <c r="W21" s="192" t="s">
        <v>13</v>
      </c>
      <c r="X21" s="192" t="s">
        <v>14</v>
      </c>
    </row>
    <row r="22" spans="2:24">
      <c r="B22" s="43">
        <v>20</v>
      </c>
      <c r="C22" s="43">
        <v>100</v>
      </c>
      <c r="D22" s="43">
        <v>5</v>
      </c>
      <c r="E22" s="43">
        <v>19</v>
      </c>
      <c r="F22" s="84" t="s">
        <v>28</v>
      </c>
      <c r="G22" s="85">
        <v>79.09</v>
      </c>
      <c r="H22" s="85">
        <v>79.268799999999999</v>
      </c>
      <c r="I22" s="85">
        <v>79.109899999999996</v>
      </c>
      <c r="J22" s="85">
        <v>78.967500000000001</v>
      </c>
      <c r="K22" s="85">
        <v>79.112399999999994</v>
      </c>
      <c r="L22" s="85">
        <v>79.174300000000002</v>
      </c>
      <c r="M22" s="85">
        <v>16.571300000000001</v>
      </c>
      <c r="N22" s="85">
        <v>27.786300000000001</v>
      </c>
      <c r="O22" s="85">
        <v>19.709099999999999</v>
      </c>
      <c r="P22" s="85">
        <v>2.0827800000000001</v>
      </c>
      <c r="Q22" s="85">
        <v>-13.286199999999999</v>
      </c>
      <c r="R22" s="85">
        <v>89.690700000000007</v>
      </c>
      <c r="W22" s="193">
        <v>1</v>
      </c>
      <c r="X22" s="193">
        <v>135856.1476</v>
      </c>
    </row>
    <row r="23" spans="2:24">
      <c r="B23" s="43">
        <v>21</v>
      </c>
      <c r="C23" s="43">
        <v>100</v>
      </c>
      <c r="D23" s="43">
        <v>5</v>
      </c>
      <c r="E23" s="43">
        <v>20</v>
      </c>
      <c r="F23" s="84" t="s">
        <v>28</v>
      </c>
      <c r="G23" s="85">
        <v>79.406000000000006</v>
      </c>
      <c r="H23" s="85">
        <v>79.431399999999996</v>
      </c>
      <c r="I23" s="85">
        <v>79.298699999999997</v>
      </c>
      <c r="J23" s="85">
        <v>79.463099999999997</v>
      </c>
      <c r="K23" s="85">
        <v>79.360100000000003</v>
      </c>
      <c r="L23" s="85">
        <v>79.416300000000007</v>
      </c>
      <c r="M23" s="85">
        <v>14.9618</v>
      </c>
      <c r="N23" s="85">
        <v>26.969200000000001</v>
      </c>
      <c r="O23" s="85">
        <v>20.199400000000001</v>
      </c>
      <c r="P23" s="85">
        <v>1.7863899999999999</v>
      </c>
      <c r="Q23" s="85">
        <v>-14.1113</v>
      </c>
      <c r="R23" s="85">
        <v>89.802700000000002</v>
      </c>
      <c r="W23" s="193">
        <v>2</v>
      </c>
      <c r="X23" s="193">
        <v>135781.9969</v>
      </c>
    </row>
    <row r="24" spans="2:24">
      <c r="B24" s="43">
        <v>22</v>
      </c>
      <c r="C24" s="43">
        <v>100</v>
      </c>
      <c r="D24" s="43">
        <v>5</v>
      </c>
      <c r="E24" s="43">
        <v>21</v>
      </c>
      <c r="F24" s="84" t="s">
        <v>28</v>
      </c>
      <c r="G24" s="85">
        <v>79.496200000000002</v>
      </c>
      <c r="H24" s="85">
        <v>79.528499999999994</v>
      </c>
      <c r="I24" s="85">
        <v>79.555800000000005</v>
      </c>
      <c r="J24" s="85">
        <v>79.546700000000001</v>
      </c>
      <c r="K24" s="85">
        <v>79.580399999999997</v>
      </c>
      <c r="L24" s="85">
        <v>79.561400000000006</v>
      </c>
      <c r="M24" s="85">
        <v>12.4527</v>
      </c>
      <c r="N24" s="85">
        <v>26.013300000000001</v>
      </c>
      <c r="O24" s="85">
        <v>20.6463</v>
      </c>
      <c r="P24" s="85">
        <v>1.3029900000000001</v>
      </c>
      <c r="Q24" s="85">
        <v>-15.0359</v>
      </c>
      <c r="R24" s="85">
        <v>89.876800000000003</v>
      </c>
      <c r="W24" s="193">
        <v>3</v>
      </c>
      <c r="X24" s="193">
        <v>135779.83420000001</v>
      </c>
    </row>
    <row r="25" spans="2:24">
      <c r="B25" s="43">
        <v>23</v>
      </c>
      <c r="C25" s="43">
        <v>100</v>
      </c>
      <c r="D25" s="43">
        <v>5</v>
      </c>
      <c r="E25" s="43">
        <v>22</v>
      </c>
      <c r="F25" s="84" t="s">
        <v>28</v>
      </c>
      <c r="G25">
        <v>79.576300000000003</v>
      </c>
      <c r="H25">
        <v>79.704899999999995</v>
      </c>
      <c r="I25">
        <v>79.658600000000007</v>
      </c>
      <c r="J25">
        <v>79.584800000000001</v>
      </c>
      <c r="K25">
        <v>79.551000000000002</v>
      </c>
      <c r="L25">
        <v>79.627499999999998</v>
      </c>
      <c r="M25">
        <v>13.2348</v>
      </c>
      <c r="N25">
        <v>26.012799999999999</v>
      </c>
      <c r="O25">
        <v>20.994900000000001</v>
      </c>
      <c r="P25">
        <v>1.37422</v>
      </c>
      <c r="Q25">
        <v>-15.083299999999999</v>
      </c>
      <c r="R25">
        <v>89.828500000000005</v>
      </c>
      <c r="S25" t="s">
        <v>23</v>
      </c>
      <c r="T25" t="s">
        <v>24</v>
      </c>
      <c r="U25" t="s">
        <v>25</v>
      </c>
      <c r="W25" s="193">
        <v>4</v>
      </c>
      <c r="X25" s="193">
        <v>136118.7787</v>
      </c>
    </row>
    <row r="26" spans="2:24">
      <c r="B26" s="148">
        <v>24</v>
      </c>
      <c r="C26" s="148">
        <v>100</v>
      </c>
      <c r="D26" s="148">
        <v>5</v>
      </c>
      <c r="E26" s="148">
        <v>23</v>
      </c>
      <c r="F26" s="179" t="s">
        <v>28</v>
      </c>
      <c r="G26" s="146">
        <v>79.743399999999994</v>
      </c>
      <c r="H26" s="146">
        <v>79.593199999999996</v>
      </c>
      <c r="I26" s="146">
        <v>79.638800000000003</v>
      </c>
      <c r="J26" s="146">
        <v>79.617500000000007</v>
      </c>
      <c r="K26" s="146">
        <v>79.606099999999998</v>
      </c>
      <c r="L26" s="146">
        <v>79.6387</v>
      </c>
      <c r="M26" s="146">
        <v>12.0136</v>
      </c>
      <c r="N26" s="146">
        <v>25.1751</v>
      </c>
      <c r="O26" s="146">
        <v>21.280999999999999</v>
      </c>
      <c r="P26" s="146">
        <v>0.92021399999999998</v>
      </c>
      <c r="Q26" s="146">
        <v>-15.9162</v>
      </c>
      <c r="R26" s="146">
        <v>89.7577</v>
      </c>
      <c r="S26" t="s">
        <v>29</v>
      </c>
      <c r="T26" t="s">
        <v>30</v>
      </c>
      <c r="U26">
        <f>AVERAGE(X22:X26)</f>
        <v>135870.59408000001</v>
      </c>
      <c r="W26" s="193">
        <v>5</v>
      </c>
      <c r="X26" s="193">
        <v>135816.21299999999</v>
      </c>
    </row>
    <row r="27" spans="2:24">
      <c r="B27" s="43">
        <v>25</v>
      </c>
      <c r="C27" s="43">
        <v>100</v>
      </c>
      <c r="D27" s="43">
        <v>5</v>
      </c>
      <c r="E27" s="43">
        <v>24</v>
      </c>
      <c r="F27" s="84" t="s">
        <v>28</v>
      </c>
      <c r="G27">
        <v>79.608599999999996</v>
      </c>
      <c r="H27">
        <v>79.668000000000006</v>
      </c>
      <c r="I27">
        <v>79.628799999999998</v>
      </c>
      <c r="J27">
        <v>79.647499999999994</v>
      </c>
      <c r="K27">
        <v>79.7042</v>
      </c>
      <c r="L27">
        <v>79.834900000000005</v>
      </c>
      <c r="M27">
        <v>12.14</v>
      </c>
      <c r="N27">
        <v>25.1432</v>
      </c>
      <c r="O27">
        <v>21.6311</v>
      </c>
      <c r="P27">
        <v>0.97852300000000003</v>
      </c>
      <c r="Q27">
        <v>-15.988200000000001</v>
      </c>
      <c r="R27">
        <v>89.728499999999997</v>
      </c>
    </row>
    <row r="28" spans="2:24">
      <c r="B28" s="43">
        <v>26</v>
      </c>
      <c r="C28" s="43">
        <v>100</v>
      </c>
      <c r="D28" s="43">
        <v>5</v>
      </c>
      <c r="E28" s="43">
        <v>25</v>
      </c>
      <c r="F28" s="84" t="s">
        <v>28</v>
      </c>
      <c r="G28">
        <v>79.678100000000001</v>
      </c>
      <c r="H28">
        <v>79.784999999999997</v>
      </c>
      <c r="I28">
        <v>79.720699999999994</v>
      </c>
      <c r="J28">
        <v>79.758700000000005</v>
      </c>
      <c r="K28">
        <v>79.765000000000001</v>
      </c>
      <c r="L28">
        <v>79.968599999999995</v>
      </c>
      <c r="M28">
        <v>11.5848</v>
      </c>
      <c r="N28">
        <v>25.093</v>
      </c>
      <c r="O28">
        <v>21.904499999999999</v>
      </c>
      <c r="P28">
        <v>1.0659799999999999</v>
      </c>
      <c r="Q28">
        <v>-15.994</v>
      </c>
      <c r="R28">
        <v>89.803200000000004</v>
      </c>
    </row>
    <row r="29" spans="2:24">
      <c r="B29" s="43">
        <v>27</v>
      </c>
      <c r="C29" s="15">
        <v>100</v>
      </c>
      <c r="D29" s="15">
        <v>5</v>
      </c>
      <c r="E29" s="15">
        <v>1000000000</v>
      </c>
      <c r="F29" s="84" t="s">
        <v>28</v>
      </c>
      <c r="G29" s="84">
        <v>80.065600000000003</v>
      </c>
      <c r="H29" s="84">
        <v>80.188100000000006</v>
      </c>
      <c r="I29" s="84">
        <v>80.134200000000007</v>
      </c>
      <c r="J29" s="84">
        <v>80.220799999999997</v>
      </c>
      <c r="K29" s="84">
        <v>80.169799999999995</v>
      </c>
      <c r="L29" s="84">
        <v>80.323099999999997</v>
      </c>
      <c r="M29" s="84">
        <v>12.4786</v>
      </c>
      <c r="N29" s="84">
        <v>24.894200000000001</v>
      </c>
      <c r="O29" s="84">
        <v>24.8918</v>
      </c>
      <c r="P29" s="84">
        <v>1.2015</v>
      </c>
      <c r="Q29" s="84">
        <v>-16.255600000000001</v>
      </c>
      <c r="R29" s="84">
        <v>89.820599999999999</v>
      </c>
    </row>
    <row r="31" spans="2:24">
      <c r="B31" s="16" t="s">
        <v>7</v>
      </c>
      <c r="C31" s="16" t="s">
        <v>8</v>
      </c>
      <c r="D31" s="16" t="s">
        <v>9</v>
      </c>
      <c r="E31" s="16" t="s">
        <v>5</v>
      </c>
      <c r="F31" s="16" t="s">
        <v>15</v>
      </c>
      <c r="G31" s="17" t="s">
        <v>16</v>
      </c>
      <c r="H31" s="17" t="s">
        <v>17</v>
      </c>
      <c r="I31" s="17" t="s">
        <v>18</v>
      </c>
      <c r="J31" s="17" t="s">
        <v>19</v>
      </c>
      <c r="K31" s="17" t="s">
        <v>20</v>
      </c>
      <c r="L31" s="17" t="s">
        <v>21</v>
      </c>
      <c r="M31" s="17" t="s">
        <v>3</v>
      </c>
      <c r="N31" s="17" t="s">
        <v>4</v>
      </c>
      <c r="O31" s="17" t="s">
        <v>2</v>
      </c>
      <c r="P31" s="17" t="s">
        <v>10</v>
      </c>
      <c r="Q31" s="17" t="s">
        <v>11</v>
      </c>
      <c r="R31" s="17" t="s">
        <v>12</v>
      </c>
      <c r="S31" t="s">
        <v>23</v>
      </c>
      <c r="T31" t="s">
        <v>24</v>
      </c>
      <c r="U31" t="s">
        <v>25</v>
      </c>
    </row>
    <row r="32" spans="2:24">
      <c r="B32" s="148">
        <v>24</v>
      </c>
      <c r="C32" s="148">
        <v>100</v>
      </c>
      <c r="D32" s="148">
        <v>5</v>
      </c>
      <c r="E32" s="148">
        <v>23</v>
      </c>
      <c r="F32" s="179" t="s">
        <v>28</v>
      </c>
      <c r="G32" s="146">
        <v>79.743399999999994</v>
      </c>
      <c r="H32" s="146">
        <v>79.593199999999996</v>
      </c>
      <c r="I32" s="146">
        <v>79.638800000000003</v>
      </c>
      <c r="J32" s="146">
        <v>79.617500000000007</v>
      </c>
      <c r="K32" s="146">
        <v>79.606099999999998</v>
      </c>
      <c r="L32" s="146">
        <v>79.6387</v>
      </c>
      <c r="M32" s="146">
        <v>12.0136</v>
      </c>
      <c r="N32" s="146">
        <v>25.1751</v>
      </c>
      <c r="O32" s="146">
        <v>21.280999999999999</v>
      </c>
      <c r="P32" s="146">
        <v>0.92021399999999998</v>
      </c>
      <c r="Q32" s="146">
        <v>-15.9162</v>
      </c>
      <c r="R32" s="146">
        <v>89.7577</v>
      </c>
      <c r="S32" t="s">
        <v>29</v>
      </c>
      <c r="T32" t="s">
        <v>30</v>
      </c>
      <c r="U32">
        <v>135870.59409999999</v>
      </c>
    </row>
    <row r="33" spans="2:21">
      <c r="S33">
        <v>4881</v>
      </c>
      <c r="T33">
        <v>4880</v>
      </c>
      <c r="U33" s="37">
        <f>(150849+150212+150372)/3</f>
        <v>150477.66666666666</v>
      </c>
    </row>
    <row r="35" spans="2:21">
      <c r="G35" s="17" t="s">
        <v>16</v>
      </c>
      <c r="H35" s="17" t="s">
        <v>17</v>
      </c>
      <c r="I35" s="17" t="s">
        <v>18</v>
      </c>
      <c r="J35" s="17" t="s">
        <v>19</v>
      </c>
      <c r="K35" s="17" t="s">
        <v>20</v>
      </c>
      <c r="L35" s="17" t="s">
        <v>21</v>
      </c>
      <c r="M35" s="17" t="s">
        <v>3</v>
      </c>
      <c r="N35" s="17" t="s">
        <v>4</v>
      </c>
      <c r="O35" s="17" t="s">
        <v>2</v>
      </c>
      <c r="P35" s="17" t="s">
        <v>10</v>
      </c>
      <c r="Q35" s="17" t="s">
        <v>11</v>
      </c>
      <c r="R35" s="17" t="s">
        <v>12</v>
      </c>
      <c r="S35" t="s">
        <v>23</v>
      </c>
      <c r="T35" t="s">
        <v>24</v>
      </c>
      <c r="U35" t="s">
        <v>25</v>
      </c>
    </row>
    <row r="36" spans="2:21">
      <c r="G36" s="30">
        <v>78.5655</v>
      </c>
      <c r="H36" s="30">
        <v>78.468500000000006</v>
      </c>
      <c r="I36" s="30">
        <v>78.468699999999998</v>
      </c>
      <c r="J36" s="30">
        <v>78.505899999999997</v>
      </c>
      <c r="K36" s="30">
        <v>78.374399999999994</v>
      </c>
      <c r="L36" s="30">
        <v>78.518799999999999</v>
      </c>
      <c r="M36" s="30">
        <v>31.466899999999999</v>
      </c>
      <c r="N36" s="30">
        <v>37.438299999999998</v>
      </c>
      <c r="O36" s="30">
        <v>18.220500000000001</v>
      </c>
      <c r="P36" s="30">
        <v>8.0005900000000008</v>
      </c>
      <c r="Q36" s="30">
        <v>-3.53647</v>
      </c>
      <c r="R36" s="30">
        <v>89.607299999999995</v>
      </c>
      <c r="S36">
        <v>8061</v>
      </c>
      <c r="T36">
        <v>8061</v>
      </c>
      <c r="U36">
        <f>(134002+134214+134103+133835+134459)/5</f>
        <v>134122.6</v>
      </c>
    </row>
    <row r="37" spans="2:21">
      <c r="G37" s="30">
        <v>52.634</v>
      </c>
      <c r="H37" s="30">
        <v>52.6434</v>
      </c>
      <c r="I37" s="30">
        <v>52.610999999999997</v>
      </c>
      <c r="J37" s="30">
        <v>52.7027</v>
      </c>
      <c r="K37" s="30">
        <v>52.624299999999998</v>
      </c>
      <c r="L37" s="30">
        <v>52.660200000000003</v>
      </c>
      <c r="M37" s="30">
        <v>25.773099999999999</v>
      </c>
      <c r="N37" s="30">
        <v>32.5473</v>
      </c>
      <c r="O37" s="30">
        <v>9.5468899999999994</v>
      </c>
      <c r="P37" s="30">
        <v>7.1509200000000002</v>
      </c>
      <c r="Q37" s="30">
        <v>-8.9308899999999998</v>
      </c>
      <c r="R37" s="30">
        <v>90.379599999999996</v>
      </c>
    </row>
    <row r="40" spans="2:21">
      <c r="I40" s="122" t="s">
        <v>9</v>
      </c>
      <c r="J40" s="122" t="s">
        <v>5</v>
      </c>
      <c r="K40" s="17" t="s">
        <v>3</v>
      </c>
      <c r="L40" s="17" t="s">
        <v>4</v>
      </c>
      <c r="M40" s="17" t="s">
        <v>2</v>
      </c>
      <c r="N40" s="17" t="s">
        <v>10</v>
      </c>
      <c r="O40" s="17" t="s">
        <v>11</v>
      </c>
      <c r="P40" s="17" t="s">
        <v>12</v>
      </c>
    </row>
    <row r="41" spans="2:21">
      <c r="B41" s="2"/>
      <c r="C41" s="2"/>
      <c r="F41" s="2"/>
      <c r="I41" s="30">
        <v>3</v>
      </c>
      <c r="J41" s="30">
        <v>5</v>
      </c>
      <c r="K41" s="30">
        <v>25.773099999999999</v>
      </c>
      <c r="L41" s="30">
        <v>32.5473</v>
      </c>
      <c r="M41" s="30">
        <v>9.5468899999999994</v>
      </c>
      <c r="N41" s="30">
        <v>7.1509200000000002</v>
      </c>
      <c r="O41" s="30">
        <v>-8.9308899999999998</v>
      </c>
      <c r="P41" s="30">
        <v>90.379599999999996</v>
      </c>
    </row>
    <row r="42" spans="2:21">
      <c r="B42" s="2"/>
      <c r="C42" s="2"/>
      <c r="F42" s="2"/>
      <c r="I42" s="30">
        <v>3</v>
      </c>
      <c r="J42" s="30">
        <v>6</v>
      </c>
      <c r="K42" s="30">
        <v>10.278</v>
      </c>
      <c r="L42" s="30">
        <v>21.565799999999999</v>
      </c>
      <c r="M42" s="30">
        <v>10.654199999999999</v>
      </c>
      <c r="N42" s="30">
        <v>1.4203399999999999</v>
      </c>
      <c r="O42" s="30">
        <v>-19.952500000000001</v>
      </c>
      <c r="P42" s="30">
        <v>90.522400000000005</v>
      </c>
    </row>
    <row r="44" spans="2:21">
      <c r="B44" s="2"/>
      <c r="C44" s="2"/>
    </row>
    <row r="45" spans="2:21">
      <c r="B45" s="2"/>
      <c r="C45" s="2"/>
    </row>
    <row r="47" spans="2:21">
      <c r="I47" s="122" t="s">
        <v>9</v>
      </c>
      <c r="J47" s="122" t="s">
        <v>5</v>
      </c>
      <c r="K47" s="17" t="s">
        <v>3</v>
      </c>
      <c r="L47" s="17" t="s">
        <v>4</v>
      </c>
      <c r="M47" s="17" t="s">
        <v>2</v>
      </c>
      <c r="N47" s="17" t="s">
        <v>10</v>
      </c>
      <c r="O47" s="17" t="s">
        <v>11</v>
      </c>
      <c r="P47" s="17" t="s">
        <v>12</v>
      </c>
    </row>
    <row r="48" spans="2:21">
      <c r="F48" s="123"/>
      <c r="I48" s="30">
        <v>5</v>
      </c>
      <c r="J48" s="30">
        <v>17</v>
      </c>
      <c r="K48" s="105">
        <v>25.692699999999999</v>
      </c>
      <c r="L48" s="105">
        <v>33.387700000000002</v>
      </c>
      <c r="M48" s="105">
        <v>18.8797</v>
      </c>
      <c r="N48" s="105">
        <v>5.1581299999999999</v>
      </c>
      <c r="O48" s="105">
        <v>-7.6324100000000001</v>
      </c>
      <c r="P48" s="105">
        <v>89.893100000000004</v>
      </c>
    </row>
    <row r="49" spans="2:20">
      <c r="F49" s="123"/>
      <c r="I49" s="30">
        <v>5</v>
      </c>
      <c r="J49" s="30">
        <v>23</v>
      </c>
      <c r="K49" s="36">
        <v>12.0136</v>
      </c>
      <c r="L49" s="36">
        <v>25.1751</v>
      </c>
      <c r="M49" s="36">
        <v>21.280999999999999</v>
      </c>
      <c r="N49" s="36">
        <v>0.92021399999999998</v>
      </c>
      <c r="O49" s="36">
        <v>-15.9162</v>
      </c>
      <c r="P49" s="36">
        <v>89.7577</v>
      </c>
    </row>
    <row r="52" spans="2:20">
      <c r="B52" s="16" t="s">
        <v>7</v>
      </c>
      <c r="C52" s="16" t="s">
        <v>8</v>
      </c>
      <c r="D52" s="16" t="s">
        <v>9</v>
      </c>
      <c r="E52" s="125" t="s">
        <v>5</v>
      </c>
      <c r="F52" s="17" t="s">
        <v>16</v>
      </c>
      <c r="G52" s="17" t="s">
        <v>17</v>
      </c>
      <c r="H52" s="17" t="s">
        <v>18</v>
      </c>
      <c r="I52" s="17" t="s">
        <v>19</v>
      </c>
      <c r="J52" s="17" t="s">
        <v>20</v>
      </c>
      <c r="K52" s="17" t="s">
        <v>21</v>
      </c>
      <c r="L52" s="17" t="s">
        <v>3</v>
      </c>
      <c r="M52" s="17" t="s">
        <v>4</v>
      </c>
      <c r="N52" s="17" t="s">
        <v>2</v>
      </c>
      <c r="O52" s="17" t="s">
        <v>10</v>
      </c>
      <c r="P52" s="17" t="s">
        <v>11</v>
      </c>
      <c r="Q52" s="17" t="s">
        <v>12</v>
      </c>
      <c r="R52" t="s">
        <v>23</v>
      </c>
      <c r="S52" t="s">
        <v>24</v>
      </c>
      <c r="T52" t="s">
        <v>25</v>
      </c>
    </row>
    <row r="53" spans="2:20">
      <c r="B53" s="148">
        <v>4</v>
      </c>
      <c r="C53" s="148">
        <v>100</v>
      </c>
      <c r="D53" s="148">
        <v>3</v>
      </c>
      <c r="E53" s="149">
        <v>6</v>
      </c>
      <c r="F53" s="148">
        <v>57.175199999999997</v>
      </c>
      <c r="G53" s="148">
        <v>57.071599999999997</v>
      </c>
      <c r="H53" s="148">
        <v>56.995600000000003</v>
      </c>
      <c r="I53" s="148">
        <v>57.109299999999998</v>
      </c>
      <c r="J53" s="148">
        <v>57.159700000000001</v>
      </c>
      <c r="K53" s="148">
        <v>57.145699999999998</v>
      </c>
      <c r="L53" s="148">
        <v>10.278</v>
      </c>
      <c r="M53" s="148">
        <v>21.565799999999999</v>
      </c>
      <c r="N53" s="148">
        <v>10.654199999999999</v>
      </c>
      <c r="O53" s="148">
        <v>1.4203399999999999</v>
      </c>
      <c r="P53" s="148">
        <v>-19.952500000000001</v>
      </c>
      <c r="Q53" s="148">
        <v>90.522400000000005</v>
      </c>
      <c r="R53" t="s">
        <v>26</v>
      </c>
      <c r="S53" t="s">
        <v>27</v>
      </c>
      <c r="T53">
        <v>157489.25806666666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1"/>
  <sheetViews>
    <sheetView zoomScale="70" zoomScaleNormal="70" workbookViewId="0" xr3:uid="{842E5F09-E766-5B8D-85AF-A39847EA96FD}">
      <selection activeCell="P26" sqref="P26"/>
    </sheetView>
  </sheetViews>
  <sheetFormatPr defaultRowHeight="15"/>
  <cols>
    <col min="1" max="1" width="10" customWidth="1"/>
    <col min="4" max="4" width="14.7109375" customWidth="1"/>
    <col min="10" max="10" width="11.140625" bestFit="1" customWidth="1"/>
  </cols>
  <sheetData>
    <row r="2" spans="2:16">
      <c r="B2" s="222" t="s">
        <v>0</v>
      </c>
      <c r="C2" s="222"/>
      <c r="D2" s="222"/>
      <c r="E2" s="222"/>
      <c r="H2" s="8"/>
      <c r="M2" s="223" t="s">
        <v>1</v>
      </c>
      <c r="N2" s="223"/>
      <c r="O2" s="223"/>
      <c r="P2" s="223"/>
    </row>
    <row r="3" spans="2:16">
      <c r="B3" s="9" t="s">
        <v>2</v>
      </c>
      <c r="C3" s="9" t="s">
        <v>3</v>
      </c>
      <c r="D3" s="10" t="s">
        <v>4</v>
      </c>
      <c r="E3" s="9" t="s">
        <v>5</v>
      </c>
      <c r="H3" s="7"/>
      <c r="M3" s="6" t="s">
        <v>2</v>
      </c>
      <c r="N3" s="6" t="s">
        <v>3</v>
      </c>
      <c r="O3" s="12" t="s">
        <v>4</v>
      </c>
      <c r="P3" s="6" t="s">
        <v>5</v>
      </c>
    </row>
    <row r="4" spans="2:16">
      <c r="B4" s="4">
        <v>5.5709400000000002</v>
      </c>
      <c r="C4" s="4">
        <v>99.537899999999993</v>
      </c>
      <c r="D4" s="4">
        <v>5048.01</v>
      </c>
      <c r="E4" s="33">
        <v>1</v>
      </c>
      <c r="H4" s="8"/>
      <c r="M4" s="4">
        <v>5.5713999999999997</v>
      </c>
      <c r="N4" s="4">
        <v>99.629900000000006</v>
      </c>
      <c r="O4" s="4">
        <v>6218.17</v>
      </c>
      <c r="P4" s="33">
        <v>1</v>
      </c>
    </row>
    <row r="5" spans="2:16">
      <c r="B5" s="4">
        <v>11.5877</v>
      </c>
      <c r="C5" s="4">
        <v>99.471199999999996</v>
      </c>
      <c r="D5" s="4">
        <v>4474.71</v>
      </c>
      <c r="E5" s="33">
        <v>2</v>
      </c>
      <c r="H5" s="8"/>
      <c r="M5" s="4">
        <v>6.3724400000000001</v>
      </c>
      <c r="N5" s="4">
        <v>99.534999999999997</v>
      </c>
      <c r="O5" s="4">
        <v>4878.6099999999997</v>
      </c>
      <c r="P5" s="33">
        <v>2</v>
      </c>
    </row>
    <row r="6" spans="2:16">
      <c r="B6" s="4">
        <v>16.2361</v>
      </c>
      <c r="C6" s="4">
        <v>99.474100000000007</v>
      </c>
      <c r="D6" s="4">
        <v>4474.55</v>
      </c>
      <c r="E6" s="33">
        <v>3</v>
      </c>
      <c r="H6" s="8"/>
      <c r="M6" s="4">
        <v>9.4210899999999995</v>
      </c>
      <c r="N6" s="4">
        <v>99.512699999999995</v>
      </c>
      <c r="O6" s="4">
        <v>4431.3</v>
      </c>
      <c r="P6" s="33">
        <v>3</v>
      </c>
    </row>
    <row r="7" spans="2:16">
      <c r="B7" s="4">
        <v>20.884399999999999</v>
      </c>
      <c r="C7" s="4">
        <v>99.477999999999994</v>
      </c>
      <c r="D7" s="4">
        <v>4474.5</v>
      </c>
      <c r="E7" s="33">
        <v>4</v>
      </c>
      <c r="M7" s="4">
        <v>12.1904</v>
      </c>
      <c r="N7" s="4">
        <v>99.514300000000006</v>
      </c>
      <c r="O7" s="4">
        <v>4436.54</v>
      </c>
      <c r="P7" s="33">
        <v>4</v>
      </c>
    </row>
    <row r="8" spans="2:16">
      <c r="B8" s="4">
        <v>44.126600000000003</v>
      </c>
      <c r="C8" s="4">
        <v>99.490899999999996</v>
      </c>
      <c r="D8" s="4">
        <v>4474.47</v>
      </c>
      <c r="E8" s="4">
        <v>9</v>
      </c>
      <c r="M8" s="4">
        <v>26.071300000000001</v>
      </c>
      <c r="N8" s="4">
        <v>99.528199999999998</v>
      </c>
      <c r="O8" s="4">
        <v>4433.22</v>
      </c>
      <c r="P8" s="4">
        <v>9</v>
      </c>
    </row>
    <row r="9" spans="2:16">
      <c r="B9" s="4">
        <v>48.7742</v>
      </c>
      <c r="C9" s="4">
        <v>99.483000000000004</v>
      </c>
      <c r="D9" s="4">
        <v>4474.49</v>
      </c>
      <c r="E9" s="4">
        <v>10</v>
      </c>
      <c r="M9" s="34">
        <v>28.8538</v>
      </c>
      <c r="N9" s="34">
        <v>99.534700000000001</v>
      </c>
      <c r="O9" s="34">
        <v>4435.34</v>
      </c>
      <c r="P9" s="34">
        <v>10</v>
      </c>
    </row>
    <row r="10" spans="2:16">
      <c r="B10" s="4">
        <v>4474.6499999999996</v>
      </c>
      <c r="C10" s="4">
        <v>99.4773</v>
      </c>
      <c r="D10" s="4">
        <v>4474.66</v>
      </c>
      <c r="E10" s="4" t="s">
        <v>31</v>
      </c>
      <c r="M10" s="4">
        <v>4429.3900000000003</v>
      </c>
      <c r="N10" s="4">
        <v>99.511700000000005</v>
      </c>
      <c r="O10" s="4">
        <v>4429.3900000000003</v>
      </c>
      <c r="P10" s="4" t="s">
        <v>31</v>
      </c>
    </row>
    <row r="12" spans="2:16">
      <c r="B12" s="9" t="s">
        <v>2</v>
      </c>
      <c r="C12" s="9" t="s">
        <v>3</v>
      </c>
      <c r="D12" s="10" t="s">
        <v>4</v>
      </c>
      <c r="E12" s="9" t="s">
        <v>5</v>
      </c>
    </row>
    <row r="13" spans="2:16">
      <c r="B13" s="4">
        <v>5.5709400000000002</v>
      </c>
      <c r="C13" s="4">
        <v>99.537899999999993</v>
      </c>
      <c r="D13" s="4">
        <v>5048.01</v>
      </c>
      <c r="E13" s="33">
        <v>1</v>
      </c>
    </row>
    <row r="14" spans="2:16">
      <c r="B14" s="4">
        <v>11.5877</v>
      </c>
      <c r="C14" s="4">
        <v>99.471199999999996</v>
      </c>
      <c r="D14" s="4">
        <v>4474.71</v>
      </c>
      <c r="E14" s="33">
        <v>2</v>
      </c>
    </row>
    <row r="15" spans="2:16">
      <c r="B15" s="4">
        <v>4474.6499999999996</v>
      </c>
      <c r="C15" s="4">
        <v>99.4773</v>
      </c>
      <c r="D15" s="4">
        <v>4474.66</v>
      </c>
      <c r="E15" s="4">
        <v>1000000</v>
      </c>
    </row>
    <row r="18" spans="2:5">
      <c r="B18" s="9" t="s">
        <v>2</v>
      </c>
      <c r="C18" s="9" t="s">
        <v>3</v>
      </c>
      <c r="D18" s="10" t="s">
        <v>4</v>
      </c>
      <c r="E18" s="9" t="s">
        <v>5</v>
      </c>
    </row>
    <row r="19" spans="2:5">
      <c r="B19" s="4">
        <v>5.5709400000000002</v>
      </c>
      <c r="C19" s="4">
        <v>99.537899999999993</v>
      </c>
      <c r="D19" s="4">
        <v>5048.01</v>
      </c>
      <c r="E19" s="33">
        <v>1</v>
      </c>
    </row>
    <row r="20" spans="2:5">
      <c r="B20" s="4">
        <v>11.5877</v>
      </c>
      <c r="C20" s="4">
        <v>99.471199999999996</v>
      </c>
      <c r="D20" s="4">
        <v>4474.71</v>
      </c>
      <c r="E20" s="33">
        <v>2</v>
      </c>
    </row>
    <row r="21" spans="2:5">
      <c r="B21" s="4">
        <v>48.7742</v>
      </c>
      <c r="C21" s="4">
        <v>99.483000000000004</v>
      </c>
      <c r="D21" s="4">
        <v>4474.49</v>
      </c>
      <c r="E21" s="4">
        <v>10</v>
      </c>
    </row>
  </sheetData>
  <mergeCells count="2">
    <mergeCell ref="B2:E2"/>
    <mergeCell ref="M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8504-AC92-4194-9716-866063AA5C55}">
  <dimension ref="A1:U53"/>
  <sheetViews>
    <sheetView workbookViewId="0" xr3:uid="{85A56DD4-0B52-59FE-8481-736CB4D4EC02}">
      <selection activeCell="K14" sqref="K14"/>
    </sheetView>
  </sheetViews>
  <sheetFormatPr defaultRowHeight="15"/>
  <sheetData>
    <row r="1" spans="1:21">
      <c r="A1" s="1" t="s">
        <v>9</v>
      </c>
      <c r="B1" s="1" t="s">
        <v>5</v>
      </c>
      <c r="C1" s="3" t="s">
        <v>3</v>
      </c>
      <c r="D1" s="3" t="s">
        <v>4</v>
      </c>
      <c r="E1" s="3" t="s">
        <v>2</v>
      </c>
      <c r="F1" s="3" t="s">
        <v>10</v>
      </c>
      <c r="G1" s="3" t="s">
        <v>11</v>
      </c>
      <c r="H1" s="3"/>
      <c r="I1" s="3"/>
      <c r="M1" s="1" t="s">
        <v>9</v>
      </c>
      <c r="N1" s="1" t="s">
        <v>5</v>
      </c>
      <c r="O1" s="3" t="s">
        <v>3</v>
      </c>
      <c r="P1" s="3" t="s">
        <v>4</v>
      </c>
      <c r="Q1" s="3" t="s">
        <v>2</v>
      </c>
      <c r="R1" s="3" t="s">
        <v>10</v>
      </c>
      <c r="S1" s="3" t="s">
        <v>11</v>
      </c>
    </row>
    <row r="2" spans="1:21">
      <c r="A2">
        <v>3</v>
      </c>
      <c r="B2">
        <v>1</v>
      </c>
      <c r="C2" s="142">
        <v>99.537899999999993</v>
      </c>
      <c r="D2" s="32">
        <v>5048.01</v>
      </c>
      <c r="E2" s="32">
        <v>5.5709400000000002</v>
      </c>
      <c r="F2" s="32">
        <v>5003.8</v>
      </c>
      <c r="G2" s="32">
        <v>5003.8</v>
      </c>
      <c r="H2" s="2"/>
      <c r="I2" s="2"/>
      <c r="M2">
        <v>5</v>
      </c>
      <c r="N2">
        <v>1</v>
      </c>
      <c r="O2" s="4">
        <v>99.629900000000006</v>
      </c>
      <c r="P2" s="4">
        <v>6218.17</v>
      </c>
      <c r="Q2" s="4">
        <v>5.5713999999999997</v>
      </c>
      <c r="R2" s="4">
        <v>6176.26</v>
      </c>
      <c r="S2" s="4">
        <v>6176.26</v>
      </c>
      <c r="T2" s="2"/>
      <c r="U2" s="2"/>
    </row>
    <row r="3" spans="1:21">
      <c r="A3" s="36">
        <v>3</v>
      </c>
      <c r="B3" s="36">
        <v>2</v>
      </c>
      <c r="C3" s="143">
        <v>99.471199999999996</v>
      </c>
      <c r="D3" s="31">
        <v>4474.71</v>
      </c>
      <c r="E3" s="31">
        <v>11.5877</v>
      </c>
      <c r="F3" s="31">
        <v>4431.58</v>
      </c>
      <c r="G3" s="31">
        <v>4431.58</v>
      </c>
      <c r="H3" s="2"/>
      <c r="I3" s="2"/>
      <c r="M3" s="146">
        <v>5</v>
      </c>
      <c r="N3" s="146">
        <v>2</v>
      </c>
      <c r="O3" s="147">
        <v>99.534999999999997</v>
      </c>
      <c r="P3" s="147">
        <v>4878.6099999999997</v>
      </c>
      <c r="Q3" s="147">
        <v>6.3724400000000001</v>
      </c>
      <c r="R3" s="147">
        <v>4835.66</v>
      </c>
      <c r="S3" s="147">
        <v>4835.66</v>
      </c>
      <c r="T3" s="2"/>
      <c r="U3" s="2"/>
    </row>
    <row r="4" spans="1:21">
      <c r="A4">
        <v>3</v>
      </c>
      <c r="B4">
        <v>3</v>
      </c>
      <c r="C4" s="142">
        <v>99.474100000000007</v>
      </c>
      <c r="D4" s="32">
        <v>4474.55</v>
      </c>
      <c r="E4" s="32">
        <v>16.2361</v>
      </c>
      <c r="F4" s="32">
        <v>4431.45</v>
      </c>
      <c r="G4" s="32">
        <v>4431.45</v>
      </c>
      <c r="H4" s="2"/>
      <c r="I4" s="2"/>
      <c r="M4">
        <v>5</v>
      </c>
      <c r="N4">
        <v>3</v>
      </c>
      <c r="O4" s="40">
        <v>99.512699999999995</v>
      </c>
      <c r="P4" s="40">
        <v>4431.3</v>
      </c>
      <c r="Q4" s="40">
        <v>9.4210899999999995</v>
      </c>
      <c r="R4" s="40">
        <v>4389.38</v>
      </c>
      <c r="S4" s="40">
        <v>4389.38</v>
      </c>
      <c r="T4" s="2"/>
      <c r="U4" s="2"/>
    </row>
    <row r="5" spans="1:21">
      <c r="A5">
        <v>3</v>
      </c>
      <c r="B5">
        <v>4</v>
      </c>
      <c r="C5" s="142">
        <v>99.477999999999994</v>
      </c>
      <c r="D5" s="32">
        <v>4474.5</v>
      </c>
      <c r="E5" s="32">
        <v>20.884399999999999</v>
      </c>
      <c r="F5" s="32">
        <v>4431.4399999999996</v>
      </c>
      <c r="G5" s="32">
        <v>4431.4399999999996</v>
      </c>
      <c r="H5" s="2"/>
      <c r="I5" s="2"/>
      <c r="M5">
        <v>5</v>
      </c>
      <c r="N5">
        <v>4</v>
      </c>
      <c r="O5" s="4">
        <v>99.514300000000006</v>
      </c>
      <c r="P5" s="4">
        <v>4436.54</v>
      </c>
      <c r="Q5" s="4">
        <v>12.1904</v>
      </c>
      <c r="R5" s="4">
        <v>4394.68</v>
      </c>
      <c r="S5" s="4">
        <v>4394.68</v>
      </c>
      <c r="T5" s="2"/>
      <c r="U5" s="2"/>
    </row>
    <row r="7" spans="1:21">
      <c r="A7" s="3" t="s">
        <v>2</v>
      </c>
      <c r="B7" s="3" t="s">
        <v>3</v>
      </c>
    </row>
    <row r="8" spans="1:21">
      <c r="A8" s="32">
        <v>5.5709400000000002</v>
      </c>
      <c r="B8" s="142">
        <v>99.537899999999993</v>
      </c>
      <c r="M8" s="3" t="s">
        <v>2</v>
      </c>
      <c r="N8" s="3" t="s">
        <v>3</v>
      </c>
    </row>
    <row r="9" spans="1:21">
      <c r="A9" s="31">
        <v>11.5877</v>
      </c>
      <c r="B9" s="143">
        <v>99.471199999999996</v>
      </c>
      <c r="M9" s="4">
        <v>5.5713999999999997</v>
      </c>
      <c r="N9" s="4">
        <v>99.629900000000006</v>
      </c>
    </row>
    <row r="10" spans="1:21">
      <c r="A10" s="32">
        <v>16.2361</v>
      </c>
      <c r="B10" s="142">
        <v>99.474100000000007</v>
      </c>
      <c r="M10" s="147">
        <v>6.3724400000000001</v>
      </c>
      <c r="N10" s="147">
        <v>99.534999999999997</v>
      </c>
    </row>
    <row r="11" spans="1:21">
      <c r="A11" s="32">
        <v>20.884399999999999</v>
      </c>
      <c r="B11" s="142">
        <v>99.477999999999994</v>
      </c>
      <c r="M11" s="40">
        <v>9.4210899999999995</v>
      </c>
      <c r="N11" s="40">
        <v>99.512699999999995</v>
      </c>
    </row>
    <row r="12" spans="1:21">
      <c r="M12" s="4">
        <v>12.1904</v>
      </c>
      <c r="N12" s="4">
        <v>99.514300000000006</v>
      </c>
    </row>
    <row r="17" spans="1:15">
      <c r="A17" s="3" t="s">
        <v>2</v>
      </c>
      <c r="B17" s="3" t="s">
        <v>4</v>
      </c>
      <c r="M17" s="3" t="s">
        <v>2</v>
      </c>
      <c r="N17" s="3" t="s">
        <v>4</v>
      </c>
    </row>
    <row r="18" spans="1:15">
      <c r="A18" s="32">
        <v>5.5709400000000002</v>
      </c>
      <c r="B18" s="32">
        <v>5048.01</v>
      </c>
      <c r="M18" s="4">
        <v>5.5713999999999997</v>
      </c>
      <c r="N18" s="4">
        <v>6218.17</v>
      </c>
    </row>
    <row r="19" spans="1:15">
      <c r="A19" s="31">
        <v>11.5877</v>
      </c>
      <c r="B19" s="31">
        <v>4474.71</v>
      </c>
      <c r="M19" s="147">
        <v>6.3724400000000001</v>
      </c>
      <c r="N19" s="147">
        <v>4878.6099999999997</v>
      </c>
    </row>
    <row r="20" spans="1:15">
      <c r="A20" s="32">
        <v>16.2361</v>
      </c>
      <c r="B20" s="32">
        <v>4474.55</v>
      </c>
      <c r="M20" s="40">
        <v>9.4210899999999995</v>
      </c>
      <c r="N20" s="40">
        <v>4431.3</v>
      </c>
    </row>
    <row r="21" spans="1:15">
      <c r="A21" s="32">
        <v>20.884399999999999</v>
      </c>
      <c r="B21" s="32">
        <v>4474.5</v>
      </c>
      <c r="M21" s="4">
        <v>12.1904</v>
      </c>
      <c r="N21" s="4">
        <v>4436.54</v>
      </c>
    </row>
    <row r="28" spans="1:15">
      <c r="A28" s="3" t="s">
        <v>2</v>
      </c>
      <c r="B28" s="3" t="s">
        <v>3</v>
      </c>
      <c r="C28" s="3" t="s">
        <v>4</v>
      </c>
    </row>
    <row r="29" spans="1:15">
      <c r="A29" s="32">
        <v>5.5709400000000002</v>
      </c>
      <c r="B29" s="142">
        <v>99.537899999999993</v>
      </c>
      <c r="C29" s="32">
        <v>5048.01</v>
      </c>
      <c r="M29" s="3" t="s">
        <v>2</v>
      </c>
      <c r="N29" s="3" t="s">
        <v>3</v>
      </c>
      <c r="O29" s="3" t="s">
        <v>4</v>
      </c>
    </row>
    <row r="30" spans="1:15">
      <c r="A30" s="31">
        <v>11.5877</v>
      </c>
      <c r="B30" s="143">
        <v>99.471199999999996</v>
      </c>
      <c r="C30" s="31">
        <v>4474.71</v>
      </c>
      <c r="M30" s="4">
        <v>5.5713999999999997</v>
      </c>
      <c r="N30" s="4">
        <v>99.629900000000006</v>
      </c>
      <c r="O30" s="4">
        <v>6218.17</v>
      </c>
    </row>
    <row r="31" spans="1:15">
      <c r="A31" s="32">
        <v>16.2361</v>
      </c>
      <c r="B31" s="142">
        <v>99.474100000000007</v>
      </c>
      <c r="C31" s="32">
        <v>4474.55</v>
      </c>
      <c r="M31" s="147">
        <v>6.3724400000000001</v>
      </c>
      <c r="N31" s="147">
        <v>99.534999999999997</v>
      </c>
      <c r="O31" s="147">
        <v>4878.6099999999997</v>
      </c>
    </row>
    <row r="32" spans="1:15">
      <c r="A32" s="32">
        <v>20.884399999999999</v>
      </c>
      <c r="B32" s="142">
        <v>99.477999999999994</v>
      </c>
      <c r="C32" s="32">
        <v>4474.5</v>
      </c>
      <c r="M32" s="40">
        <v>9.4210899999999995</v>
      </c>
      <c r="N32" s="40">
        <v>99.512699999999995</v>
      </c>
      <c r="O32" s="40">
        <v>4431.3</v>
      </c>
    </row>
    <row r="33" spans="1:15">
      <c r="M33" s="4">
        <v>12.1904</v>
      </c>
      <c r="N33" s="4">
        <v>99.514300000000006</v>
      </c>
      <c r="O33" s="4">
        <v>4436.54</v>
      </c>
    </row>
    <row r="39" spans="1:15">
      <c r="A39" s="3" t="s">
        <v>2</v>
      </c>
      <c r="B39" s="3" t="s">
        <v>10</v>
      </c>
    </row>
    <row r="40" spans="1:15">
      <c r="A40" s="144">
        <v>5.5709400000000002</v>
      </c>
      <c r="B40" s="142">
        <v>5003.8</v>
      </c>
      <c r="M40" s="3" t="s">
        <v>2</v>
      </c>
      <c r="N40" s="3" t="s">
        <v>10</v>
      </c>
    </row>
    <row r="41" spans="1:15">
      <c r="A41" s="145">
        <v>11.5877</v>
      </c>
      <c r="B41" s="143">
        <v>4431.58</v>
      </c>
      <c r="M41" s="4">
        <v>5.5713999999999997</v>
      </c>
      <c r="N41" s="4">
        <v>6176.26</v>
      </c>
    </row>
    <row r="42" spans="1:15">
      <c r="A42" s="144">
        <v>16.2361</v>
      </c>
      <c r="B42" s="142">
        <v>4431.45</v>
      </c>
      <c r="M42" s="147">
        <v>6.3724400000000001</v>
      </c>
      <c r="N42" s="147">
        <v>4835.66</v>
      </c>
    </row>
    <row r="43" spans="1:15">
      <c r="A43" s="144">
        <v>20.884399999999999</v>
      </c>
      <c r="B43" s="142">
        <v>4431.4399999999996</v>
      </c>
      <c r="M43" s="40">
        <v>9.4210899999999995</v>
      </c>
      <c r="N43" s="40">
        <v>4389.38</v>
      </c>
    </row>
    <row r="44" spans="1:15">
      <c r="M44" s="4">
        <v>12.1904</v>
      </c>
      <c r="N44" s="4">
        <v>4394.68</v>
      </c>
    </row>
    <row r="49" spans="1:14">
      <c r="A49" s="3" t="s">
        <v>2</v>
      </c>
      <c r="B49" s="3" t="s">
        <v>11</v>
      </c>
      <c r="M49" s="3" t="s">
        <v>2</v>
      </c>
      <c r="N49" s="3" t="s">
        <v>11</v>
      </c>
    </row>
    <row r="50" spans="1:14">
      <c r="A50" s="32">
        <v>5.5709400000000002</v>
      </c>
      <c r="B50" s="32">
        <v>5003.8</v>
      </c>
      <c r="M50" s="4">
        <v>5.5713999999999997</v>
      </c>
      <c r="N50" s="4">
        <v>6176.26</v>
      </c>
    </row>
    <row r="51" spans="1:14">
      <c r="A51" s="31">
        <v>11.5877</v>
      </c>
      <c r="B51" s="31">
        <v>4431.58</v>
      </c>
      <c r="M51" s="147">
        <v>6.3724400000000001</v>
      </c>
      <c r="N51" s="147">
        <v>4835.66</v>
      </c>
    </row>
    <row r="52" spans="1:14">
      <c r="A52" s="32">
        <v>16.2361</v>
      </c>
      <c r="B52" s="32">
        <v>4431.45</v>
      </c>
      <c r="M52" s="40">
        <v>9.4210899999999995</v>
      </c>
      <c r="N52" s="40">
        <v>4389.38</v>
      </c>
    </row>
    <row r="53" spans="1:14">
      <c r="A53" s="32">
        <v>20.884399999999999</v>
      </c>
      <c r="B53" s="32">
        <v>4431.4399999999996</v>
      </c>
      <c r="M53" s="4">
        <v>12.1904</v>
      </c>
      <c r="N53" s="4">
        <v>4394.68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26"/>
  <sheetViews>
    <sheetView topLeftCell="G1" workbookViewId="0" xr3:uid="{51F8DEE0-4D01-5F28-A812-FC0BD7CAC4A5}">
      <selection activeCell="T16" sqref="T16"/>
    </sheetView>
  </sheetViews>
  <sheetFormatPr defaultRowHeight="15"/>
  <cols>
    <col min="6" max="6" width="24.85546875" bestFit="1" customWidth="1"/>
    <col min="7" max="8" width="6" bestFit="1" customWidth="1"/>
    <col min="19" max="19" width="10.7109375" customWidth="1"/>
    <col min="20" max="20" width="14.5703125" bestFit="1" customWidth="1"/>
    <col min="21" max="21" width="15.42578125" bestFit="1" customWidth="1"/>
    <col min="24" max="24" width="13.85546875" bestFit="1" customWidth="1"/>
  </cols>
  <sheetData>
    <row r="2" spans="2:24">
      <c r="B2" s="1" t="s">
        <v>7</v>
      </c>
      <c r="C2" s="1" t="s">
        <v>8</v>
      </c>
      <c r="D2" s="1" t="s">
        <v>9</v>
      </c>
      <c r="E2" s="1" t="s">
        <v>5</v>
      </c>
      <c r="F2" s="1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3</v>
      </c>
      <c r="N2" s="3" t="s">
        <v>4</v>
      </c>
      <c r="O2" s="3" t="s">
        <v>2</v>
      </c>
      <c r="P2" s="3" t="s">
        <v>10</v>
      </c>
      <c r="Q2" s="3" t="s">
        <v>11</v>
      </c>
      <c r="R2" s="3" t="s">
        <v>12</v>
      </c>
      <c r="T2" s="3" t="s">
        <v>32</v>
      </c>
      <c r="U2" s="3" t="s">
        <v>33</v>
      </c>
    </row>
    <row r="3" spans="2:24">
      <c r="B3" s="1">
        <v>1</v>
      </c>
      <c r="C3">
        <v>100</v>
      </c>
      <c r="D3">
        <v>3</v>
      </c>
      <c r="E3">
        <v>1</v>
      </c>
      <c r="F3" t="s">
        <v>22</v>
      </c>
      <c r="G3" s="32">
        <v>16.7986</v>
      </c>
      <c r="H3" s="32">
        <v>16.681899999999999</v>
      </c>
      <c r="I3" s="32">
        <v>16.628</v>
      </c>
      <c r="J3" s="32">
        <v>16.590299999999999</v>
      </c>
      <c r="K3" s="32">
        <v>16.648</v>
      </c>
      <c r="L3" s="32">
        <v>16.604399999999998</v>
      </c>
      <c r="M3" s="32">
        <v>99.537899999999993</v>
      </c>
      <c r="N3" s="32">
        <v>5048.01</v>
      </c>
      <c r="O3" s="32">
        <v>5.5709400000000002</v>
      </c>
      <c r="P3" s="32">
        <v>5003.8</v>
      </c>
      <c r="Q3" s="32">
        <v>5003.8</v>
      </c>
      <c r="R3" s="32">
        <v>61.084099999999999</v>
      </c>
      <c r="T3" s="101">
        <v>1</v>
      </c>
      <c r="U3">
        <v>58609.555699999997</v>
      </c>
    </row>
    <row r="4" spans="2:24">
      <c r="B4" s="35">
        <v>2</v>
      </c>
      <c r="C4" s="36">
        <v>100</v>
      </c>
      <c r="D4" s="36">
        <v>3</v>
      </c>
      <c r="E4" s="36">
        <v>2</v>
      </c>
      <c r="F4" s="36" t="s">
        <v>22</v>
      </c>
      <c r="G4" s="31">
        <v>99.974699999999999</v>
      </c>
      <c r="H4" s="31">
        <v>19.8841</v>
      </c>
      <c r="I4" s="31">
        <v>19.933399999999999</v>
      </c>
      <c r="J4" s="31">
        <v>19.9346</v>
      </c>
      <c r="K4" s="31">
        <v>19.9633</v>
      </c>
      <c r="L4" s="31">
        <v>19.8888</v>
      </c>
      <c r="M4" s="31">
        <v>99.471199999999996</v>
      </c>
      <c r="N4" s="31">
        <v>4474.71</v>
      </c>
      <c r="O4" s="31">
        <v>11.5877</v>
      </c>
      <c r="P4" s="31">
        <v>4431.58</v>
      </c>
      <c r="Q4" s="31">
        <v>4431.58</v>
      </c>
      <c r="R4" s="31">
        <v>99.772800000000004</v>
      </c>
      <c r="T4" s="102">
        <v>2</v>
      </c>
      <c r="U4">
        <v>57899.457399999999</v>
      </c>
    </row>
    <row r="5" spans="2:24">
      <c r="B5" s="1">
        <v>3</v>
      </c>
      <c r="C5">
        <v>100</v>
      </c>
      <c r="D5">
        <v>3</v>
      </c>
      <c r="E5">
        <v>3</v>
      </c>
      <c r="F5" t="s">
        <v>22</v>
      </c>
      <c r="G5" s="32">
        <v>100</v>
      </c>
      <c r="H5" s="32">
        <v>19.884399999999999</v>
      </c>
      <c r="I5" s="32">
        <v>19.933499999999999</v>
      </c>
      <c r="J5" s="32">
        <v>19.9346</v>
      </c>
      <c r="K5" s="32">
        <v>19.9634</v>
      </c>
      <c r="L5" s="32">
        <v>19.888300000000001</v>
      </c>
      <c r="M5" s="32">
        <v>99.474100000000007</v>
      </c>
      <c r="N5" s="32">
        <v>4474.55</v>
      </c>
      <c r="O5" s="32">
        <v>16.2361</v>
      </c>
      <c r="P5" s="32">
        <v>4431.45</v>
      </c>
      <c r="Q5" s="32">
        <v>4431.45</v>
      </c>
      <c r="R5" s="32">
        <v>99.779200000000003</v>
      </c>
      <c r="T5" s="101">
        <v>3</v>
      </c>
      <c r="U5">
        <v>57257.7598</v>
      </c>
    </row>
    <row r="6" spans="2:24">
      <c r="B6" s="1">
        <v>4</v>
      </c>
      <c r="C6">
        <v>100</v>
      </c>
      <c r="D6">
        <v>3</v>
      </c>
      <c r="E6">
        <v>4</v>
      </c>
      <c r="F6" t="s">
        <v>22</v>
      </c>
      <c r="G6" s="32">
        <v>100</v>
      </c>
      <c r="H6" s="32">
        <v>19.8841</v>
      </c>
      <c r="I6" s="32">
        <v>19.933399999999999</v>
      </c>
      <c r="J6" s="32">
        <v>19.934699999999999</v>
      </c>
      <c r="K6" s="32">
        <v>19.9636</v>
      </c>
      <c r="L6" s="32">
        <v>19.888300000000001</v>
      </c>
      <c r="M6" s="32">
        <v>99.477999999999994</v>
      </c>
      <c r="N6" s="32">
        <v>4474.5</v>
      </c>
      <c r="O6" s="32">
        <v>20.884399999999999</v>
      </c>
      <c r="P6" s="32">
        <v>4431.4399999999996</v>
      </c>
      <c r="Q6" s="32">
        <v>4431.4399999999996</v>
      </c>
      <c r="R6" s="32">
        <v>99.779200000000003</v>
      </c>
    </row>
    <row r="7" spans="2:24">
      <c r="B7" s="1">
        <v>5</v>
      </c>
      <c r="C7">
        <v>100</v>
      </c>
      <c r="D7">
        <v>3</v>
      </c>
      <c r="E7">
        <v>9</v>
      </c>
      <c r="F7" t="s">
        <v>22</v>
      </c>
      <c r="G7" s="32">
        <v>100</v>
      </c>
      <c r="H7" s="32">
        <v>19.8842</v>
      </c>
      <c r="I7" s="32">
        <v>19.933800000000002</v>
      </c>
      <c r="J7" s="32">
        <v>19.934699999999999</v>
      </c>
      <c r="K7" s="32">
        <v>19.9633</v>
      </c>
      <c r="L7" s="32">
        <v>19.888200000000001</v>
      </c>
      <c r="M7" s="32">
        <v>99.490899999999996</v>
      </c>
      <c r="N7" s="32">
        <v>4474.47</v>
      </c>
      <c r="O7" s="32">
        <v>44.126600000000003</v>
      </c>
      <c r="P7" s="32">
        <v>4431.43</v>
      </c>
      <c r="Q7" s="32">
        <v>4431.43</v>
      </c>
      <c r="R7" s="32">
        <v>99.779200000000003</v>
      </c>
      <c r="T7" s="104"/>
    </row>
    <row r="8" spans="2:24">
      <c r="B8" s="1">
        <v>6</v>
      </c>
      <c r="C8">
        <v>100</v>
      </c>
      <c r="D8">
        <v>3</v>
      </c>
      <c r="E8">
        <v>10</v>
      </c>
      <c r="F8" t="s">
        <v>22</v>
      </c>
      <c r="G8" s="32">
        <v>100</v>
      </c>
      <c r="H8" s="32">
        <v>19.8842</v>
      </c>
      <c r="I8" s="32">
        <v>19.933599999999998</v>
      </c>
      <c r="J8" s="32">
        <v>19.9346</v>
      </c>
      <c r="K8" s="32">
        <v>19.9634</v>
      </c>
      <c r="L8" s="32">
        <v>19.888400000000001</v>
      </c>
      <c r="M8" s="32">
        <v>99.483000000000004</v>
      </c>
      <c r="N8" s="32">
        <v>4474.49</v>
      </c>
      <c r="O8" s="32">
        <v>48.7742</v>
      </c>
      <c r="P8" s="32">
        <v>4431.43</v>
      </c>
      <c r="Q8" s="32">
        <v>4431.43</v>
      </c>
      <c r="R8" s="32">
        <v>99.779200000000003</v>
      </c>
    </row>
    <row r="9" spans="2:24">
      <c r="B9" s="1">
        <v>7</v>
      </c>
      <c r="C9">
        <v>100</v>
      </c>
      <c r="D9">
        <v>3</v>
      </c>
      <c r="E9">
        <v>1000000000</v>
      </c>
      <c r="F9" t="s">
        <v>22</v>
      </c>
      <c r="G9" s="32">
        <v>100</v>
      </c>
      <c r="H9" s="32">
        <v>19.8858</v>
      </c>
      <c r="I9" s="32">
        <v>19.935700000000001</v>
      </c>
      <c r="J9" s="32">
        <v>19.9345</v>
      </c>
      <c r="K9" s="32">
        <v>19.9635</v>
      </c>
      <c r="L9" s="32">
        <v>19.886900000000001</v>
      </c>
      <c r="M9" s="32">
        <v>99.4773</v>
      </c>
      <c r="N9" s="32">
        <v>4474.66</v>
      </c>
      <c r="O9" s="32">
        <v>4474.6499999999996</v>
      </c>
      <c r="P9" s="32">
        <v>4431.5200000000004</v>
      </c>
      <c r="Q9" s="32">
        <v>4431.5200000000004</v>
      </c>
      <c r="R9" s="32">
        <v>99.780699999999996</v>
      </c>
      <c r="W9" s="3" t="s">
        <v>32</v>
      </c>
      <c r="X9" s="3" t="s">
        <v>34</v>
      </c>
    </row>
    <row r="10" spans="2:24">
      <c r="B10" s="1">
        <v>8</v>
      </c>
      <c r="C10">
        <v>100</v>
      </c>
      <c r="D10">
        <v>5</v>
      </c>
      <c r="E10">
        <v>1</v>
      </c>
      <c r="F10" t="s">
        <v>28</v>
      </c>
      <c r="G10" s="40">
        <v>16.791399999999999</v>
      </c>
      <c r="H10" s="40">
        <v>16.647300000000001</v>
      </c>
      <c r="I10" s="40">
        <v>16.6404</v>
      </c>
      <c r="J10" s="40">
        <v>16.686900000000001</v>
      </c>
      <c r="K10" s="40">
        <v>16.616099999999999</v>
      </c>
      <c r="L10" s="40">
        <v>16.5761</v>
      </c>
      <c r="M10" s="40">
        <v>99.629900000000006</v>
      </c>
      <c r="N10" s="40">
        <v>6218.17</v>
      </c>
      <c r="O10" s="40">
        <v>5.5713999999999997</v>
      </c>
      <c r="P10" s="40">
        <v>6176.26</v>
      </c>
      <c r="Q10" s="40">
        <v>6176.26</v>
      </c>
      <c r="R10" s="40">
        <v>36.664299999999997</v>
      </c>
      <c r="S10" s="1" t="s">
        <v>24</v>
      </c>
      <c r="T10" s="1" t="s">
        <v>35</v>
      </c>
      <c r="U10" s="1" t="s">
        <v>25</v>
      </c>
      <c r="W10" s="103">
        <v>1</v>
      </c>
      <c r="X10">
        <v>103840.6205</v>
      </c>
    </row>
    <row r="11" spans="2:24">
      <c r="B11" s="1">
        <v>9</v>
      </c>
      <c r="C11">
        <v>100</v>
      </c>
      <c r="D11" s="146">
        <v>5</v>
      </c>
      <c r="E11" s="146">
        <v>2</v>
      </c>
      <c r="F11" s="146" t="s">
        <v>28</v>
      </c>
      <c r="G11" s="147">
        <v>29.373100000000001</v>
      </c>
      <c r="H11" s="147">
        <v>29.059000000000001</v>
      </c>
      <c r="I11" s="147">
        <v>29.0913</v>
      </c>
      <c r="J11" s="147">
        <v>29.177499999999998</v>
      </c>
      <c r="K11" s="147">
        <v>29.023099999999999</v>
      </c>
      <c r="L11" s="147">
        <v>29.009</v>
      </c>
      <c r="M11" s="147">
        <v>99.534999999999997</v>
      </c>
      <c r="N11" s="147">
        <v>4878.6099999999997</v>
      </c>
      <c r="O11" s="147">
        <v>6.3724400000000001</v>
      </c>
      <c r="P11" s="147">
        <v>4835.66</v>
      </c>
      <c r="Q11" s="147">
        <v>4835.66</v>
      </c>
      <c r="R11" s="147">
        <v>72.470399999999998</v>
      </c>
      <c r="S11" t="s">
        <v>36</v>
      </c>
      <c r="T11" t="s">
        <v>37</v>
      </c>
      <c r="U11">
        <f>AVERAGE(X10:X14)</f>
        <v>72463.594420000009</v>
      </c>
      <c r="W11" s="189">
        <v>2</v>
      </c>
      <c r="X11">
        <v>90276.601699999999</v>
      </c>
    </row>
    <row r="12" spans="2:24">
      <c r="B12" s="35">
        <v>10</v>
      </c>
      <c r="C12" s="36">
        <v>100</v>
      </c>
      <c r="D12">
        <v>5</v>
      </c>
      <c r="E12">
        <v>3</v>
      </c>
      <c r="F12" t="s">
        <v>28</v>
      </c>
      <c r="G12" s="40">
        <v>99.961799999999997</v>
      </c>
      <c r="H12" s="40">
        <v>33.328899999999997</v>
      </c>
      <c r="I12" s="40">
        <v>33.403599999999997</v>
      </c>
      <c r="J12" s="40">
        <v>33.343600000000002</v>
      </c>
      <c r="K12" s="40">
        <v>33.4452</v>
      </c>
      <c r="L12" s="40">
        <v>33.270800000000001</v>
      </c>
      <c r="M12" s="40">
        <v>99.512699999999995</v>
      </c>
      <c r="N12" s="40">
        <v>4431.3</v>
      </c>
      <c r="O12" s="40">
        <v>9.4210899999999995</v>
      </c>
      <c r="P12" s="40">
        <v>4389.38</v>
      </c>
      <c r="Q12" s="40">
        <v>4389.38</v>
      </c>
      <c r="R12" s="40">
        <v>97.384600000000006</v>
      </c>
      <c r="W12" s="190">
        <v>3</v>
      </c>
      <c r="X12">
        <v>73013.360400000005</v>
      </c>
    </row>
    <row r="13" spans="2:24">
      <c r="B13" s="1">
        <v>11</v>
      </c>
      <c r="C13">
        <v>100</v>
      </c>
      <c r="D13">
        <v>5</v>
      </c>
      <c r="E13">
        <v>4</v>
      </c>
      <c r="F13" t="s">
        <v>28</v>
      </c>
      <c r="G13" s="4">
        <v>100</v>
      </c>
      <c r="H13" s="4">
        <v>33.341000000000001</v>
      </c>
      <c r="I13" s="4">
        <v>33.403799999999997</v>
      </c>
      <c r="J13" s="4">
        <v>33.313400000000001</v>
      </c>
      <c r="K13" s="4">
        <v>33.3994</v>
      </c>
      <c r="L13" s="4">
        <v>33.3078</v>
      </c>
      <c r="M13" s="4">
        <v>99.514300000000006</v>
      </c>
      <c r="N13" s="4">
        <v>4436.54</v>
      </c>
      <c r="O13" s="4">
        <v>12.1904</v>
      </c>
      <c r="P13" s="4">
        <v>4394.68</v>
      </c>
      <c r="Q13" s="4">
        <v>4394.68</v>
      </c>
      <c r="R13" s="4">
        <v>97.387699999999995</v>
      </c>
      <c r="W13" s="103">
        <v>4</v>
      </c>
      <c r="X13">
        <v>57802.753199999999</v>
      </c>
    </row>
    <row r="14" spans="2:24">
      <c r="B14" s="1">
        <v>12</v>
      </c>
      <c r="C14">
        <v>100</v>
      </c>
      <c r="D14">
        <v>5</v>
      </c>
      <c r="E14">
        <v>9</v>
      </c>
      <c r="F14" t="s">
        <v>28</v>
      </c>
      <c r="G14" s="4">
        <v>100</v>
      </c>
      <c r="H14" s="4">
        <v>33.335599999999999</v>
      </c>
      <c r="I14" s="4">
        <v>33.395800000000001</v>
      </c>
      <c r="J14" s="4">
        <v>33.410299999999999</v>
      </c>
      <c r="K14" s="4">
        <v>33.382399999999997</v>
      </c>
      <c r="L14" s="4">
        <v>33.284799999999997</v>
      </c>
      <c r="M14" s="4">
        <v>99.528199999999998</v>
      </c>
      <c r="N14" s="4">
        <v>4433.22</v>
      </c>
      <c r="O14" s="4">
        <v>26.071300000000001</v>
      </c>
      <c r="P14" s="4">
        <v>4392.04</v>
      </c>
      <c r="Q14" s="4">
        <v>4392.04</v>
      </c>
      <c r="R14" s="4">
        <v>97.392799999999994</v>
      </c>
      <c r="W14" s="42">
        <v>5</v>
      </c>
      <c r="X14">
        <v>37384.636299999998</v>
      </c>
    </row>
    <row r="15" spans="2:24">
      <c r="B15" s="1">
        <v>13</v>
      </c>
      <c r="C15">
        <v>100</v>
      </c>
      <c r="D15">
        <v>5</v>
      </c>
      <c r="E15">
        <v>10</v>
      </c>
      <c r="F15" t="s">
        <v>28</v>
      </c>
      <c r="G15" s="4">
        <v>100</v>
      </c>
      <c r="H15" s="4">
        <v>33.334800000000001</v>
      </c>
      <c r="I15" s="4">
        <v>33.381399999999999</v>
      </c>
      <c r="J15" s="4">
        <v>33.319800000000001</v>
      </c>
      <c r="K15" s="4">
        <v>33.427700000000002</v>
      </c>
      <c r="L15" s="4">
        <v>33.320999999999998</v>
      </c>
      <c r="M15" s="4">
        <v>99.534700000000001</v>
      </c>
      <c r="N15" s="4">
        <v>4435.34</v>
      </c>
      <c r="O15" s="4">
        <v>28.8538</v>
      </c>
      <c r="P15" s="4">
        <v>4393.88</v>
      </c>
      <c r="Q15" s="4">
        <v>4393.88</v>
      </c>
      <c r="R15" s="4">
        <v>97.3917</v>
      </c>
    </row>
    <row r="16" spans="2:24">
      <c r="B16" s="1">
        <v>14</v>
      </c>
      <c r="C16">
        <v>100</v>
      </c>
      <c r="D16">
        <v>5</v>
      </c>
      <c r="E16">
        <v>1000000000</v>
      </c>
      <c r="F16" t="s">
        <v>28</v>
      </c>
      <c r="G16" s="4">
        <v>100</v>
      </c>
      <c r="H16" s="4">
        <v>33.344200000000001</v>
      </c>
      <c r="I16" s="4">
        <v>33.424100000000003</v>
      </c>
      <c r="J16" s="4">
        <v>33.345399999999998</v>
      </c>
      <c r="K16" s="4">
        <v>33.436999999999998</v>
      </c>
      <c r="L16" s="4">
        <v>33.352499999999999</v>
      </c>
      <c r="M16" s="4">
        <v>99.511700000000005</v>
      </c>
      <c r="N16" s="4">
        <v>4429.3900000000003</v>
      </c>
      <c r="O16" s="4">
        <v>4429.3900000000003</v>
      </c>
      <c r="P16" s="4">
        <v>4387.8900000000003</v>
      </c>
      <c r="Q16" s="4">
        <v>4387.8900000000003</v>
      </c>
      <c r="R16" s="4">
        <v>97.398799999999994</v>
      </c>
    </row>
    <row r="19" spans="3:22"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  <c r="L19" s="3" t="s">
        <v>21</v>
      </c>
      <c r="M19" s="3" t="s">
        <v>3</v>
      </c>
      <c r="N19" s="3" t="s">
        <v>4</v>
      </c>
      <c r="O19" s="3" t="s">
        <v>2</v>
      </c>
      <c r="P19" s="3" t="s">
        <v>10</v>
      </c>
      <c r="Q19" s="3" t="s">
        <v>11</v>
      </c>
      <c r="R19" s="3" t="s">
        <v>12</v>
      </c>
    </row>
    <row r="20" spans="3:22">
      <c r="C20" s="1" t="s">
        <v>5</v>
      </c>
      <c r="F20" s="86" t="s">
        <v>38</v>
      </c>
      <c r="G20" s="147">
        <v>29.373100000000001</v>
      </c>
      <c r="H20" s="147">
        <v>29.059000000000001</v>
      </c>
      <c r="I20" s="147">
        <v>29.0913</v>
      </c>
      <c r="J20" s="147">
        <v>29.177499999999998</v>
      </c>
      <c r="K20" s="147">
        <v>29.023099999999999</v>
      </c>
      <c r="L20" s="147">
        <v>29.009</v>
      </c>
      <c r="M20" s="147">
        <v>99.534999999999997</v>
      </c>
      <c r="N20" s="147">
        <v>4878.6099999999997</v>
      </c>
      <c r="O20" s="147">
        <v>6.3724400000000001</v>
      </c>
      <c r="P20" s="147">
        <v>4835.66</v>
      </c>
      <c r="Q20" s="147">
        <v>4835.66</v>
      </c>
      <c r="R20" s="147">
        <v>72.470399999999998</v>
      </c>
    </row>
    <row r="21" spans="3:22">
      <c r="C21" s="36">
        <v>2</v>
      </c>
    </row>
    <row r="22" spans="3:22"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3" t="s">
        <v>21</v>
      </c>
      <c r="M22" s="3" t="s">
        <v>3</v>
      </c>
      <c r="N22" s="3" t="s">
        <v>4</v>
      </c>
      <c r="O22" s="3" t="s">
        <v>2</v>
      </c>
      <c r="P22" s="3" t="s">
        <v>10</v>
      </c>
      <c r="Q22" s="3" t="s">
        <v>11</v>
      </c>
      <c r="R22" s="3" t="s">
        <v>12</v>
      </c>
      <c r="S22" s="1" t="s">
        <v>24</v>
      </c>
      <c r="T22" s="1" t="s">
        <v>35</v>
      </c>
      <c r="U22" s="1" t="s">
        <v>25</v>
      </c>
    </row>
    <row r="23" spans="3:22">
      <c r="F23" s="86" t="s">
        <v>39</v>
      </c>
      <c r="G23" s="31">
        <v>99.974699999999999</v>
      </c>
      <c r="H23" s="31">
        <v>19.8841</v>
      </c>
      <c r="I23" s="31">
        <v>19.933399999999999</v>
      </c>
      <c r="J23" s="31">
        <v>19.9346</v>
      </c>
      <c r="K23" s="31">
        <v>19.9633</v>
      </c>
      <c r="L23" s="31">
        <v>19.8888</v>
      </c>
      <c r="M23" s="31">
        <v>99.471199999999996</v>
      </c>
      <c r="N23" s="31">
        <v>4474.71</v>
      </c>
      <c r="O23" s="31">
        <v>11.5877</v>
      </c>
      <c r="P23" s="31">
        <v>4431.58</v>
      </c>
      <c r="Q23" s="31">
        <v>4431.58</v>
      </c>
      <c r="R23" s="31">
        <v>99.772800000000004</v>
      </c>
      <c r="S23" t="s">
        <v>40</v>
      </c>
      <c r="T23" t="s">
        <v>41</v>
      </c>
      <c r="U23">
        <f>AVERAGE(U3:U5)</f>
        <v>57922.257633333327</v>
      </c>
    </row>
    <row r="25" spans="3:22">
      <c r="H25" s="3" t="s">
        <v>16</v>
      </c>
      <c r="I25" s="3" t="s">
        <v>17</v>
      </c>
      <c r="J25" s="3" t="s">
        <v>18</v>
      </c>
      <c r="K25" s="3" t="s">
        <v>19</v>
      </c>
      <c r="L25" s="3" t="s">
        <v>20</v>
      </c>
      <c r="M25" s="3" t="s">
        <v>21</v>
      </c>
      <c r="N25" s="3" t="s">
        <v>3</v>
      </c>
      <c r="O25" s="3" t="s">
        <v>4</v>
      </c>
      <c r="P25" s="3" t="s">
        <v>2</v>
      </c>
      <c r="Q25" s="3" t="s">
        <v>10</v>
      </c>
      <c r="R25" s="3" t="s">
        <v>11</v>
      </c>
      <c r="S25" s="3" t="s">
        <v>12</v>
      </c>
      <c r="T25" s="1" t="s">
        <v>24</v>
      </c>
      <c r="U25" s="1" t="s">
        <v>35</v>
      </c>
      <c r="V25" s="1" t="s">
        <v>25</v>
      </c>
    </row>
    <row r="26" spans="3:22">
      <c r="G26" s="146"/>
      <c r="H26" s="155">
        <v>29.373100000000001</v>
      </c>
      <c r="I26" s="147">
        <v>29.059000000000001</v>
      </c>
      <c r="J26" s="147">
        <v>29.0913</v>
      </c>
      <c r="K26" s="147">
        <v>29.177499999999998</v>
      </c>
      <c r="L26" s="147">
        <v>29.023099999999999</v>
      </c>
      <c r="M26" s="147">
        <v>29.009</v>
      </c>
      <c r="N26" s="147">
        <v>99.534999999999997</v>
      </c>
      <c r="O26" s="147">
        <v>4878.6099999999997</v>
      </c>
      <c r="P26" s="147">
        <v>6.3724400000000001</v>
      </c>
      <c r="Q26" s="147">
        <v>4835.66</v>
      </c>
      <c r="R26" s="147">
        <v>4835.66</v>
      </c>
      <c r="S26" s="147">
        <v>72.470399999999998</v>
      </c>
      <c r="T26" t="s">
        <v>36</v>
      </c>
      <c r="U26" t="s">
        <v>37</v>
      </c>
      <c r="V26">
        <v>72463.594420000009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23"/>
  <sheetViews>
    <sheetView zoomScale="70" zoomScaleNormal="70" workbookViewId="0" xr3:uid="{F9CF3CF3-643B-5BE6-8B46-32C596A47465}">
      <selection activeCell="R30" sqref="R30"/>
    </sheetView>
  </sheetViews>
  <sheetFormatPr defaultRowHeight="15"/>
  <sheetData>
    <row r="3" spans="2:18">
      <c r="B3" s="1"/>
      <c r="I3" s="8"/>
      <c r="O3" s="223" t="s">
        <v>1</v>
      </c>
      <c r="P3" s="223"/>
      <c r="Q3" s="223"/>
      <c r="R3" s="223"/>
    </row>
    <row r="4" spans="2:18">
      <c r="I4" s="7"/>
      <c r="O4" s="6" t="s">
        <v>2</v>
      </c>
      <c r="P4" s="6" t="s">
        <v>3</v>
      </c>
      <c r="Q4" s="12" t="s">
        <v>4</v>
      </c>
      <c r="R4" s="6" t="s">
        <v>5</v>
      </c>
    </row>
    <row r="5" spans="2:18">
      <c r="C5" s="223" t="s">
        <v>0</v>
      </c>
      <c r="D5" s="223"/>
      <c r="E5" s="223"/>
      <c r="F5" s="223"/>
      <c r="O5" s="14">
        <v>11.8812</v>
      </c>
      <c r="P5" s="14">
        <v>97.124399999999994</v>
      </c>
      <c r="Q5" s="14">
        <v>499.625</v>
      </c>
      <c r="R5" s="14">
        <v>9</v>
      </c>
    </row>
    <row r="6" spans="2:18">
      <c r="C6" s="18" t="s">
        <v>2</v>
      </c>
      <c r="D6" s="18" t="s">
        <v>3</v>
      </c>
      <c r="E6" s="19" t="s">
        <v>4</v>
      </c>
      <c r="F6" s="18" t="s">
        <v>5</v>
      </c>
      <c r="O6" s="14">
        <v>12.819800000000001</v>
      </c>
      <c r="P6" s="14">
        <v>94.875399999999999</v>
      </c>
      <c r="Q6" s="14">
        <v>303.58800000000002</v>
      </c>
      <c r="R6" s="14">
        <v>10</v>
      </c>
    </row>
    <row r="7" spans="2:18">
      <c r="C7" s="4">
        <v>9.5007699999999993</v>
      </c>
      <c r="D7" s="4">
        <v>21.8367</v>
      </c>
      <c r="E7" s="4">
        <v>29.084599999999998</v>
      </c>
      <c r="F7" s="21">
        <v>5</v>
      </c>
      <c r="O7" s="21">
        <v>13.798299999999999</v>
      </c>
      <c r="P7" s="21">
        <v>86.124700000000004</v>
      </c>
      <c r="Q7" s="21">
        <v>140.68</v>
      </c>
      <c r="R7" s="21">
        <v>11</v>
      </c>
    </row>
    <row r="8" spans="2:18">
      <c r="C8" s="4">
        <v>10.639200000000001</v>
      </c>
      <c r="D8" s="4">
        <v>9.1136999999999997</v>
      </c>
      <c r="E8" s="4">
        <v>21.265699999999999</v>
      </c>
      <c r="F8" s="21">
        <v>6</v>
      </c>
      <c r="O8" s="14">
        <v>14.817399999999999</v>
      </c>
      <c r="P8" s="14">
        <v>75.376800000000003</v>
      </c>
      <c r="Q8" s="14">
        <v>85.537899999999993</v>
      </c>
      <c r="R8" s="21">
        <v>12</v>
      </c>
    </row>
    <row r="9" spans="2:18">
      <c r="C9" s="4">
        <v>11.7234</v>
      </c>
      <c r="D9" s="4">
        <v>6.1856</v>
      </c>
      <c r="E9" s="4">
        <v>19.2806</v>
      </c>
      <c r="F9" s="21">
        <v>7</v>
      </c>
      <c r="O9" s="14">
        <v>15.7445</v>
      </c>
      <c r="P9" s="14">
        <v>54.442500000000003</v>
      </c>
      <c r="Q9" s="14">
        <v>54.185899999999997</v>
      </c>
      <c r="R9" s="21">
        <v>13</v>
      </c>
    </row>
    <row r="10" spans="2:18">
      <c r="C10" s="4">
        <v>12.817500000000001</v>
      </c>
      <c r="D10" s="4">
        <v>6.6222899999999996</v>
      </c>
      <c r="E10" s="4">
        <v>19.651499999999999</v>
      </c>
      <c r="F10" s="21">
        <v>8</v>
      </c>
      <c r="O10" s="14">
        <v>16.5916</v>
      </c>
      <c r="P10" s="14">
        <v>39.765300000000003</v>
      </c>
      <c r="Q10" s="14">
        <v>40.930199999999999</v>
      </c>
      <c r="R10" s="14">
        <v>14</v>
      </c>
    </row>
    <row r="11" spans="2:18">
      <c r="C11" s="14">
        <v>13.709899999999999</v>
      </c>
      <c r="D11" s="14">
        <v>5.9031000000000002</v>
      </c>
      <c r="E11" s="14">
        <v>19.039100000000001</v>
      </c>
      <c r="F11" s="14">
        <v>9</v>
      </c>
      <c r="O11" s="20">
        <v>17.368099999999998</v>
      </c>
      <c r="P11" s="20">
        <v>29.3627</v>
      </c>
      <c r="Q11" s="20">
        <v>34.883800000000001</v>
      </c>
      <c r="R11" s="14">
        <v>15</v>
      </c>
    </row>
    <row r="12" spans="2:18">
      <c r="C12" s="13">
        <v>14.6454</v>
      </c>
      <c r="D12" s="13">
        <v>5.9763099999999998</v>
      </c>
      <c r="E12" s="13">
        <v>19.472799999999999</v>
      </c>
      <c r="F12" s="13">
        <v>10</v>
      </c>
      <c r="O12" s="20">
        <v>17.959800000000001</v>
      </c>
      <c r="P12" s="20">
        <v>22.649100000000001</v>
      </c>
      <c r="Q12" s="20">
        <v>30.9343</v>
      </c>
      <c r="R12" s="14">
        <v>16</v>
      </c>
    </row>
    <row r="13" spans="2:18">
      <c r="C13" s="13">
        <v>21.604900000000001</v>
      </c>
      <c r="D13" s="13">
        <v>11.246499999999999</v>
      </c>
      <c r="E13" s="13">
        <v>21.607199999999999</v>
      </c>
      <c r="F13" s="13" t="s">
        <v>31</v>
      </c>
      <c r="O13" s="14">
        <v>24.849699999999999</v>
      </c>
      <c r="P13" s="14">
        <v>10.8787</v>
      </c>
      <c r="Q13" s="14">
        <v>24.8521</v>
      </c>
      <c r="R13" s="14" t="s">
        <v>31</v>
      </c>
    </row>
    <row r="16" spans="2:18">
      <c r="C16" s="18" t="s">
        <v>2</v>
      </c>
      <c r="D16" s="18" t="s">
        <v>3</v>
      </c>
      <c r="E16" s="19" t="s">
        <v>4</v>
      </c>
      <c r="F16" s="18" t="s">
        <v>5</v>
      </c>
    </row>
    <row r="17" spans="3:6">
      <c r="C17" s="4">
        <v>9.5007699999999993</v>
      </c>
      <c r="D17" s="4">
        <v>21.8367</v>
      </c>
      <c r="E17" s="4">
        <v>29.084599999999998</v>
      </c>
      <c r="F17" s="21">
        <v>5</v>
      </c>
    </row>
    <row r="18" spans="3:6">
      <c r="C18" s="4">
        <v>10.639200000000001</v>
      </c>
      <c r="D18" s="4">
        <v>9.1136999999999997</v>
      </c>
      <c r="E18" s="4">
        <v>21.265699999999999</v>
      </c>
      <c r="F18" s="21">
        <v>6</v>
      </c>
    </row>
    <row r="19" spans="3:6">
      <c r="C19" s="4">
        <v>11.7234</v>
      </c>
      <c r="D19" s="4">
        <v>6.1856</v>
      </c>
      <c r="E19" s="4">
        <v>19.2806</v>
      </c>
      <c r="F19" s="21">
        <v>7</v>
      </c>
    </row>
    <row r="20" spans="3:6">
      <c r="C20" s="4">
        <v>12.817500000000001</v>
      </c>
      <c r="D20" s="4">
        <v>6.6222899999999996</v>
      </c>
      <c r="E20" s="4">
        <v>19.651499999999999</v>
      </c>
      <c r="F20" s="21">
        <v>8</v>
      </c>
    </row>
    <row r="21" spans="3:6">
      <c r="C21" s="14">
        <v>13.709899999999999</v>
      </c>
      <c r="D21" s="14">
        <v>5.9031000000000002</v>
      </c>
      <c r="E21" s="14">
        <v>19.039100000000001</v>
      </c>
      <c r="F21" s="14">
        <v>9</v>
      </c>
    </row>
    <row r="22" spans="3:6">
      <c r="C22" s="13">
        <v>14.6454</v>
      </c>
      <c r="D22" s="13">
        <v>5.9763099999999998</v>
      </c>
      <c r="E22" s="13">
        <v>19.472799999999999</v>
      </c>
      <c r="F22" s="13">
        <v>10</v>
      </c>
    </row>
    <row r="23" spans="3:6">
      <c r="C23" s="13">
        <v>21.604900000000001</v>
      </c>
      <c r="D23" s="13">
        <v>11.246499999999999</v>
      </c>
      <c r="E23" s="13">
        <v>21.607199999999999</v>
      </c>
      <c r="F23" s="13" t="s">
        <v>31</v>
      </c>
    </row>
  </sheetData>
  <mergeCells count="2">
    <mergeCell ref="C5:F5"/>
    <mergeCell ref="O3:R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5E98-C624-4B6E-B457-9DA81500CD28}">
  <dimension ref="A1:V65"/>
  <sheetViews>
    <sheetView topLeftCell="G12" workbookViewId="0" xr3:uid="{8B1B2AD2-ACE3-57E9-BACF-73446753A521}">
      <selection activeCell="W26" sqref="W26"/>
    </sheetView>
  </sheetViews>
  <sheetFormatPr defaultRowHeight="15"/>
  <sheetData>
    <row r="1" spans="1:22">
      <c r="A1" s="1" t="s">
        <v>9</v>
      </c>
      <c r="B1" s="1" t="s">
        <v>5</v>
      </c>
      <c r="C1" s="3" t="s">
        <v>3</v>
      </c>
      <c r="D1" s="3" t="s">
        <v>4</v>
      </c>
      <c r="E1" s="3" t="s">
        <v>2</v>
      </c>
      <c r="F1" s="3" t="s">
        <v>10</v>
      </c>
      <c r="G1" s="3" t="s">
        <v>11</v>
      </c>
      <c r="J1" s="3"/>
      <c r="K1" s="3"/>
      <c r="N1" s="1" t="s">
        <v>9</v>
      </c>
      <c r="O1" s="1" t="s">
        <v>5</v>
      </c>
      <c r="P1" s="3" t="s">
        <v>3</v>
      </c>
      <c r="Q1" s="3" t="s">
        <v>4</v>
      </c>
      <c r="R1" s="3" t="s">
        <v>2</v>
      </c>
      <c r="S1" s="3" t="s">
        <v>10</v>
      </c>
      <c r="T1" s="3" t="s">
        <v>11</v>
      </c>
    </row>
    <row r="2" spans="1:22">
      <c r="A2" s="23">
        <v>3</v>
      </c>
      <c r="B2" s="23">
        <v>5</v>
      </c>
      <c r="C2" s="151">
        <v>21.8367</v>
      </c>
      <c r="D2" s="24">
        <v>29.084599999999998</v>
      </c>
      <c r="E2" s="24">
        <v>9.5007699999999993</v>
      </c>
      <c r="F2" s="24">
        <v>4.4721399999999996</v>
      </c>
      <c r="G2" s="153">
        <v>-12.4872</v>
      </c>
      <c r="J2" s="2"/>
      <c r="K2" s="2"/>
      <c r="N2">
        <v>5</v>
      </c>
      <c r="O2">
        <v>11</v>
      </c>
      <c r="P2" s="158">
        <v>86.124700000000004</v>
      </c>
      <c r="Q2" s="21">
        <v>140.68</v>
      </c>
      <c r="R2" s="21">
        <v>13.798299999999999</v>
      </c>
      <c r="S2" s="21">
        <v>100.952</v>
      </c>
      <c r="T2" s="161">
        <v>99.984300000000005</v>
      </c>
      <c r="V2" s="8"/>
    </row>
    <row r="3" spans="1:22">
      <c r="A3" s="36">
        <v>3</v>
      </c>
      <c r="B3" s="36">
        <v>6</v>
      </c>
      <c r="C3" s="143">
        <v>9.1136999999999997</v>
      </c>
      <c r="D3" s="31">
        <v>21.265699999999999</v>
      </c>
      <c r="E3" s="31">
        <v>10.639200000000001</v>
      </c>
      <c r="F3" s="31">
        <v>1.18161</v>
      </c>
      <c r="G3" s="145">
        <v>-20.303000000000001</v>
      </c>
      <c r="J3" s="2"/>
      <c r="K3" s="2"/>
      <c r="N3">
        <v>5</v>
      </c>
      <c r="O3">
        <v>12</v>
      </c>
      <c r="P3" s="137">
        <v>75.376800000000003</v>
      </c>
      <c r="Q3" s="14">
        <v>85.537899999999993</v>
      </c>
      <c r="R3" s="14">
        <v>14.817399999999999</v>
      </c>
      <c r="S3" s="14">
        <v>47.151699999999998</v>
      </c>
      <c r="T3" s="136">
        <v>44.713700000000003</v>
      </c>
      <c r="V3" s="2"/>
    </row>
    <row r="4" spans="1:22">
      <c r="A4" s="146">
        <v>3</v>
      </c>
      <c r="B4" s="146">
        <v>7</v>
      </c>
      <c r="C4" s="155">
        <v>6.1856</v>
      </c>
      <c r="D4" s="147">
        <v>19.2806</v>
      </c>
      <c r="E4" s="147">
        <v>11.7234</v>
      </c>
      <c r="F4" s="147">
        <v>0.64653499999999997</v>
      </c>
      <c r="G4" s="156">
        <v>-22.340199999999999</v>
      </c>
      <c r="J4" s="2"/>
      <c r="K4" s="2"/>
      <c r="N4">
        <v>5</v>
      </c>
      <c r="O4">
        <v>13</v>
      </c>
      <c r="P4" s="137">
        <v>54.442500000000003</v>
      </c>
      <c r="Q4" s="14">
        <v>54.185899999999997</v>
      </c>
      <c r="R4" s="14">
        <v>15.7445</v>
      </c>
      <c r="S4" s="14">
        <v>19.434999999999999</v>
      </c>
      <c r="T4" s="136">
        <v>13.1486</v>
      </c>
      <c r="V4" s="2"/>
    </row>
    <row r="5" spans="1:22">
      <c r="A5" s="23">
        <v>3</v>
      </c>
      <c r="B5" s="23">
        <v>8</v>
      </c>
      <c r="C5" s="151">
        <v>6.6222899999999996</v>
      </c>
      <c r="D5" s="24">
        <v>19.651499999999999</v>
      </c>
      <c r="E5" s="24">
        <v>12.817500000000001</v>
      </c>
      <c r="F5" s="24">
        <v>0.72865400000000002</v>
      </c>
      <c r="G5" s="153">
        <v>-21.996099999999998</v>
      </c>
      <c r="J5" s="2"/>
      <c r="K5" s="2"/>
      <c r="N5" s="146">
        <v>5</v>
      </c>
      <c r="O5" s="146">
        <v>14</v>
      </c>
      <c r="P5" s="150">
        <v>39.765300000000003</v>
      </c>
      <c r="Q5" s="148">
        <v>40.930199999999999</v>
      </c>
      <c r="R5" s="148">
        <v>16.5916</v>
      </c>
      <c r="S5" s="148">
        <v>9.1403400000000001</v>
      </c>
      <c r="T5" s="149">
        <v>-0.13678399999999999</v>
      </c>
      <c r="V5" s="2"/>
    </row>
    <row r="6" spans="1:22">
      <c r="A6" s="23">
        <v>3</v>
      </c>
      <c r="B6" s="23">
        <v>9</v>
      </c>
      <c r="C6" s="151">
        <v>5.9031000000000002</v>
      </c>
      <c r="D6" s="24">
        <v>19.039100000000001</v>
      </c>
      <c r="E6" s="24">
        <v>13.709899999999999</v>
      </c>
      <c r="F6" s="24">
        <v>0.52359100000000003</v>
      </c>
      <c r="G6" s="153">
        <v>-22.590699999999998</v>
      </c>
      <c r="J6" s="2"/>
      <c r="K6" s="2"/>
      <c r="N6">
        <v>5</v>
      </c>
      <c r="O6">
        <v>15</v>
      </c>
      <c r="P6" s="159">
        <v>29.3627</v>
      </c>
      <c r="Q6" s="28">
        <v>34.883800000000001</v>
      </c>
      <c r="R6" s="28">
        <v>17.368099999999998</v>
      </c>
      <c r="S6" s="28">
        <v>5.0300099999999999</v>
      </c>
      <c r="T6" s="162">
        <v>-6.1515399999999998</v>
      </c>
    </row>
    <row r="7" spans="1:22">
      <c r="A7" s="23">
        <v>3</v>
      </c>
      <c r="B7" s="23">
        <v>10</v>
      </c>
      <c r="C7" s="151">
        <v>5.9763099999999998</v>
      </c>
      <c r="D7" s="24">
        <v>19.472799999999999</v>
      </c>
      <c r="E7" s="24">
        <v>14.6454</v>
      </c>
      <c r="F7" s="24">
        <v>0.59339299999999995</v>
      </c>
      <c r="G7" s="153">
        <v>-22.197500000000002</v>
      </c>
      <c r="J7" s="2"/>
      <c r="K7" s="2"/>
      <c r="N7">
        <v>5</v>
      </c>
      <c r="O7">
        <v>16</v>
      </c>
      <c r="P7" s="160">
        <v>22.649100000000001</v>
      </c>
      <c r="Q7" s="5">
        <v>30.9343</v>
      </c>
      <c r="R7" s="5">
        <v>17.959800000000001</v>
      </c>
      <c r="S7" s="5">
        <v>3.1669200000000002</v>
      </c>
      <c r="T7" s="163">
        <v>-10.144600000000001</v>
      </c>
    </row>
    <row r="8" spans="1:22">
      <c r="A8" s="23">
        <v>3</v>
      </c>
      <c r="B8" s="23">
        <v>1000000000</v>
      </c>
      <c r="C8" s="152">
        <v>11.246499999999999</v>
      </c>
      <c r="D8" s="25">
        <v>21.607199999999999</v>
      </c>
      <c r="E8" s="25">
        <v>21.604900000000001</v>
      </c>
      <c r="F8" s="25">
        <v>1.45231</v>
      </c>
      <c r="G8" s="154">
        <v>-20.1816</v>
      </c>
      <c r="J8" s="2"/>
      <c r="K8" s="2"/>
    </row>
    <row r="10" spans="1:22">
      <c r="N10" s="3" t="s">
        <v>2</v>
      </c>
      <c r="O10" s="3" t="s">
        <v>3</v>
      </c>
    </row>
    <row r="11" spans="1:22">
      <c r="A11" s="3" t="s">
        <v>2</v>
      </c>
      <c r="B11" s="3" t="s">
        <v>3</v>
      </c>
      <c r="N11" s="14">
        <v>14.817399999999999</v>
      </c>
      <c r="O11" s="137">
        <v>75.376800000000003</v>
      </c>
    </row>
    <row r="12" spans="1:22">
      <c r="A12" s="31">
        <v>10.639200000000001</v>
      </c>
      <c r="B12" s="143">
        <v>9.1136999999999997</v>
      </c>
      <c r="N12" s="30">
        <v>15.7445</v>
      </c>
      <c r="O12" s="138">
        <v>54.442500000000003</v>
      </c>
    </row>
    <row r="13" spans="1:22">
      <c r="A13" s="147">
        <v>11.7234</v>
      </c>
      <c r="B13" s="155">
        <v>6.1856</v>
      </c>
      <c r="N13" s="148">
        <v>16.5916</v>
      </c>
      <c r="O13" s="150">
        <v>39.765300000000003</v>
      </c>
    </row>
    <row r="14" spans="1:22">
      <c r="A14" s="24">
        <v>12.817500000000001</v>
      </c>
      <c r="B14" s="151">
        <v>6.6222899999999996</v>
      </c>
      <c r="N14" s="28">
        <v>17.368099999999998</v>
      </c>
      <c r="O14" s="159">
        <v>29.3627</v>
      </c>
    </row>
    <row r="15" spans="1:22">
      <c r="A15" s="24">
        <v>13.709899999999999</v>
      </c>
      <c r="B15" s="151">
        <v>5.9031000000000002</v>
      </c>
      <c r="N15" s="5">
        <v>17.959800000000001</v>
      </c>
      <c r="O15" s="160">
        <v>22.649100000000001</v>
      </c>
    </row>
    <row r="16" spans="1:22">
      <c r="A16" s="24">
        <v>14.6454</v>
      </c>
      <c r="B16" s="151">
        <v>5.9763099999999998</v>
      </c>
    </row>
    <row r="21" spans="1:16">
      <c r="A21" s="3" t="s">
        <v>2</v>
      </c>
      <c r="B21" s="3" t="s">
        <v>4</v>
      </c>
      <c r="N21" s="3" t="s">
        <v>2</v>
      </c>
      <c r="O21" s="3" t="s">
        <v>4</v>
      </c>
    </row>
    <row r="22" spans="1:16">
      <c r="A22" s="145">
        <v>10.639200000000001</v>
      </c>
      <c r="B22" s="31">
        <v>21.265699999999999</v>
      </c>
      <c r="N22" s="14">
        <v>14.817399999999999</v>
      </c>
      <c r="O22" s="14">
        <v>85.537899999999993</v>
      </c>
    </row>
    <row r="23" spans="1:16">
      <c r="A23" s="156">
        <v>11.7234</v>
      </c>
      <c r="B23" s="147">
        <v>19.2806</v>
      </c>
      <c r="N23" s="30">
        <v>15.7445</v>
      </c>
      <c r="O23" s="30">
        <v>54.185899999999997</v>
      </c>
    </row>
    <row r="24" spans="1:16">
      <c r="A24" s="153">
        <v>12.817500000000001</v>
      </c>
      <c r="B24" s="24">
        <v>19.651499999999999</v>
      </c>
      <c r="N24" s="148">
        <v>16.5916</v>
      </c>
      <c r="O24" s="148">
        <v>40.930199999999999</v>
      </c>
    </row>
    <row r="25" spans="1:16">
      <c r="A25" s="153">
        <v>13.709899999999999</v>
      </c>
      <c r="B25" s="24">
        <v>19.039100000000001</v>
      </c>
      <c r="N25" s="28">
        <v>17.368099999999998</v>
      </c>
      <c r="O25" s="28">
        <v>34.883800000000001</v>
      </c>
    </row>
    <row r="26" spans="1:16">
      <c r="A26" s="153">
        <v>14.6454</v>
      </c>
      <c r="B26" s="24">
        <v>19.472799999999999</v>
      </c>
      <c r="N26" s="5">
        <v>17.959800000000001</v>
      </c>
      <c r="O26" s="5">
        <v>30.9343</v>
      </c>
    </row>
    <row r="30" spans="1:16">
      <c r="A30" s="3" t="s">
        <v>2</v>
      </c>
      <c r="B30" s="3" t="s">
        <v>3</v>
      </c>
      <c r="C30" s="3" t="s">
        <v>4</v>
      </c>
      <c r="N30" s="3" t="s">
        <v>2</v>
      </c>
      <c r="O30" s="3" t="s">
        <v>3</v>
      </c>
      <c r="P30" s="3" t="s">
        <v>4</v>
      </c>
    </row>
    <row r="31" spans="1:16">
      <c r="A31" s="24">
        <v>9.5007699999999993</v>
      </c>
      <c r="B31" s="151">
        <v>21.8367</v>
      </c>
      <c r="C31" s="24">
        <v>29.084599999999998</v>
      </c>
      <c r="N31" s="14">
        <v>14.817399999999999</v>
      </c>
      <c r="O31" s="137">
        <v>75.376800000000003</v>
      </c>
      <c r="P31" s="14">
        <v>85.537899999999993</v>
      </c>
    </row>
    <row r="32" spans="1:16">
      <c r="A32" s="31">
        <v>10.639200000000001</v>
      </c>
      <c r="B32" s="143">
        <v>9.1136999999999997</v>
      </c>
      <c r="C32" s="31">
        <v>21.265699999999999</v>
      </c>
      <c r="N32" s="30">
        <v>15.7445</v>
      </c>
      <c r="O32" s="138">
        <v>54.442500000000003</v>
      </c>
      <c r="P32" s="30">
        <v>54.185899999999997</v>
      </c>
    </row>
    <row r="33" spans="1:16">
      <c r="A33" s="147">
        <v>11.7234</v>
      </c>
      <c r="B33" s="155">
        <v>6.1856</v>
      </c>
      <c r="C33" s="147">
        <v>19.2806</v>
      </c>
      <c r="N33" s="148">
        <v>16.5916</v>
      </c>
      <c r="O33" s="150">
        <v>39.765300000000003</v>
      </c>
      <c r="P33" s="148">
        <v>40.930199999999999</v>
      </c>
    </row>
    <row r="34" spans="1:16">
      <c r="A34" s="24">
        <v>12.817500000000001</v>
      </c>
      <c r="B34" s="151">
        <v>6.6222899999999996</v>
      </c>
      <c r="C34" s="24">
        <v>19.651499999999999</v>
      </c>
      <c r="N34" s="28">
        <v>17.368099999999998</v>
      </c>
      <c r="O34" s="159">
        <v>29.3627</v>
      </c>
      <c r="P34" s="28">
        <v>34.883800000000001</v>
      </c>
    </row>
    <row r="35" spans="1:16">
      <c r="A35" s="24">
        <v>13.709899999999999</v>
      </c>
      <c r="B35" s="151">
        <v>5.9031000000000002</v>
      </c>
      <c r="C35" s="24">
        <v>19.039100000000001</v>
      </c>
      <c r="N35" s="5">
        <v>17.959800000000001</v>
      </c>
      <c r="O35" s="160">
        <v>22.649100000000001</v>
      </c>
      <c r="P35" s="5">
        <v>30.9343</v>
      </c>
    </row>
    <row r="36" spans="1:16">
      <c r="A36" s="24">
        <v>14.6454</v>
      </c>
      <c r="B36" s="151">
        <v>5.9763099999999998</v>
      </c>
      <c r="C36" s="24">
        <v>19.472799999999999</v>
      </c>
    </row>
    <row r="48" spans="1:16">
      <c r="A48" s="3" t="s">
        <v>2</v>
      </c>
      <c r="B48" s="3" t="s">
        <v>10</v>
      </c>
      <c r="N48" s="3" t="s">
        <v>2</v>
      </c>
      <c r="O48" s="3" t="s">
        <v>10</v>
      </c>
    </row>
    <row r="49" spans="1:15">
      <c r="A49" s="24">
        <v>9.5007699999999993</v>
      </c>
      <c r="B49" s="24">
        <v>4.4721399999999996</v>
      </c>
      <c r="N49" s="14">
        <v>14.817399999999999</v>
      </c>
      <c r="O49" s="14">
        <v>47.151699999999998</v>
      </c>
    </row>
    <row r="50" spans="1:15">
      <c r="A50" s="31">
        <v>10.639200000000001</v>
      </c>
      <c r="B50" s="31">
        <v>1.18161</v>
      </c>
      <c r="N50" s="30">
        <v>15.7445</v>
      </c>
      <c r="O50" s="30">
        <v>19.434999999999999</v>
      </c>
    </row>
    <row r="51" spans="1:15">
      <c r="A51" s="147">
        <v>11.7234</v>
      </c>
      <c r="B51" s="147">
        <v>0.64653499999999997</v>
      </c>
      <c r="N51" s="148">
        <v>16.5916</v>
      </c>
      <c r="O51" s="148">
        <v>9.1403400000000001</v>
      </c>
    </row>
    <row r="52" spans="1:15">
      <c r="A52" s="24">
        <v>12.817500000000001</v>
      </c>
      <c r="B52" s="24">
        <v>0.72865400000000002</v>
      </c>
      <c r="N52" s="28">
        <v>17.368099999999998</v>
      </c>
      <c r="O52" s="28">
        <v>5.0300099999999999</v>
      </c>
    </row>
    <row r="53" spans="1:15">
      <c r="A53" s="24">
        <v>13.709899999999999</v>
      </c>
      <c r="B53" s="24">
        <v>0.52359100000000003</v>
      </c>
      <c r="N53" s="5">
        <v>17.959800000000001</v>
      </c>
      <c r="O53" s="5">
        <v>3.1669200000000002</v>
      </c>
    </row>
    <row r="54" spans="1:15">
      <c r="A54" s="24">
        <v>14.6454</v>
      </c>
      <c r="B54" s="24">
        <v>0.59339299999999995</v>
      </c>
    </row>
    <row r="59" spans="1:15">
      <c r="A59" s="3" t="s">
        <v>2</v>
      </c>
      <c r="B59" s="3" t="s">
        <v>11</v>
      </c>
      <c r="N59" s="3" t="s">
        <v>2</v>
      </c>
      <c r="O59" s="3" t="s">
        <v>11</v>
      </c>
    </row>
    <row r="60" spans="1:15">
      <c r="A60" s="24">
        <v>9.5007699999999993</v>
      </c>
      <c r="B60" s="153">
        <v>-12.4872</v>
      </c>
      <c r="N60" s="21">
        <v>13.798299999999999</v>
      </c>
      <c r="O60" s="161">
        <v>99.984300000000005</v>
      </c>
    </row>
    <row r="61" spans="1:15">
      <c r="A61" s="31">
        <v>10.639200000000001</v>
      </c>
      <c r="B61" s="145">
        <v>-20.303000000000001</v>
      </c>
      <c r="N61" s="14">
        <v>14.817399999999999</v>
      </c>
      <c r="O61" s="136">
        <v>44.713700000000003</v>
      </c>
    </row>
    <row r="62" spans="1:15">
      <c r="A62" s="147">
        <v>11.7234</v>
      </c>
      <c r="B62" s="156">
        <v>-22.340199999999999</v>
      </c>
      <c r="N62" s="30">
        <v>15.7445</v>
      </c>
      <c r="O62" s="126">
        <v>13.1486</v>
      </c>
    </row>
    <row r="63" spans="1:15">
      <c r="A63" s="24">
        <v>12.817500000000001</v>
      </c>
      <c r="B63" s="153">
        <v>-21.996099999999998</v>
      </c>
      <c r="N63" s="148">
        <v>16.5916</v>
      </c>
      <c r="O63" s="149">
        <v>-0.13678399999999999</v>
      </c>
    </row>
    <row r="64" spans="1:15">
      <c r="A64" s="24">
        <v>13.709899999999999</v>
      </c>
      <c r="B64" s="153">
        <v>-22.590699999999998</v>
      </c>
      <c r="N64" s="28">
        <v>17.368099999999998</v>
      </c>
      <c r="O64" s="162">
        <v>-6.1515399999999998</v>
      </c>
    </row>
    <row r="65" spans="1:15">
      <c r="A65" s="24">
        <v>14.6454</v>
      </c>
      <c r="B65" s="153">
        <v>-22.197500000000002</v>
      </c>
      <c r="N65" s="5">
        <v>17.959800000000001</v>
      </c>
      <c r="O65" s="163">
        <v>-10.144600000000001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36"/>
  <sheetViews>
    <sheetView topLeftCell="E1" workbookViewId="0" xr3:uid="{78B4E459-6924-5F8B-B7BA-2DD04133E49E}">
      <selection activeCell="K20" sqref="K20"/>
    </sheetView>
  </sheetViews>
  <sheetFormatPr defaultRowHeight="15"/>
  <cols>
    <col min="5" max="5" width="10.7109375" bestFit="1" customWidth="1"/>
    <col min="6" max="6" width="25" bestFit="1" customWidth="1"/>
    <col min="7" max="7" width="10.5703125" customWidth="1"/>
    <col min="19" max="19" width="11.85546875" customWidth="1"/>
    <col min="20" max="20" width="14.5703125" bestFit="1" customWidth="1"/>
    <col min="21" max="21" width="13.42578125" customWidth="1"/>
    <col min="24" max="24" width="11.7109375" bestFit="1" customWidth="1"/>
  </cols>
  <sheetData>
    <row r="1" spans="2:24">
      <c r="W1" s="194" t="s">
        <v>13</v>
      </c>
      <c r="X1" s="194" t="s">
        <v>42</v>
      </c>
    </row>
    <row r="2" spans="2:24">
      <c r="B2" s="1" t="s">
        <v>7</v>
      </c>
      <c r="C2" s="1" t="s">
        <v>8</v>
      </c>
      <c r="D2" s="1" t="s">
        <v>9</v>
      </c>
      <c r="E2" s="1" t="s">
        <v>5</v>
      </c>
      <c r="F2" s="1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3</v>
      </c>
      <c r="N2" s="3" t="s">
        <v>4</v>
      </c>
      <c r="O2" s="3" t="s">
        <v>2</v>
      </c>
      <c r="P2" s="3" t="s">
        <v>10</v>
      </c>
      <c r="Q2" s="3" t="s">
        <v>11</v>
      </c>
      <c r="R2" s="3" t="s">
        <v>12</v>
      </c>
      <c r="W2" s="193">
        <v>1</v>
      </c>
      <c r="X2" s="193">
        <v>164886.30540000001</v>
      </c>
    </row>
    <row r="3" spans="2:24">
      <c r="B3" s="22">
        <v>1</v>
      </c>
      <c r="C3" s="23">
        <v>100</v>
      </c>
      <c r="D3" s="23">
        <v>3</v>
      </c>
      <c r="E3" s="23">
        <v>5</v>
      </c>
      <c r="F3" s="23" t="s">
        <v>22</v>
      </c>
      <c r="G3" s="24">
        <v>52.955800000000004</v>
      </c>
      <c r="H3" s="24">
        <v>52.941400000000002</v>
      </c>
      <c r="I3" s="24">
        <v>52.894399999999997</v>
      </c>
      <c r="J3" s="24">
        <v>52.959899999999998</v>
      </c>
      <c r="K3" s="24">
        <v>53.011099999999999</v>
      </c>
      <c r="L3" s="24">
        <v>53.079300000000003</v>
      </c>
      <c r="M3" s="24">
        <v>21.8367</v>
      </c>
      <c r="N3" s="24">
        <v>29.084599999999998</v>
      </c>
      <c r="O3" s="24">
        <v>9.5007699999999993</v>
      </c>
      <c r="P3" s="24">
        <v>4.4721399999999996</v>
      </c>
      <c r="Q3" s="24">
        <v>-12.4872</v>
      </c>
      <c r="R3" s="24">
        <v>90.491500000000002</v>
      </c>
      <c r="W3" s="193">
        <v>2</v>
      </c>
      <c r="X3" s="193">
        <v>164671.9124</v>
      </c>
    </row>
    <row r="4" spans="2:24">
      <c r="B4" s="22">
        <v>2</v>
      </c>
      <c r="C4" s="23">
        <v>100</v>
      </c>
      <c r="D4" s="23">
        <v>3</v>
      </c>
      <c r="E4" s="23">
        <v>6</v>
      </c>
      <c r="F4" s="23" t="s">
        <v>22</v>
      </c>
      <c r="G4" s="24">
        <v>57.454300000000003</v>
      </c>
      <c r="H4" s="24">
        <v>57.438800000000001</v>
      </c>
      <c r="I4" s="24">
        <v>57.411099999999998</v>
      </c>
      <c r="J4" s="24">
        <v>57.361499999999999</v>
      </c>
      <c r="K4" s="24">
        <v>57.3626</v>
      </c>
      <c r="L4" s="24">
        <v>57.539900000000003</v>
      </c>
      <c r="M4" s="24">
        <v>9.1136999999999997</v>
      </c>
      <c r="N4" s="24">
        <v>21.265699999999999</v>
      </c>
      <c r="O4" s="24">
        <v>10.639200000000001</v>
      </c>
      <c r="P4" s="24">
        <v>1.18161</v>
      </c>
      <c r="Q4" s="24">
        <v>-20.303000000000001</v>
      </c>
      <c r="R4" s="24">
        <v>90.643100000000004</v>
      </c>
      <c r="S4" s="1" t="s">
        <v>24</v>
      </c>
      <c r="T4" t="s">
        <v>35</v>
      </c>
      <c r="U4" t="s">
        <v>25</v>
      </c>
      <c r="W4" s="193">
        <v>3</v>
      </c>
      <c r="X4" s="193">
        <v>165245.15479999999</v>
      </c>
    </row>
    <row r="5" spans="2:24">
      <c r="B5" s="157">
        <v>3</v>
      </c>
      <c r="C5" s="146">
        <v>100</v>
      </c>
      <c r="D5" s="146">
        <v>3</v>
      </c>
      <c r="E5" s="146">
        <v>7</v>
      </c>
      <c r="F5" s="146" t="s">
        <v>22</v>
      </c>
      <c r="G5" s="147">
        <v>60.974499999999999</v>
      </c>
      <c r="H5" s="147">
        <v>61.023299999999999</v>
      </c>
      <c r="I5" s="147">
        <v>60.9114</v>
      </c>
      <c r="J5" s="147">
        <v>60.987499999999997</v>
      </c>
      <c r="K5" s="147">
        <v>60.996499999999997</v>
      </c>
      <c r="L5" s="147">
        <v>61.022799999999997</v>
      </c>
      <c r="M5" s="147">
        <v>6.1856</v>
      </c>
      <c r="N5" s="147">
        <v>19.2806</v>
      </c>
      <c r="O5" s="147">
        <v>11.7234</v>
      </c>
      <c r="P5" s="147">
        <v>0.64653499999999997</v>
      </c>
      <c r="Q5" s="147">
        <v>-22.340199999999999</v>
      </c>
      <c r="R5" s="147">
        <v>90.460999999999999</v>
      </c>
      <c r="S5" t="s">
        <v>43</v>
      </c>
      <c r="T5" t="s">
        <v>44</v>
      </c>
      <c r="U5">
        <f>AVERAGE(X2:X4)</f>
        <v>164934.45753333333</v>
      </c>
    </row>
    <row r="6" spans="2:24">
      <c r="B6" s="22">
        <v>4</v>
      </c>
      <c r="C6" s="23">
        <v>100</v>
      </c>
      <c r="D6" s="23">
        <v>3</v>
      </c>
      <c r="E6" s="23">
        <v>8</v>
      </c>
      <c r="F6" s="23" t="s">
        <v>22</v>
      </c>
      <c r="G6" s="24">
        <v>64.216300000000004</v>
      </c>
      <c r="H6" s="24">
        <v>64.134100000000004</v>
      </c>
      <c r="I6" s="24">
        <v>64.222800000000007</v>
      </c>
      <c r="J6" s="24">
        <v>64.145099999999999</v>
      </c>
      <c r="K6" s="24">
        <v>64.274500000000003</v>
      </c>
      <c r="L6" s="24">
        <v>64.317700000000002</v>
      </c>
      <c r="M6" s="24">
        <v>6.6222899999999996</v>
      </c>
      <c r="N6" s="24">
        <v>19.651499999999999</v>
      </c>
      <c r="O6" s="24">
        <v>12.817500000000001</v>
      </c>
      <c r="P6" s="24">
        <v>0.72865400000000002</v>
      </c>
      <c r="Q6" s="24">
        <v>-21.996099999999998</v>
      </c>
      <c r="R6" s="24">
        <v>90.676699999999997</v>
      </c>
    </row>
    <row r="7" spans="2:24">
      <c r="B7" s="22">
        <v>5</v>
      </c>
      <c r="C7" s="23">
        <v>100</v>
      </c>
      <c r="D7" s="23">
        <v>3</v>
      </c>
      <c r="E7" s="23">
        <v>9</v>
      </c>
      <c r="F7" s="23" t="s">
        <v>22</v>
      </c>
      <c r="G7" s="24">
        <v>65.528300000000002</v>
      </c>
      <c r="H7" s="24">
        <v>65.778400000000005</v>
      </c>
      <c r="I7" s="24">
        <v>65.6357</v>
      </c>
      <c r="J7" s="24">
        <v>65.556799999999996</v>
      </c>
      <c r="K7" s="24">
        <v>65.637600000000006</v>
      </c>
      <c r="L7" s="24">
        <v>65.786699999999996</v>
      </c>
      <c r="M7" s="24">
        <v>5.9031000000000002</v>
      </c>
      <c r="N7" s="24">
        <v>19.039100000000001</v>
      </c>
      <c r="O7" s="24">
        <v>13.709899999999999</v>
      </c>
      <c r="P7" s="24">
        <v>0.52359100000000003</v>
      </c>
      <c r="Q7" s="24">
        <v>-22.590699999999998</v>
      </c>
      <c r="R7" s="24">
        <v>90.426699999999997</v>
      </c>
    </row>
    <row r="8" spans="2:24">
      <c r="B8" s="22">
        <v>6</v>
      </c>
      <c r="C8" s="23">
        <v>100</v>
      </c>
      <c r="D8" s="23">
        <v>3</v>
      </c>
      <c r="E8" s="23">
        <v>10</v>
      </c>
      <c r="F8" s="23" t="s">
        <v>22</v>
      </c>
      <c r="G8" s="24">
        <v>66.876999999999995</v>
      </c>
      <c r="H8" s="24">
        <v>67.058300000000003</v>
      </c>
      <c r="I8" s="24">
        <v>67.112499999999997</v>
      </c>
      <c r="J8" s="24">
        <v>66.9589</v>
      </c>
      <c r="K8" s="24">
        <v>66.921499999999995</v>
      </c>
      <c r="L8" s="24">
        <v>67.172700000000006</v>
      </c>
      <c r="M8" s="24">
        <v>5.9763099999999998</v>
      </c>
      <c r="N8" s="24">
        <v>19.472799999999999</v>
      </c>
      <c r="O8" s="24">
        <v>14.6454</v>
      </c>
      <c r="P8" s="24">
        <v>0.59339299999999995</v>
      </c>
      <c r="Q8" s="24">
        <v>-22.197500000000002</v>
      </c>
      <c r="R8" s="24">
        <v>90.450999999999993</v>
      </c>
    </row>
    <row r="9" spans="2:24">
      <c r="B9" s="22">
        <v>7</v>
      </c>
      <c r="C9" s="23">
        <v>100</v>
      </c>
      <c r="D9" s="23">
        <v>3</v>
      </c>
      <c r="E9" s="23">
        <v>1000000000</v>
      </c>
      <c r="F9" s="23" t="s">
        <v>22</v>
      </c>
      <c r="G9" s="25">
        <v>69.516000000000005</v>
      </c>
      <c r="H9" s="25">
        <v>69.849100000000007</v>
      </c>
      <c r="I9" s="25">
        <v>69.629900000000006</v>
      </c>
      <c r="J9" s="25">
        <v>69.459800000000001</v>
      </c>
      <c r="K9" s="25">
        <v>69.411799999999999</v>
      </c>
      <c r="L9" s="25">
        <v>69.889700000000005</v>
      </c>
      <c r="M9" s="25">
        <v>11.246499999999999</v>
      </c>
      <c r="N9" s="25">
        <v>21.607199999999999</v>
      </c>
      <c r="O9" s="25">
        <v>21.604900000000001</v>
      </c>
      <c r="P9" s="25">
        <v>1.45231</v>
      </c>
      <c r="Q9" s="25">
        <v>-20.1816</v>
      </c>
      <c r="R9" s="25">
        <v>90.548299999999998</v>
      </c>
      <c r="W9" s="194" t="s">
        <v>13</v>
      </c>
      <c r="X9" s="194" t="s">
        <v>42</v>
      </c>
    </row>
    <row r="10" spans="2:24">
      <c r="B10" s="1">
        <v>8</v>
      </c>
      <c r="C10">
        <v>100</v>
      </c>
      <c r="D10">
        <v>5</v>
      </c>
      <c r="E10">
        <v>9</v>
      </c>
      <c r="F10" t="s">
        <v>28</v>
      </c>
      <c r="G10" s="14">
        <v>71.608000000000004</v>
      </c>
      <c r="H10" s="14">
        <v>71.454400000000007</v>
      </c>
      <c r="I10" s="14">
        <v>71.470100000000002</v>
      </c>
      <c r="J10" s="14">
        <v>71.569400000000002</v>
      </c>
      <c r="K10" s="14">
        <v>71.5608</v>
      </c>
      <c r="L10" s="14">
        <v>71.417100000000005</v>
      </c>
      <c r="M10" s="14">
        <v>97.124399999999994</v>
      </c>
      <c r="N10" s="14">
        <v>499.625</v>
      </c>
      <c r="O10" s="14">
        <v>11.8812</v>
      </c>
      <c r="P10" s="143">
        <v>99.109200000000001</v>
      </c>
      <c r="Q10" s="14">
        <v>459.01400000000001</v>
      </c>
      <c r="R10" s="14">
        <v>84.195800000000006</v>
      </c>
      <c r="W10" s="193">
        <v>1</v>
      </c>
      <c r="X10" s="193">
        <v>134043.89259999999</v>
      </c>
    </row>
    <row r="11" spans="2:24">
      <c r="B11" s="1">
        <v>9</v>
      </c>
      <c r="C11">
        <v>100</v>
      </c>
      <c r="D11">
        <v>5</v>
      </c>
      <c r="E11">
        <v>10</v>
      </c>
      <c r="F11" t="s">
        <v>28</v>
      </c>
      <c r="G11" s="14">
        <v>74.321700000000007</v>
      </c>
      <c r="H11" s="14">
        <v>74.298400000000001</v>
      </c>
      <c r="I11" s="14">
        <v>74.212699999999998</v>
      </c>
      <c r="J11" s="14">
        <v>74.206800000000001</v>
      </c>
      <c r="K11" s="14">
        <v>74.227800000000002</v>
      </c>
      <c r="L11" s="14">
        <v>74.416600000000003</v>
      </c>
      <c r="M11" s="14">
        <v>94.875399999999999</v>
      </c>
      <c r="N11" s="14">
        <v>303.58800000000002</v>
      </c>
      <c r="O11" s="14">
        <v>12.819800000000001</v>
      </c>
      <c r="P11" s="143">
        <v>99.126900000000006</v>
      </c>
      <c r="Q11" s="14">
        <v>262.97300000000001</v>
      </c>
      <c r="R11" s="14">
        <v>86.747399999999999</v>
      </c>
      <c r="W11" s="193">
        <v>2</v>
      </c>
      <c r="X11" s="193">
        <v>134020.226</v>
      </c>
    </row>
    <row r="12" spans="2:24">
      <c r="B12" s="1">
        <v>10</v>
      </c>
      <c r="C12">
        <v>100</v>
      </c>
      <c r="D12">
        <v>5</v>
      </c>
      <c r="E12">
        <v>11</v>
      </c>
      <c r="F12" t="s">
        <v>28</v>
      </c>
      <c r="G12" s="21">
        <v>76.2881</v>
      </c>
      <c r="H12" s="21">
        <v>76.325000000000003</v>
      </c>
      <c r="I12" s="21">
        <v>76.334699999999998</v>
      </c>
      <c r="J12" s="21">
        <v>76.335599999999999</v>
      </c>
      <c r="K12" s="21">
        <v>76.357799999999997</v>
      </c>
      <c r="L12" s="21">
        <v>76.292000000000002</v>
      </c>
      <c r="M12" s="21">
        <v>86.124700000000004</v>
      </c>
      <c r="N12" s="21">
        <v>140.68</v>
      </c>
      <c r="O12" s="21">
        <v>13.798299999999999</v>
      </c>
      <c r="P12" s="191">
        <v>99.111999999999995</v>
      </c>
      <c r="Q12" s="21">
        <v>99.984300000000005</v>
      </c>
      <c r="R12" s="21">
        <v>88.463300000000004</v>
      </c>
      <c r="W12" s="193">
        <v>3</v>
      </c>
      <c r="X12" s="193">
        <v>134284.14910000001</v>
      </c>
    </row>
    <row r="13" spans="2:24">
      <c r="B13" s="1">
        <v>11</v>
      </c>
      <c r="C13">
        <v>100</v>
      </c>
      <c r="D13">
        <v>5</v>
      </c>
      <c r="E13">
        <v>12</v>
      </c>
      <c r="F13" t="s">
        <v>28</v>
      </c>
      <c r="G13" s="14">
        <v>77.826499999999996</v>
      </c>
      <c r="H13" s="14">
        <v>77.678399999999996</v>
      </c>
      <c r="I13" s="14">
        <v>77.703400000000002</v>
      </c>
      <c r="J13" s="14">
        <v>77.642700000000005</v>
      </c>
      <c r="K13" s="14">
        <v>77.800799999999995</v>
      </c>
      <c r="L13" s="14">
        <v>77.761799999999994</v>
      </c>
      <c r="M13" s="14">
        <v>75.376800000000003</v>
      </c>
      <c r="N13" s="14">
        <v>85.537899999999993</v>
      </c>
      <c r="O13" s="14">
        <v>14.817399999999999</v>
      </c>
      <c r="P13" s="14">
        <v>47.151699999999998</v>
      </c>
      <c r="Q13" s="14">
        <v>44.713700000000003</v>
      </c>
      <c r="R13" s="14">
        <v>89.534300000000002</v>
      </c>
      <c r="W13" s="193">
        <v>4</v>
      </c>
      <c r="X13" s="193">
        <v>134004.86859999999</v>
      </c>
    </row>
    <row r="14" spans="2:24">
      <c r="B14" s="1">
        <v>12</v>
      </c>
      <c r="C14">
        <v>100</v>
      </c>
      <c r="D14">
        <v>5</v>
      </c>
      <c r="E14">
        <v>13</v>
      </c>
      <c r="F14" t="s">
        <v>28</v>
      </c>
      <c r="G14" s="14">
        <v>78.215400000000002</v>
      </c>
      <c r="H14" s="14">
        <v>78.141199999999998</v>
      </c>
      <c r="I14" s="14">
        <v>78.044300000000007</v>
      </c>
      <c r="J14" s="14">
        <v>78.200299999999999</v>
      </c>
      <c r="K14" s="14">
        <v>78.175899999999999</v>
      </c>
      <c r="L14" s="14">
        <v>78.1006</v>
      </c>
      <c r="M14" s="14">
        <v>54.442500000000003</v>
      </c>
      <c r="N14" s="14">
        <v>54.185899999999997</v>
      </c>
      <c r="O14" s="14">
        <v>15.7445</v>
      </c>
      <c r="P14" s="14">
        <v>19.434999999999999</v>
      </c>
      <c r="Q14" s="14">
        <v>13.1486</v>
      </c>
      <c r="R14" s="14">
        <v>89.694800000000001</v>
      </c>
      <c r="S14" s="1" t="s">
        <v>24</v>
      </c>
      <c r="T14" t="s">
        <v>35</v>
      </c>
      <c r="U14" t="s">
        <v>25</v>
      </c>
      <c r="W14" s="193">
        <v>5</v>
      </c>
      <c r="X14" s="193">
        <v>134266.1581</v>
      </c>
    </row>
    <row r="15" spans="2:24">
      <c r="B15" s="157">
        <v>13</v>
      </c>
      <c r="C15" s="146">
        <v>100</v>
      </c>
      <c r="D15" s="146">
        <v>5</v>
      </c>
      <c r="E15" s="146">
        <v>14</v>
      </c>
      <c r="F15" s="146" t="s">
        <v>28</v>
      </c>
      <c r="G15" s="148">
        <v>78.416799999999995</v>
      </c>
      <c r="H15" s="148">
        <v>78.292699999999996</v>
      </c>
      <c r="I15" s="148">
        <v>78.505899999999997</v>
      </c>
      <c r="J15" s="148">
        <v>78.461200000000005</v>
      </c>
      <c r="K15" s="148">
        <v>78.393799999999999</v>
      </c>
      <c r="L15" s="148">
        <v>78.411699999999996</v>
      </c>
      <c r="M15" s="148">
        <v>39.765300000000003</v>
      </c>
      <c r="N15" s="148">
        <v>40.930199999999999</v>
      </c>
      <c r="O15" s="148">
        <v>16.5916</v>
      </c>
      <c r="P15" s="148">
        <v>9.1403400000000001</v>
      </c>
      <c r="Q15" s="148">
        <v>-0.13678399999999999</v>
      </c>
      <c r="R15" s="148">
        <v>89.743399999999994</v>
      </c>
      <c r="S15" t="s">
        <v>45</v>
      </c>
      <c r="T15" t="s">
        <v>46</v>
      </c>
      <c r="U15">
        <f>AVERAGE(X10:X14)</f>
        <v>134123.85887999999</v>
      </c>
    </row>
    <row r="16" spans="2:24">
      <c r="B16" s="1">
        <v>14</v>
      </c>
      <c r="C16">
        <v>100</v>
      </c>
      <c r="D16">
        <v>5</v>
      </c>
      <c r="E16">
        <v>15</v>
      </c>
      <c r="F16" t="s">
        <v>28</v>
      </c>
      <c r="G16" s="28">
        <v>78.851799999999997</v>
      </c>
      <c r="H16" s="28">
        <v>78.869200000000006</v>
      </c>
      <c r="I16" s="28">
        <v>78.763900000000007</v>
      </c>
      <c r="J16" s="28">
        <v>78.811000000000007</v>
      </c>
      <c r="K16" s="28">
        <v>78.832300000000004</v>
      </c>
      <c r="L16" s="28">
        <v>78.739500000000007</v>
      </c>
      <c r="M16" s="28">
        <v>29.3627</v>
      </c>
      <c r="N16" s="28">
        <v>34.883800000000001</v>
      </c>
      <c r="O16" s="28">
        <v>17.368099999999998</v>
      </c>
      <c r="P16" s="28">
        <v>5.0300099999999999</v>
      </c>
      <c r="Q16" s="28">
        <v>-6.1515399999999998</v>
      </c>
      <c r="R16" s="28">
        <v>89.922499999999999</v>
      </c>
    </row>
    <row r="17" spans="2:21">
      <c r="B17" s="1">
        <v>15</v>
      </c>
      <c r="C17">
        <v>100</v>
      </c>
      <c r="D17">
        <v>5</v>
      </c>
      <c r="E17">
        <v>16</v>
      </c>
      <c r="F17" t="s">
        <v>28</v>
      </c>
      <c r="G17" s="5">
        <v>78.785700000000006</v>
      </c>
      <c r="H17" s="5">
        <v>78.799300000000002</v>
      </c>
      <c r="I17" s="5">
        <v>78.700999999999993</v>
      </c>
      <c r="J17" s="5">
        <v>78.800899999999999</v>
      </c>
      <c r="K17" s="5">
        <v>78.777100000000004</v>
      </c>
      <c r="L17" s="5">
        <v>78.978999999999999</v>
      </c>
      <c r="M17" s="5">
        <v>22.649100000000001</v>
      </c>
      <c r="N17" s="5">
        <v>30.9343</v>
      </c>
      <c r="O17" s="5">
        <v>17.959800000000001</v>
      </c>
      <c r="P17" s="5">
        <v>3.1669200000000002</v>
      </c>
      <c r="Q17" s="5">
        <v>-10.144600000000001</v>
      </c>
      <c r="R17" s="5">
        <v>89.723799999999997</v>
      </c>
    </row>
    <row r="18" spans="2:21">
      <c r="B18" s="1">
        <v>16</v>
      </c>
      <c r="C18">
        <v>100</v>
      </c>
      <c r="D18">
        <v>5</v>
      </c>
      <c r="E18">
        <v>1000000000</v>
      </c>
      <c r="F18" t="s">
        <v>28</v>
      </c>
      <c r="G18" s="29">
        <v>80.253</v>
      </c>
      <c r="H18" s="29">
        <v>80.161699999999996</v>
      </c>
      <c r="I18" s="29">
        <v>80.242400000000004</v>
      </c>
      <c r="J18" s="29">
        <v>80.3626</v>
      </c>
      <c r="K18" s="29">
        <v>80.179699999999997</v>
      </c>
      <c r="L18" s="29">
        <v>80.381900000000002</v>
      </c>
      <c r="M18" s="29">
        <v>10.8787</v>
      </c>
      <c r="N18" s="29">
        <v>24.8521</v>
      </c>
      <c r="O18" s="29">
        <v>24.849699999999999</v>
      </c>
      <c r="P18" s="29">
        <v>0.92623999999999995</v>
      </c>
      <c r="Q18" s="29">
        <v>-16.284600000000001</v>
      </c>
      <c r="R18" s="29">
        <v>89.879900000000006</v>
      </c>
    </row>
    <row r="23" spans="2:21">
      <c r="G23" s="31">
        <v>57.454300000000003</v>
      </c>
      <c r="H23" s="31">
        <v>57.438800000000001</v>
      </c>
      <c r="I23" s="31">
        <v>57.411099999999998</v>
      </c>
      <c r="J23" s="31">
        <v>57.361499999999999</v>
      </c>
      <c r="K23" s="31">
        <v>57.3626</v>
      </c>
      <c r="L23" s="31">
        <v>57.539900000000003</v>
      </c>
      <c r="M23" s="31">
        <v>9.1136999999999997</v>
      </c>
      <c r="N23" s="31">
        <v>21.265699999999999</v>
      </c>
      <c r="O23" s="31">
        <v>10.639200000000001</v>
      </c>
      <c r="P23" s="31">
        <v>1.18161</v>
      </c>
      <c r="Q23" s="31">
        <v>-20.303000000000001</v>
      </c>
      <c r="R23" s="31">
        <v>90.643100000000004</v>
      </c>
      <c r="S23">
        <v>4891</v>
      </c>
      <c r="T23">
        <v>4890</v>
      </c>
      <c r="U23">
        <f>(157846+157752+157720)/3</f>
        <v>157772.66666666666</v>
      </c>
    </row>
    <row r="27" spans="2:21">
      <c r="G27" s="3" t="s">
        <v>16</v>
      </c>
      <c r="H27" s="3" t="s">
        <v>17</v>
      </c>
      <c r="I27" s="3" t="s">
        <v>18</v>
      </c>
      <c r="J27" s="3" t="s">
        <v>19</v>
      </c>
      <c r="K27" s="3" t="s">
        <v>20</v>
      </c>
      <c r="L27" s="3" t="s">
        <v>21</v>
      </c>
      <c r="M27" s="3" t="s">
        <v>3</v>
      </c>
      <c r="N27" s="3" t="s">
        <v>4</v>
      </c>
      <c r="O27" s="3" t="s">
        <v>2</v>
      </c>
      <c r="P27" s="3" t="s">
        <v>10</v>
      </c>
      <c r="Q27" s="3" t="s">
        <v>11</v>
      </c>
      <c r="R27" s="3" t="s">
        <v>12</v>
      </c>
      <c r="S27" s="1" t="s">
        <v>24</v>
      </c>
      <c r="T27" t="s">
        <v>35</v>
      </c>
      <c r="U27" t="s">
        <v>25</v>
      </c>
    </row>
    <row r="28" spans="2:21">
      <c r="G28" s="30">
        <v>78.215400000000002</v>
      </c>
      <c r="H28" s="30">
        <v>78.141199999999998</v>
      </c>
      <c r="I28" s="30">
        <v>78.044300000000007</v>
      </c>
      <c r="J28" s="30">
        <v>78.200299999999999</v>
      </c>
      <c r="K28" s="30">
        <v>78.175899999999999</v>
      </c>
      <c r="L28" s="30">
        <v>78.1006</v>
      </c>
      <c r="M28" s="30">
        <v>54.442500000000003</v>
      </c>
      <c r="N28" s="30">
        <v>54.185899999999997</v>
      </c>
      <c r="O28" s="30">
        <v>15.7445</v>
      </c>
      <c r="P28" s="30">
        <v>19.434999999999999</v>
      </c>
      <c r="Q28" s="30">
        <v>13.1486</v>
      </c>
      <c r="R28" s="30">
        <v>89.694800000000001</v>
      </c>
      <c r="S28">
        <v>8073</v>
      </c>
      <c r="T28">
        <v>8068</v>
      </c>
      <c r="U28">
        <f>(134698+134761+134536+134330+134645)/5</f>
        <v>134594</v>
      </c>
    </row>
    <row r="31" spans="2:21">
      <c r="B31" s="1"/>
      <c r="C31" s="1"/>
      <c r="D31" s="1"/>
      <c r="F31" s="1" t="s">
        <v>5</v>
      </c>
      <c r="G31" s="3" t="s">
        <v>16</v>
      </c>
      <c r="H31" s="3" t="s">
        <v>17</v>
      </c>
      <c r="I31" s="3" t="s">
        <v>18</v>
      </c>
      <c r="J31" s="3" t="s">
        <v>19</v>
      </c>
      <c r="K31" s="3" t="s">
        <v>20</v>
      </c>
      <c r="L31" s="3" t="s">
        <v>21</v>
      </c>
      <c r="M31" s="3" t="s">
        <v>3</v>
      </c>
      <c r="N31" s="3" t="s">
        <v>4</v>
      </c>
      <c r="O31" s="3" t="s">
        <v>2</v>
      </c>
      <c r="P31" s="3" t="s">
        <v>10</v>
      </c>
      <c r="Q31" s="3" t="s">
        <v>11</v>
      </c>
      <c r="R31" s="3" t="s">
        <v>12</v>
      </c>
      <c r="S31" s="1" t="s">
        <v>24</v>
      </c>
      <c r="T31" t="s">
        <v>35</v>
      </c>
      <c r="U31" t="s">
        <v>25</v>
      </c>
    </row>
    <row r="32" spans="2:21">
      <c r="B32" s="157"/>
      <c r="C32" s="146"/>
      <c r="D32" s="146"/>
      <c r="F32" s="146">
        <v>14</v>
      </c>
      <c r="G32" s="150">
        <v>78.416799999999995</v>
      </c>
      <c r="H32" s="148">
        <v>78.292699999999996</v>
      </c>
      <c r="I32" s="148">
        <v>78.505899999999997</v>
      </c>
      <c r="J32" s="148">
        <v>78.461200000000005</v>
      </c>
      <c r="K32" s="148">
        <v>78.393799999999999</v>
      </c>
      <c r="L32" s="148">
        <v>78.411699999999996</v>
      </c>
      <c r="M32" s="148">
        <v>39.765300000000003</v>
      </c>
      <c r="N32" s="148">
        <v>40.930199999999999</v>
      </c>
      <c r="O32" s="148">
        <v>16.5916</v>
      </c>
      <c r="P32" s="148">
        <v>9.1403400000000001</v>
      </c>
      <c r="Q32" s="148">
        <v>-0.13678399999999999</v>
      </c>
      <c r="R32" s="148">
        <v>89.743399999999994</v>
      </c>
      <c r="S32" t="s">
        <v>45</v>
      </c>
      <c r="T32" t="s">
        <v>46</v>
      </c>
      <c r="U32">
        <v>134123.85887999999</v>
      </c>
    </row>
    <row r="35" spans="7:21">
      <c r="G35" s="3" t="s">
        <v>16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3" t="s">
        <v>3</v>
      </c>
      <c r="N35" s="3" t="s">
        <v>4</v>
      </c>
      <c r="O35" s="3" t="s">
        <v>2</v>
      </c>
      <c r="P35" s="3" t="s">
        <v>10</v>
      </c>
      <c r="Q35" s="3" t="s">
        <v>11</v>
      </c>
      <c r="R35" s="3" t="s">
        <v>12</v>
      </c>
      <c r="S35" s="1" t="s">
        <v>24</v>
      </c>
      <c r="T35" t="s">
        <v>35</v>
      </c>
      <c r="U35" t="s">
        <v>25</v>
      </c>
    </row>
    <row r="36" spans="7:21">
      <c r="G36" s="147">
        <v>60.974499999999999</v>
      </c>
      <c r="H36" s="147">
        <v>61.023299999999999</v>
      </c>
      <c r="I36" s="147">
        <v>60.9114</v>
      </c>
      <c r="J36" s="147">
        <v>60.987499999999997</v>
      </c>
      <c r="K36" s="147">
        <v>60.996499999999997</v>
      </c>
      <c r="L36" s="147">
        <v>61.022799999999997</v>
      </c>
      <c r="M36" s="147">
        <v>6.1856</v>
      </c>
      <c r="N36" s="147">
        <v>19.2806</v>
      </c>
      <c r="O36" s="147">
        <v>11.7234</v>
      </c>
      <c r="P36" s="147">
        <v>0.64653499999999997</v>
      </c>
      <c r="Q36" s="147">
        <v>-22.340199999999999</v>
      </c>
      <c r="R36" s="147">
        <v>90.460999999999999</v>
      </c>
      <c r="S36" t="s">
        <v>43</v>
      </c>
      <c r="T36" t="s">
        <v>44</v>
      </c>
      <c r="U36">
        <v>164934.45753333333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celia</dc:creator>
  <cp:keywords/>
  <dc:description/>
  <cp:lastModifiedBy/>
  <cp:revision/>
  <dcterms:created xsi:type="dcterms:W3CDTF">2019-04-02T15:34:32Z</dcterms:created>
  <dcterms:modified xsi:type="dcterms:W3CDTF">2019-04-10T14:21:41Z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245b2fdd-2c50-4d95-97de-b6b991e824ea</vt:lpwstr>
  </property>
</Properties>
</file>