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677022/Downloads/"/>
    </mc:Choice>
  </mc:AlternateContent>
  <xr:revisionPtr revIDLastSave="0" documentId="13_ncr:1_{D55A4437-F68C-4449-82D2-A041BCF8C780}" xr6:coauthVersionLast="36" xr6:coauthVersionMax="47" xr10:uidLastSave="{00000000-0000-0000-0000-000000000000}"/>
  <bookViews>
    <workbookView xWindow="0" yWindow="760" windowWidth="34560" windowHeight="20480" tabRatio="384" activeTab="1" xr2:uid="{00000000-000D-0000-FFFF-FFFF00000000}"/>
  </bookViews>
  <sheets>
    <sheet name="sum Int.+ระบบ 13-05-68" sheetId="12" r:id="rId1"/>
    <sheet name="Int. 13-05-68" sheetId="29" r:id="rId2"/>
    <sheet name="EE 13-05-68" sheetId="38" r:id="rId3"/>
    <sheet name="AC 7-05-68" sheetId="39" r:id="rId4"/>
    <sheet name="FP 7-05-68" sheetId="40" r:id="rId5"/>
  </sheets>
  <definedNames>
    <definedName name="Excel_BuiltIn_Print_Area_2">"$#REF!.$A$1:$K$51"</definedName>
    <definedName name="_xlnm.Print_Area" localSheetId="3">'AC 7-05-68'!$A$1:$L$29</definedName>
    <definedName name="_xlnm.Print_Area" localSheetId="2">'EE 13-05-68'!$A$1:$L$103</definedName>
    <definedName name="_xlnm.Print_Area" localSheetId="1">'Int. 13-05-68'!$A$1:$I$97</definedName>
    <definedName name="_xlnm.Print_Area" localSheetId="0">'sum Int.+ระบบ 13-05-68'!$A$1:$D$31</definedName>
    <definedName name="Print_Area_MI" localSheetId="3">#REF!</definedName>
    <definedName name="Print_Area_MI" localSheetId="2">#REF!</definedName>
    <definedName name="Print_Area_MI" localSheetId="4">#REF!</definedName>
    <definedName name="Print_Area_MI" localSheetId="0">#REF!</definedName>
    <definedName name="Print_Area_MI">#REF!</definedName>
    <definedName name="_xlnm.Print_Titles" localSheetId="3">'AC 7-05-68'!$1:$6</definedName>
    <definedName name="_xlnm.Print_Titles" localSheetId="2">'EE 13-05-68'!$1:$8</definedName>
    <definedName name="_xlnm.Print_Titles" localSheetId="1">'Int. 13-05-68'!$2:$10</definedName>
    <definedName name="Print_Titles_MI" localSheetId="3">#REF!</definedName>
    <definedName name="Print_Titles_MI" localSheetId="2">#REF!</definedName>
    <definedName name="Print_Titles_MI" localSheetId="4">#REF!</definedName>
    <definedName name="PRINT_TITLES_MI" localSheetId="0">#REF!</definedName>
    <definedName name="Print_Titles_MI">#REF!</definedName>
  </definedNames>
  <calcPr calcId="181029"/>
</workbook>
</file>

<file path=xl/calcChain.xml><?xml version="1.0" encoding="utf-8"?>
<calcChain xmlns="http://schemas.openxmlformats.org/spreadsheetml/2006/main">
  <c r="I12" i="29" l="1"/>
  <c r="I18" i="29"/>
  <c r="I20" i="29"/>
  <c r="I26" i="29" s="1"/>
  <c r="I21" i="29"/>
  <c r="I22" i="29"/>
  <c r="I23" i="29"/>
  <c r="I24" i="29"/>
  <c r="I28" i="29"/>
  <c r="I33" i="29" s="1"/>
  <c r="I29" i="29"/>
  <c r="I35" i="29"/>
  <c r="I36" i="29"/>
  <c r="I37" i="29"/>
  <c r="I53" i="29" s="1"/>
  <c r="I38" i="29"/>
  <c r="I39" i="29"/>
  <c r="I40" i="29"/>
  <c r="I44" i="29"/>
  <c r="I45" i="29"/>
  <c r="I46" i="29"/>
  <c r="I47" i="29"/>
  <c r="I48" i="29"/>
  <c r="I49" i="29"/>
  <c r="I50" i="29"/>
  <c r="I55" i="29"/>
  <c r="I66" i="29" s="1"/>
  <c r="I60" i="29"/>
  <c r="I62" i="29"/>
  <c r="I63" i="29"/>
  <c r="I64" i="29"/>
  <c r="I68" i="29"/>
  <c r="I69" i="29"/>
  <c r="I72" i="29"/>
  <c r="I74" i="29"/>
  <c r="I75" i="29"/>
  <c r="I77" i="29"/>
  <c r="I79" i="29"/>
  <c r="I80" i="29"/>
  <c r="I86" i="29" s="1"/>
  <c r="I81" i="29"/>
  <c r="I82" i="29"/>
  <c r="I83" i="29"/>
  <c r="I84" i="29"/>
  <c r="I88" i="29"/>
  <c r="I96" i="29" s="1"/>
  <c r="I89" i="29"/>
  <c r="I90" i="29"/>
  <c r="I92" i="29"/>
  <c r="L14" i="40"/>
  <c r="D15" i="12" s="1"/>
  <c r="L10" i="40"/>
  <c r="G15" i="39"/>
  <c r="L57" i="38" l="1"/>
  <c r="I97" i="29"/>
  <c r="D12" i="12" s="1"/>
  <c r="L28" i="39"/>
  <c r="D14" i="12" s="1"/>
  <c r="C96" i="29"/>
  <c r="C86" i="29"/>
  <c r="C77" i="29"/>
  <c r="C72" i="29"/>
  <c r="C66" i="29"/>
  <c r="C53" i="29"/>
  <c r="C33" i="29"/>
  <c r="C26" i="29"/>
  <c r="C18" i="29"/>
  <c r="L103" i="38" l="1"/>
  <c r="D13" i="12" s="1"/>
  <c r="D18" i="12" s="1"/>
  <c r="D19" i="12" s="1"/>
  <c r="D20" i="12" s="1"/>
  <c r="D21" i="12" s="1"/>
  <c r="D22" i="12" s="1"/>
</calcChain>
</file>

<file path=xl/sharedStrings.xml><?xml version="1.0" encoding="utf-8"?>
<sst xmlns="http://schemas.openxmlformats.org/spreadsheetml/2006/main" count="595" uniqueCount="311">
  <si>
    <t>FOR :</t>
  </si>
  <si>
    <t>หน่วย</t>
  </si>
  <si>
    <t>Total</t>
  </si>
  <si>
    <t>รวมเป็นเงิน</t>
  </si>
  <si>
    <t>ภาษีมูลค่าเพิ่ม 7%</t>
  </si>
  <si>
    <t>รวมเป็นเงินทั้งสิ้น</t>
  </si>
  <si>
    <t>ชุด</t>
  </si>
  <si>
    <t>ลำดับ</t>
  </si>
  <si>
    <t>รายการ</t>
  </si>
  <si>
    <t xml:space="preserve"> </t>
  </si>
  <si>
    <t>Item</t>
  </si>
  <si>
    <t>Description</t>
  </si>
  <si>
    <t>(Baht)</t>
  </si>
  <si>
    <t>หมายเหตุ</t>
  </si>
  <si>
    <t>รวมราคางานทั้งหมด</t>
  </si>
  <si>
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</si>
  <si>
    <t>2.   ราคานี้รวมงาน Hot Works</t>
  </si>
  <si>
    <t>เหมา</t>
  </si>
  <si>
    <t>PROJECT</t>
  </si>
  <si>
    <t>LOCATION</t>
  </si>
  <si>
    <t>SUBJECT</t>
  </si>
  <si>
    <t>จำนวน</t>
  </si>
  <si>
    <t>หน่วยละ</t>
  </si>
  <si>
    <t>รวมค่าวัสดุ</t>
  </si>
  <si>
    <t>-</t>
  </si>
  <si>
    <t>ค่าวัสดุ (บาท)</t>
  </si>
  <si>
    <t>ค่าแรงงาน (บาท)</t>
  </si>
  <si>
    <t>ค่าวัสดุ/ค่าแรง</t>
  </si>
  <si>
    <t>รวมค่าแรง</t>
  </si>
  <si>
    <t xml:space="preserve">รวมเป็นเงิน </t>
  </si>
  <si>
    <t>NON</t>
  </si>
  <si>
    <t xml:space="preserve">งานระบบไฟฟ้า </t>
  </si>
  <si>
    <t xml:space="preserve">งานตกแต่งภายใน </t>
  </si>
  <si>
    <t>รวมรายการที่ 1</t>
  </si>
  <si>
    <t>CONDUIT AND RACEWAY</t>
  </si>
  <si>
    <t xml:space="preserve">EMT 1/2" </t>
  </si>
  <si>
    <t>เมตร</t>
  </si>
  <si>
    <t xml:space="preserve">STEEL FLEX. 1/2" </t>
  </si>
  <si>
    <t>รวมรายการที่ 2</t>
  </si>
  <si>
    <t>CONDUCTOR</t>
  </si>
  <si>
    <r>
      <t>IEC 01 ,2.5 mm</t>
    </r>
    <r>
      <rPr>
        <vertAlign val="superscript"/>
        <sz val="14"/>
        <rFont val="Browallia New"/>
        <family val="2"/>
      </rPr>
      <t xml:space="preserve">2 </t>
    </r>
  </si>
  <si>
    <r>
      <t>IEC 01 ,4 mm</t>
    </r>
    <r>
      <rPr>
        <vertAlign val="superscript"/>
        <sz val="14"/>
        <rFont val="Browallia New"/>
        <family val="2"/>
      </rPr>
      <t xml:space="preserve">2 </t>
    </r>
  </si>
  <si>
    <t>LIGHTING FIXTURE</t>
  </si>
  <si>
    <t>รวมรายการที่ 4</t>
  </si>
  <si>
    <t>RECEPTACLE AND SWITCH</t>
  </si>
  <si>
    <t>2P+G 16A.250V DUPLEX UNIVERSAL</t>
  </si>
  <si>
    <t xml:space="preserve">JUNCTION BOX </t>
  </si>
  <si>
    <t>รวมรายการที่ 5</t>
  </si>
  <si>
    <t>COMPUTER SYSTEM</t>
  </si>
  <si>
    <t>ค่าเข้าหัว RJ45 ทั้ง 2 ด้าน</t>
  </si>
  <si>
    <t>INTERIOR WORKS</t>
  </si>
  <si>
    <t xml:space="preserve">จำนวน </t>
  </si>
  <si>
    <t>ราคาต่อหน่วย</t>
  </si>
  <si>
    <t>ค่าวัสดุ</t>
  </si>
  <si>
    <t>แรงงาน</t>
  </si>
  <si>
    <t>รวม</t>
  </si>
  <si>
    <t>(บาท)</t>
  </si>
  <si>
    <t>งานรื้อถอน และงานเตรียมพื้นที่</t>
  </si>
  <si>
    <t>ตรม.</t>
  </si>
  <si>
    <t>งานพื้น</t>
  </si>
  <si>
    <t>ม.</t>
  </si>
  <si>
    <t>งานผนัง</t>
  </si>
  <si>
    <t>งานวัสดุปิดผิวผนัง</t>
  </si>
  <si>
    <t>งานฝ้าเพดาน</t>
  </si>
  <si>
    <t>งานประตู</t>
  </si>
  <si>
    <t>งานเฟอร์นิเจอร์</t>
  </si>
  <si>
    <t>งานป้าย</t>
  </si>
  <si>
    <t>งานอื่นๆ</t>
  </si>
  <si>
    <t>เสริมโครงสำหรับติดตั้งเฟอร์นิเจอร์/ป้าย/จอ/และอื่นๆ</t>
  </si>
  <si>
    <t>เสริมโครงเหล็กเพื่อความแข็งแรงสำหรับ</t>
  </si>
  <si>
    <t>จุด</t>
  </si>
  <si>
    <t>รวมรายการ 1-9</t>
  </si>
  <si>
    <t>ใช้ยี่ห้อ Panasonic รุ่นDUMF 3200 LT</t>
  </si>
  <si>
    <t>CODE</t>
  </si>
  <si>
    <t>CLEAN</t>
  </si>
  <si>
    <t>ST FUR SIGN</t>
  </si>
  <si>
    <t>B1</t>
  </si>
  <si>
    <t>E12</t>
  </si>
  <si>
    <t>SF12</t>
  </si>
  <si>
    <t>IEC4</t>
  </si>
  <si>
    <t>O1</t>
  </si>
  <si>
    <t>FO1</t>
  </si>
  <si>
    <t>JB</t>
  </si>
  <si>
    <t>CAT6</t>
  </si>
  <si>
    <t>UTP6</t>
  </si>
  <si>
    <t>RJ45</t>
  </si>
  <si>
    <t xml:space="preserve">B1 บัวพื้น MDF.ปิดผิวลามิเนตเหมือนผนัง </t>
  </si>
  <si>
    <t>SG2</t>
  </si>
  <si>
    <t>SG2 AIS FIBER 3BB SIGN (สูง 300 มม.)</t>
  </si>
  <si>
    <t>IEC2.5</t>
  </si>
  <si>
    <t>P1-1 ผนังโครงไม้กรุไม้อัดหนา 10 มม 1 ด้าน</t>
  </si>
  <si>
    <t>LA1</t>
  </si>
  <si>
    <t xml:space="preserve">LA1 ลามิเนตผิว Stainless Hairline Silver Metal </t>
  </si>
  <si>
    <t>hoarding</t>
  </si>
  <si>
    <t>ผนังชั่วคราวพร้อมประตูและINKJET GRAPHIC</t>
  </si>
  <si>
    <t xml:space="preserve">PM9031 B </t>
  </si>
  <si>
    <t>LA61</t>
  </si>
  <si>
    <t xml:space="preserve">LA6-1 พลาสติกลามิเนต สีเขียวเข้ม 1354 </t>
  </si>
  <si>
    <t>SG11</t>
  </si>
  <si>
    <t>ค่าทำความสะอาด Big Clean 2 รอบ</t>
  </si>
  <si>
    <t xml:space="preserve">2P+G 16A.250V FLOOR DUPLEX UNIVERSAL </t>
  </si>
  <si>
    <t>TV</t>
  </si>
  <si>
    <t>ติดตั้ง TV</t>
  </si>
  <si>
    <t>CAT5</t>
  </si>
  <si>
    <t>CAT 5e RJ 45 MODULAR JACK (COMPUTER OUTLET)</t>
  </si>
  <si>
    <t>UTP5</t>
  </si>
  <si>
    <t>UTP CAT 5e CABLE</t>
  </si>
  <si>
    <t>UTP CAT 6 CABLE (FOR WIFI)</t>
  </si>
  <si>
    <t>สีขาว TRAFFIC WHITE RAL 9001</t>
  </si>
  <si>
    <t>การติดตั้งจอ LCD 65"</t>
  </si>
  <si>
    <t xml:space="preserve">EMERGENCY LIGHT  SYSTEM </t>
  </si>
  <si>
    <t>BATT</t>
  </si>
  <si>
    <t xml:space="preserve">EMERGENCY LIGHT CENTEAL UNIT 180 WATT ,OUTPUT </t>
  </si>
  <si>
    <t>12VDC. ,40Ah.</t>
  </si>
  <si>
    <t>รวมรายการที่ 6</t>
  </si>
  <si>
    <t>FLR1</t>
  </si>
  <si>
    <t>FLR1 พื้นกระเบื้อง สีขาว BMTZ6001 ผิวด้าน</t>
  </si>
  <si>
    <t>พร้อมเทปูนทรายปรับระดับ 50 มม.</t>
  </si>
  <si>
    <t>SS</t>
  </si>
  <si>
    <t>เส้น Stainless Hair line ตัน หนา 15 มม.</t>
  </si>
  <si>
    <t>DM</t>
  </si>
  <si>
    <t>ช่องติดตั้ง งานระบบพร้อมหน้าบาน 1 บาน ทีผนัง</t>
  </si>
  <si>
    <t>DM1</t>
  </si>
  <si>
    <t>PT4</t>
  </si>
  <si>
    <t xml:space="preserve">PT4 สีน้ำพลาสติก SUPERSHIELD DURACLEAN </t>
  </si>
  <si>
    <t>ผิว MATT  สีขาว TRAFFIC WHITE RAL 9001</t>
  </si>
  <si>
    <t>B2</t>
  </si>
  <si>
    <t xml:space="preserve">B2 บัวพื้น อลูมิเนียม 4"  ที่ปิดน็อตแบบ CAP 
</t>
  </si>
  <si>
    <t>สี STAINLESS HAIRLINE</t>
  </si>
  <si>
    <t>CLG4</t>
  </si>
  <si>
    <t xml:space="preserve">CLG4 ฝ้าเพดานโครงคร่าวเหล็กชุบสังกะสีกรุยิปซั่ม </t>
  </si>
  <si>
    <t xml:space="preserve">ฉาบเรียบ ทาสีน้ำพลาสติก SUPERSHIELD </t>
  </si>
  <si>
    <t>DURACLEAN A PLUS CEILING สีขาว</t>
  </si>
  <si>
    <t xml:space="preserve">TRAFFIC WHITE RAL 9001 </t>
  </si>
  <si>
    <t>CLG7</t>
  </si>
  <si>
    <t>CLG7 ฝ้าเพดาน T-BAR แผ่นยิปซั่ม 600x600 มม.สีขาว</t>
  </si>
  <si>
    <t xml:space="preserve">โครงสีขาวได้มาตรฐาน มอก.  </t>
  </si>
  <si>
    <t>SD</t>
  </si>
  <si>
    <t>ช่อง Service ประตู</t>
  </si>
  <si>
    <t>SCL</t>
  </si>
  <si>
    <t xml:space="preserve">ช่อง Service ที่ฝ้าจำนวนให้ครอบคลุมการซ่อมบำรุงทุกจุด  </t>
  </si>
  <si>
    <t>เหล็กกล่อง 1"x1"  ทำสีดำ</t>
  </si>
  <si>
    <t>D1</t>
  </si>
  <si>
    <t>D1 ประตูบ้านม้วน  Punch รู อัตโนมัติ</t>
  </si>
  <si>
    <t>BF31n</t>
  </si>
  <si>
    <t xml:space="preserve">BF3-1n ALL IN ONE CABINET </t>
  </si>
  <si>
    <t xml:space="preserve">SG1-1 AIS DIE-CUT LIGHTBOX </t>
  </si>
  <si>
    <t>SG81</t>
  </si>
  <si>
    <t>SG8-1 CASHIER NUMBER  (ACRYLIC DI-CUT)</t>
  </si>
  <si>
    <t>SG81NUMBER</t>
  </si>
  <si>
    <t>ตัวเลข</t>
  </si>
  <si>
    <t>SDW81</t>
  </si>
  <si>
    <t>ตัวอักษร CASHIER</t>
  </si>
  <si>
    <t xml:space="preserve">งานระบบปรับอากาศ </t>
  </si>
  <si>
    <t>งานป้องกันอัคคีภัย</t>
  </si>
  <si>
    <t>AIRCONDITION WORK</t>
  </si>
  <si>
    <t>D26</t>
  </si>
  <si>
    <t>ตรฟ.</t>
  </si>
  <si>
    <t>Ins124</t>
  </si>
  <si>
    <t>รวมรายการ</t>
  </si>
  <si>
    <t>หมวดงานป้องกันอัคคีภัย [ท่อเหล็กดำ (SCH 40 SEAMLESS)]</t>
  </si>
  <si>
    <t>Fe10IbsWSt</t>
  </si>
  <si>
    <t xml:space="preserve">FIREAde2000 Fire Extinguishe 10 Ibs. </t>
  </si>
  <si>
    <t>PANELBOARD</t>
  </si>
  <si>
    <t>UP1</t>
  </si>
  <si>
    <t>ตู้ UP1 6CCT.</t>
  </si>
  <si>
    <t>MCB20</t>
  </si>
  <si>
    <t>MAIN 2P CB 20A</t>
  </si>
  <si>
    <t>CB20</t>
  </si>
  <si>
    <t>CB ย่อย 1P 20AT 6ka</t>
  </si>
  <si>
    <t>CB16</t>
  </si>
  <si>
    <t>CB ย่อย 1P 16 AT 6ka</t>
  </si>
  <si>
    <t>EX</t>
  </si>
  <si>
    <t>ย้ายตำแหน่งงานระบบไฟฟ้าทั้งหมด</t>
  </si>
  <si>
    <t>MTS</t>
  </si>
  <si>
    <t>MANUAL TRANSFER SWITCH 1P WITH ELECTRIC BOX</t>
  </si>
  <si>
    <t>LCP</t>
  </si>
  <si>
    <t>LIGHTING CONTROL PANEL /w Timer</t>
  </si>
  <si>
    <t>I12</t>
  </si>
  <si>
    <t xml:space="preserve">IMC 1/2" </t>
  </si>
  <si>
    <t>E1</t>
  </si>
  <si>
    <t xml:space="preserve">EMT 1" </t>
  </si>
  <si>
    <t>WW4</t>
  </si>
  <si>
    <t>WIREWAY 4"x4"</t>
  </si>
  <si>
    <t>VCT4</t>
  </si>
  <si>
    <t xml:space="preserve">VCT/G 3/C ,4 mm2 </t>
  </si>
  <si>
    <t>L4</t>
  </si>
  <si>
    <t xml:space="preserve">RECESSED DOWNLIGHT  FL1415-1 LED BULB 12 W </t>
  </si>
  <si>
    <t xml:space="preserve">4000K 90° โคมเหลี่ยม ขอบขาว </t>
  </si>
  <si>
    <t>L4-2</t>
  </si>
  <si>
    <t xml:space="preserve">RECESSED DOWNLIGHT FL-1415-1Par30 32W. </t>
  </si>
  <si>
    <t xml:space="preserve">Phillip COOL WHITE 4000K โคมเหลี่ยม  ขอบขาว </t>
  </si>
  <si>
    <t>L5</t>
  </si>
  <si>
    <t xml:space="preserve">Recessed Adjustable Mini Downlight LEDMR16 </t>
  </si>
  <si>
    <t xml:space="preserve">FL-3469 12V 6.5W Cool White 4000K 36D โคมเหลี่ยมขอบขาว </t>
  </si>
  <si>
    <t>A1</t>
  </si>
  <si>
    <t>A1/A1-1 FLUORESCENT ขนาด 300x1200 มม. FL-TF236CR</t>
  </si>
  <si>
    <t>2x20W. T8LED 6500K (Day Light) แบบฝังฝ้า</t>
  </si>
  <si>
    <t>SL1</t>
  </si>
  <si>
    <t>หลอด20W. T8LED  6500K (Day Light)</t>
  </si>
  <si>
    <t>SL3</t>
  </si>
  <si>
    <t>หลอด Bulb E27 12 W. 4000K 30D (Cool White) "Philips" E27</t>
  </si>
  <si>
    <t>SL4</t>
  </si>
  <si>
    <t>หลอด PAR30LED 30° 32W 4000K</t>
  </si>
  <si>
    <t>SL5</t>
  </si>
  <si>
    <t>หลอด LEDMR16 FL-3469 12V 6.5W Cool White 4000K</t>
  </si>
  <si>
    <t>S3</t>
  </si>
  <si>
    <t>15A 250V SWITCH  SINGLE POLE  3 gang</t>
  </si>
  <si>
    <t>OUPS</t>
  </si>
  <si>
    <t>2P+G 16A.250V DUPLEX UNIVERSAL  (UPS)</t>
  </si>
  <si>
    <t>PO1</t>
  </si>
  <si>
    <t>2P+E 32A.230V. POWER PLUGS</t>
  </si>
  <si>
    <t>PO2</t>
  </si>
  <si>
    <t>2P+E 16A.230V. POWER PLUGS</t>
  </si>
  <si>
    <t>AIS จัดหา</t>
  </si>
  <si>
    <t>CAT 6 RJ 45 MODULAR JACK  (PARTNER AND WIFI)</t>
  </si>
  <si>
    <t>PC5</t>
  </si>
  <si>
    <t>UTP CAT 5e PATCH CORD ยาว 3 เมตร</t>
  </si>
  <si>
    <t>PC6</t>
  </si>
  <si>
    <t>UTP CAT 6 PATCH CORD ยาว 3 เมตร</t>
  </si>
  <si>
    <t>I1</t>
  </si>
  <si>
    <t xml:space="preserve">IMC 1" </t>
  </si>
  <si>
    <t xml:space="preserve">SOUND SYSTEM </t>
  </si>
  <si>
    <t>SP</t>
  </si>
  <si>
    <t>SPEAKER 3W. CEILING MOUNTED</t>
  </si>
  <si>
    <t>VTF</t>
  </si>
  <si>
    <r>
      <t>VTF ,2C-2.5 mm</t>
    </r>
    <r>
      <rPr>
        <vertAlign val="superscript"/>
        <sz val="14"/>
        <rFont val="Browallia New"/>
        <family val="2"/>
      </rPr>
      <t xml:space="preserve">2 </t>
    </r>
  </si>
  <si>
    <t xml:space="preserve">EMT  1/2" </t>
  </si>
  <si>
    <t>รวมรายการที่ 8</t>
  </si>
  <si>
    <t xml:space="preserve">FIRE ALARM SYSTEM </t>
  </si>
  <si>
    <t xml:space="preserve">SMOKE DETECTOR </t>
  </si>
  <si>
    <r>
      <t>IEC 01 ,1.5 mm</t>
    </r>
    <r>
      <rPr>
        <vertAlign val="superscript"/>
        <sz val="14"/>
        <rFont val="Browallia New"/>
        <family val="2"/>
      </rPr>
      <t xml:space="preserve">2 </t>
    </r>
  </si>
  <si>
    <t>TIVE</t>
  </si>
  <si>
    <t>4C-0.65mm.TIVE</t>
  </si>
  <si>
    <t>รวมรายการที่ 9</t>
  </si>
  <si>
    <t>RL</t>
  </si>
  <si>
    <t>REMOTE LAMP 9 WATT ,INPUT 12VDC. ,MR16 LED</t>
  </si>
  <si>
    <t>FRC</t>
  </si>
  <si>
    <r>
      <t>FRC ,2.5 mm</t>
    </r>
    <r>
      <rPr>
        <vertAlign val="superscript"/>
        <sz val="14"/>
        <rFont val="Browallia New"/>
        <family val="2"/>
      </rPr>
      <t xml:space="preserve">2 </t>
    </r>
  </si>
  <si>
    <t>รวมรายการที่ 10</t>
  </si>
  <si>
    <t xml:space="preserve">CCTV  SYSTEM </t>
  </si>
  <si>
    <t>CCTV</t>
  </si>
  <si>
    <t xml:space="preserve">CAMERA IN DOOR </t>
  </si>
  <si>
    <t>MO</t>
  </si>
  <si>
    <t>MONITOR</t>
  </si>
  <si>
    <t>NVR</t>
  </si>
  <si>
    <t>UTP CAT 6 CABLE</t>
  </si>
  <si>
    <t>รวมรายการที่ 11</t>
  </si>
  <si>
    <t>รวมราคา 1-11</t>
  </si>
  <si>
    <t xml:space="preserve">EXHAUST FAN </t>
  </si>
  <si>
    <t>พัดลมติดเพดานไร้ท่อ Mitsubishi รุ่น EX-20SC5T</t>
  </si>
  <si>
    <t>ฉนวนใยแก้ว  หนา 1 นิ้ว ความหนาแน่น 24 kg /m3 รวม Duct  Tape,  Glue  and  Adhesive</t>
  </si>
  <si>
    <t>Fl1016</t>
  </si>
  <si>
    <t xml:space="preserve"> ท่อเฟล็กซ์ชนิดหุ้มฉนวนใยแก้ว dia.10" หนา 1 นิ้ว ความหนาแน่น 16 kg /m3</t>
  </si>
  <si>
    <t>ELECTRICAL WOKS</t>
  </si>
  <si>
    <t>S1</t>
  </si>
  <si>
    <t xml:space="preserve">IEC-01(THW.). 2.5 mm2 </t>
  </si>
  <si>
    <t>EMT DAI. 1/2"  รวมท่อร้อยสายของสายสัญญาณ</t>
  </si>
  <si>
    <t xml:space="preserve"> STEEL FLEX. 1/2" </t>
  </si>
  <si>
    <t>RACK SERVER 42 U (พร้อมอุปกรณ์ในตู้)(คิดเฉพาะค่าติดตั้งและค่าไปตู้RACK)</t>
  </si>
  <si>
    <t>ที่ผนังชั่วคราว</t>
  </si>
  <si>
    <t>P2-1 ผนังโครงไม้กรุยิปซั่มบอร์ด หนา 12 มม. 1 ด้าน</t>
  </si>
  <si>
    <t>PT5</t>
  </si>
  <si>
    <t xml:space="preserve">PT5 สีน้ำพลาสติก SUPERSHIELD DURACLEAN </t>
  </si>
  <si>
    <t>ผิว MATT  สีเทา 8305</t>
  </si>
  <si>
    <t>SGW</t>
  </si>
  <si>
    <t xml:space="preserve">SGW STICKER สีขาวทึบแสง 3M </t>
  </si>
  <si>
    <t xml:space="preserve">STLCD55 </t>
  </si>
  <si>
    <t>: AIS ASP Zeer รังสิต</t>
  </si>
  <si>
    <t>: Zeer รังสิต</t>
  </si>
  <si>
    <t>FAN COIL UNIT (FCU)</t>
  </si>
  <si>
    <t xml:space="preserve">งานล้างทำความสะอาดพร้อมตรวจเช็คสภาพเครื่องปรับอากาศก่อนส่งมอบ </t>
  </si>
  <si>
    <t>DUCT WORK &amp; GRILLE</t>
  </si>
  <si>
    <t xml:space="preserve"> Gauge  #26    ( 0.45 mm ) สำหรับท่อลมกลับ รวมที่ยึดแขวนท่อ</t>
  </si>
  <si>
    <t>TAG.-10"x10"</t>
  </si>
  <si>
    <t xml:space="preserve"> งานถอด/ล้างทำความสะอาด หัวจ่ายลม,ช่องลมกลับ</t>
  </si>
  <si>
    <t xml:space="preserve"> งานตรวจสอบ/ซ่อมแซม รอยรั่ว AIR CHAMBER</t>
  </si>
  <si>
    <t>CHACH</t>
  </si>
  <si>
    <t xml:space="preserve"> งานตรวจสอบ/ซ่อมแซม ฉนวนหุ้มท่อลม</t>
  </si>
  <si>
    <t xml:space="preserve"> งานวัดลมและปรับสมดุลย์ลม</t>
  </si>
  <si>
    <t>ROOM THERMOSTAT (รวมงานท่อ/สาย)</t>
  </si>
  <si>
    <t>TM24</t>
  </si>
  <si>
    <t>TIMER 24Hr. AUTOMATIC TIME SWITCH (PANASONIC : TB38809NE7)</t>
  </si>
  <si>
    <t>15A 250V SWITCH  SINGLE POLE  1 gang</t>
  </si>
  <si>
    <t>TAG1010</t>
  </si>
  <si>
    <t>ClGR</t>
  </si>
  <si>
    <t>BRAIR</t>
  </si>
  <si>
    <t>MStr</t>
  </si>
  <si>
    <t>IEC25</t>
  </si>
  <si>
    <t>EFN/D</t>
  </si>
  <si>
    <t>ChClFCU</t>
  </si>
  <si>
    <t>พร้อมฐาน STAINLEES และป้ายถัง</t>
  </si>
  <si>
    <t>May 13, 2025</t>
  </si>
  <si>
    <t>AIS ASP Zeer รังสิต 80 ตรม.(front 74 ตรม , back 6ตรม)</t>
  </si>
  <si>
    <t>FLR3</t>
  </si>
  <si>
    <t xml:space="preserve">FLR3 พื้นกระเบื้องสีขาว EXTRA WHITE ME-7700N </t>
  </si>
  <si>
    <t>600x600 พร้อมเทปูนทรายปรับระดับ 50 มม.</t>
  </si>
  <si>
    <t>ผนังกระจกทำความสะอาดสำหรับติด SGW</t>
  </si>
  <si>
    <t>D2</t>
  </si>
  <si>
    <t>D2 ประตูไม้บานเปิดเดี่ยววงกบไม้</t>
  </si>
  <si>
    <t>FF04</t>
  </si>
  <si>
    <t xml:space="preserve">FF04 OFFICE CABINET </t>
  </si>
  <si>
    <t>ติดที่กระจกด้านในก่อนทำผนัง</t>
  </si>
  <si>
    <t xml:space="preserve"> โครงขาป้าย Brand ให้ยื่นลงมาจากฝ้า 200 มม.</t>
  </si>
  <si>
    <t>เป็นเหล็กท่อกลม 3/4" เพื่อให้ Brand</t>
  </si>
  <si>
    <t xml:space="preserve"> สามารถมาติดตั้งได้โดยไม่กระทบฝ้า เป็นเหล็กเหลี่ยม 1" </t>
  </si>
  <si>
    <t>ค่าดำเนินการ ........%</t>
  </si>
  <si>
    <t>: Blank BOQ FOR ELECTRICAL AND COMMUNICATION SYSTEM</t>
  </si>
  <si>
    <t>: Blank BOQ FOR AIRCONDITION AND VENTILATION SYSTEM</t>
  </si>
  <si>
    <t>: Blank BOQ FOR FIRE PROTECTION SYSTEM</t>
  </si>
  <si>
    <t>สรุปใบเสนอราคา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</si>
</sst>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#,##0.00\ ;\-#,##0.00\ ;&quot; -&quot;#\ ;@\ "/>
    <numFmt numFmtId="166" formatCode="mmmm\ d\,\ yyyy"/>
    <numFmt numFmtId="167" formatCode="#,##0.00\ ;&quot; (&quot;#,##0.00\);&quot; -&quot;#\ ;@\ "/>
    <numFmt numFmtId="168" formatCode="#,##0\ ;&quot; (&quot;#,##0\);&quot; -&quot;#\ ;@\ "/>
    <numFmt numFmtId="169" formatCode="_(* #,##0_);_(* \(#,##0\);_(* \-??_);_(@_)"/>
    <numFmt numFmtId="170" formatCode="_(* #,##0.00_);_(* \(#,##0.00\);_(* \-??_);_(@_)"/>
    <numFmt numFmtId="171" formatCode="_(* #,##0_);_(* \(#,##0\);_(* &quot;-&quot;??_);_(@_)"/>
    <numFmt numFmtId="172" formatCode="[$-1010409]dd\-mmm\-yyyy;@"/>
  </numFmts>
  <fonts count="111">
    <font>
      <sz val="11"/>
      <color theme="1"/>
      <name val="Tahoma"/>
      <family val="2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  <charset val="222"/>
    </font>
    <font>
      <b/>
      <sz val="16"/>
      <color theme="1"/>
      <name val="Browallia New"/>
      <family val="2"/>
    </font>
    <font>
      <b/>
      <sz val="15"/>
      <name val="Browallia New"/>
      <family val="2"/>
    </font>
    <font>
      <sz val="10"/>
      <name val="Arial"/>
      <family val="2"/>
      <charset val="222"/>
    </font>
    <font>
      <sz val="11"/>
      <color theme="1"/>
      <name val="Calibri"/>
      <family val="2"/>
      <scheme val="minor"/>
    </font>
    <font>
      <sz val="16"/>
      <name val="Browallia New"/>
      <family val="2"/>
    </font>
    <font>
      <sz val="14"/>
      <name val="Cordia New"/>
      <family val="2"/>
    </font>
    <font>
      <sz val="16"/>
      <color theme="1"/>
      <name val="AngsanaUPC"/>
      <family val="2"/>
      <charset val="222"/>
    </font>
    <font>
      <b/>
      <i/>
      <sz val="16"/>
      <color theme="1"/>
      <name val="Browallia New"/>
      <family val="2"/>
    </font>
    <font>
      <sz val="15"/>
      <name val="Browallia New"/>
      <family val="2"/>
      <charset val="222"/>
    </font>
    <font>
      <sz val="10"/>
      <name val="MS Sans Serif"/>
    </font>
    <font>
      <b/>
      <sz val="25"/>
      <name val="Arial Black"/>
      <family val="2"/>
      <charset val="222"/>
    </font>
    <font>
      <b/>
      <sz val="11"/>
      <name val="Arial"/>
      <family val="2"/>
      <charset val="222"/>
    </font>
    <font>
      <b/>
      <sz val="14"/>
      <name val="Arial"/>
      <family val="2"/>
      <charset val="222"/>
    </font>
    <font>
      <sz val="14"/>
      <name val="AngsanaUPC"/>
      <family val="1"/>
    </font>
    <font>
      <sz val="7"/>
      <name val="Arial"/>
      <family val="2"/>
    </font>
    <font>
      <b/>
      <sz val="6"/>
      <name val="Arial"/>
      <family val="2"/>
      <charset val="222"/>
    </font>
    <font>
      <sz val="6"/>
      <name val="AngsanaUPC"/>
      <family val="1"/>
    </font>
    <font>
      <b/>
      <i/>
      <sz val="17"/>
      <name val="Browallia New"/>
      <family val="2"/>
    </font>
    <font>
      <sz val="14"/>
      <name val="CordiaUPC"/>
      <family val="2"/>
    </font>
    <font>
      <b/>
      <sz val="16"/>
      <name val="Browallia New"/>
      <family val="2"/>
      <charset val="222"/>
    </font>
    <font>
      <sz val="16"/>
      <name val="Browallia New"/>
      <family val="2"/>
      <charset val="222"/>
    </font>
    <font>
      <b/>
      <i/>
      <sz val="16"/>
      <name val="Browallia New"/>
      <family val="2"/>
    </font>
    <font>
      <b/>
      <i/>
      <sz val="20"/>
      <name val="Browallia New"/>
      <family val="2"/>
    </font>
    <font>
      <b/>
      <i/>
      <sz val="16"/>
      <name val="Browallia New"/>
      <family val="2"/>
      <charset val="222"/>
    </font>
    <font>
      <b/>
      <i/>
      <sz val="15"/>
      <name val="Browallia New"/>
      <family val="2"/>
    </font>
    <font>
      <i/>
      <sz val="15"/>
      <name val="Browallia New"/>
      <family val="2"/>
    </font>
    <font>
      <sz val="18"/>
      <name val="Browallia New"/>
      <family val="2"/>
    </font>
    <font>
      <b/>
      <u/>
      <sz val="18"/>
      <name val="Browallia New"/>
      <family val="2"/>
    </font>
    <font>
      <b/>
      <i/>
      <sz val="15"/>
      <name val="Browallia New"/>
      <family val="2"/>
      <charset val="222"/>
    </font>
    <font>
      <b/>
      <i/>
      <sz val="17"/>
      <name val="Browallia New"/>
      <family val="2"/>
      <charset val="222"/>
    </font>
    <font>
      <b/>
      <i/>
      <sz val="16"/>
      <color rgb="FFFF0000"/>
      <name val="Browallia New"/>
      <family val="2"/>
    </font>
    <font>
      <sz val="14"/>
      <name val="CordiaUPC"/>
      <family val="2"/>
    </font>
    <font>
      <sz val="14"/>
      <name val="Browallia New"/>
      <family val="2"/>
    </font>
    <font>
      <b/>
      <sz val="16"/>
      <name val="Browallia New"/>
      <family val="2"/>
    </font>
    <font>
      <sz val="16"/>
      <color theme="1"/>
      <name val="Browallia New"/>
      <family val="2"/>
    </font>
    <font>
      <sz val="14"/>
      <name val="CordiaUPC"/>
      <family val="2"/>
    </font>
    <font>
      <sz val="14"/>
      <color theme="1"/>
      <name val="Browallia New"/>
      <family val="2"/>
    </font>
    <font>
      <b/>
      <sz val="14"/>
      <name val="Browallia New"/>
      <family val="2"/>
    </font>
    <font>
      <b/>
      <i/>
      <sz val="18"/>
      <name val="Browallia New"/>
      <family val="2"/>
    </font>
    <font>
      <sz val="14"/>
      <name val="CordiaUPC"/>
      <family val="2"/>
    </font>
    <font>
      <sz val="12"/>
      <name val="Times New Roman"/>
      <family val="1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sz val="14"/>
      <name val="BrowalliaUPC"/>
      <family val="2"/>
    </font>
    <font>
      <b/>
      <sz val="11"/>
      <color indexed="63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b/>
      <i/>
      <sz val="16"/>
      <color theme="1"/>
      <name val="Browallia New"/>
      <family val="2"/>
      <charset val="222"/>
    </font>
    <font>
      <b/>
      <sz val="16"/>
      <name val="Cordia New"/>
      <family val="2"/>
      <charset val="222"/>
    </font>
    <font>
      <sz val="18"/>
      <color rgb="FFFF0000"/>
      <name val="Browallia New"/>
      <family val="2"/>
    </font>
    <font>
      <b/>
      <sz val="15"/>
      <name val="BrowalliaUPC"/>
      <family val="2"/>
      <charset val="222"/>
    </font>
    <font>
      <sz val="15"/>
      <name val="BrowalliaUPC"/>
      <family val="2"/>
      <charset val="222"/>
    </font>
    <font>
      <b/>
      <i/>
      <sz val="14"/>
      <name val="Browallia New"/>
      <family val="2"/>
    </font>
    <font>
      <vertAlign val="superscript"/>
      <sz val="14"/>
      <name val="Browallia New"/>
      <family val="2"/>
    </font>
    <font>
      <sz val="14"/>
      <name val="CordiaUPC"/>
      <family val="2"/>
    </font>
    <font>
      <i/>
      <sz val="14"/>
      <name val="Browallia New"/>
      <family val="2"/>
    </font>
    <font>
      <sz val="14"/>
      <name val="CordiaUPC"/>
      <family val="2"/>
    </font>
    <font>
      <sz val="14"/>
      <name val="CordiaUPC"/>
      <family val="2"/>
    </font>
    <font>
      <b/>
      <sz val="28"/>
      <color rgb="FFFF0000"/>
      <name val="Browallia New"/>
      <family val="2"/>
    </font>
    <font>
      <sz val="12"/>
      <name val="Browallia New"/>
      <family val="2"/>
    </font>
    <font>
      <b/>
      <sz val="15"/>
      <color theme="1"/>
      <name val="Browallia New"/>
      <family val="2"/>
      <charset val="222"/>
    </font>
    <font>
      <sz val="15"/>
      <color theme="1"/>
      <name val="Browallia New"/>
      <family val="2"/>
      <charset val="222"/>
    </font>
    <font>
      <sz val="15"/>
      <color rgb="FFFF0000"/>
      <name val="Browallia New"/>
      <family val="2"/>
      <charset val="222"/>
    </font>
    <font>
      <b/>
      <i/>
      <sz val="17"/>
      <color theme="1"/>
      <name val="Browallia New"/>
      <family val="2"/>
      <charset val="222"/>
    </font>
    <font>
      <sz val="12"/>
      <name val="Browallia New"/>
      <family val="2"/>
      <charset val="222"/>
    </font>
    <font>
      <sz val="12"/>
      <name val="Cordia New"/>
      <family val="2"/>
      <charset val="222"/>
    </font>
    <font>
      <sz val="11"/>
      <name val="Browallia New"/>
      <family val="2"/>
    </font>
    <font>
      <i/>
      <sz val="11"/>
      <name val="Browallia New"/>
      <family val="2"/>
    </font>
    <font>
      <b/>
      <i/>
      <sz val="18"/>
      <color theme="1"/>
      <name val="Browallia New"/>
      <family val="2"/>
    </font>
    <font>
      <i/>
      <sz val="12"/>
      <name val="Browallia New"/>
      <family val="2"/>
      <charset val="222"/>
    </font>
    <font>
      <sz val="12"/>
      <color theme="1"/>
      <name val="Browallia New"/>
      <family val="2"/>
      <charset val="222"/>
    </font>
    <font>
      <sz val="11"/>
      <name val="Browallia New"/>
      <family val="2"/>
      <charset val="222"/>
    </font>
    <font>
      <b/>
      <sz val="11"/>
      <name val="Browallia New"/>
      <family val="2"/>
      <charset val="222"/>
    </font>
    <font>
      <sz val="10"/>
      <name val="Browallia New"/>
      <family val="2"/>
      <charset val="222"/>
    </font>
    <font>
      <b/>
      <i/>
      <sz val="11"/>
      <name val="Browallia New"/>
      <family val="2"/>
      <charset val="222"/>
    </font>
    <font>
      <sz val="11"/>
      <color theme="1"/>
      <name val="Browallia New"/>
      <family val="2"/>
      <charset val="222"/>
    </font>
    <font>
      <sz val="12"/>
      <color theme="1"/>
      <name val="Browallia New"/>
      <family val="2"/>
    </font>
    <font>
      <b/>
      <sz val="14"/>
      <name val="Cordia New"/>
      <family val="2"/>
    </font>
    <font>
      <sz val="14"/>
      <name val="Cordia New"/>
      <family val="2"/>
      <charset val="222"/>
    </font>
    <font>
      <b/>
      <sz val="25"/>
      <color theme="1"/>
      <name val="Arial Black"/>
      <family val="2"/>
      <charset val="222"/>
    </font>
    <font>
      <b/>
      <sz val="11"/>
      <color theme="1"/>
      <name val="Arial"/>
      <family val="2"/>
      <charset val="222"/>
    </font>
    <font>
      <b/>
      <sz val="14"/>
      <color theme="1"/>
      <name val="Arial"/>
      <family val="2"/>
      <charset val="222"/>
    </font>
    <font>
      <sz val="14"/>
      <color theme="1"/>
      <name val="AngsanaUPC"/>
      <family val="1"/>
      <charset val="222"/>
    </font>
    <font>
      <sz val="7"/>
      <color theme="1"/>
      <name val="Arial"/>
      <family val="2"/>
      <charset val="222"/>
    </font>
    <font>
      <b/>
      <sz val="6"/>
      <color theme="1"/>
      <name val="Arial"/>
      <family val="2"/>
      <charset val="222"/>
    </font>
    <font>
      <sz val="6"/>
      <color theme="1"/>
      <name val="AngsanaUPC"/>
      <family val="1"/>
      <charset val="222"/>
    </font>
    <font>
      <b/>
      <sz val="16"/>
      <color theme="1"/>
      <name val="Browallia New"/>
      <family val="2"/>
      <charset val="222"/>
    </font>
    <font>
      <sz val="14"/>
      <color theme="1"/>
      <name val="Browallia New"/>
      <family val="2"/>
      <charset val="222"/>
    </font>
    <font>
      <sz val="9"/>
      <color theme="1"/>
      <name val="Browallia New"/>
      <family val="2"/>
      <charset val="222"/>
    </font>
    <font>
      <sz val="8"/>
      <color theme="1"/>
      <name val="Browallia New"/>
      <family val="2"/>
      <charset val="22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</borders>
  <cellStyleXfs count="247">
    <xf numFmtId="0" fontId="0" fillId="0" borderId="0"/>
    <xf numFmtId="164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1" fillId="0" borderId="0"/>
    <xf numFmtId="0" fontId="15" fillId="0" borderId="0"/>
    <xf numFmtId="165" fontId="11" fillId="0" borderId="0" applyFill="0" applyBorder="0" applyAlignment="0" applyProtection="0"/>
    <xf numFmtId="164" fontId="15" fillId="0" borderId="0" applyFont="0" applyFill="0" applyBorder="0" applyAlignment="0" applyProtection="0"/>
    <xf numFmtId="0" fontId="18" fillId="0" borderId="0"/>
    <xf numFmtId="0" fontId="27" fillId="0" borderId="0"/>
    <xf numFmtId="164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2" fillId="0" borderId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15" fillId="0" borderId="0"/>
    <xf numFmtId="164" fontId="12" fillId="0" borderId="0" applyFont="0" applyFill="0" applyBorder="0" applyAlignment="0" applyProtection="0"/>
    <xf numFmtId="0" fontId="12" fillId="0" borderId="0"/>
    <xf numFmtId="0" fontId="40" fillId="0" borderId="0"/>
    <xf numFmtId="43" fontId="40" fillId="0" borderId="0" applyFont="0" applyFill="0" applyBorder="0" applyAlignment="0" applyProtection="0"/>
    <xf numFmtId="0" fontId="14" fillId="0" borderId="0"/>
    <xf numFmtId="164" fontId="7" fillId="0" borderId="0" applyFont="0" applyFill="0" applyBorder="0" applyAlignment="0" applyProtection="0"/>
    <xf numFmtId="0" fontId="7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7" fontId="11" fillId="0" borderId="0" applyFill="0" applyBorder="0" applyAlignment="0" applyProtection="0"/>
    <xf numFmtId="0" fontId="11" fillId="0" borderId="0"/>
    <xf numFmtId="0" fontId="14" fillId="0" borderId="0"/>
    <xf numFmtId="43" fontId="27" fillId="0" borderId="0" applyFont="0" applyFill="0" applyBorder="0" applyAlignment="0" applyProtection="0"/>
    <xf numFmtId="0" fontId="44" fillId="0" borderId="0"/>
    <xf numFmtId="170" fontId="4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7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7" fillId="0" borderId="0"/>
    <xf numFmtId="170" fontId="27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44" fillId="0" borderId="0"/>
    <xf numFmtId="43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48" fillId="0" borderId="0"/>
    <xf numFmtId="170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27" fillId="0" borderId="0" applyFont="0" applyFill="0" applyBorder="0" applyAlignment="0" applyProtection="0"/>
    <xf numFmtId="167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9" fillId="0" borderId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53" fillId="22" borderId="51" applyNumberFormat="0" applyAlignment="0" applyProtection="0"/>
    <xf numFmtId="0" fontId="53" fillId="22" borderId="51" applyNumberFormat="0" applyAlignment="0" applyProtection="0"/>
    <xf numFmtId="0" fontId="54" fillId="23" borderId="52" applyNumberFormat="0" applyAlignment="0" applyProtection="0"/>
    <xf numFmtId="0" fontId="54" fillId="23" borderId="52" applyNumberFormat="0" applyAlignment="0" applyProtection="0"/>
    <xf numFmtId="165" fontId="11" fillId="0" borderId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8" fillId="0" borderId="54" applyNumberFormat="0" applyFill="0" applyAlignment="0" applyProtection="0"/>
    <xf numFmtId="0" fontId="58" fillId="0" borderId="54" applyNumberFormat="0" applyFill="0" applyAlignment="0" applyProtection="0"/>
    <xf numFmtId="0" fontId="59" fillId="0" borderId="55" applyNumberFormat="0" applyFill="0" applyAlignment="0" applyProtection="0"/>
    <xf numFmtId="0" fontId="59" fillId="0" borderId="55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9" borderId="51" applyNumberFormat="0" applyAlignment="0" applyProtection="0"/>
    <xf numFmtId="0" fontId="60" fillId="9" borderId="51" applyNumberFormat="0" applyAlignment="0" applyProtection="0"/>
    <xf numFmtId="0" fontId="61" fillId="0" borderId="56" applyNumberFormat="0" applyFill="0" applyAlignment="0" applyProtection="0"/>
    <xf numFmtId="0" fontId="61" fillId="0" borderId="56" applyNumberFormat="0" applyFill="0" applyAlignment="0" applyProtection="0"/>
    <xf numFmtId="0" fontId="62" fillId="24" borderId="0" applyNumberFormat="0" applyBorder="0" applyAlignment="0" applyProtection="0"/>
    <xf numFmtId="0" fontId="62" fillId="24" borderId="0" applyNumberFormat="0" applyBorder="0" applyAlignment="0" applyProtection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8" fillId="0" borderId="0"/>
    <xf numFmtId="0" fontId="27" fillId="0" borderId="0"/>
    <xf numFmtId="0" fontId="27" fillId="0" borderId="0"/>
    <xf numFmtId="0" fontId="63" fillId="25" borderId="57" applyNumberFormat="0" applyFont="0" applyAlignment="0" applyProtection="0"/>
    <xf numFmtId="0" fontId="63" fillId="25" borderId="57" applyNumberFormat="0" applyFont="0" applyAlignment="0" applyProtection="0"/>
    <xf numFmtId="0" fontId="64" fillId="22" borderId="58" applyNumberFormat="0" applyAlignment="0" applyProtection="0"/>
    <xf numFmtId="0" fontId="64" fillId="22" borderId="58" applyNumberFormat="0" applyAlignment="0" applyProtection="0"/>
    <xf numFmtId="0" fontId="49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59" applyNumberFormat="0" applyFill="0" applyAlignment="0" applyProtection="0"/>
    <xf numFmtId="0" fontId="66" fillId="0" borderId="59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7" fontId="1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0" fontId="2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9" fillId="0" borderId="0"/>
    <xf numFmtId="164" fontId="3" fillId="0" borderId="0" applyFont="0" applyFill="0" applyBorder="0" applyAlignment="0" applyProtection="0"/>
    <xf numFmtId="169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7" fillId="0" borderId="0"/>
    <xf numFmtId="164" fontId="2" fillId="0" borderId="0" applyFont="0" applyFill="0" applyBorder="0" applyAlignment="0" applyProtection="0"/>
    <xf numFmtId="166" fontId="4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8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167" fontId="27" fillId="0" borderId="0" applyFont="0" applyFill="0" applyBorder="0" applyAlignment="0" applyProtection="0"/>
    <xf numFmtId="167" fontId="7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6" fontId="77" fillId="0" borderId="0" applyFont="0" applyFill="0" applyBorder="0" applyAlignment="0" applyProtection="0"/>
    <xf numFmtId="170" fontId="11" fillId="0" borderId="0" applyFill="0" applyBorder="0" applyAlignment="0" applyProtection="0"/>
    <xf numFmtId="168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7" fontId="7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9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1" fillId="0" borderId="0" applyFill="0" applyBorder="0" applyAlignment="0" applyProtection="0"/>
    <xf numFmtId="0" fontId="14" fillId="0" borderId="0"/>
    <xf numFmtId="0" fontId="1" fillId="0" borderId="0"/>
  </cellStyleXfs>
  <cellXfs count="474">
    <xf numFmtId="0" fontId="0" fillId="0" borderId="0" xfId="0"/>
    <xf numFmtId="0" fontId="20" fillId="0" borderId="0" xfId="8" applyFont="1" applyAlignment="1">
      <alignment horizontal="left" vertical="center"/>
    </xf>
    <xf numFmtId="0" fontId="21" fillId="0" borderId="0" xfId="8" applyFont="1" applyAlignment="1">
      <alignment horizontal="left" vertical="center"/>
    </xf>
    <xf numFmtId="0" fontId="22" fillId="0" borderId="0" xfId="8" applyFont="1"/>
    <xf numFmtId="0" fontId="23" fillId="0" borderId="24" xfId="8" applyFont="1" applyBorder="1" applyAlignment="1">
      <alignment horizontal="left" vertical="center"/>
    </xf>
    <xf numFmtId="0" fontId="24" fillId="0" borderId="24" xfId="8" applyFont="1" applyBorder="1" applyAlignment="1">
      <alignment horizontal="left" vertical="center"/>
    </xf>
    <xf numFmtId="0" fontId="25" fillId="0" borderId="24" xfId="8" applyFont="1" applyBorder="1"/>
    <xf numFmtId="0" fontId="17" fillId="0" borderId="0" xfId="13" applyFont="1" applyAlignment="1">
      <alignment horizontal="center"/>
    </xf>
    <xf numFmtId="0" fontId="17" fillId="0" borderId="0" xfId="13" applyFont="1"/>
    <xf numFmtId="0" fontId="23" fillId="0" borderId="0" xfId="8" applyFont="1" applyAlignment="1">
      <alignment horizontal="left" vertical="center"/>
    </xf>
    <xf numFmtId="0" fontId="24" fillId="0" borderId="0" xfId="8" applyFont="1" applyAlignment="1">
      <alignment horizontal="left" vertical="center"/>
    </xf>
    <xf numFmtId="0" fontId="25" fillId="0" borderId="0" xfId="8" applyFont="1"/>
    <xf numFmtId="0" fontId="30" fillId="0" borderId="0" xfId="13" applyFont="1" applyAlignment="1">
      <alignment vertical="center"/>
    </xf>
    <xf numFmtId="0" fontId="13" fillId="0" borderId="0" xfId="15" applyFont="1"/>
    <xf numFmtId="0" fontId="30" fillId="0" borderId="0" xfId="15" applyFont="1" applyAlignment="1">
      <alignment horizontal="center"/>
    </xf>
    <xf numFmtId="0" fontId="13" fillId="0" borderId="0" xfId="15" applyFont="1" applyAlignment="1">
      <alignment vertical="center"/>
    </xf>
    <xf numFmtId="0" fontId="28" fillId="0" borderId="0" xfId="15" applyFont="1" applyAlignment="1">
      <alignment horizontal="left" vertical="center"/>
    </xf>
    <xf numFmtId="0" fontId="28" fillId="0" borderId="0" xfId="15" applyFont="1" applyAlignment="1">
      <alignment vertical="center"/>
    </xf>
    <xf numFmtId="0" fontId="29" fillId="0" borderId="0" xfId="15" applyFont="1" applyAlignment="1">
      <alignment vertical="center"/>
    </xf>
    <xf numFmtId="166" fontId="28" fillId="0" borderId="24" xfId="15" applyNumberFormat="1" applyFont="1" applyBorder="1" applyAlignment="1">
      <alignment horizontal="right" vertical="center"/>
    </xf>
    <xf numFmtId="164" fontId="17" fillId="0" borderId="0" xfId="16" applyFont="1"/>
    <xf numFmtId="0" fontId="17" fillId="0" borderId="0" xfId="15" applyFont="1"/>
    <xf numFmtId="0" fontId="32" fillId="0" borderId="4" xfId="15" applyFont="1" applyBorder="1" applyAlignment="1">
      <alignment horizontal="center" vertical="center"/>
    </xf>
    <xf numFmtId="0" fontId="17" fillId="0" borderId="0" xfId="15" applyFont="1" applyAlignment="1">
      <alignment vertical="center"/>
    </xf>
    <xf numFmtId="0" fontId="34" fillId="0" borderId="5" xfId="15" applyFont="1" applyBorder="1" applyAlignment="1">
      <alignment horizontal="center" vertical="center"/>
    </xf>
    <xf numFmtId="0" fontId="33" fillId="0" borderId="7" xfId="15" applyFont="1" applyBorder="1" applyAlignment="1">
      <alignment horizontal="center" vertical="center"/>
    </xf>
    <xf numFmtId="0" fontId="33" fillId="0" borderId="7" xfId="15" applyFont="1" applyBorder="1" applyAlignment="1">
      <alignment horizontal="left" vertical="center"/>
    </xf>
    <xf numFmtId="0" fontId="34" fillId="0" borderId="17" xfId="15" applyFont="1" applyBorder="1" applyAlignment="1">
      <alignment horizontal="center" vertical="center"/>
    </xf>
    <xf numFmtId="0" fontId="33" fillId="0" borderId="22" xfId="15" applyFont="1" applyBorder="1" applyAlignment="1">
      <alignment horizontal="left" vertical="center"/>
    </xf>
    <xf numFmtId="0" fontId="31" fillId="0" borderId="27" xfId="15" applyFont="1" applyBorder="1" applyAlignment="1">
      <alignment horizontal="center" vertical="center"/>
    </xf>
    <xf numFmtId="0" fontId="31" fillId="0" borderId="21" xfId="15" applyFont="1" applyBorder="1" applyAlignment="1">
      <alignment horizontal="center" vertical="center"/>
    </xf>
    <xf numFmtId="0" fontId="31" fillId="0" borderId="23" xfId="15" applyFont="1" applyBorder="1" applyAlignment="1">
      <alignment horizontal="right" vertical="center"/>
    </xf>
    <xf numFmtId="0" fontId="31" fillId="0" borderId="0" xfId="15" applyFont="1" applyAlignment="1">
      <alignment vertical="center"/>
    </xf>
    <xf numFmtId="0" fontId="35" fillId="0" borderId="0" xfId="15" applyFont="1" applyAlignment="1">
      <alignment horizontal="center" vertical="center"/>
    </xf>
    <xf numFmtId="164" fontId="35" fillId="0" borderId="0" xfId="16" applyFont="1" applyAlignment="1">
      <alignment vertical="center"/>
    </xf>
    <xf numFmtId="0" fontId="35" fillId="0" borderId="0" xfId="15" applyFont="1" applyAlignment="1">
      <alignment vertical="center"/>
    </xf>
    <xf numFmtId="0" fontId="36" fillId="0" borderId="0" xfId="15" applyFont="1" applyAlignment="1">
      <alignment horizontal="left" vertical="center"/>
    </xf>
    <xf numFmtId="0" fontId="10" fillId="0" borderId="0" xfId="15" applyFont="1" applyAlignment="1">
      <alignment horizontal="center"/>
    </xf>
    <xf numFmtId="0" fontId="10" fillId="0" borderId="0" xfId="15" applyFont="1" applyAlignment="1">
      <alignment horizontal="left"/>
    </xf>
    <xf numFmtId="0" fontId="17" fillId="0" borderId="0" xfId="15" applyFont="1" applyAlignment="1">
      <alignment horizontal="center"/>
    </xf>
    <xf numFmtId="164" fontId="37" fillId="0" borderId="0" xfId="16" applyFont="1"/>
    <xf numFmtId="0" fontId="34" fillId="0" borderId="16" xfId="15" applyFont="1" applyBorder="1" applyAlignment="1">
      <alignment horizontal="center" vertical="center"/>
    </xf>
    <xf numFmtId="0" fontId="33" fillId="0" borderId="28" xfId="15" applyFont="1" applyBorder="1" applyAlignment="1">
      <alignment horizontal="center" vertical="center"/>
    </xf>
    <xf numFmtId="0" fontId="34" fillId="0" borderId="26" xfId="15" applyFont="1" applyBorder="1" applyAlignment="1">
      <alignment horizontal="center" vertical="center"/>
    </xf>
    <xf numFmtId="0" fontId="33" fillId="0" borderId="31" xfId="15" applyFont="1" applyBorder="1" applyAlignment="1">
      <alignment horizontal="right" vertical="center"/>
    </xf>
    <xf numFmtId="0" fontId="33" fillId="0" borderId="32" xfId="15" applyFont="1" applyBorder="1" applyAlignment="1">
      <alignment horizontal="right" vertical="center"/>
    </xf>
    <xf numFmtId="0" fontId="33" fillId="0" borderId="33" xfId="15" applyFont="1" applyBorder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9" fillId="0" borderId="0" xfId="8" applyFont="1" applyAlignment="1">
      <alignment vertical="center"/>
    </xf>
    <xf numFmtId="168" fontId="41" fillId="2" borderId="34" xfId="36" applyNumberFormat="1" applyFont="1" applyFill="1" applyBorder="1" applyAlignment="1" applyProtection="1"/>
    <xf numFmtId="0" fontId="42" fillId="2" borderId="0" xfId="4" applyFont="1" applyFill="1" applyAlignment="1">
      <alignment vertical="center"/>
    </xf>
    <xf numFmtId="168" fontId="41" fillId="2" borderId="0" xfId="36" applyNumberFormat="1" applyFont="1" applyFill="1" applyBorder="1" applyAlignment="1" applyProtection="1"/>
    <xf numFmtId="168" fontId="41" fillId="2" borderId="0" xfId="36" applyNumberFormat="1" applyFont="1" applyFill="1" applyBorder="1" applyAlignment="1" applyProtection="1">
      <alignment horizontal="center"/>
    </xf>
    <xf numFmtId="167" fontId="41" fillId="2" borderId="0" xfId="36" applyFont="1" applyFill="1" applyBorder="1" applyAlignment="1" applyProtection="1"/>
    <xf numFmtId="167" fontId="41" fillId="2" borderId="35" xfId="36" applyFont="1" applyFill="1" applyBorder="1" applyAlignment="1" applyProtection="1"/>
    <xf numFmtId="168" fontId="14" fillId="2" borderId="34" xfId="36" applyNumberFormat="1" applyFont="1" applyFill="1" applyBorder="1" applyAlignment="1" applyProtection="1"/>
    <xf numFmtId="168" fontId="14" fillId="2" borderId="0" xfId="36" applyNumberFormat="1" applyFont="1" applyFill="1" applyBorder="1" applyAlignment="1" applyProtection="1"/>
    <xf numFmtId="168" fontId="14" fillId="2" borderId="0" xfId="36" applyNumberFormat="1" applyFont="1" applyFill="1" applyBorder="1" applyAlignment="1" applyProtection="1">
      <alignment horizontal="center"/>
    </xf>
    <xf numFmtId="167" fontId="14" fillId="2" borderId="0" xfId="36" applyFont="1" applyFill="1" applyBorder="1" applyAlignment="1" applyProtection="1"/>
    <xf numFmtId="167" fontId="14" fillId="2" borderId="35" xfId="36" applyFont="1" applyFill="1" applyBorder="1" applyAlignment="1" applyProtection="1"/>
    <xf numFmtId="164" fontId="47" fillId="2" borderId="50" xfId="7" applyFont="1" applyFill="1" applyBorder="1" applyAlignment="1">
      <alignment vertical="center"/>
    </xf>
    <xf numFmtId="0" fontId="68" fillId="2" borderId="0" xfId="0" applyFont="1" applyFill="1" applyAlignment="1">
      <alignment vertical="center"/>
    </xf>
    <xf numFmtId="0" fontId="69" fillId="2" borderId="0" xfId="4" applyFont="1" applyFill="1" applyAlignment="1">
      <alignment vertical="center"/>
    </xf>
    <xf numFmtId="0" fontId="15" fillId="2" borderId="0" xfId="22" applyFill="1"/>
    <xf numFmtId="167" fontId="70" fillId="2" borderId="0" xfId="36" applyFont="1" applyFill="1" applyBorder="1" applyAlignment="1" applyProtection="1"/>
    <xf numFmtId="0" fontId="43" fillId="2" borderId="0" xfId="22" applyFont="1" applyFill="1"/>
    <xf numFmtId="0" fontId="42" fillId="2" borderId="34" xfId="37" applyFont="1" applyFill="1" applyBorder="1" applyAlignment="1">
      <alignment horizontal="center" vertical="center"/>
    </xf>
    <xf numFmtId="0" fontId="42" fillId="2" borderId="0" xfId="37" applyFont="1" applyFill="1" applyAlignment="1">
      <alignment vertical="center"/>
    </xf>
    <xf numFmtId="0" fontId="42" fillId="3" borderId="0" xfId="37" applyFont="1" applyFill="1" applyAlignment="1">
      <alignment vertical="center"/>
    </xf>
    <xf numFmtId="0" fontId="13" fillId="3" borderId="0" xfId="37" applyFont="1" applyFill="1" applyAlignment="1">
      <alignment vertical="center"/>
    </xf>
    <xf numFmtId="0" fontId="13" fillId="2" borderId="0" xfId="37" applyFont="1" applyFill="1" applyAlignment="1">
      <alignment vertical="center"/>
    </xf>
    <xf numFmtId="0" fontId="42" fillId="2" borderId="36" xfId="37" applyFont="1" applyFill="1" applyBorder="1" applyAlignment="1">
      <alignment horizontal="center" vertical="center"/>
    </xf>
    <xf numFmtId="0" fontId="42" fillId="2" borderId="37" xfId="37" applyFont="1" applyFill="1" applyBorder="1" applyAlignment="1">
      <alignment vertical="center"/>
    </xf>
    <xf numFmtId="0" fontId="42" fillId="2" borderId="0" xfId="37" applyFont="1" applyFill="1" applyAlignment="1">
      <alignment horizontal="center" vertical="center"/>
    </xf>
    <xf numFmtId="164" fontId="71" fillId="2" borderId="11" xfId="39" applyNumberFormat="1" applyFont="1" applyFill="1" applyBorder="1" applyAlignment="1">
      <alignment horizontal="center" vertical="center"/>
    </xf>
    <xf numFmtId="171" fontId="72" fillId="2" borderId="0" xfId="19" applyNumberFormat="1" applyFont="1" applyFill="1" applyAlignment="1">
      <alignment vertical="center"/>
    </xf>
    <xf numFmtId="164" fontId="71" fillId="2" borderId="1" xfId="39" applyNumberFormat="1" applyFont="1" applyFill="1" applyBorder="1" applyAlignment="1">
      <alignment horizontal="center" vertical="center"/>
    </xf>
    <xf numFmtId="164" fontId="71" fillId="2" borderId="2" xfId="39" applyNumberFormat="1" applyFont="1" applyFill="1" applyBorder="1" applyAlignment="1">
      <alignment horizontal="center" vertical="center"/>
    </xf>
    <xf numFmtId="164" fontId="41" fillId="2" borderId="39" xfId="58" applyNumberFormat="1" applyFont="1" applyFill="1" applyBorder="1" applyAlignment="1" applyProtection="1">
      <alignment vertical="center"/>
    </xf>
    <xf numFmtId="164" fontId="41" fillId="2" borderId="43" xfId="58" applyNumberFormat="1" applyFont="1" applyFill="1" applyBorder="1" applyAlignment="1">
      <alignment vertical="center"/>
    </xf>
    <xf numFmtId="0" fontId="41" fillId="2" borderId="41" xfId="37" applyFont="1" applyFill="1" applyBorder="1" applyAlignment="1">
      <alignment vertical="center"/>
    </xf>
    <xf numFmtId="0" fontId="41" fillId="2" borderId="39" xfId="38" applyFont="1" applyFill="1" applyBorder="1" applyAlignment="1">
      <alignment horizontal="center" vertical="center"/>
    </xf>
    <xf numFmtId="0" fontId="46" fillId="2" borderId="44" xfId="38" applyFont="1" applyFill="1" applyBorder="1" applyAlignment="1">
      <alignment vertical="center"/>
    </xf>
    <xf numFmtId="0" fontId="41" fillId="2" borderId="65" xfId="37" applyFont="1" applyFill="1" applyBorder="1" applyAlignment="1">
      <alignment vertical="center"/>
    </xf>
    <xf numFmtId="0" fontId="46" fillId="2" borderId="61" xfId="38" applyFont="1" applyFill="1" applyBorder="1" applyAlignment="1">
      <alignment vertical="center"/>
    </xf>
    <xf numFmtId="0" fontId="41" fillId="2" borderId="68" xfId="38" applyFont="1" applyFill="1" applyBorder="1" applyAlignment="1">
      <alignment horizontal="center" vertical="center"/>
    </xf>
    <xf numFmtId="0" fontId="41" fillId="2" borderId="42" xfId="37" applyFont="1" applyFill="1" applyBorder="1" applyAlignment="1">
      <alignment vertical="center"/>
    </xf>
    <xf numFmtId="164" fontId="41" fillId="2" borderId="39" xfId="58" applyNumberFormat="1" applyFont="1" applyFill="1" applyBorder="1" applyAlignment="1">
      <alignment vertical="center"/>
    </xf>
    <xf numFmtId="0" fontId="45" fillId="2" borderId="41" xfId="37" applyFont="1" applyFill="1" applyBorder="1" applyAlignment="1">
      <alignment vertical="center"/>
    </xf>
    <xf numFmtId="0" fontId="45" fillId="2" borderId="42" xfId="37" applyFont="1" applyFill="1" applyBorder="1" applyAlignment="1">
      <alignment vertical="center"/>
    </xf>
    <xf numFmtId="0" fontId="41" fillId="2" borderId="41" xfId="37" applyFont="1" applyFill="1" applyBorder="1" applyAlignment="1">
      <alignment horizontal="left" vertical="center"/>
    </xf>
    <xf numFmtId="0" fontId="41" fillId="2" borderId="42" xfId="38" applyFont="1" applyFill="1" applyBorder="1" applyAlignment="1">
      <alignment vertical="center"/>
    </xf>
    <xf numFmtId="0" fontId="41" fillId="2" borderId="69" xfId="38" applyFont="1" applyFill="1" applyBorder="1" applyAlignment="1">
      <alignment horizontal="center" vertical="center"/>
    </xf>
    <xf numFmtId="164" fontId="41" fillId="2" borderId="69" xfId="58" applyNumberFormat="1" applyFont="1" applyFill="1" applyBorder="1" applyAlignment="1">
      <alignment vertical="center"/>
    </xf>
    <xf numFmtId="49" fontId="39" fillId="0" borderId="0" xfId="16" quotePrefix="1" applyNumberFormat="1" applyFont="1" applyAlignment="1">
      <alignment horizontal="right" vertical="center"/>
    </xf>
    <xf numFmtId="0" fontId="41" fillId="2" borderId="42" xfId="232" applyNumberFormat="1" applyFont="1" applyFill="1" applyBorder="1" applyAlignment="1" applyProtection="1">
      <alignment vertical="center"/>
    </xf>
    <xf numFmtId="0" fontId="41" fillId="2" borderId="39" xfId="232" applyNumberFormat="1" applyFont="1" applyFill="1" applyBorder="1" applyAlignment="1" applyProtection="1">
      <alignment horizontal="center" vertical="center"/>
    </xf>
    <xf numFmtId="0" fontId="41" fillId="2" borderId="0" xfId="232" applyNumberFormat="1" applyFont="1" applyFill="1" applyBorder="1" applyAlignment="1" applyProtection="1">
      <alignment vertical="center"/>
    </xf>
    <xf numFmtId="0" fontId="41" fillId="2" borderId="60" xfId="232" applyNumberFormat="1" applyFont="1" applyFill="1" applyBorder="1" applyAlignment="1" applyProtection="1">
      <alignment vertical="center"/>
    </xf>
    <xf numFmtId="0" fontId="42" fillId="2" borderId="37" xfId="37" applyFont="1" applyFill="1" applyBorder="1" applyAlignment="1">
      <alignment horizontal="center" vertical="center"/>
    </xf>
    <xf numFmtId="0" fontId="13" fillId="2" borderId="81" xfId="37" applyFont="1" applyFill="1" applyBorder="1" applyAlignment="1">
      <alignment vertical="center"/>
    </xf>
    <xf numFmtId="0" fontId="41" fillId="2" borderId="40" xfId="38" applyFont="1" applyFill="1" applyBorder="1" applyAlignment="1">
      <alignment horizontal="center" vertical="center"/>
    </xf>
    <xf numFmtId="0" fontId="41" fillId="2" borderId="82" xfId="38" applyFont="1" applyFill="1" applyBorder="1" applyAlignment="1">
      <alignment horizontal="center" vertical="center"/>
    </xf>
    <xf numFmtId="0" fontId="45" fillId="2" borderId="40" xfId="38" applyFont="1" applyFill="1" applyBorder="1" applyAlignment="1">
      <alignment horizontal="center" vertical="center"/>
    </xf>
    <xf numFmtId="0" fontId="41" fillId="2" borderId="40" xfId="232" applyNumberFormat="1" applyFont="1" applyFill="1" applyBorder="1" applyAlignment="1" applyProtection="1">
      <alignment horizontal="center" vertical="center"/>
    </xf>
    <xf numFmtId="0" fontId="41" fillId="2" borderId="81" xfId="38" applyFont="1" applyFill="1" applyBorder="1" applyAlignment="1">
      <alignment horizontal="center" vertical="center"/>
    </xf>
    <xf numFmtId="0" fontId="41" fillId="2" borderId="64" xfId="38" applyFont="1" applyFill="1" applyBorder="1" applyAlignment="1">
      <alignment horizontal="center" vertical="center"/>
    </xf>
    <xf numFmtId="164" fontId="41" fillId="2" borderId="68" xfId="58" applyNumberFormat="1" applyFont="1" applyFill="1" applyBorder="1" applyAlignment="1">
      <alignment vertical="center"/>
    </xf>
    <xf numFmtId="0" fontId="46" fillId="2" borderId="0" xfId="232" applyNumberFormat="1" applyFont="1" applyFill="1" applyBorder="1" applyAlignment="1" applyProtection="1">
      <alignment vertical="center"/>
    </xf>
    <xf numFmtId="164" fontId="76" fillId="2" borderId="48" xfId="58" applyNumberFormat="1" applyFont="1" applyFill="1" applyBorder="1" applyAlignment="1" applyProtection="1">
      <alignment vertical="center"/>
    </xf>
    <xf numFmtId="164" fontId="73" fillId="2" borderId="48" xfId="58" applyNumberFormat="1" applyFont="1" applyFill="1" applyBorder="1" applyAlignment="1">
      <alignment vertical="center"/>
    </xf>
    <xf numFmtId="164" fontId="42" fillId="3" borderId="0" xfId="240" applyFont="1" applyFill="1" applyBorder="1" applyAlignment="1">
      <alignment vertical="center"/>
    </xf>
    <xf numFmtId="164" fontId="42" fillId="2" borderId="0" xfId="240" applyFont="1" applyFill="1" applyBorder="1" applyAlignment="1">
      <alignment vertical="center"/>
    </xf>
    <xf numFmtId="164" fontId="42" fillId="2" borderId="35" xfId="240" applyFont="1" applyFill="1" applyBorder="1" applyAlignment="1">
      <alignment vertical="center"/>
    </xf>
    <xf numFmtId="164" fontId="42" fillId="2" borderId="37" xfId="240" applyFont="1" applyFill="1" applyBorder="1" applyAlignment="1">
      <alignment vertical="center"/>
    </xf>
    <xf numFmtId="164" fontId="42" fillId="2" borderId="38" xfId="240" applyFont="1" applyFill="1" applyBorder="1" applyAlignment="1">
      <alignment vertical="center"/>
    </xf>
    <xf numFmtId="164" fontId="41" fillId="2" borderId="43" xfId="58" applyNumberFormat="1" applyFont="1" applyFill="1" applyBorder="1" applyAlignment="1" applyProtection="1">
      <alignment vertical="center"/>
    </xf>
    <xf numFmtId="0" fontId="46" fillId="2" borderId="60" xfId="232" applyNumberFormat="1" applyFont="1" applyFill="1" applyBorder="1" applyAlignment="1" applyProtection="1">
      <alignment vertical="center"/>
    </xf>
    <xf numFmtId="164" fontId="41" fillId="2" borderId="64" xfId="58" applyNumberFormat="1" applyFont="1" applyFill="1" applyBorder="1" applyAlignment="1">
      <alignment vertical="center"/>
    </xf>
    <xf numFmtId="164" fontId="41" fillId="2" borderId="64" xfId="58" applyNumberFormat="1" applyFont="1" applyFill="1" applyBorder="1" applyAlignment="1" applyProtection="1">
      <alignment vertical="center"/>
    </xf>
    <xf numFmtId="0" fontId="73" fillId="2" borderId="0" xfId="232" applyNumberFormat="1" applyFont="1" applyFill="1" applyBorder="1" applyAlignment="1" applyProtection="1">
      <alignment vertical="center"/>
    </xf>
    <xf numFmtId="0" fontId="1" fillId="2" borderId="0" xfId="241" applyFill="1"/>
    <xf numFmtId="168" fontId="47" fillId="2" borderId="0" xfId="36" applyNumberFormat="1" applyFont="1" applyFill="1" applyBorder="1" applyAlignment="1" applyProtection="1">
      <alignment horizontal="center" vertical="center"/>
    </xf>
    <xf numFmtId="167" fontId="47" fillId="2" borderId="0" xfId="36" applyFont="1" applyFill="1" applyBorder="1" applyAlignment="1" applyProtection="1">
      <alignment vertical="center"/>
    </xf>
    <xf numFmtId="0" fontId="33" fillId="2" borderId="0" xfId="15" applyFont="1" applyFill="1" applyAlignment="1">
      <alignment horizontal="right" vertical="center"/>
    </xf>
    <xf numFmtId="164" fontId="41" fillId="2" borderId="40" xfId="58" applyNumberFormat="1" applyFont="1" applyFill="1" applyBorder="1" applyAlignment="1">
      <alignment vertical="center"/>
    </xf>
    <xf numFmtId="164" fontId="41" fillId="2" borderId="46" xfId="58" applyNumberFormat="1" applyFont="1" applyFill="1" applyBorder="1" applyAlignment="1">
      <alignment vertical="center"/>
    </xf>
    <xf numFmtId="164" fontId="32" fillId="2" borderId="4" xfId="16" applyFont="1" applyFill="1" applyBorder="1" applyAlignment="1">
      <alignment horizontal="center" vertical="center"/>
    </xf>
    <xf numFmtId="43" fontId="32" fillId="2" borderId="5" xfId="16" applyNumberFormat="1" applyFont="1" applyFill="1" applyBorder="1" applyAlignment="1">
      <alignment horizontal="right" vertical="center"/>
    </xf>
    <xf numFmtId="43" fontId="32" fillId="2" borderId="5" xfId="16" applyNumberFormat="1" applyFont="1" applyFill="1" applyBorder="1" applyAlignment="1">
      <alignment vertical="center"/>
    </xf>
    <xf numFmtId="43" fontId="32" fillId="2" borderId="17" xfId="16" applyNumberFormat="1" applyFont="1" applyFill="1" applyBorder="1" applyAlignment="1">
      <alignment vertical="center"/>
    </xf>
    <xf numFmtId="43" fontId="32" fillId="2" borderId="26" xfId="16" applyNumberFormat="1" applyFont="1" applyFill="1" applyBorder="1" applyAlignment="1">
      <alignment vertical="center"/>
    </xf>
    <xf numFmtId="43" fontId="38" fillId="2" borderId="1" xfId="16" applyNumberFormat="1" applyFont="1" applyFill="1" applyBorder="1" applyAlignment="1">
      <alignment vertical="center"/>
    </xf>
    <xf numFmtId="164" fontId="26" fillId="2" borderId="11" xfId="1" applyFont="1" applyFill="1" applyBorder="1" applyAlignment="1">
      <alignment vertical="center"/>
    </xf>
    <xf numFmtId="43" fontId="26" fillId="2" borderId="27" xfId="0" applyNumberFormat="1" applyFont="1" applyFill="1" applyBorder="1" applyAlignment="1">
      <alignment horizontal="center" vertical="center"/>
    </xf>
    <xf numFmtId="43" fontId="26" fillId="2" borderId="3" xfId="0" applyNumberFormat="1" applyFont="1" applyFill="1" applyBorder="1" applyAlignment="1">
      <alignment horizontal="center" vertical="center"/>
    </xf>
    <xf numFmtId="164" fontId="31" fillId="2" borderId="77" xfId="15" applyNumberFormat="1" applyFont="1" applyFill="1" applyBorder="1" applyAlignment="1">
      <alignment horizontal="center" vertical="center"/>
    </xf>
    <xf numFmtId="0" fontId="81" fillId="2" borderId="4" xfId="0" applyFont="1" applyFill="1" applyBorder="1" applyAlignment="1">
      <alignment horizontal="center" vertical="center"/>
    </xf>
    <xf numFmtId="0" fontId="81" fillId="2" borderId="4" xfId="0" applyFont="1" applyFill="1" applyBorder="1" applyAlignment="1">
      <alignment vertical="center"/>
    </xf>
    <xf numFmtId="0" fontId="81" fillId="2" borderId="20" xfId="0" applyFont="1" applyFill="1" applyBorder="1" applyAlignment="1">
      <alignment vertical="center"/>
    </xf>
    <xf numFmtId="164" fontId="81" fillId="2" borderId="4" xfId="1" applyFont="1" applyFill="1" applyBorder="1" applyAlignment="1">
      <alignment vertical="center"/>
    </xf>
    <xf numFmtId="0" fontId="81" fillId="2" borderId="0" xfId="0" applyFont="1" applyFill="1" applyAlignment="1">
      <alignment vertical="center"/>
    </xf>
    <xf numFmtId="0" fontId="82" fillId="2" borderId="73" xfId="0" quotePrefix="1" applyFont="1" applyFill="1" applyBorder="1" applyAlignment="1">
      <alignment horizontal="center" vertical="center"/>
    </xf>
    <xf numFmtId="0" fontId="82" fillId="2" borderId="74" xfId="0" applyFont="1" applyFill="1" applyBorder="1" applyAlignment="1">
      <alignment vertical="center"/>
    </xf>
    <xf numFmtId="0" fontId="82" fillId="2" borderId="73" xfId="0" applyFont="1" applyFill="1" applyBorder="1" applyAlignment="1">
      <alignment horizontal="center" vertical="center"/>
    </xf>
    <xf numFmtId="164" fontId="82" fillId="2" borderId="73" xfId="1" applyFont="1" applyFill="1" applyBorder="1" applyAlignment="1">
      <alignment vertical="center"/>
    </xf>
    <xf numFmtId="164" fontId="82" fillId="2" borderId="73" xfId="0" applyNumberFormat="1" applyFont="1" applyFill="1" applyBorder="1" applyAlignment="1">
      <alignment vertical="center"/>
    </xf>
    <xf numFmtId="0" fontId="82" fillId="2" borderId="0" xfId="0" applyFont="1" applyFill="1" applyAlignment="1">
      <alignment vertical="center"/>
    </xf>
    <xf numFmtId="0" fontId="81" fillId="2" borderId="3" xfId="0" quotePrefix="1" applyFont="1" applyFill="1" applyBorder="1" applyAlignment="1">
      <alignment horizontal="center" vertical="center"/>
    </xf>
    <xf numFmtId="0" fontId="81" fillId="2" borderId="75" xfId="0" applyFont="1" applyFill="1" applyBorder="1" applyAlignment="1">
      <alignment horizontal="left" vertical="center"/>
    </xf>
    <xf numFmtId="0" fontId="81" fillId="2" borderId="76" xfId="0" applyFont="1" applyFill="1" applyBorder="1" applyAlignment="1">
      <alignment vertical="center"/>
    </xf>
    <xf numFmtId="0" fontId="81" fillId="2" borderId="3" xfId="0" applyFont="1" applyFill="1" applyBorder="1" applyAlignment="1">
      <alignment horizontal="center" vertical="center"/>
    </xf>
    <xf numFmtId="164" fontId="81" fillId="2" borderId="3" xfId="1" applyFont="1" applyFill="1" applyBorder="1" applyAlignment="1">
      <alignment vertical="center"/>
    </xf>
    <xf numFmtId="164" fontId="81" fillId="2" borderId="3" xfId="0" applyNumberFormat="1" applyFont="1" applyFill="1" applyBorder="1" applyAlignment="1">
      <alignment vertical="center"/>
    </xf>
    <xf numFmtId="0" fontId="81" fillId="2" borderId="79" xfId="0" applyFont="1" applyFill="1" applyBorder="1" applyAlignment="1">
      <alignment vertical="center"/>
    </xf>
    <xf numFmtId="0" fontId="81" fillId="2" borderId="79" xfId="0" applyFont="1" applyFill="1" applyBorder="1" applyAlignment="1">
      <alignment horizontal="center" vertical="center"/>
    </xf>
    <xf numFmtId="0" fontId="81" fillId="2" borderId="80" xfId="0" applyFont="1" applyFill="1" applyBorder="1" applyAlignment="1">
      <alignment vertical="center"/>
    </xf>
    <xf numFmtId="0" fontId="82" fillId="2" borderId="17" xfId="0" quotePrefix="1" applyFont="1" applyFill="1" applyBorder="1" applyAlignment="1">
      <alignment horizontal="center" vertical="center"/>
    </xf>
    <xf numFmtId="0" fontId="81" fillId="2" borderId="77" xfId="0" quotePrefix="1" applyFont="1" applyFill="1" applyBorder="1" applyAlignment="1">
      <alignment horizontal="center" vertical="center"/>
    </xf>
    <xf numFmtId="0" fontId="81" fillId="2" borderId="21" xfId="0" applyFont="1" applyFill="1" applyBorder="1" applyAlignment="1">
      <alignment horizontal="left" vertical="center"/>
    </xf>
    <xf numFmtId="0" fontId="81" fillId="2" borderId="23" xfId="0" applyFont="1" applyFill="1" applyBorder="1" applyAlignment="1">
      <alignment vertical="center"/>
    </xf>
    <xf numFmtId="0" fontId="81" fillId="2" borderId="77" xfId="0" applyFont="1" applyFill="1" applyBorder="1" applyAlignment="1">
      <alignment horizontal="center" vertical="center"/>
    </xf>
    <xf numFmtId="164" fontId="81" fillId="2" borderId="77" xfId="1" applyFont="1" applyFill="1" applyBorder="1" applyAlignment="1">
      <alignment vertical="center"/>
    </xf>
    <xf numFmtId="164" fontId="81" fillId="2" borderId="77" xfId="0" applyNumberFormat="1" applyFont="1" applyFill="1" applyBorder="1" applyAlignment="1">
      <alignment vertical="center"/>
    </xf>
    <xf numFmtId="0" fontId="82" fillId="2" borderId="5" xfId="0" quotePrefix="1" applyFont="1" applyFill="1" applyBorder="1" applyAlignment="1">
      <alignment horizontal="center" vertical="center"/>
    </xf>
    <xf numFmtId="0" fontId="81" fillId="2" borderId="78" xfId="0" applyFont="1" applyFill="1" applyBorder="1" applyAlignment="1">
      <alignment vertical="center"/>
    </xf>
    <xf numFmtId="0" fontId="82" fillId="2" borderId="0" xfId="0" applyFont="1" applyFill="1" applyAlignment="1">
      <alignment horizontal="center" vertical="top"/>
    </xf>
    <xf numFmtId="0" fontId="82" fillId="2" borderId="0" xfId="0" applyFont="1" applyFill="1" applyAlignment="1">
      <alignment vertical="top"/>
    </xf>
    <xf numFmtId="164" fontId="82" fillId="2" borderId="0" xfId="1" applyFont="1" applyFill="1" applyAlignment="1">
      <alignment vertical="top"/>
    </xf>
    <xf numFmtId="164" fontId="82" fillId="2" borderId="0" xfId="1" applyFont="1" applyFill="1" applyAlignment="1">
      <alignment horizontal="right" vertical="top"/>
    </xf>
    <xf numFmtId="164" fontId="68" fillId="2" borderId="0" xfId="1" applyFont="1" applyFill="1" applyAlignment="1">
      <alignment horizontal="right" vertical="center"/>
    </xf>
    <xf numFmtId="164" fontId="84" fillId="2" borderId="25" xfId="1" applyFont="1" applyFill="1" applyBorder="1" applyAlignment="1">
      <alignment vertical="center"/>
    </xf>
    <xf numFmtId="0" fontId="73" fillId="2" borderId="60" xfId="232" applyNumberFormat="1" applyFont="1" applyFill="1" applyBorder="1" applyAlignment="1" applyProtection="1">
      <alignment vertical="center"/>
    </xf>
    <xf numFmtId="171" fontId="41" fillId="2" borderId="0" xfId="242" applyNumberFormat="1" applyFont="1" applyFill="1" applyAlignment="1">
      <alignment vertical="center"/>
    </xf>
    <xf numFmtId="168" fontId="47" fillId="2" borderId="0" xfId="36" applyNumberFormat="1" applyFont="1" applyFill="1" applyBorder="1" applyAlignment="1" applyProtection="1">
      <alignment horizontal="right" vertical="center"/>
    </xf>
    <xf numFmtId="164" fontId="82" fillId="2" borderId="0" xfId="0" applyNumberFormat="1" applyFont="1" applyFill="1" applyAlignment="1">
      <alignment vertical="center"/>
    </xf>
    <xf numFmtId="164" fontId="81" fillId="2" borderId="0" xfId="0" applyNumberFormat="1" applyFont="1" applyFill="1" applyAlignment="1">
      <alignment vertical="center"/>
    </xf>
    <xf numFmtId="164" fontId="84" fillId="2" borderId="0" xfId="1" applyFont="1" applyFill="1" applyBorder="1" applyAlignment="1">
      <alignment vertical="center"/>
    </xf>
    <xf numFmtId="0" fontId="85" fillId="2" borderId="0" xfId="4" applyFont="1" applyFill="1" applyAlignment="1">
      <alignment vertical="center"/>
    </xf>
    <xf numFmtId="0" fontId="43" fillId="2" borderId="0" xfId="5" applyFont="1" applyFill="1"/>
    <xf numFmtId="168" fontId="86" fillId="2" borderId="0" xfId="36" applyNumberFormat="1" applyFont="1" applyFill="1" applyBorder="1" applyAlignment="1" applyProtection="1"/>
    <xf numFmtId="168" fontId="14" fillId="2" borderId="36" xfId="36" applyNumberFormat="1" applyFont="1" applyFill="1" applyBorder="1" applyAlignment="1" applyProtection="1"/>
    <xf numFmtId="168" fontId="85" fillId="2" borderId="37" xfId="36" applyNumberFormat="1" applyFont="1" applyFill="1" applyBorder="1" applyAlignment="1" applyProtection="1"/>
    <xf numFmtId="168" fontId="41" fillId="2" borderId="37" xfId="36" applyNumberFormat="1" applyFont="1" applyFill="1" applyBorder="1" applyAlignment="1" applyProtection="1"/>
    <xf numFmtId="168" fontId="14" fillId="2" borderId="37" xfId="36" applyNumberFormat="1" applyFont="1" applyFill="1" applyBorder="1" applyAlignment="1" applyProtection="1"/>
    <xf numFmtId="168" fontId="14" fillId="2" borderId="37" xfId="36" applyNumberFormat="1" applyFont="1" applyFill="1" applyBorder="1" applyAlignment="1" applyProtection="1">
      <alignment horizontal="center"/>
    </xf>
    <xf numFmtId="167" fontId="14" fillId="2" borderId="37" xfId="36" applyFont="1" applyFill="1" applyBorder="1" applyAlignment="1" applyProtection="1"/>
    <xf numFmtId="167" fontId="14" fillId="2" borderId="38" xfId="36" applyFont="1" applyFill="1" applyBorder="1" applyAlignment="1" applyProtection="1"/>
    <xf numFmtId="168" fontId="46" fillId="2" borderId="39" xfId="36" applyNumberFormat="1" applyFont="1" applyFill="1" applyBorder="1" applyAlignment="1" applyProtection="1">
      <alignment horizontal="center" vertical="center"/>
    </xf>
    <xf numFmtId="168" fontId="41" fillId="2" borderId="39" xfId="36" applyNumberFormat="1" applyFont="1" applyFill="1" applyBorder="1" applyAlignment="1" applyProtection="1">
      <alignment horizontal="center" vertical="center"/>
    </xf>
    <xf numFmtId="168" fontId="46" fillId="2" borderId="40" xfId="27" applyNumberFormat="1" applyFont="1" applyFill="1" applyBorder="1"/>
    <xf numFmtId="168" fontId="46" fillId="2" borderId="41" xfId="36" applyNumberFormat="1" applyFont="1" applyFill="1" applyBorder="1" applyAlignment="1" applyProtection="1"/>
    <xf numFmtId="168" fontId="46" fillId="2" borderId="42" xfId="36" applyNumberFormat="1" applyFont="1" applyFill="1" applyBorder="1" applyAlignment="1" applyProtection="1">
      <alignment horizontal="center" vertical="center"/>
    </xf>
    <xf numFmtId="168" fontId="46" fillId="2" borderId="39" xfId="27" applyNumberFormat="1" applyFont="1" applyFill="1" applyBorder="1" applyAlignment="1">
      <alignment vertical="center"/>
    </xf>
    <xf numFmtId="168" fontId="46" fillId="2" borderId="39" xfId="27" applyNumberFormat="1" applyFont="1" applyFill="1" applyBorder="1" applyAlignment="1">
      <alignment horizontal="center" vertical="center"/>
    </xf>
    <xf numFmtId="167" fontId="46" fillId="2" borderId="39" xfId="36" applyFont="1" applyFill="1" applyBorder="1" applyAlignment="1" applyProtection="1">
      <alignment horizontal="center" vertical="center"/>
    </xf>
    <xf numFmtId="167" fontId="46" fillId="2" borderId="39" xfId="6" applyNumberFormat="1" applyFont="1" applyFill="1" applyBorder="1" applyAlignment="1" applyProtection="1">
      <alignment horizontal="center" vertical="center"/>
    </xf>
    <xf numFmtId="0" fontId="45" fillId="2" borderId="0" xfId="5" applyFont="1" applyFill="1"/>
    <xf numFmtId="1" fontId="46" fillId="2" borderId="43" xfId="36" applyNumberFormat="1" applyFont="1" applyFill="1" applyBorder="1" applyAlignment="1" applyProtection="1">
      <alignment horizontal="center" vertical="center"/>
    </xf>
    <xf numFmtId="1" fontId="87" fillId="2" borderId="43" xfId="36" applyNumberFormat="1" applyFont="1" applyFill="1" applyBorder="1" applyAlignment="1" applyProtection="1">
      <alignment horizontal="center" vertical="center"/>
    </xf>
    <xf numFmtId="169" fontId="46" fillId="2" borderId="44" xfId="36" applyNumberFormat="1" applyFont="1" applyFill="1" applyBorder="1" applyAlignment="1" applyProtection="1">
      <alignment horizontal="left" vertical="center"/>
    </xf>
    <xf numFmtId="169" fontId="46" fillId="2" borderId="46" xfId="36" applyNumberFormat="1" applyFont="1" applyFill="1" applyBorder="1" applyAlignment="1" applyProtection="1">
      <alignment horizontal="center" vertical="center"/>
    </xf>
    <xf numFmtId="168" fontId="41" fillId="2" borderId="43" xfId="36" applyNumberFormat="1" applyFont="1" applyFill="1" applyBorder="1" applyAlignment="1" applyProtection="1">
      <alignment horizontal="center" vertical="center"/>
    </xf>
    <xf numFmtId="167" fontId="41" fillId="2" borderId="43" xfId="36" applyFont="1" applyFill="1" applyBorder="1" applyAlignment="1" applyProtection="1">
      <alignment vertical="center"/>
    </xf>
    <xf numFmtId="169" fontId="41" fillId="2" borderId="40" xfId="27" applyNumberFormat="1" applyFont="1" applyFill="1" applyBorder="1" applyAlignment="1">
      <alignment horizontal="right"/>
    </xf>
    <xf numFmtId="0" fontId="41" fillId="2" borderId="41" xfId="57" applyFont="1" applyFill="1" applyBorder="1"/>
    <xf numFmtId="169" fontId="46" fillId="2" borderId="42" xfId="36" applyNumberFormat="1" applyFont="1" applyFill="1" applyBorder="1" applyAlignment="1" applyProtection="1">
      <alignment horizontal="center" vertical="center"/>
    </xf>
    <xf numFmtId="169" fontId="41" fillId="2" borderId="39" xfId="36" applyNumberFormat="1" applyFont="1" applyFill="1" applyBorder="1" applyAlignment="1" applyProtection="1">
      <alignment horizontal="center" vertical="center"/>
    </xf>
    <xf numFmtId="170" fontId="41" fillId="2" borderId="39" xfId="36" applyNumberFormat="1" applyFont="1" applyFill="1" applyBorder="1" applyAlignment="1" applyProtection="1">
      <alignment horizontal="center" vertical="center"/>
    </xf>
    <xf numFmtId="170" fontId="41" fillId="2" borderId="39" xfId="36" applyNumberFormat="1" applyFont="1" applyFill="1" applyBorder="1" applyAlignment="1" applyProtection="1">
      <alignment horizontal="right" vertical="center"/>
    </xf>
    <xf numFmtId="167" fontId="41" fillId="2" borderId="39" xfId="36" applyFont="1" applyFill="1" applyBorder="1" applyAlignment="1" applyProtection="1">
      <alignment horizontal="right" vertical="center"/>
    </xf>
    <xf numFmtId="167" fontId="41" fillId="2" borderId="39" xfId="6" applyNumberFormat="1" applyFont="1" applyFill="1" applyBorder="1" applyAlignment="1" applyProtection="1">
      <alignment horizontal="right" vertical="center"/>
    </xf>
    <xf numFmtId="0" fontId="45" fillId="2" borderId="0" xfId="22" applyFont="1" applyFill="1"/>
    <xf numFmtId="169" fontId="46" fillId="2" borderId="45" xfId="36" applyNumberFormat="1" applyFont="1" applyFill="1" applyBorder="1" applyAlignment="1" applyProtection="1">
      <alignment horizontal="center" vertical="center"/>
    </xf>
    <xf numFmtId="168" fontId="46" fillId="2" borderId="47" xfId="36" applyNumberFormat="1" applyFont="1" applyFill="1" applyBorder="1" applyAlignment="1" applyProtection="1">
      <alignment horizontal="center" vertical="center"/>
    </xf>
    <xf numFmtId="168" fontId="87" fillId="2" borderId="47" xfId="36" applyNumberFormat="1" applyFont="1" applyFill="1" applyBorder="1" applyAlignment="1" applyProtection="1">
      <alignment horizontal="center" vertical="center"/>
    </xf>
    <xf numFmtId="170" fontId="41" fillId="2" borderId="39" xfId="36" applyNumberFormat="1" applyFont="1" applyFill="1" applyBorder="1" applyAlignment="1" applyProtection="1">
      <alignment vertical="center"/>
    </xf>
    <xf numFmtId="169" fontId="41" fillId="2" borderId="41" xfId="36" applyNumberFormat="1" applyFont="1" applyFill="1" applyBorder="1" applyAlignment="1" applyProtection="1">
      <alignment horizontal="left" vertical="center"/>
    </xf>
    <xf numFmtId="168" fontId="41" fillId="2" borderId="82" xfId="36" applyNumberFormat="1" applyFont="1" applyFill="1" applyBorder="1" applyAlignment="1" applyProtection="1">
      <alignment horizontal="center" vertical="center"/>
    </xf>
    <xf numFmtId="168" fontId="46" fillId="2" borderId="91" xfId="36" applyNumberFormat="1" applyFont="1" applyFill="1" applyBorder="1" applyAlignment="1" applyProtection="1">
      <alignment horizontal="center" vertical="center"/>
    </xf>
    <xf numFmtId="168" fontId="41" fillId="2" borderId="92" xfId="36" applyNumberFormat="1" applyFont="1" applyFill="1" applyBorder="1" applyAlignment="1" applyProtection="1">
      <alignment horizontal="center" vertical="center"/>
    </xf>
    <xf numFmtId="169" fontId="41" fillId="2" borderId="92" xfId="27" applyNumberFormat="1" applyFont="1" applyFill="1" applyBorder="1" applyAlignment="1">
      <alignment horizontal="right"/>
    </xf>
    <xf numFmtId="169" fontId="41" fillId="2" borderId="0" xfId="36" applyNumberFormat="1" applyFont="1" applyFill="1" applyBorder="1" applyAlignment="1" applyProtection="1">
      <alignment horizontal="left" vertical="center"/>
    </xf>
    <xf numFmtId="169" fontId="46" fillId="2" borderId="84" xfId="36" applyNumberFormat="1" applyFont="1" applyFill="1" applyBorder="1" applyAlignment="1" applyProtection="1">
      <alignment horizontal="center" vertical="center"/>
    </xf>
    <xf numFmtId="169" fontId="41" fillId="2" borderId="64" xfId="36" applyNumberFormat="1" applyFont="1" applyFill="1" applyBorder="1" applyAlignment="1" applyProtection="1">
      <alignment horizontal="center" vertical="center"/>
    </xf>
    <xf numFmtId="168" fontId="41" fillId="2" borderId="64" xfId="36" applyNumberFormat="1" applyFont="1" applyFill="1" applyBorder="1" applyAlignment="1" applyProtection="1">
      <alignment horizontal="center" vertical="center"/>
    </xf>
    <xf numFmtId="170" fontId="41" fillId="2" borderId="64" xfId="36" applyNumberFormat="1" applyFont="1" applyFill="1" applyBorder="1" applyAlignment="1" applyProtection="1">
      <alignment vertical="center"/>
    </xf>
    <xf numFmtId="167" fontId="41" fillId="2" borderId="64" xfId="36" applyFont="1" applyFill="1" applyBorder="1" applyAlignment="1" applyProtection="1">
      <alignment horizontal="right" vertical="center"/>
    </xf>
    <xf numFmtId="167" fontId="41" fillId="2" borderId="93" xfId="36" applyFont="1" applyFill="1" applyBorder="1" applyAlignment="1" applyProtection="1">
      <alignment horizontal="right" vertical="center"/>
    </xf>
    <xf numFmtId="168" fontId="47" fillId="3" borderId="94" xfId="36" applyNumberFormat="1" applyFont="1" applyFill="1" applyBorder="1" applyAlignment="1" applyProtection="1">
      <alignment horizontal="right" vertical="center"/>
    </xf>
    <xf numFmtId="168" fontId="88" fillId="2" borderId="48" xfId="36" applyNumberFormat="1" applyFont="1" applyFill="1" applyBorder="1" applyAlignment="1" applyProtection="1">
      <alignment horizontal="center" vertical="center"/>
    </xf>
    <xf numFmtId="168" fontId="47" fillId="2" borderId="48" xfId="36" applyNumberFormat="1" applyFont="1" applyFill="1" applyBorder="1" applyAlignment="1" applyProtection="1">
      <alignment horizontal="center" vertical="center"/>
    </xf>
    <xf numFmtId="167" fontId="47" fillId="2" borderId="48" xfId="36" applyFont="1" applyFill="1" applyBorder="1" applyAlignment="1" applyProtection="1">
      <alignment vertical="center"/>
    </xf>
    <xf numFmtId="167" fontId="47" fillId="2" borderId="49" xfId="36" applyFont="1" applyFill="1" applyBorder="1" applyAlignment="1" applyProtection="1">
      <alignment vertical="center"/>
    </xf>
    <xf numFmtId="0" fontId="89" fillId="2" borderId="0" xfId="5" applyFont="1" applyFill="1"/>
    <xf numFmtId="0" fontId="85" fillId="2" borderId="0" xfId="232" applyNumberFormat="1" applyFont="1" applyFill="1" applyBorder="1" applyAlignment="1" applyProtection="1">
      <alignment horizontal="center" vertical="center"/>
    </xf>
    <xf numFmtId="168" fontId="85" fillId="2" borderId="0" xfId="36" applyNumberFormat="1" applyFont="1" applyFill="1" applyBorder="1" applyAlignment="1" applyProtection="1">
      <alignment horizontal="center" vertical="center"/>
    </xf>
    <xf numFmtId="168" fontId="90" fillId="2" borderId="0" xfId="36" applyNumberFormat="1" applyFont="1" applyFill="1" applyBorder="1" applyAlignment="1" applyProtection="1">
      <alignment horizontal="center" vertical="center"/>
    </xf>
    <xf numFmtId="0" fontId="91" fillId="2" borderId="0" xfId="5" applyFont="1" applyFill="1"/>
    <xf numFmtId="168" fontId="92" fillId="2" borderId="0" xfId="36" applyNumberFormat="1" applyFont="1" applyFill="1" applyBorder="1" applyAlignment="1" applyProtection="1"/>
    <xf numFmtId="168" fontId="41" fillId="2" borderId="36" xfId="36" applyNumberFormat="1" applyFont="1" applyFill="1" applyBorder="1" applyAlignment="1" applyProtection="1"/>
    <xf numFmtId="168" fontId="92" fillId="2" borderId="37" xfId="36" applyNumberFormat="1" applyFont="1" applyFill="1" applyBorder="1" applyAlignment="1" applyProtection="1"/>
    <xf numFmtId="168" fontId="41" fillId="2" borderId="37" xfId="36" applyNumberFormat="1" applyFont="1" applyFill="1" applyBorder="1" applyAlignment="1" applyProtection="1">
      <alignment horizontal="center"/>
    </xf>
    <xf numFmtId="167" fontId="41" fillId="2" borderId="37" xfId="36" applyFont="1" applyFill="1" applyBorder="1" applyAlignment="1" applyProtection="1"/>
    <xf numFmtId="167" fontId="41" fillId="2" borderId="38" xfId="36" applyFont="1" applyFill="1" applyBorder="1" applyAlignment="1" applyProtection="1"/>
    <xf numFmtId="167" fontId="41" fillId="2" borderId="0" xfId="36" applyFont="1" applyFill="1" applyBorder="1" applyAlignment="1" applyProtection="1">
      <alignment horizontal="center"/>
    </xf>
    <xf numFmtId="168" fontId="93" fillId="2" borderId="39" xfId="36" applyNumberFormat="1" applyFont="1" applyFill="1" applyBorder="1" applyAlignment="1" applyProtection="1">
      <alignment horizontal="center" vertical="center"/>
    </xf>
    <xf numFmtId="164" fontId="10" fillId="2" borderId="11" xfId="39" applyNumberFormat="1" applyFont="1" applyFill="1" applyBorder="1" applyAlignment="1">
      <alignment horizontal="center" vertical="center"/>
    </xf>
    <xf numFmtId="164" fontId="10" fillId="2" borderId="1" xfId="39" applyNumberFormat="1" applyFont="1" applyFill="1" applyBorder="1" applyAlignment="1">
      <alignment horizontal="center" vertical="center"/>
    </xf>
    <xf numFmtId="164" fontId="10" fillId="2" borderId="2" xfId="39" applyNumberFormat="1" applyFont="1" applyFill="1" applyBorder="1" applyAlignment="1">
      <alignment horizontal="center" vertical="center"/>
    </xf>
    <xf numFmtId="168" fontId="46" fillId="2" borderId="39" xfId="36" applyNumberFormat="1" applyFont="1" applyFill="1" applyBorder="1" applyAlignment="1">
      <alignment horizontal="center" vertical="center"/>
    </xf>
    <xf numFmtId="168" fontId="94" fillId="2" borderId="69" xfId="36" applyNumberFormat="1" applyFont="1" applyFill="1" applyBorder="1" applyAlignment="1" applyProtection="1">
      <alignment horizontal="center" vertical="center"/>
    </xf>
    <xf numFmtId="169" fontId="41" fillId="2" borderId="40" xfId="27" applyNumberFormat="1" applyFont="1" applyFill="1" applyBorder="1" applyAlignment="1">
      <alignment horizontal="right" vertical="top"/>
    </xf>
    <xf numFmtId="169" fontId="41" fillId="2" borderId="39" xfId="36" applyNumberFormat="1" applyFont="1" applyFill="1" applyBorder="1" applyAlignment="1">
      <alignment horizontal="center" vertical="center"/>
    </xf>
    <xf numFmtId="168" fontId="41" fillId="2" borderId="39" xfId="36" applyNumberFormat="1" applyFont="1" applyFill="1" applyBorder="1" applyAlignment="1">
      <alignment horizontal="center" vertical="center"/>
    </xf>
    <xf numFmtId="170" fontId="41" fillId="2" borderId="39" xfId="36" applyNumberFormat="1" applyFont="1" applyFill="1" applyBorder="1" applyAlignment="1">
      <alignment horizontal="right" vertical="center"/>
    </xf>
    <xf numFmtId="167" fontId="41" fillId="2" borderId="39" xfId="36" applyFont="1" applyFill="1" applyBorder="1" applyAlignment="1">
      <alignment horizontal="right" vertical="center"/>
    </xf>
    <xf numFmtId="170" fontId="41" fillId="2" borderId="39" xfId="36" applyNumberFormat="1" applyFont="1" applyFill="1" applyBorder="1" applyAlignment="1">
      <alignment vertical="center"/>
    </xf>
    <xf numFmtId="167" fontId="41" fillId="2" borderId="39" xfId="6" applyNumberFormat="1" applyFont="1" applyFill="1" applyBorder="1" applyAlignment="1">
      <alignment horizontal="right" vertical="center"/>
    </xf>
    <xf numFmtId="168" fontId="92" fillId="2" borderId="47" xfId="36" applyNumberFormat="1" applyFont="1" applyFill="1" applyBorder="1" applyAlignment="1" applyProtection="1">
      <alignment horizontal="center" vertical="center"/>
    </xf>
    <xf numFmtId="168" fontId="95" fillId="2" borderId="48" xfId="36" applyNumberFormat="1" applyFont="1" applyFill="1" applyBorder="1" applyAlignment="1" applyProtection="1">
      <alignment horizontal="center" vertical="center"/>
    </xf>
    <xf numFmtId="0" fontId="96" fillId="2" borderId="0" xfId="5" applyFont="1" applyFill="1"/>
    <xf numFmtId="0" fontId="41" fillId="2" borderId="39" xfId="244" applyNumberFormat="1" applyFont="1" applyFill="1" applyBorder="1" applyAlignment="1" applyProtection="1">
      <alignment horizontal="center" vertical="center"/>
    </xf>
    <xf numFmtId="0" fontId="41" fillId="2" borderId="40" xfId="244" applyNumberFormat="1" applyFont="1" applyFill="1" applyBorder="1" applyAlignment="1" applyProtection="1">
      <alignment horizontal="center" vertical="center"/>
    </xf>
    <xf numFmtId="169" fontId="46" fillId="2" borderId="42" xfId="36" applyNumberFormat="1" applyFont="1" applyFill="1" applyBorder="1" applyAlignment="1" applyProtection="1">
      <alignment horizontal="left" vertical="center" wrapText="1"/>
    </xf>
    <xf numFmtId="164" fontId="41" fillId="2" borderId="39" xfId="62" applyNumberFormat="1" applyFont="1" applyFill="1" applyBorder="1" applyAlignment="1">
      <alignment vertical="center"/>
    </xf>
    <xf numFmtId="167" fontId="41" fillId="2" borderId="67" xfId="6" applyNumberFormat="1" applyFont="1" applyFill="1" applyBorder="1" applyAlignment="1" applyProtection="1">
      <alignment horizontal="right" vertical="center"/>
    </xf>
    <xf numFmtId="0" fontId="46" fillId="2" borderId="39" xfId="244" applyNumberFormat="1" applyFont="1" applyFill="1" applyBorder="1" applyAlignment="1" applyProtection="1">
      <alignment horizontal="center" vertical="center"/>
    </xf>
    <xf numFmtId="0" fontId="46" fillId="2" borderId="40" xfId="244" applyNumberFormat="1" applyFont="1" applyFill="1" applyBorder="1" applyAlignment="1" applyProtection="1">
      <alignment horizontal="center" vertical="center"/>
    </xf>
    <xf numFmtId="0" fontId="46" fillId="2" borderId="40" xfId="38" applyFont="1" applyFill="1" applyBorder="1" applyAlignment="1">
      <alignment vertical="center"/>
    </xf>
    <xf numFmtId="0" fontId="46" fillId="2" borderId="0" xfId="244" applyNumberFormat="1" applyFont="1" applyFill="1" applyBorder="1" applyAlignment="1" applyProtection="1">
      <alignment vertical="center"/>
    </xf>
    <xf numFmtId="0" fontId="46" fillId="2" borderId="42" xfId="244" applyNumberFormat="1" applyFont="1" applyFill="1" applyBorder="1" applyAlignment="1" applyProtection="1">
      <alignment horizontal="center" vertical="center"/>
    </xf>
    <xf numFmtId="0" fontId="42" fillId="2" borderId="39" xfId="38" applyFont="1" applyFill="1" applyBorder="1" applyAlignment="1">
      <alignment vertical="center"/>
    </xf>
    <xf numFmtId="0" fontId="46" fillId="2" borderId="39" xfId="38" applyFont="1" applyFill="1" applyBorder="1" applyAlignment="1">
      <alignment horizontal="center" vertical="center"/>
    </xf>
    <xf numFmtId="164" fontId="46" fillId="2" borderId="39" xfId="58" applyNumberFormat="1" applyFont="1" applyFill="1" applyBorder="1" applyAlignment="1" applyProtection="1">
      <alignment horizontal="center" vertical="center"/>
    </xf>
    <xf numFmtId="164" fontId="42" fillId="2" borderId="39" xfId="58" applyNumberFormat="1" applyFont="1" applyFill="1" applyBorder="1" applyAlignment="1" applyProtection="1">
      <alignment horizontal="center" vertical="center"/>
    </xf>
    <xf numFmtId="0" fontId="13" fillId="2" borderId="39" xfId="232" applyNumberFormat="1" applyFont="1" applyFill="1" applyBorder="1" applyAlignment="1" applyProtection="1">
      <alignment horizontal="center" vertical="center"/>
    </xf>
    <xf numFmtId="0" fontId="13" fillId="2" borderId="40" xfId="232" applyNumberFormat="1" applyFont="1" applyFill="1" applyBorder="1" applyAlignment="1" applyProtection="1">
      <alignment horizontal="center" vertical="center"/>
    </xf>
    <xf numFmtId="0" fontId="41" fillId="2" borderId="41" xfId="232" applyNumberFormat="1" applyFont="1" applyFill="1" applyBorder="1" applyAlignment="1" applyProtection="1">
      <alignment vertical="center"/>
    </xf>
    <xf numFmtId="0" fontId="13" fillId="2" borderId="39" xfId="244" applyNumberFormat="1" applyFont="1" applyFill="1" applyBorder="1" applyAlignment="1" applyProtection="1">
      <alignment horizontal="center" vertical="center"/>
    </xf>
    <xf numFmtId="0" fontId="13" fillId="2" borderId="40" xfId="244" applyNumberFormat="1" applyFont="1" applyFill="1" applyBorder="1" applyAlignment="1" applyProtection="1">
      <alignment horizontal="center" vertical="center"/>
    </xf>
    <xf numFmtId="0" fontId="41" fillId="2" borderId="41" xfId="244" applyNumberFormat="1" applyFont="1" applyFill="1" applyBorder="1" applyAlignment="1" applyProtection="1">
      <alignment vertical="center"/>
    </xf>
    <xf numFmtId="0" fontId="41" fillId="2" borderId="42" xfId="244" applyNumberFormat="1" applyFont="1" applyFill="1" applyBorder="1" applyAlignment="1" applyProtection="1">
      <alignment vertical="center"/>
    </xf>
    <xf numFmtId="0" fontId="73" fillId="2" borderId="48" xfId="244" applyNumberFormat="1" applyFont="1" applyFill="1" applyBorder="1" applyAlignment="1" applyProtection="1">
      <alignment horizontal="center" vertical="center"/>
    </xf>
    <xf numFmtId="0" fontId="73" fillId="2" borderId="49" xfId="244" applyNumberFormat="1" applyFont="1" applyFill="1" applyBorder="1" applyAlignment="1" applyProtection="1">
      <alignment horizontal="center" vertical="center"/>
    </xf>
    <xf numFmtId="0" fontId="76" fillId="2" borderId="48" xfId="244" applyNumberFormat="1" applyFont="1" applyFill="1" applyBorder="1" applyAlignment="1" applyProtection="1">
      <alignment horizontal="center" vertical="center"/>
    </xf>
    <xf numFmtId="164" fontId="76" fillId="2" borderId="48" xfId="58" applyNumberFormat="1" applyFont="1" applyFill="1" applyBorder="1" applyAlignment="1">
      <alignment vertical="center"/>
    </xf>
    <xf numFmtId="0" fontId="46" fillId="2" borderId="44" xfId="244" applyNumberFormat="1" applyFont="1" applyFill="1" applyBorder="1" applyAlignment="1" applyProtection="1">
      <alignment horizontal="center" vertical="center"/>
    </xf>
    <xf numFmtId="0" fontId="41" fillId="2" borderId="43" xfId="244" applyNumberFormat="1" applyFont="1" applyFill="1" applyBorder="1" applyAlignment="1" applyProtection="1">
      <alignment horizontal="center" vertical="center"/>
    </xf>
    <xf numFmtId="0" fontId="46" fillId="2" borderId="45" xfId="244" applyNumberFormat="1" applyFont="1" applyFill="1" applyBorder="1" applyAlignment="1" applyProtection="1">
      <alignment vertical="center"/>
    </xf>
    <xf numFmtId="0" fontId="46" fillId="2" borderId="46" xfId="244" applyNumberFormat="1" applyFont="1" applyFill="1" applyBorder="1" applyAlignment="1" applyProtection="1">
      <alignment vertical="center"/>
    </xf>
    <xf numFmtId="0" fontId="41" fillId="2" borderId="47" xfId="244" applyNumberFormat="1" applyFont="1" applyFill="1" applyBorder="1" applyAlignment="1" applyProtection="1">
      <alignment horizontal="center" vertical="center"/>
    </xf>
    <xf numFmtId="0" fontId="41" fillId="2" borderId="66" xfId="244" applyNumberFormat="1" applyFont="1" applyFill="1" applyBorder="1" applyAlignment="1" applyProtection="1">
      <alignment vertical="center"/>
    </xf>
    <xf numFmtId="0" fontId="41" fillId="2" borderId="82" xfId="244" applyNumberFormat="1" applyFont="1" applyFill="1" applyBorder="1" applyAlignment="1" applyProtection="1">
      <alignment horizontal="center" vertical="center"/>
    </xf>
    <xf numFmtId="0" fontId="46" fillId="2" borderId="68" xfId="244" applyNumberFormat="1" applyFont="1" applyFill="1" applyBorder="1" applyAlignment="1" applyProtection="1">
      <alignment horizontal="center" vertical="center"/>
    </xf>
    <xf numFmtId="0" fontId="46" fillId="2" borderId="61" xfId="244" applyNumberFormat="1" applyFont="1" applyFill="1" applyBorder="1" applyAlignment="1" applyProtection="1">
      <alignment horizontal="center" vertical="center"/>
    </xf>
    <xf numFmtId="0" fontId="46" fillId="2" borderId="62" xfId="244" applyNumberFormat="1" applyFont="1" applyFill="1" applyBorder="1" applyAlignment="1" applyProtection="1">
      <alignment vertical="center"/>
    </xf>
    <xf numFmtId="0" fontId="46" fillId="2" borderId="63" xfId="244" applyNumberFormat="1" applyFont="1" applyFill="1" applyBorder="1" applyAlignment="1" applyProtection="1">
      <alignment vertical="center"/>
    </xf>
    <xf numFmtId="0" fontId="41" fillId="2" borderId="68" xfId="244" applyNumberFormat="1" applyFont="1" applyFill="1" applyBorder="1" applyAlignment="1" applyProtection="1">
      <alignment horizontal="center" vertical="center"/>
    </xf>
    <xf numFmtId="0" fontId="41" fillId="2" borderId="64" xfId="244" applyNumberFormat="1" applyFont="1" applyFill="1" applyBorder="1" applyAlignment="1" applyProtection="1">
      <alignment horizontal="center" vertical="center"/>
    </xf>
    <xf numFmtId="0" fontId="41" fillId="2" borderId="81" xfId="244" applyNumberFormat="1" applyFont="1" applyFill="1" applyBorder="1" applyAlignment="1" applyProtection="1">
      <alignment horizontal="center" vertical="center"/>
    </xf>
    <xf numFmtId="0" fontId="41" fillId="2" borderId="0" xfId="244" applyNumberFormat="1" applyFont="1" applyFill="1" applyBorder="1" applyAlignment="1" applyProtection="1">
      <alignment vertical="center"/>
    </xf>
    <xf numFmtId="0" fontId="41" fillId="2" borderId="84" xfId="244" applyNumberFormat="1" applyFont="1" applyFill="1" applyBorder="1" applyAlignment="1" applyProtection="1">
      <alignment vertical="center"/>
    </xf>
    <xf numFmtId="0" fontId="41" fillId="2" borderId="44" xfId="244" applyNumberFormat="1" applyFont="1" applyFill="1" applyBorder="1" applyAlignment="1" applyProtection="1">
      <alignment horizontal="center" vertical="center"/>
    </xf>
    <xf numFmtId="0" fontId="41" fillId="2" borderId="45" xfId="38" applyFont="1" applyFill="1" applyBorder="1" applyAlignment="1">
      <alignment vertical="center"/>
    </xf>
    <xf numFmtId="0" fontId="41" fillId="2" borderId="46" xfId="38" applyFont="1" applyFill="1" applyBorder="1" applyAlignment="1">
      <alignment vertical="center"/>
    </xf>
    <xf numFmtId="0" fontId="41" fillId="2" borderId="43" xfId="38" applyFont="1" applyFill="1" applyBorder="1" applyAlignment="1">
      <alignment horizontal="center" vertical="center"/>
    </xf>
    <xf numFmtId="0" fontId="41" fillId="2" borderId="69" xfId="244" applyNumberFormat="1" applyFont="1" applyFill="1" applyBorder="1" applyAlignment="1" applyProtection="1">
      <alignment horizontal="center" vertical="center"/>
    </xf>
    <xf numFmtId="0" fontId="41" fillId="2" borderId="70" xfId="244" applyNumberFormat="1" applyFont="1" applyFill="1" applyBorder="1" applyAlignment="1" applyProtection="1">
      <alignment vertical="center"/>
    </xf>
    <xf numFmtId="0" fontId="41" fillId="2" borderId="71" xfId="244" applyNumberFormat="1" applyFont="1" applyFill="1" applyBorder="1" applyAlignment="1" applyProtection="1">
      <alignment vertical="center"/>
    </xf>
    <xf numFmtId="0" fontId="46" fillId="2" borderId="43" xfId="244" applyNumberFormat="1" applyFont="1" applyFill="1" applyBorder="1" applyAlignment="1" applyProtection="1">
      <alignment horizontal="center" vertical="center"/>
    </xf>
    <xf numFmtId="0" fontId="45" fillId="2" borderId="39" xfId="38" applyFont="1" applyFill="1" applyBorder="1" applyAlignment="1">
      <alignment horizontal="center" vertical="center"/>
    </xf>
    <xf numFmtId="0" fontId="41" fillId="2" borderId="0" xfId="37" applyFont="1" applyFill="1" applyAlignment="1">
      <alignment horizontal="left" vertical="center"/>
    </xf>
    <xf numFmtId="0" fontId="41" fillId="2" borderId="84" xfId="37" applyFont="1" applyFill="1" applyBorder="1" applyAlignment="1">
      <alignment vertical="center"/>
    </xf>
    <xf numFmtId="0" fontId="97" fillId="2" borderId="40" xfId="245" applyFont="1" applyFill="1" applyBorder="1" applyAlignment="1">
      <alignment horizontal="center" vertical="center"/>
    </xf>
    <xf numFmtId="0" fontId="45" fillId="2" borderId="41" xfId="37" applyFont="1" applyFill="1" applyBorder="1" applyAlignment="1">
      <alignment horizontal="left" vertical="center"/>
    </xf>
    <xf numFmtId="0" fontId="45" fillId="2" borderId="42" xfId="245" applyFont="1" applyFill="1" applyBorder="1" applyAlignment="1">
      <alignment vertical="center"/>
    </xf>
    <xf numFmtId="0" fontId="45" fillId="2" borderId="39" xfId="245" applyFont="1" applyFill="1" applyBorder="1" applyAlignment="1">
      <alignment horizontal="center" vertical="center"/>
    </xf>
    <xf numFmtId="164" fontId="41" fillId="2" borderId="97" xfId="58" applyNumberFormat="1" applyFont="1" applyFill="1" applyBorder="1" applyAlignment="1">
      <alignment vertical="center"/>
    </xf>
    <xf numFmtId="164" fontId="73" fillId="2" borderId="48" xfId="58" applyNumberFormat="1" applyFont="1" applyFill="1" applyBorder="1" applyAlignment="1" applyProtection="1">
      <alignment vertical="center"/>
    </xf>
    <xf numFmtId="168" fontId="41" fillId="2" borderId="47" xfId="36" applyNumberFormat="1" applyFont="1" applyFill="1" applyBorder="1" applyAlignment="1" applyProtection="1">
      <alignment horizontal="center" vertical="center"/>
    </xf>
    <xf numFmtId="168" fontId="46" fillId="2" borderId="69" xfId="36" applyNumberFormat="1" applyFont="1" applyFill="1" applyBorder="1" applyAlignment="1" applyProtection="1">
      <alignment horizontal="center" vertical="center"/>
    </xf>
    <xf numFmtId="168" fontId="80" fillId="2" borderId="47" xfId="36" applyNumberFormat="1" applyFont="1" applyFill="1" applyBorder="1" applyAlignment="1" applyProtection="1">
      <alignment horizontal="center" vertical="center"/>
    </xf>
    <xf numFmtId="169" fontId="41" fillId="2" borderId="42" xfId="36" applyNumberFormat="1" applyFont="1" applyFill="1" applyBorder="1" applyAlignment="1">
      <alignment horizontal="left" vertical="top" wrapText="1"/>
    </xf>
    <xf numFmtId="169" fontId="41" fillId="2" borderId="41" xfId="27" applyNumberFormat="1" applyFont="1" applyFill="1" applyBorder="1" applyAlignment="1">
      <alignment horizontal="right"/>
    </xf>
    <xf numFmtId="0" fontId="42" fillId="0" borderId="0" xfId="4" applyFont="1" applyAlignment="1">
      <alignment vertical="center"/>
    </xf>
    <xf numFmtId="0" fontId="9" fillId="0" borderId="0" xfId="0" applyFont="1" applyAlignment="1">
      <alignment vertical="center"/>
    </xf>
    <xf numFmtId="168" fontId="41" fillId="2" borderId="1" xfId="36" applyNumberFormat="1" applyFont="1" applyFill="1" applyBorder="1" applyAlignment="1" applyProtection="1">
      <alignment horizontal="center" vertical="center"/>
    </xf>
    <xf numFmtId="168" fontId="14" fillId="2" borderId="40" xfId="36" applyNumberFormat="1" applyFont="1" applyFill="1" applyBorder="1" applyAlignment="1" applyProtection="1">
      <alignment horizontal="center" vertical="center"/>
    </xf>
    <xf numFmtId="169" fontId="98" fillId="2" borderId="86" xfId="36" applyNumberFormat="1" applyFont="1" applyFill="1" applyBorder="1" applyAlignment="1" applyProtection="1">
      <alignment horizontal="left" vertical="center"/>
    </xf>
    <xf numFmtId="169" fontId="98" fillId="2" borderId="88" xfId="36" applyNumberFormat="1" applyFont="1" applyFill="1" applyBorder="1" applyAlignment="1" applyProtection="1">
      <alignment horizontal="center" vertical="center"/>
    </xf>
    <xf numFmtId="169" fontId="98" fillId="2" borderId="87" xfId="36" applyNumberFormat="1" applyFont="1" applyFill="1" applyBorder="1" applyAlignment="1" applyProtection="1">
      <alignment horizontal="center" vertical="center"/>
    </xf>
    <xf numFmtId="168" fontId="14" fillId="2" borderId="43" xfId="36" applyNumberFormat="1" applyFont="1" applyFill="1" applyBorder="1" applyAlignment="1" applyProtection="1">
      <alignment horizontal="center" vertical="center"/>
    </xf>
    <xf numFmtId="167" fontId="14" fillId="2" borderId="43" xfId="36" applyFont="1" applyFill="1" applyBorder="1" applyAlignment="1" applyProtection="1">
      <alignment vertical="center"/>
    </xf>
    <xf numFmtId="169" fontId="99" fillId="2" borderId="40" xfId="27" applyNumberFormat="1" applyFont="1" applyFill="1" applyBorder="1" applyAlignment="1">
      <alignment horizontal="right"/>
    </xf>
    <xf numFmtId="169" fontId="99" fillId="2" borderId="41" xfId="36" applyNumberFormat="1" applyFont="1" applyFill="1" applyBorder="1" applyAlignment="1" applyProtection="1">
      <alignment horizontal="left" vertical="center"/>
    </xf>
    <xf numFmtId="169" fontId="98" fillId="2" borderId="42" xfId="36" applyNumberFormat="1" applyFont="1" applyFill="1" applyBorder="1" applyAlignment="1" applyProtection="1">
      <alignment horizontal="center" vertical="center"/>
    </xf>
    <xf numFmtId="169" fontId="14" fillId="2" borderId="39" xfId="36" applyNumberFormat="1" applyFont="1" applyFill="1" applyBorder="1" applyAlignment="1" applyProtection="1">
      <alignment horizontal="center" vertical="center"/>
    </xf>
    <xf numFmtId="164" fontId="73" fillId="2" borderId="103" xfId="58" applyNumberFormat="1" applyFont="1" applyFill="1" applyBorder="1" applyAlignment="1">
      <alignment vertical="center"/>
    </xf>
    <xf numFmtId="164" fontId="41" fillId="2" borderId="104" xfId="58" applyNumberFormat="1" applyFont="1" applyFill="1" applyBorder="1" applyAlignment="1" applyProtection="1">
      <alignment vertical="center"/>
    </xf>
    <xf numFmtId="164" fontId="41" fillId="2" borderId="104" xfId="58" applyNumberFormat="1" applyFont="1" applyFill="1" applyBorder="1" applyAlignment="1">
      <alignment vertical="center"/>
    </xf>
    <xf numFmtId="164" fontId="73" fillId="2" borderId="105" xfId="58" applyNumberFormat="1" applyFont="1" applyFill="1" applyBorder="1" applyAlignment="1">
      <alignment vertical="center"/>
    </xf>
    <xf numFmtId="164" fontId="41" fillId="2" borderId="106" xfId="58" applyNumberFormat="1" applyFont="1" applyFill="1" applyBorder="1" applyAlignment="1">
      <alignment vertical="center"/>
    </xf>
    <xf numFmtId="164" fontId="41" fillId="2" borderId="107" xfId="58" applyNumberFormat="1" applyFont="1" applyFill="1" applyBorder="1" applyAlignment="1">
      <alignment vertical="center"/>
    </xf>
    <xf numFmtId="169" fontId="98" fillId="2" borderId="45" xfId="36" applyNumberFormat="1" applyFont="1" applyFill="1" applyBorder="1" applyAlignment="1" applyProtection="1">
      <alignment horizontal="left" vertical="center"/>
    </xf>
    <xf numFmtId="1" fontId="41" fillId="2" borderId="43" xfId="36" applyNumberFormat="1" applyFont="1" applyFill="1" applyBorder="1" applyAlignment="1" applyProtection="1">
      <alignment horizontal="center" vertical="center"/>
    </xf>
    <xf numFmtId="169" fontId="87" fillId="2" borderId="41" xfId="36" applyNumberFormat="1" applyFont="1" applyFill="1" applyBorder="1" applyAlignment="1" applyProtection="1">
      <alignment horizontal="left" vertical="center"/>
    </xf>
    <xf numFmtId="164" fontId="32" fillId="2" borderId="11" xfId="16" applyFont="1" applyFill="1" applyBorder="1" applyAlignment="1">
      <alignment horizontal="center"/>
    </xf>
    <xf numFmtId="164" fontId="32" fillId="2" borderId="2" xfId="16" applyFont="1" applyFill="1" applyBorder="1" applyAlignment="1">
      <alignment horizontal="center"/>
    </xf>
    <xf numFmtId="0" fontId="33" fillId="2" borderId="19" xfId="15" applyFont="1" applyFill="1" applyBorder="1" applyAlignment="1">
      <alignment horizontal="center" vertical="center"/>
    </xf>
    <xf numFmtId="0" fontId="33" fillId="2" borderId="20" xfId="15" applyFont="1" applyFill="1" applyBorder="1" applyAlignment="1">
      <alignment vertical="center"/>
    </xf>
    <xf numFmtId="0" fontId="33" fillId="2" borderId="7" xfId="15" applyFont="1" applyFill="1" applyBorder="1" applyAlignment="1">
      <alignment horizontal="center" vertical="center"/>
    </xf>
    <xf numFmtId="0" fontId="33" fillId="2" borderId="6" xfId="15" applyFont="1" applyFill="1" applyBorder="1" applyAlignment="1">
      <alignment vertical="center"/>
    </xf>
    <xf numFmtId="0" fontId="33" fillId="2" borderId="18" xfId="15" applyFont="1" applyFill="1" applyBorder="1" applyAlignment="1">
      <alignment vertical="center"/>
    </xf>
    <xf numFmtId="0" fontId="33" fillId="2" borderId="22" xfId="15" applyFont="1" applyFill="1" applyBorder="1" applyAlignment="1">
      <alignment horizontal="center" vertical="center"/>
    </xf>
    <xf numFmtId="0" fontId="33" fillId="2" borderId="29" xfId="15" applyFont="1" applyFill="1" applyBorder="1" applyAlignment="1">
      <alignment horizontal="center" vertical="center"/>
    </xf>
    <xf numFmtId="0" fontId="33" fillId="2" borderId="30" xfId="15" applyFont="1" applyFill="1" applyBorder="1" applyAlignment="1">
      <alignment vertical="center"/>
    </xf>
    <xf numFmtId="0" fontId="83" fillId="0" borderId="0" xfId="15" applyFont="1" applyAlignment="1">
      <alignment vertical="center"/>
    </xf>
    <xf numFmtId="0" fontId="82" fillId="2" borderId="0" xfId="13" applyFont="1" applyFill="1" applyAlignment="1">
      <alignment horizontal="center"/>
    </xf>
    <xf numFmtId="0" fontId="82" fillId="2" borderId="0" xfId="13" applyFont="1" applyFill="1"/>
    <xf numFmtId="164" fontId="82" fillId="2" borderId="0" xfId="1" applyFont="1" applyFill="1"/>
    <xf numFmtId="0" fontId="100" fillId="2" borderId="0" xfId="8" applyFont="1" applyFill="1" applyAlignment="1">
      <alignment vertical="center"/>
    </xf>
    <xf numFmtId="0" fontId="101" fillId="2" borderId="0" xfId="8" applyFont="1" applyFill="1" applyAlignment="1">
      <alignment horizontal="left" vertical="center"/>
    </xf>
    <xf numFmtId="0" fontId="102" fillId="2" borderId="0" xfId="8" applyFont="1" applyFill="1" applyAlignment="1">
      <alignment horizontal="left" vertical="center"/>
    </xf>
    <xf numFmtId="0" fontId="103" fillId="2" borderId="0" xfId="8" applyFont="1" applyFill="1"/>
    <xf numFmtId="0" fontId="104" fillId="2" borderId="24" xfId="8" applyFont="1" applyFill="1" applyBorder="1" applyAlignment="1">
      <alignment horizontal="left" vertical="center"/>
    </xf>
    <xf numFmtId="0" fontId="105" fillId="2" borderId="24" xfId="8" applyFont="1" applyFill="1" applyBorder="1" applyAlignment="1">
      <alignment horizontal="left" vertical="center"/>
    </xf>
    <xf numFmtId="0" fontId="106" fillId="2" borderId="24" xfId="8" applyFont="1" applyFill="1" applyBorder="1"/>
    <xf numFmtId="0" fontId="106" fillId="2" borderId="0" xfId="8" applyFont="1" applyFill="1"/>
    <xf numFmtId="0" fontId="107" fillId="2" borderId="0" xfId="0" applyFont="1" applyFill="1" applyAlignment="1">
      <alignment horizontal="left" vertical="center"/>
    </xf>
    <xf numFmtId="0" fontId="107" fillId="2" borderId="0" xfId="0" applyFont="1" applyFill="1" applyAlignment="1">
      <alignment vertical="center"/>
    </xf>
    <xf numFmtId="0" fontId="107" fillId="2" borderId="0" xfId="0" applyFont="1" applyFill="1" applyAlignment="1">
      <alignment horizontal="center" vertical="center"/>
    </xf>
    <xf numFmtId="164" fontId="107" fillId="2" borderId="0" xfId="1" applyFont="1" applyFill="1" applyAlignment="1">
      <alignment vertical="center"/>
    </xf>
    <xf numFmtId="0" fontId="68" fillId="2" borderId="0" xfId="0" applyFont="1" applyFill="1" applyAlignment="1">
      <alignment horizontal="left" vertical="center"/>
    </xf>
    <xf numFmtId="0" fontId="68" fillId="2" borderId="0" xfId="0" applyFont="1" applyFill="1" applyAlignment="1">
      <alignment horizontal="center" vertical="center"/>
    </xf>
    <xf numFmtId="164" fontId="68" fillId="2" borderId="0" xfId="1" applyFont="1" applyFill="1" applyAlignment="1">
      <alignment vertical="center"/>
    </xf>
    <xf numFmtId="172" fontId="68" fillId="2" borderId="0" xfId="0" applyNumberFormat="1" applyFont="1" applyFill="1" applyAlignment="1">
      <alignment horizontal="center" vertical="center"/>
    </xf>
    <xf numFmtId="0" fontId="82" fillId="2" borderId="0" xfId="0" applyFont="1" applyFill="1" applyAlignment="1">
      <alignment horizontal="center" vertical="center"/>
    </xf>
    <xf numFmtId="164" fontId="82" fillId="2" borderId="0" xfId="1" applyFont="1" applyFill="1" applyAlignment="1">
      <alignment vertical="center"/>
    </xf>
    <xf numFmtId="0" fontId="81" fillId="2" borderId="11" xfId="0" applyFont="1" applyFill="1" applyBorder="1" applyAlignment="1">
      <alignment horizontal="center" vertical="center"/>
    </xf>
    <xf numFmtId="0" fontId="81" fillId="2" borderId="0" xfId="0" applyFont="1" applyFill="1" applyAlignment="1">
      <alignment horizontal="center" vertical="center"/>
    </xf>
    <xf numFmtId="164" fontId="81" fillId="2" borderId="11" xfId="1" applyFont="1" applyFill="1" applyBorder="1" applyAlignment="1">
      <alignment horizontal="center" vertical="center"/>
    </xf>
    <xf numFmtId="0" fontId="82" fillId="2" borderId="28" xfId="0" quotePrefix="1" applyFont="1" applyFill="1" applyBorder="1" applyAlignment="1">
      <alignment horizontal="center" vertical="center"/>
    </xf>
    <xf numFmtId="0" fontId="108" fillId="2" borderId="16" xfId="0" quotePrefix="1" applyFont="1" applyFill="1" applyBorder="1" applyAlignment="1">
      <alignment horizontal="center" vertical="center"/>
    </xf>
    <xf numFmtId="0" fontId="82" fillId="2" borderId="83" xfId="0" applyFont="1" applyFill="1" applyBorder="1" applyAlignment="1">
      <alignment vertical="center"/>
    </xf>
    <xf numFmtId="0" fontId="82" fillId="2" borderId="16" xfId="0" applyFont="1" applyFill="1" applyBorder="1" applyAlignment="1">
      <alignment horizontal="center" vertical="center"/>
    </xf>
    <xf numFmtId="0" fontId="82" fillId="2" borderId="5" xfId="0" applyFont="1" applyFill="1" applyBorder="1" applyAlignment="1">
      <alignment horizontal="center" vertical="center"/>
    </xf>
    <xf numFmtId="164" fontId="82" fillId="2" borderId="5" xfId="1" applyFont="1" applyFill="1" applyBorder="1" applyAlignment="1">
      <alignment vertical="center"/>
    </xf>
    <xf numFmtId="164" fontId="82" fillId="2" borderId="5" xfId="0" applyNumberFormat="1" applyFont="1" applyFill="1" applyBorder="1" applyAlignment="1">
      <alignment vertical="center"/>
    </xf>
    <xf numFmtId="0" fontId="82" fillId="2" borderId="7" xfId="0" quotePrefix="1" applyFont="1" applyFill="1" applyBorder="1" applyAlignment="1">
      <alignment horizontal="center" vertical="center"/>
    </xf>
    <xf numFmtId="164" fontId="82" fillId="2" borderId="16" xfId="1" applyFont="1" applyFill="1" applyBorder="1" applyAlignment="1">
      <alignment vertical="center"/>
    </xf>
    <xf numFmtId="0" fontId="82" fillId="2" borderId="6" xfId="0" applyFont="1" applyFill="1" applyBorder="1" applyAlignment="1">
      <alignment vertical="center"/>
    </xf>
    <xf numFmtId="0" fontId="82" fillId="2" borderId="22" xfId="0" quotePrefix="1" applyFont="1" applyFill="1" applyBorder="1" applyAlignment="1">
      <alignment horizontal="center" vertical="center"/>
    </xf>
    <xf numFmtId="0" fontId="82" fillId="2" borderId="18" xfId="0" applyFont="1" applyFill="1" applyBorder="1" applyAlignment="1">
      <alignment vertical="center"/>
    </xf>
    <xf numFmtId="0" fontId="82" fillId="2" borderId="17" xfId="0" applyFont="1" applyFill="1" applyBorder="1" applyAlignment="1">
      <alignment horizontal="center" vertical="center"/>
    </xf>
    <xf numFmtId="164" fontId="82" fillId="2" borderId="17" xfId="1" applyFont="1" applyFill="1" applyBorder="1" applyAlignment="1">
      <alignment vertical="center"/>
    </xf>
    <xf numFmtId="164" fontId="82" fillId="2" borderId="17" xfId="0" applyNumberFormat="1" applyFont="1" applyFill="1" applyBorder="1" applyAlignment="1">
      <alignment vertical="center"/>
    </xf>
    <xf numFmtId="0" fontId="108" fillId="2" borderId="6" xfId="0" applyFont="1" applyFill="1" applyBorder="1" applyAlignment="1">
      <alignment vertical="center"/>
    </xf>
    <xf numFmtId="0" fontId="82" fillId="2" borderId="16" xfId="0" quotePrefix="1" applyFont="1" applyFill="1" applyBorder="1" applyAlignment="1">
      <alignment horizontal="center" vertical="center"/>
    </xf>
    <xf numFmtId="164" fontId="82" fillId="2" borderId="16" xfId="0" applyNumberFormat="1" applyFont="1" applyFill="1" applyBorder="1" applyAlignment="1">
      <alignment vertical="center"/>
    </xf>
    <xf numFmtId="0" fontId="82" fillId="2" borderId="6" xfId="0" applyFont="1" applyFill="1" applyBorder="1" applyAlignment="1">
      <alignment vertical="top" wrapText="1"/>
    </xf>
    <xf numFmtId="0" fontId="82" fillId="2" borderId="73" xfId="0" applyFont="1" applyFill="1" applyBorder="1" applyAlignment="1">
      <alignment vertical="top" wrapText="1"/>
    </xf>
    <xf numFmtId="0" fontId="82" fillId="2" borderId="18" xfId="0" applyFont="1" applyFill="1" applyBorder="1" applyAlignment="1">
      <alignment vertical="top" wrapText="1"/>
    </xf>
    <xf numFmtId="0" fontId="82" fillId="2" borderId="32" xfId="0" applyFont="1" applyFill="1" applyBorder="1" applyAlignment="1">
      <alignment vertical="center"/>
    </xf>
    <xf numFmtId="0" fontId="109" fillId="2" borderId="5" xfId="0" quotePrefix="1" applyFont="1" applyFill="1" applyBorder="1" applyAlignment="1">
      <alignment horizontal="center" vertical="center"/>
    </xf>
    <xf numFmtId="0" fontId="82" fillId="2" borderId="85" xfId="0" applyFont="1" applyFill="1" applyBorder="1" applyAlignment="1">
      <alignment vertical="center"/>
    </xf>
    <xf numFmtId="0" fontId="110" fillId="2" borderId="5" xfId="0" quotePrefix="1" applyFont="1" applyFill="1" applyBorder="1" applyAlignment="1">
      <alignment horizontal="center" vertical="center"/>
    </xf>
    <xf numFmtId="0" fontId="91" fillId="2" borderId="5" xfId="0" quotePrefix="1" applyFont="1" applyFill="1" applyBorder="1" applyAlignment="1">
      <alignment horizontal="center" vertical="center"/>
    </xf>
    <xf numFmtId="0" fontId="81" fillId="2" borderId="2" xfId="0" applyFont="1" applyFill="1" applyBorder="1" applyAlignment="1">
      <alignment horizontal="center" vertical="center"/>
    </xf>
    <xf numFmtId="0" fontId="32" fillId="0" borderId="11" xfId="15" applyFont="1" applyBorder="1" applyAlignment="1">
      <alignment horizontal="center" vertical="center"/>
    </xf>
    <xf numFmtId="0" fontId="32" fillId="0" borderId="2" xfId="15" applyFont="1" applyBorder="1" applyAlignment="1">
      <alignment horizontal="center" vertical="center"/>
    </xf>
    <xf numFmtId="0" fontId="32" fillId="2" borderId="12" xfId="15" applyFont="1" applyFill="1" applyBorder="1" applyAlignment="1">
      <alignment horizontal="center" vertical="center"/>
    </xf>
    <xf numFmtId="0" fontId="32" fillId="2" borderId="13" xfId="15" applyFont="1" applyFill="1" applyBorder="1" applyAlignment="1">
      <alignment horizontal="center" vertical="center"/>
    </xf>
    <xf numFmtId="0" fontId="32" fillId="2" borderId="14" xfId="15" applyFont="1" applyFill="1" applyBorder="1" applyAlignment="1">
      <alignment horizontal="center" vertical="center"/>
    </xf>
    <xf numFmtId="0" fontId="32" fillId="2" borderId="15" xfId="15" applyFont="1" applyFill="1" applyBorder="1" applyAlignment="1">
      <alignment horizontal="center" vertical="center"/>
    </xf>
    <xf numFmtId="0" fontId="31" fillId="0" borderId="10" xfId="15" applyFont="1" applyBorder="1" applyAlignment="1">
      <alignment horizontal="center" vertical="center"/>
    </xf>
    <xf numFmtId="0" fontId="19" fillId="0" borderId="0" xfId="8" applyFont="1" applyAlignment="1">
      <alignment vertical="center"/>
    </xf>
    <xf numFmtId="164" fontId="81" fillId="2" borderId="8" xfId="1" applyFont="1" applyFill="1" applyBorder="1" applyAlignment="1">
      <alignment horizontal="center" vertical="center"/>
    </xf>
    <xf numFmtId="164" fontId="81" fillId="2" borderId="72" xfId="1" applyFont="1" applyFill="1" applyBorder="1" applyAlignment="1">
      <alignment horizontal="center" vertical="center"/>
    </xf>
    <xf numFmtId="164" fontId="81" fillId="2" borderId="9" xfId="1" applyFont="1" applyFill="1" applyBorder="1" applyAlignment="1">
      <alignment horizontal="center" vertical="center"/>
    </xf>
    <xf numFmtId="0" fontId="100" fillId="2" borderId="0" xfId="8" applyFont="1" applyFill="1" applyAlignment="1">
      <alignment vertical="center"/>
    </xf>
    <xf numFmtId="0" fontId="81" fillId="2" borderId="11" xfId="0" applyFont="1" applyFill="1" applyBorder="1" applyAlignment="1">
      <alignment horizontal="center" vertical="center" wrapText="1"/>
    </xf>
    <xf numFmtId="0" fontId="81" fillId="2" borderId="2" xfId="0" applyFont="1" applyFill="1" applyBorder="1" applyAlignment="1">
      <alignment horizontal="center" vertical="center" wrapText="1"/>
    </xf>
    <xf numFmtId="0" fontId="81" fillId="2" borderId="11" xfId="0" applyFont="1" applyFill="1" applyBorder="1" applyAlignment="1">
      <alignment horizontal="center" vertical="center"/>
    </xf>
    <xf numFmtId="0" fontId="81" fillId="2" borderId="2" xfId="0" applyFont="1" applyFill="1" applyBorder="1" applyAlignment="1">
      <alignment horizontal="center" vertical="center"/>
    </xf>
    <xf numFmtId="0" fontId="81" fillId="2" borderId="13" xfId="0" applyFont="1" applyFill="1" applyBorder="1" applyAlignment="1">
      <alignment horizontal="center" vertical="center"/>
    </xf>
    <xf numFmtId="0" fontId="81" fillId="2" borderId="15" xfId="0" applyFont="1" applyFill="1" applyBorder="1" applyAlignment="1">
      <alignment horizontal="center" vertical="center"/>
    </xf>
    <xf numFmtId="0" fontId="71" fillId="2" borderId="1" xfId="19" applyNumberFormat="1" applyFont="1" applyFill="1" applyBorder="1" applyAlignment="1">
      <alignment horizontal="center" vertical="center"/>
    </xf>
    <xf numFmtId="171" fontId="71" fillId="2" borderId="1" xfId="19" applyNumberFormat="1" applyFont="1" applyFill="1" applyBorder="1" applyAlignment="1">
      <alignment horizontal="center" vertical="center"/>
    </xf>
    <xf numFmtId="0" fontId="71" fillId="2" borderId="1" xfId="27" applyFont="1" applyFill="1" applyBorder="1" applyAlignment="1">
      <alignment vertical="center"/>
    </xf>
    <xf numFmtId="0" fontId="71" fillId="2" borderId="1" xfId="27" applyFont="1" applyFill="1" applyBorder="1" applyAlignment="1">
      <alignment horizontal="center" vertical="center"/>
    </xf>
    <xf numFmtId="167" fontId="79" fillId="2" borderId="0" xfId="36" applyFont="1" applyFill="1" applyBorder="1" applyAlignment="1" applyProtection="1">
      <alignment horizontal="center"/>
    </xf>
    <xf numFmtId="164" fontId="71" fillId="2" borderId="8" xfId="39" applyNumberFormat="1" applyFont="1" applyFill="1" applyBorder="1" applyAlignment="1">
      <alignment horizontal="center" vertical="center"/>
    </xf>
    <xf numFmtId="164" fontId="71" fillId="2" borderId="9" xfId="39" applyNumberFormat="1" applyFont="1" applyFill="1" applyBorder="1" applyAlignment="1">
      <alignment horizontal="center" vertical="center"/>
    </xf>
    <xf numFmtId="164" fontId="41" fillId="2" borderId="101" xfId="58" applyNumberFormat="1" applyFont="1" applyFill="1" applyBorder="1" applyAlignment="1">
      <alignment horizontal="center" vertical="center"/>
    </xf>
    <xf numFmtId="164" fontId="41" fillId="2" borderId="72" xfId="58" applyNumberFormat="1" applyFont="1" applyFill="1" applyBorder="1" applyAlignment="1">
      <alignment horizontal="center" vertical="center"/>
    </xf>
    <xf numFmtId="164" fontId="41" fillId="2" borderId="102" xfId="58" applyNumberFormat="1" applyFont="1" applyFill="1" applyBorder="1" applyAlignment="1">
      <alignment horizontal="center" vertical="center"/>
    </xf>
    <xf numFmtId="0" fontId="73" fillId="2" borderId="49" xfId="244" applyNumberFormat="1" applyFont="1" applyFill="1" applyBorder="1" applyAlignment="1" applyProtection="1">
      <alignment horizontal="center" vertical="center"/>
    </xf>
    <xf numFmtId="0" fontId="73" fillId="2" borderId="95" xfId="244" applyNumberFormat="1" applyFont="1" applyFill="1" applyBorder="1" applyAlignment="1" applyProtection="1">
      <alignment horizontal="center" vertical="center"/>
    </xf>
    <xf numFmtId="0" fontId="73" fillId="2" borderId="96" xfId="244" applyNumberFormat="1" applyFont="1" applyFill="1" applyBorder="1" applyAlignment="1" applyProtection="1">
      <alignment horizontal="center" vertical="center"/>
    </xf>
    <xf numFmtId="164" fontId="41" fillId="2" borderId="40" xfId="58" applyNumberFormat="1" applyFont="1" applyFill="1" applyBorder="1" applyAlignment="1">
      <alignment horizontal="center" vertical="center"/>
    </xf>
    <xf numFmtId="164" fontId="41" fillId="2" borderId="42" xfId="58" applyNumberFormat="1" applyFont="1" applyFill="1" applyBorder="1" applyAlignment="1">
      <alignment horizontal="center" vertical="center"/>
    </xf>
    <xf numFmtId="164" fontId="41" fillId="2" borderId="86" xfId="58" applyNumberFormat="1" applyFont="1" applyFill="1" applyBorder="1" applyAlignment="1">
      <alignment horizontal="center" vertical="center"/>
    </xf>
    <xf numFmtId="164" fontId="41" fillId="2" borderId="87" xfId="58" applyNumberFormat="1" applyFont="1" applyFill="1" applyBorder="1" applyAlignment="1">
      <alignment horizontal="center" vertical="center"/>
    </xf>
    <xf numFmtId="0" fontId="73" fillId="2" borderId="48" xfId="244" applyNumberFormat="1" applyFont="1" applyFill="1" applyBorder="1" applyAlignment="1" applyProtection="1">
      <alignment horizontal="center" vertical="center"/>
    </xf>
    <xf numFmtId="164" fontId="41" fillId="2" borderId="99" xfId="58" applyNumberFormat="1" applyFont="1" applyFill="1" applyBorder="1" applyAlignment="1">
      <alignment horizontal="center" vertical="center"/>
    </xf>
    <xf numFmtId="164" fontId="41" fillId="2" borderId="98" xfId="58" applyNumberFormat="1" applyFont="1" applyFill="1" applyBorder="1" applyAlignment="1">
      <alignment horizontal="center" vertical="center"/>
    </xf>
    <xf numFmtId="164" fontId="41" fillId="2" borderId="100" xfId="58" applyNumberFormat="1" applyFont="1" applyFill="1" applyBorder="1" applyAlignment="1">
      <alignment horizontal="center" vertical="center"/>
    </xf>
    <xf numFmtId="168" fontId="47" fillId="2" borderId="0" xfId="36" applyNumberFormat="1" applyFont="1" applyFill="1" applyBorder="1" applyAlignment="1" applyProtection="1">
      <alignment horizontal="center" vertical="center"/>
    </xf>
    <xf numFmtId="0" fontId="73" fillId="2" borderId="49" xfId="38" applyFont="1" applyFill="1" applyBorder="1" applyAlignment="1">
      <alignment horizontal="center" vertical="center"/>
    </xf>
    <xf numFmtId="0" fontId="73" fillId="2" borderId="95" xfId="38" applyFont="1" applyFill="1" applyBorder="1" applyAlignment="1">
      <alignment horizontal="center" vertical="center"/>
    </xf>
    <xf numFmtId="0" fontId="73" fillId="2" borderId="96" xfId="38" applyFont="1" applyFill="1" applyBorder="1" applyAlignment="1">
      <alignment horizontal="center" vertical="center"/>
    </xf>
    <xf numFmtId="0" fontId="46" fillId="2" borderId="61" xfId="38" applyFont="1" applyFill="1" applyBorder="1" applyAlignment="1">
      <alignment horizontal="left" vertical="center"/>
    </xf>
    <xf numFmtId="0" fontId="46" fillId="2" borderId="62" xfId="38" applyFont="1" applyFill="1" applyBorder="1" applyAlignment="1">
      <alignment horizontal="left" vertical="center"/>
    </xf>
    <xf numFmtId="0" fontId="46" fillId="2" borderId="63" xfId="38" applyFont="1" applyFill="1" applyBorder="1" applyAlignment="1">
      <alignment horizontal="left" vertical="center"/>
    </xf>
    <xf numFmtId="0" fontId="46" fillId="2" borderId="48" xfId="244" applyNumberFormat="1" applyFont="1" applyFill="1" applyBorder="1" applyAlignment="1" applyProtection="1">
      <alignment horizontal="center" vertical="center"/>
    </xf>
    <xf numFmtId="168" fontId="47" fillId="2" borderId="49" xfId="36" applyNumberFormat="1" applyFont="1" applyFill="1" applyBorder="1" applyAlignment="1" applyProtection="1">
      <alignment horizontal="center" vertical="center"/>
    </xf>
    <xf numFmtId="168" fontId="47" fillId="2" borderId="95" xfId="36" applyNumberFormat="1" applyFont="1" applyFill="1" applyBorder="1" applyAlignment="1" applyProtection="1">
      <alignment horizontal="center" vertical="center"/>
    </xf>
    <xf numFmtId="168" fontId="47" fillId="2" borderId="96" xfId="36" applyNumberFormat="1" applyFont="1" applyFill="1" applyBorder="1" applyAlignment="1" applyProtection="1">
      <alignment horizontal="center" vertical="center"/>
    </xf>
    <xf numFmtId="168" fontId="42" fillId="2" borderId="39" xfId="36" applyNumberFormat="1" applyFont="1" applyFill="1" applyBorder="1" applyAlignment="1" applyProtection="1">
      <alignment horizontal="center" vertical="center"/>
    </xf>
    <xf numFmtId="168" fontId="80" fillId="2" borderId="89" xfId="36" applyNumberFormat="1" applyFont="1" applyFill="1" applyBorder="1" applyAlignment="1" applyProtection="1">
      <alignment horizontal="center" vertical="center"/>
    </xf>
    <xf numFmtId="168" fontId="80" fillId="2" borderId="90" xfId="36" applyNumberFormat="1" applyFont="1" applyFill="1" applyBorder="1" applyAlignment="1" applyProtection="1">
      <alignment horizontal="center" vertical="center"/>
    </xf>
    <xf numFmtId="169" fontId="41" fillId="2" borderId="41" xfId="36" applyNumberFormat="1" applyFont="1" applyFill="1" applyBorder="1" applyAlignment="1">
      <alignment horizontal="left" vertical="top" wrapText="1"/>
    </xf>
    <xf numFmtId="169" fontId="41" fillId="2" borderId="42" xfId="36" applyNumberFormat="1" applyFont="1" applyFill="1" applyBorder="1" applyAlignment="1">
      <alignment horizontal="left" vertical="top" wrapText="1"/>
    </xf>
    <xf numFmtId="164" fontId="10" fillId="2" borderId="8" xfId="39" applyNumberFormat="1" applyFont="1" applyFill="1" applyBorder="1" applyAlignment="1">
      <alignment horizontal="center" vertical="center"/>
    </xf>
    <xf numFmtId="164" fontId="10" fillId="2" borderId="9" xfId="39" applyNumberFormat="1" applyFont="1" applyFill="1" applyBorder="1" applyAlignment="1">
      <alignment horizontal="center" vertical="center"/>
    </xf>
    <xf numFmtId="168" fontId="93" fillId="2" borderId="39" xfId="36" applyNumberFormat="1" applyFont="1" applyFill="1" applyBorder="1" applyAlignment="1" applyProtection="1">
      <alignment horizontal="center" vertical="center"/>
    </xf>
    <xf numFmtId="0" fontId="10" fillId="2" borderId="1" xfId="19" applyNumberFormat="1" applyFont="1" applyFill="1" applyBorder="1" applyAlignment="1">
      <alignment horizontal="center" vertical="center"/>
    </xf>
    <xf numFmtId="0" fontId="10" fillId="2" borderId="1" xfId="27" applyFont="1" applyFill="1" applyBorder="1" applyAlignment="1">
      <alignment vertical="center"/>
    </xf>
    <xf numFmtId="0" fontId="10" fillId="2" borderId="1" xfId="27" applyFont="1" applyFill="1" applyBorder="1" applyAlignment="1">
      <alignment horizontal="center" vertical="center"/>
    </xf>
    <xf numFmtId="0" fontId="81" fillId="2" borderId="60" xfId="0" applyFont="1" applyFill="1" applyBorder="1" applyAlignment="1">
      <alignment horizontal="center" vertical="center"/>
    </xf>
    <xf numFmtId="0" fontId="81" fillId="2" borderId="0" xfId="0" applyFont="1" applyFill="1" applyBorder="1" applyAlignment="1">
      <alignment horizontal="center" vertical="center"/>
    </xf>
    <xf numFmtId="0" fontId="81" fillId="2" borderId="0" xfId="0" applyFont="1" applyFill="1" applyBorder="1" applyAlignment="1">
      <alignment vertical="center"/>
    </xf>
  </cellXfs>
  <cellStyles count="247">
    <cellStyle name="0,0_x000d__x000a_NA_x000d__x000a_" xfId="72" xr:uid="{00000000-0005-0000-0000-000000000000}"/>
    <cellStyle name="20% - Accent1" xfId="73" xr:uid="{00000000-0005-0000-0000-000001000000}"/>
    <cellStyle name="20% - Accent1 2" xfId="74" xr:uid="{00000000-0005-0000-0000-000002000000}"/>
    <cellStyle name="20% - Accent2" xfId="75" xr:uid="{00000000-0005-0000-0000-000003000000}"/>
    <cellStyle name="20% - Accent2 2" xfId="76" xr:uid="{00000000-0005-0000-0000-000004000000}"/>
    <cellStyle name="20% - Accent3" xfId="77" xr:uid="{00000000-0005-0000-0000-000005000000}"/>
    <cellStyle name="20% - Accent3 2" xfId="78" xr:uid="{00000000-0005-0000-0000-000006000000}"/>
    <cellStyle name="20% - Accent4" xfId="79" xr:uid="{00000000-0005-0000-0000-000007000000}"/>
    <cellStyle name="20% - Accent4 2" xfId="80" xr:uid="{00000000-0005-0000-0000-000008000000}"/>
    <cellStyle name="20% - Accent5" xfId="81" xr:uid="{00000000-0005-0000-0000-000009000000}"/>
    <cellStyle name="20% - Accent5 2" xfId="82" xr:uid="{00000000-0005-0000-0000-00000A000000}"/>
    <cellStyle name="20% - Accent6" xfId="83" xr:uid="{00000000-0005-0000-0000-00000B000000}"/>
    <cellStyle name="20% - Accent6 2" xfId="84" xr:uid="{00000000-0005-0000-0000-00000C000000}"/>
    <cellStyle name="40% - Accent1" xfId="85" xr:uid="{00000000-0005-0000-0000-00000D000000}"/>
    <cellStyle name="40% - Accent1 2" xfId="86" xr:uid="{00000000-0005-0000-0000-00000E000000}"/>
    <cellStyle name="40% - Accent2" xfId="87" xr:uid="{00000000-0005-0000-0000-00000F000000}"/>
    <cellStyle name="40% - Accent2 2" xfId="88" xr:uid="{00000000-0005-0000-0000-000010000000}"/>
    <cellStyle name="40% - Accent3" xfId="89" xr:uid="{00000000-0005-0000-0000-000011000000}"/>
    <cellStyle name="40% - Accent3 2" xfId="90" xr:uid="{00000000-0005-0000-0000-000012000000}"/>
    <cellStyle name="40% - Accent4" xfId="91" xr:uid="{00000000-0005-0000-0000-000013000000}"/>
    <cellStyle name="40% - Accent4 2" xfId="92" xr:uid="{00000000-0005-0000-0000-000014000000}"/>
    <cellStyle name="40% - Accent5" xfId="93" xr:uid="{00000000-0005-0000-0000-000015000000}"/>
    <cellStyle name="40% - Accent5 2" xfId="94" xr:uid="{00000000-0005-0000-0000-000016000000}"/>
    <cellStyle name="40% - Accent6" xfId="95" xr:uid="{00000000-0005-0000-0000-000017000000}"/>
    <cellStyle name="40% - Accent6 2" xfId="96" xr:uid="{00000000-0005-0000-0000-000018000000}"/>
    <cellStyle name="60% - Accent1" xfId="97" xr:uid="{00000000-0005-0000-0000-000019000000}"/>
    <cellStyle name="60% - Accent1 2" xfId="98" xr:uid="{00000000-0005-0000-0000-00001A000000}"/>
    <cellStyle name="60% - Accent2" xfId="99" xr:uid="{00000000-0005-0000-0000-00001B000000}"/>
    <cellStyle name="60% - Accent2 2" xfId="100" xr:uid="{00000000-0005-0000-0000-00001C000000}"/>
    <cellStyle name="60% - Accent3" xfId="101" xr:uid="{00000000-0005-0000-0000-00001D000000}"/>
    <cellStyle name="60% - Accent3 2" xfId="102" xr:uid="{00000000-0005-0000-0000-00001E000000}"/>
    <cellStyle name="60% - Accent4" xfId="103" xr:uid="{00000000-0005-0000-0000-00001F000000}"/>
    <cellStyle name="60% - Accent4 2" xfId="104" xr:uid="{00000000-0005-0000-0000-000020000000}"/>
    <cellStyle name="60% - Accent5" xfId="105" xr:uid="{00000000-0005-0000-0000-000021000000}"/>
    <cellStyle name="60% - Accent5 2" xfId="106" xr:uid="{00000000-0005-0000-0000-000022000000}"/>
    <cellStyle name="60% - Accent6" xfId="107" xr:uid="{00000000-0005-0000-0000-000023000000}"/>
    <cellStyle name="60% - Accent6 2" xfId="108" xr:uid="{00000000-0005-0000-0000-000024000000}"/>
    <cellStyle name="Accent1" xfId="109" xr:uid="{00000000-0005-0000-0000-000025000000}"/>
    <cellStyle name="Accent1 2" xfId="110" xr:uid="{00000000-0005-0000-0000-000026000000}"/>
    <cellStyle name="Accent2" xfId="111" xr:uid="{00000000-0005-0000-0000-000027000000}"/>
    <cellStyle name="Accent2 2" xfId="112" xr:uid="{00000000-0005-0000-0000-000028000000}"/>
    <cellStyle name="Accent3" xfId="113" xr:uid="{00000000-0005-0000-0000-000029000000}"/>
    <cellStyle name="Accent3 2" xfId="114" xr:uid="{00000000-0005-0000-0000-00002A000000}"/>
    <cellStyle name="Accent4" xfId="115" xr:uid="{00000000-0005-0000-0000-00002B000000}"/>
    <cellStyle name="Accent4 2" xfId="116" xr:uid="{00000000-0005-0000-0000-00002C000000}"/>
    <cellStyle name="Accent5" xfId="117" xr:uid="{00000000-0005-0000-0000-00002D000000}"/>
    <cellStyle name="Accent5 2" xfId="118" xr:uid="{00000000-0005-0000-0000-00002E000000}"/>
    <cellStyle name="Accent6" xfId="119" xr:uid="{00000000-0005-0000-0000-00002F000000}"/>
    <cellStyle name="Accent6 2" xfId="120" xr:uid="{00000000-0005-0000-0000-000030000000}"/>
    <cellStyle name="Bad" xfId="121" xr:uid="{00000000-0005-0000-0000-000031000000}"/>
    <cellStyle name="Bad 2" xfId="122" xr:uid="{00000000-0005-0000-0000-000032000000}"/>
    <cellStyle name="Calculation" xfId="123" xr:uid="{00000000-0005-0000-0000-000033000000}"/>
    <cellStyle name="Calculation 2" xfId="124" xr:uid="{00000000-0005-0000-0000-000034000000}"/>
    <cellStyle name="Check Cell" xfId="125" xr:uid="{00000000-0005-0000-0000-000035000000}"/>
    <cellStyle name="Check Cell 2" xfId="126" xr:uid="{00000000-0005-0000-0000-000036000000}"/>
    <cellStyle name="Comma" xfId="1" builtinId="3"/>
    <cellStyle name="Comma 14" xfId="127" xr:uid="{00000000-0005-0000-0000-000037000000}"/>
    <cellStyle name="Comma 17" xfId="128" xr:uid="{00000000-0005-0000-0000-000038000000}"/>
    <cellStyle name="Comma 17 2" xfId="129" xr:uid="{00000000-0005-0000-0000-000039000000}"/>
    <cellStyle name="Comma 17 2 2" xfId="130" xr:uid="{00000000-0005-0000-0000-00003A000000}"/>
    <cellStyle name="Comma 17 2 2 2" xfId="131" xr:uid="{00000000-0005-0000-0000-00003B000000}"/>
    <cellStyle name="Comma 17 3" xfId="132" xr:uid="{00000000-0005-0000-0000-00003C000000}"/>
    <cellStyle name="Comma 2" xfId="2" xr:uid="{00000000-0005-0000-0000-00003D000000}"/>
    <cellStyle name="Comma 2 2" xfId="16" xr:uid="{00000000-0005-0000-0000-00003E000000}"/>
    <cellStyle name="Comma 2 3" xfId="18" xr:uid="{00000000-0005-0000-0000-00003F000000}"/>
    <cellStyle name="Comma 2 4" xfId="30" xr:uid="{00000000-0005-0000-0000-000040000000}"/>
    <cellStyle name="Comma 2 4 2" xfId="51" xr:uid="{00000000-0005-0000-0000-000041000000}"/>
    <cellStyle name="Comma 2 5" xfId="42" xr:uid="{00000000-0005-0000-0000-000042000000}"/>
    <cellStyle name="Comma 3" xfId="11" xr:uid="{00000000-0005-0000-0000-000043000000}"/>
    <cellStyle name="Comma 4" xfId="14" xr:uid="{00000000-0005-0000-0000-000044000000}"/>
    <cellStyle name="Comma 5" xfId="20" xr:uid="{00000000-0005-0000-0000-000045000000}"/>
    <cellStyle name="Comma 6" xfId="26" xr:uid="{00000000-0005-0000-0000-000046000000}"/>
    <cellStyle name="Comma 6 2" xfId="39" xr:uid="{00000000-0005-0000-0000-000047000000}"/>
    <cellStyle name="Comma 7" xfId="62" xr:uid="{00000000-0005-0000-0000-000048000000}"/>
    <cellStyle name="Explanatory Text" xfId="133" xr:uid="{00000000-0005-0000-0000-000049000000}"/>
    <cellStyle name="Explanatory Text 2" xfId="134" xr:uid="{00000000-0005-0000-0000-00004A000000}"/>
    <cellStyle name="Good" xfId="135" xr:uid="{00000000-0005-0000-0000-00004B000000}"/>
    <cellStyle name="Good 2" xfId="136" xr:uid="{00000000-0005-0000-0000-00004C000000}"/>
    <cellStyle name="Heading 1" xfId="137" xr:uid="{00000000-0005-0000-0000-00004D000000}"/>
    <cellStyle name="Heading 1 2" xfId="138" xr:uid="{00000000-0005-0000-0000-00004E000000}"/>
    <cellStyle name="Heading 2" xfId="139" xr:uid="{00000000-0005-0000-0000-00004F000000}"/>
    <cellStyle name="Heading 2 2" xfId="140" xr:uid="{00000000-0005-0000-0000-000050000000}"/>
    <cellStyle name="Heading 3" xfId="141" xr:uid="{00000000-0005-0000-0000-000051000000}"/>
    <cellStyle name="Heading 3 2" xfId="142" xr:uid="{00000000-0005-0000-0000-000052000000}"/>
    <cellStyle name="Heading 4" xfId="143" xr:uid="{00000000-0005-0000-0000-000053000000}"/>
    <cellStyle name="Heading 4 2" xfId="144" xr:uid="{00000000-0005-0000-0000-000054000000}"/>
    <cellStyle name="Input" xfId="145" xr:uid="{00000000-0005-0000-0000-000055000000}"/>
    <cellStyle name="Input 2" xfId="146" xr:uid="{00000000-0005-0000-0000-000056000000}"/>
    <cellStyle name="Linked Cell" xfId="147" xr:uid="{00000000-0005-0000-0000-000057000000}"/>
    <cellStyle name="Linked Cell 2" xfId="148" xr:uid="{00000000-0005-0000-0000-000058000000}"/>
    <cellStyle name="Neutral" xfId="149" xr:uid="{00000000-0005-0000-0000-000059000000}"/>
    <cellStyle name="Neutral 2" xfId="150" xr:uid="{00000000-0005-0000-0000-00005A000000}"/>
    <cellStyle name="Normal" xfId="0" builtinId="0"/>
    <cellStyle name="Normal 10" xfId="151" xr:uid="{00000000-0005-0000-0000-00005B000000}"/>
    <cellStyle name="Normal 12" xfId="152" xr:uid="{00000000-0005-0000-0000-00005C000000}"/>
    <cellStyle name="Normal 12 2" xfId="153" xr:uid="{00000000-0005-0000-0000-00005D000000}"/>
    <cellStyle name="Normal 12 3" xfId="154" xr:uid="{00000000-0005-0000-0000-00005E000000}"/>
    <cellStyle name="Normal 12 3 2" xfId="155" xr:uid="{00000000-0005-0000-0000-00005F000000}"/>
    <cellStyle name="Normal 2" xfId="3" xr:uid="{00000000-0005-0000-0000-000060000000}"/>
    <cellStyle name="Normal 2 2" xfId="17" xr:uid="{00000000-0005-0000-0000-000061000000}"/>
    <cellStyle name="Normal 2 3" xfId="31" xr:uid="{00000000-0005-0000-0000-000062000000}"/>
    <cellStyle name="Normal 2 3 2" xfId="52" xr:uid="{00000000-0005-0000-0000-000063000000}"/>
    <cellStyle name="Normal 2 4" xfId="43" xr:uid="{00000000-0005-0000-0000-000064000000}"/>
    <cellStyle name="Normal 3" xfId="9" xr:uid="{00000000-0005-0000-0000-000065000000}"/>
    <cellStyle name="Normal 3 2" xfId="156" xr:uid="{00000000-0005-0000-0000-000066000000}"/>
    <cellStyle name="Normal 4" xfId="13" xr:uid="{00000000-0005-0000-0000-000067000000}"/>
    <cellStyle name="Normal 5" xfId="21" xr:uid="{00000000-0005-0000-0000-000068000000}"/>
    <cellStyle name="Normal 6" xfId="25" xr:uid="{00000000-0005-0000-0000-000069000000}"/>
    <cellStyle name="Normal 6 2" xfId="48" xr:uid="{00000000-0005-0000-0000-00006A000000}"/>
    <cellStyle name="Normal 7" xfId="40" xr:uid="{00000000-0005-0000-0000-00006B000000}"/>
    <cellStyle name="Normal 7 2" xfId="57" xr:uid="{00000000-0005-0000-0000-00006C000000}"/>
    <cellStyle name="Normal 7 3" xfId="65" xr:uid="{00000000-0005-0000-0000-00006D000000}"/>
    <cellStyle name="Normal 7 3 2" xfId="157" xr:uid="{00000000-0005-0000-0000-00006E000000}"/>
    <cellStyle name="Normal 7 3 2 2" xfId="213" xr:uid="{00000000-0005-0000-0000-00006F000000}"/>
    <cellStyle name="Normal 7 4" xfId="158" xr:uid="{00000000-0005-0000-0000-000070000000}"/>
    <cellStyle name="Normal 7 4 2" xfId="218" xr:uid="{00000000-0005-0000-0000-000071000000}"/>
    <cellStyle name="Normal 8" xfId="15" xr:uid="{00000000-0005-0000-0000-000072000000}"/>
    <cellStyle name="Normal 9" xfId="159" xr:uid="{00000000-0005-0000-0000-000073000000}"/>
    <cellStyle name="Normal_AIS0004a" xfId="8" xr:uid="{00000000-0005-0000-0000-000074000000}"/>
    <cellStyle name="Normal_COST-EE" xfId="37" xr:uid="{00000000-0005-0000-0000-000075000000}"/>
    <cellStyle name="Note" xfId="160" xr:uid="{00000000-0005-0000-0000-000076000000}"/>
    <cellStyle name="Note 2" xfId="161" xr:uid="{00000000-0005-0000-0000-000077000000}"/>
    <cellStyle name="Output" xfId="162" xr:uid="{00000000-0005-0000-0000-000078000000}"/>
    <cellStyle name="Output 2" xfId="163" xr:uid="{00000000-0005-0000-0000-000079000000}"/>
    <cellStyle name="Style 1" xfId="164" xr:uid="{00000000-0005-0000-0000-00007A000000}"/>
    <cellStyle name="Title" xfId="165" xr:uid="{00000000-0005-0000-0000-00007B000000}"/>
    <cellStyle name="Title 2" xfId="166" xr:uid="{00000000-0005-0000-0000-00007C000000}"/>
    <cellStyle name="Total" xfId="167" xr:uid="{00000000-0005-0000-0000-00007D000000}"/>
    <cellStyle name="Total 2" xfId="168" xr:uid="{00000000-0005-0000-0000-00007E000000}"/>
    <cellStyle name="Warning Text" xfId="169" xr:uid="{00000000-0005-0000-0000-00007F000000}"/>
    <cellStyle name="Warning Text 2" xfId="170" xr:uid="{00000000-0005-0000-0000-000080000000}"/>
    <cellStyle name="เครื่องหมายจุลภาค 2" xfId="7" xr:uid="{00000000-0005-0000-0000-000082000000}"/>
    <cellStyle name="เครื่องหมายจุลภาค 2 2" xfId="6" xr:uid="{00000000-0005-0000-0000-000083000000}"/>
    <cellStyle name="เครื่องหมายจุลภาค 2 3" xfId="60" xr:uid="{00000000-0005-0000-0000-000084000000}"/>
    <cellStyle name="เครื่องหมายจุลภาค 2 4" xfId="171" xr:uid="{00000000-0005-0000-0000-000085000000}"/>
    <cellStyle name="เครื่องหมายจุลภาค 3" xfId="172" xr:uid="{00000000-0005-0000-0000-000086000000}"/>
    <cellStyle name="เครื่องหมายจุลภาค 3 2" xfId="173" xr:uid="{00000000-0005-0000-0000-000087000000}"/>
    <cellStyle name="เครื่องหมายจุลภาค 3 2 2" xfId="174" xr:uid="{00000000-0005-0000-0000-000088000000}"/>
    <cellStyle name="เครื่องหมายจุลภาค 3 2 2 2" xfId="175" xr:uid="{00000000-0005-0000-0000-000089000000}"/>
    <cellStyle name="เครื่องหมายจุลภาค 3 2 3" xfId="176" xr:uid="{00000000-0005-0000-0000-00008A000000}"/>
    <cellStyle name="เครื่องหมายจุลภาค 3 2 3 2" xfId="177" xr:uid="{00000000-0005-0000-0000-00008B000000}"/>
    <cellStyle name="เครื่องหมายจุลภาค 3 2 3 2 2" xfId="178" xr:uid="{00000000-0005-0000-0000-00008C000000}"/>
    <cellStyle name="เครื่องหมายจุลภาค 3 2 3 2 2 2" xfId="179" xr:uid="{00000000-0005-0000-0000-00008D000000}"/>
    <cellStyle name="เครื่องหมายจุลภาค 3 2 3 2 2 2 2" xfId="180" xr:uid="{00000000-0005-0000-0000-00008E000000}"/>
    <cellStyle name="เครื่องหมายจุลภาค 3 2 3 2 2 2 2 2" xfId="181" xr:uid="{00000000-0005-0000-0000-00008F000000}"/>
    <cellStyle name="เครื่องหมายจุลภาค 3 2 3 2 2 2 2 2 2" xfId="182" xr:uid="{00000000-0005-0000-0000-000090000000}"/>
    <cellStyle name="เครื่องหมายจุลภาค 3 2 3 2 2 2 2 2 3" xfId="183" xr:uid="{00000000-0005-0000-0000-000091000000}"/>
    <cellStyle name="เครื่องหมายจุลภาค 3 2 3 2 2 2 2 2 3 2" xfId="184" xr:uid="{00000000-0005-0000-0000-000092000000}"/>
    <cellStyle name="เครื่องหมายจุลภาค 3 2 3 2 2 2 2 2 3 3" xfId="70" xr:uid="{00000000-0005-0000-0000-000093000000}"/>
    <cellStyle name="เครื่องหมายจุลภาค 3 2 3 2 2 2 2 2 3 3 2" xfId="211" xr:uid="{00000000-0005-0000-0000-000094000000}"/>
    <cellStyle name="เครื่องหมายจุลภาค 3 2 3 2 2 2 2 2 3 3 3" xfId="216" xr:uid="{00000000-0005-0000-0000-000095000000}"/>
    <cellStyle name="เครื่องหมายจุลภาค 3 2 3 2 2 2 2 2 3 3 7" xfId="237" xr:uid="{00000000-0005-0000-0000-000096000000}"/>
    <cellStyle name="เครื่องหมายจุลภาค 3 2 3 2 2 3" xfId="185" xr:uid="{00000000-0005-0000-0000-000097000000}"/>
    <cellStyle name="เครื่องหมายจุลภาค 4" xfId="10" xr:uid="{00000000-0005-0000-0000-000098000000}"/>
    <cellStyle name="เครื่องหมายจุลภาค 4 2" xfId="23" xr:uid="{00000000-0005-0000-0000-000099000000}"/>
    <cellStyle name="เครื่องหมายจุลภาค 4 2 2" xfId="28" xr:uid="{00000000-0005-0000-0000-00009A000000}"/>
    <cellStyle name="เครื่องหมายจุลภาค 4 2 2 2" xfId="49" xr:uid="{00000000-0005-0000-0000-00009B000000}"/>
    <cellStyle name="เครื่องหมายจุลภาค 4 2 2 2 2" xfId="63" xr:uid="{00000000-0005-0000-0000-00009C000000}"/>
    <cellStyle name="เครื่องหมายจุลภาค 4 2 2 2 2 2" xfId="186" xr:uid="{00000000-0005-0000-0000-00009D000000}"/>
    <cellStyle name="เครื่องหมายจุลภาค 4 2 3" xfId="34" xr:uid="{00000000-0005-0000-0000-00009E000000}"/>
    <cellStyle name="เครื่องหมายจุลภาค 4 2 3 2" xfId="55" xr:uid="{00000000-0005-0000-0000-00009F000000}"/>
    <cellStyle name="เครื่องหมายจุลภาค 4 2 3 2 2" xfId="187" xr:uid="{00000000-0005-0000-0000-0000A0000000}"/>
    <cellStyle name="เครื่องหมายจุลภาค 4 2 3 2 2 2" xfId="188" xr:uid="{00000000-0005-0000-0000-0000A1000000}"/>
    <cellStyle name="เครื่องหมายจุลภาค 4 2 3 2 2 2 2" xfId="219" xr:uid="{00000000-0005-0000-0000-0000A2000000}"/>
    <cellStyle name="เครื่องหมายจุลภาค 4 2 3 2 2 2 2 2" xfId="220" xr:uid="{00000000-0005-0000-0000-0000A3000000}"/>
    <cellStyle name="เครื่องหมายจุลภาค 4 2 3 2 2 2 2 2 2" xfId="221" xr:uid="{00000000-0005-0000-0000-0000A4000000}"/>
    <cellStyle name="เครื่องหมายจุลภาค 4 2 3 2 2 2 2 2 2 2 2 2" xfId="240" xr:uid="{00000000-0005-0000-0000-0000A5000000}"/>
    <cellStyle name="เครื่องหมายจุลภาค 4 2 3 2 2 2 2 3 2 3 2 2 2" xfId="243" xr:uid="{00000000-0005-0000-0000-0000A6000000}"/>
    <cellStyle name="เครื่องหมายจุลภาค 4 2 3 2 2 3" xfId="189" xr:uid="{00000000-0005-0000-0000-0000A7000000}"/>
    <cellStyle name="เครื่องหมายจุลภาค 4 2 3 2 2 4" xfId="190" xr:uid="{00000000-0005-0000-0000-0000A8000000}"/>
    <cellStyle name="เครื่องหมายจุลภาค 4 2 3 2 2 5" xfId="67" xr:uid="{00000000-0005-0000-0000-0000A9000000}"/>
    <cellStyle name="เครื่องหมายจุลภาค 4 2 3 2 2 5 2" xfId="208" xr:uid="{00000000-0005-0000-0000-0000AA000000}"/>
    <cellStyle name="เครื่องหมายจุลภาค 4 2 3 2 2 5 2 2" xfId="214" xr:uid="{00000000-0005-0000-0000-0000AB000000}"/>
    <cellStyle name="เครื่องหมายจุลภาค 4 2 3 2 2 5 3" xfId="225" xr:uid="{00000000-0005-0000-0000-0000AC000000}"/>
    <cellStyle name="เครื่องหมายจุลภาค 4 2 3 2 2 5 3 2 2" xfId="234" xr:uid="{00000000-0005-0000-0000-0000AD000000}"/>
    <cellStyle name="เครื่องหมายจุลภาค 4 2 3 2 2 5 4" xfId="230" xr:uid="{00000000-0005-0000-0000-0000AE000000}"/>
    <cellStyle name="เครื่องหมายจุลภาค 4 2 3 2 2 5 8" xfId="236" xr:uid="{00000000-0005-0000-0000-0000AF000000}"/>
    <cellStyle name="เครื่องหมายจุลภาค 4 2 4" xfId="46" xr:uid="{00000000-0005-0000-0000-0000B0000000}"/>
    <cellStyle name="เครื่องหมายจุลภาค 4 3" xfId="32" xr:uid="{00000000-0005-0000-0000-0000B1000000}"/>
    <cellStyle name="เครื่องหมายจุลภาค 4 3 2" xfId="53" xr:uid="{00000000-0005-0000-0000-0000B2000000}"/>
    <cellStyle name="เครื่องหมายจุลภาค 4 3 2 2" xfId="191" xr:uid="{00000000-0005-0000-0000-0000B3000000}"/>
    <cellStyle name="เครื่องหมายจุลภาค 4 4" xfId="44" xr:uid="{00000000-0005-0000-0000-0000B4000000}"/>
    <cellStyle name="เครื่องหมายจุลภาค 5" xfId="41" xr:uid="{00000000-0005-0000-0000-0000B5000000}"/>
    <cellStyle name="เครื่องหมายจุลภาค 5 2" xfId="58" xr:uid="{00000000-0005-0000-0000-0000B6000000}"/>
    <cellStyle name="เครื่องหมายจุลภาค 5 3" xfId="66" xr:uid="{00000000-0005-0000-0000-0000B7000000}"/>
    <cellStyle name="เครื่องหมายจุลภาค 5 3 2" xfId="68" xr:uid="{00000000-0005-0000-0000-0000B8000000}"/>
    <cellStyle name="เครื่องหมายจุลภาค 5 3 2 2" xfId="209" xr:uid="{00000000-0005-0000-0000-0000B9000000}"/>
    <cellStyle name="เครื่องหมายจุลภาค 5 3 2 2 2" xfId="233" xr:uid="{00000000-0005-0000-0000-0000BA000000}"/>
    <cellStyle name="เครื่องหมายจุลภาค 5 4" xfId="192" xr:uid="{00000000-0005-0000-0000-0000BB000000}"/>
    <cellStyle name="เครื่องหมายจุลภาค 5 4 2" xfId="69" xr:uid="{00000000-0005-0000-0000-0000BC000000}"/>
    <cellStyle name="เครื่องหมายจุลภาค 5 4 2 2" xfId="210" xr:uid="{00000000-0005-0000-0000-0000BD000000}"/>
    <cellStyle name="เครื่องหมายจุลภาค 5 4 2 2 2" xfId="215" xr:uid="{00000000-0005-0000-0000-0000BE000000}"/>
    <cellStyle name="เครื่องหมายจุลภาค 5 4 2 3" xfId="227" xr:uid="{00000000-0005-0000-0000-0000BF000000}"/>
    <cellStyle name="เครื่องหมายจุลภาค 5 4 2 4" xfId="228" xr:uid="{00000000-0005-0000-0000-0000C0000000}"/>
    <cellStyle name="เครื่องหมายจุลภาค 5 4 2 4 2" xfId="231" xr:uid="{00000000-0005-0000-0000-0000C1000000}"/>
    <cellStyle name="เครื่องหมายจุลภาค 5 4 2 5" xfId="239" xr:uid="{00000000-0005-0000-0000-0000C2000000}"/>
    <cellStyle name="เครื่องหมายจุลภาค 6" xfId="59" xr:uid="{00000000-0005-0000-0000-0000C3000000}"/>
    <cellStyle name="เครื่องหมายจุลภาค_OPC-AC-Cost" xfId="19" xr:uid="{00000000-0005-0000-0000-0000C4000000}"/>
    <cellStyle name="เครื่องหมายจุลภาค_OPC-AC-Cost 2" xfId="36" xr:uid="{00000000-0005-0000-0000-0000C5000000}"/>
    <cellStyle name="เครื่องหมายจุลภาค_OPC-AC-Cost 3 2" xfId="242" xr:uid="{00000000-0005-0000-0000-0000C6000000}"/>
    <cellStyle name="เครื่องหมายจุลภาค_OPC-AC-Cost_COST-EE 2" xfId="232" xr:uid="{00000000-0005-0000-0000-0000C7000000}"/>
    <cellStyle name="เครื่องหมายจุลภาค_OPC-AC-Cost_COST-EE 2 2" xfId="244" xr:uid="{00000000-0005-0000-0000-0000C8000000}"/>
    <cellStyle name="ปกติ 2" xfId="4" xr:uid="{00000000-0005-0000-0000-0000CA000000}"/>
    <cellStyle name="ปกติ 3" xfId="5" xr:uid="{00000000-0005-0000-0000-0000CB000000}"/>
    <cellStyle name="ปกติ 3 2" xfId="22" xr:uid="{00000000-0005-0000-0000-0000CC000000}"/>
    <cellStyle name="ปกติ 4" xfId="61" xr:uid="{00000000-0005-0000-0000-0000CD000000}"/>
    <cellStyle name="ปกติ 4 2" xfId="193" xr:uid="{00000000-0005-0000-0000-0000CE000000}"/>
    <cellStyle name="ปกติ 4 2 2" xfId="194" xr:uid="{00000000-0005-0000-0000-0000CF000000}"/>
    <cellStyle name="ปกติ 4 2 2 2" xfId="195" xr:uid="{00000000-0005-0000-0000-0000D0000000}"/>
    <cellStyle name="ปกติ 4 2 3" xfId="196" xr:uid="{00000000-0005-0000-0000-0000D1000000}"/>
    <cellStyle name="ปกติ 4 2 3 2" xfId="197" xr:uid="{00000000-0005-0000-0000-0000D2000000}"/>
    <cellStyle name="ปกติ 4 2 3 2 2" xfId="198" xr:uid="{00000000-0005-0000-0000-0000D3000000}"/>
    <cellStyle name="ปกติ 4 2 3 2 3" xfId="199" xr:uid="{00000000-0005-0000-0000-0000D4000000}"/>
    <cellStyle name="ปกติ 4 2 3 2 3 2" xfId="200" xr:uid="{00000000-0005-0000-0000-0000D5000000}"/>
    <cellStyle name="ปกติ 5" xfId="12" xr:uid="{00000000-0005-0000-0000-0000D6000000}"/>
    <cellStyle name="ปกติ 5 2" xfId="24" xr:uid="{00000000-0005-0000-0000-0000D7000000}"/>
    <cellStyle name="ปกติ 5 2 2" xfId="29" xr:uid="{00000000-0005-0000-0000-0000D8000000}"/>
    <cellStyle name="ปกติ 5 2 2 2" xfId="50" xr:uid="{00000000-0005-0000-0000-0000D9000000}"/>
    <cellStyle name="ปกติ 5 2 2 2 2" xfId="64" xr:uid="{00000000-0005-0000-0000-0000DA000000}"/>
    <cellStyle name="ปกติ 5 2 2 2 2 2" xfId="201" xr:uid="{00000000-0005-0000-0000-0000DB000000}"/>
    <cellStyle name="ปกติ 5 2 3" xfId="35" xr:uid="{00000000-0005-0000-0000-0000DC000000}"/>
    <cellStyle name="ปกติ 5 2 3 2" xfId="56" xr:uid="{00000000-0005-0000-0000-0000DD000000}"/>
    <cellStyle name="ปกติ 5 2 3 2 2" xfId="202" xr:uid="{00000000-0005-0000-0000-0000DE000000}"/>
    <cellStyle name="ปกติ 5 2 3 2 2 2" xfId="203" xr:uid="{00000000-0005-0000-0000-0000DF000000}"/>
    <cellStyle name="ปกติ 5 2 3 2 2 2 2" xfId="222" xr:uid="{00000000-0005-0000-0000-0000E0000000}"/>
    <cellStyle name="ปกติ 5 2 3 2 2 2 2 2" xfId="223" xr:uid="{00000000-0005-0000-0000-0000E1000000}"/>
    <cellStyle name="ปกติ 5 2 3 2 2 2 2 2 2" xfId="224" xr:uid="{00000000-0005-0000-0000-0000E2000000}"/>
    <cellStyle name="ปกติ 5 2 3 2 2 2 2 2 2 2 2 2" xfId="241" xr:uid="{00000000-0005-0000-0000-0000E3000000}"/>
    <cellStyle name="ปกติ 5 2 3 2 2 2 2 3 2 3 2 2 2" xfId="246" xr:uid="{00000000-0005-0000-0000-0000E4000000}"/>
    <cellStyle name="ปกติ 5 2 3 2 2 3" xfId="204" xr:uid="{00000000-0005-0000-0000-0000E5000000}"/>
    <cellStyle name="ปกติ 5 2 3 2 2 4" xfId="205" xr:uid="{00000000-0005-0000-0000-0000E6000000}"/>
    <cellStyle name="ปกติ 5 2 3 2 2 5" xfId="71" xr:uid="{00000000-0005-0000-0000-0000E7000000}"/>
    <cellStyle name="ปกติ 5 2 3 2 2 5 2" xfId="212" xr:uid="{00000000-0005-0000-0000-0000E8000000}"/>
    <cellStyle name="ปกติ 5 2 3 2 2 5 2 2" xfId="217" xr:uid="{00000000-0005-0000-0000-0000E9000000}"/>
    <cellStyle name="ปกติ 5 2 3 2 2 5 3" xfId="226" xr:uid="{00000000-0005-0000-0000-0000EA000000}"/>
    <cellStyle name="ปกติ 5 2 3 2 2 5 3 2 2" xfId="235" xr:uid="{00000000-0005-0000-0000-0000EB000000}"/>
    <cellStyle name="ปกติ 5 2 3 2 2 5 4" xfId="229" xr:uid="{00000000-0005-0000-0000-0000EC000000}"/>
    <cellStyle name="ปกติ 5 2 3 2 2 5 8" xfId="238" xr:uid="{00000000-0005-0000-0000-0000ED000000}"/>
    <cellStyle name="ปกติ 5 2 4" xfId="47" xr:uid="{00000000-0005-0000-0000-0000EE000000}"/>
    <cellStyle name="ปกติ 5 3" xfId="33" xr:uid="{00000000-0005-0000-0000-0000EF000000}"/>
    <cellStyle name="ปกติ 5 3 2" xfId="54" xr:uid="{00000000-0005-0000-0000-0000F0000000}"/>
    <cellStyle name="ปกติ 5 4" xfId="45" xr:uid="{00000000-0005-0000-0000-0000F1000000}"/>
    <cellStyle name="ปกติ 5 5" xfId="206" xr:uid="{00000000-0005-0000-0000-0000F2000000}"/>
    <cellStyle name="ปกติ_OPC-AC-Cost" xfId="27" xr:uid="{00000000-0005-0000-0000-0000F3000000}"/>
    <cellStyle name="ปกติ_OPC-AC-Cost_COST-EE" xfId="38" xr:uid="{00000000-0005-0000-0000-0000F4000000}"/>
    <cellStyle name="ปกติ_OPC-AC-Cost_COST-EE 10" xfId="245" xr:uid="{00000000-0005-0000-0000-0000F5000000}"/>
    <cellStyle name="ลักษณะ 1" xfId="207" xr:uid="{00000000-0005-0000-0000-0000F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9525</xdr:rowOff>
    </xdr:from>
    <xdr:to>
      <xdr:col>2</xdr:col>
      <xdr:colOff>304800</xdr:colOff>
      <xdr:row>2</xdr:row>
      <xdr:rowOff>0</xdr:rowOff>
    </xdr:to>
    <xdr:sp macro="" textlink="">
      <xdr:nvSpPr>
        <xdr:cNvPr id="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19050</xdr:rowOff>
    </xdr:from>
    <xdr:to>
      <xdr:col>4</xdr:col>
      <xdr:colOff>104775</xdr:colOff>
      <xdr:row>2</xdr:row>
      <xdr:rowOff>0</xdr:rowOff>
    </xdr:to>
    <xdr:sp macro="" textlink="">
      <xdr:nvSpPr>
        <xdr:cNvPr id="20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108115</xdr:colOff>
      <xdr:row>2</xdr:row>
      <xdr:rowOff>0</xdr:rowOff>
    </xdr:to>
    <xdr:sp macro="" textlink="">
      <xdr:nvSpPr>
        <xdr:cNvPr id="20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108115</xdr:colOff>
      <xdr:row>2</xdr:row>
      <xdr:rowOff>0</xdr:rowOff>
    </xdr:to>
    <xdr:sp macro="" textlink="">
      <xdr:nvSpPr>
        <xdr:cNvPr id="20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37FE19-3490-4C32-84A3-B57096671ECB}"/>
            </a:ext>
          </a:extLst>
        </xdr:cNvPr>
        <xdr:cNvSpPr/>
      </xdr:nvSpPr>
      <xdr:spPr bwMode="auto">
        <a:xfrm>
          <a:off x="17430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D90A387-1928-47A1-8DC8-F5F6ED524645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E5386FD-5F97-499A-8666-7D73E4627873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F983024-2118-4B88-8F5D-FC3612AB326D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97CD0B1-9FEF-49C3-B3EE-1BB693046B67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37B4FE9-543D-4078-A1C1-56D64199ED39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2296F7-9E2E-4A84-BC0D-3CFC4D4ECBF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642322-8065-4107-A748-872A749A625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5FAEA55-21D0-4FD3-806F-7CACDC3657F7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6E8D111-A63D-49B8-B863-A02144F2A7DC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4489D8-9DD4-45AC-B430-CAB578D3B7F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475BAE8-FE8E-47B7-9C32-B5932729D61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4675FD-0BF3-46D7-9AE9-45A6E29A876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B38179-3F52-4E25-839C-8BD73B792BEA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8ED245-845A-41EE-A331-FB50F6A5AE4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F9D867-42C0-47A4-9ED9-EF317F75826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ECC1E5-DC8F-4EDA-8071-59016B935B9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CC5E57-F222-4E2C-9D63-DDF1805A598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8EA5D8-D231-47F2-9508-CE9D26E26863}"/>
            </a:ext>
          </a:extLst>
        </xdr:cNvPr>
        <xdr:cNvSpPr/>
      </xdr:nvSpPr>
      <xdr:spPr bwMode="auto">
        <a:xfrm>
          <a:off x="17430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06FE42-CC5C-4B38-BBB4-06D5605FA430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2DAEACE-F06A-4EFA-99DA-14CE80433F5F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4AE1847-D541-4FC1-B0FD-9A42D46C749D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61B559-417A-4256-8355-CEF8CD4BE8B9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5DEDAC-647C-45E2-9D48-68E67A545456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352536-6479-4C2F-BE0B-EE8C01F6864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B41A23-4BE6-4AF0-BE92-4339E5152FC6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96529A-A55E-447F-AFF4-7185D1D74021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A4676F-5B8F-4AD6-9A61-91500A50BA82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4679BF-D0AF-435D-8ACD-D88331F2761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A002C1-7754-45C0-BB61-9191C7E1011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C808A5-E6AC-462D-A024-48553775EE1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CE8359F-E61A-4BF6-B043-06A98523044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7C0979-0593-441F-B800-72997BF121EC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0A943FE-BDE1-47E8-B1A5-D6EF8811253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A38EEB-37FB-404B-B51E-079CFEF35419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4CC96D4-5E8B-492C-9B31-DE70BB58F2D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DBE5C0-4C13-4140-BD03-7BABCA1AAAD0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08F79E-6E4B-42E2-BD1B-B2CC4555EFB1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96F2DC-FDF6-42B9-9B47-D5A255982C9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F3903B5-9E58-4C36-8150-0B9433F1507F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AC69D5F-B94A-4EEA-B74D-416842952CCC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0A9357B-91A2-4094-8436-8B4E4CF83B8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E87B49-74CA-413D-A982-258B2A8EEBC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2763FE-0146-4AD0-ABFC-ADE20636BE6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2737E7-F5E1-4F73-8C49-244B660C54A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63D0FAC-FE2B-4A97-8F4D-4179472AC25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2ECA46-6A0D-4248-B239-309F86D4ABA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E3B357-9E7B-4C91-BDCE-C0231353543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D66712-5182-425F-9A73-B054CB659A19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53D740-0C5A-4E4A-926C-B7D75E9271C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08AFD2-7277-4DFD-AD4C-13C1A5C7154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8CD115F-31EC-4978-88D3-2BCDD5C2888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36D38D1-EC83-4169-BE1F-CF5CFB3396F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B06B087-F9C9-4E72-A675-A201CFAD922F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1617B48-EEF6-417D-BB1D-1C13CA784AF0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8EDC9CE-8234-4BD7-88C5-EDBFAF353396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3AD2919-88B9-4E7B-8479-65E9C2C9AE09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CF41D3B-EE2A-4C54-99B8-A8E09320ECAA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C3F543-0833-4BEA-AEEA-B2406BF5CFD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2D59350-6411-46EC-A5AA-B4411B881C9D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76F095D-D659-4175-B8C9-291D91347BA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9A80A1-DB5C-4C71-AB69-80E12D517C2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54E962-8FEA-4F39-8662-87D22A041E6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2AD771-5599-4529-8C4D-751E1F58567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A6D859-921C-4FEB-ABDD-24891610E6D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B1E97A-65BB-4526-9D5A-E118611DE78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DC4F0BC-3827-4671-A921-D8DBDF1F0F8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032665-23B0-4DEA-ACB4-C66AFD39225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3A480E-13F3-44B6-AD66-BB8E8FE58CF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D9D958-BED7-43AE-B28D-37E8F3C1441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681E0C-D378-4F9A-B9A3-EF4BF6F20FA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72A6116-BA96-4ECA-83A8-61365E6F18E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113819B-234A-4589-A480-22CA1CCBEEBE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87A3340-355F-40BD-8DA7-108439D48C3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8E77C09-76F2-458E-A378-C653AF877A9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91C14C7-89F8-4D72-9540-4A8A616C6331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63C6265-3E96-4EDC-928B-19269BBAF7A2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5E1AE9B-7354-4C6A-8A47-8308E954A455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5217D2-BF35-4DD3-B5A0-30B62ABC3F6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1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0FDF6D9-A2E6-4198-8214-80E114D09FE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DDE05C1-D2E9-490A-9520-059FB3C29DD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67CFD1D-0F4E-48AF-9D58-0BEC69064E6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3FF747-C251-4F2A-BF52-95EFCD434B9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D339F2-83C0-4190-B3F6-D9665E7D2F51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891D9C-9F00-438A-9BFA-80AE2576DEB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D79560C-071D-4F2A-BAC4-F199DC5C4E3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BD1C75-6870-4D1D-BF48-528C6CD15443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7C5942-96F0-4F25-BFA4-978E87C698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686062-5080-48C5-B85D-2E49B2AB479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603467-B4DC-4587-97D3-3512458E1B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63EB89-C3D2-4033-B9AE-6B2BEA0326CE}"/>
            </a:ext>
          </a:extLst>
        </xdr:cNvPr>
        <xdr:cNvSpPr/>
      </xdr:nvSpPr>
      <xdr:spPr bwMode="auto">
        <a:xfrm>
          <a:off x="14382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B69FC5C-4537-4E96-B346-16FB40E3D78D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0675360-3517-4195-8AE8-D9C4ABF7F7F2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0397C2-31DA-4D5D-A99A-D4100AC80605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15496EC-805F-485A-9BAA-46C04244AB4B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681080-D31C-4A9B-BD6F-9743AAF1E198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C99307D-CCB8-46F6-995F-C274F2A74C1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C368C9-EAC5-4E9F-8D01-83DC61353F7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7F539E-52C5-43D6-BCF0-E114592F733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9E8602-9F90-4FD3-A90C-C473229C056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BCF0AE-C768-4B76-B950-753D572AB92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CFED3A-AC2B-4218-B371-9641F35B5C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E4C658-D077-4A2C-A194-7B77ADD280A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2C2B70-009F-448E-9C84-60628E334BA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9D9EE9C-E643-44CE-AE15-4F11CBA924F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BE0C124-3DFE-4BEB-BB39-60D8D7F6638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77AB977-06F6-4374-AA35-DA6502B7077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2CC9629-EF15-466F-89FB-FA0C35B6446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F341EF1-8DAC-4D6B-A7DE-D923576BCA0F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A904CD1-C62B-496B-BACF-74B1059300B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8C6AD62-D01D-4531-B863-FAC65B461711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DACF2B-C83B-4404-B268-04100C7C419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8275B3D-B2C9-47B0-B79C-9CC95B9C575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167194</xdr:colOff>
      <xdr:row>2</xdr:row>
      <xdr:rowOff>0</xdr:rowOff>
    </xdr:to>
    <xdr:sp macro="" textlink="">
      <xdr:nvSpPr>
        <xdr:cNvPr id="22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51C3359-41A7-4F44-82F7-9E9E9BFFE53C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73C281-6028-4327-8AC4-5433D276FE5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07CD2D-1739-4426-8163-83D0FBADD40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7954791-A4DC-43D1-8766-387C511B5E7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E56E75-6D82-40F7-871F-EB04FDF4FEF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22BF83-ED2A-48F7-934A-A519883B149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386ED4-C4DA-4528-92E1-9F9F77FBAE0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9A7A9D0-F8BC-4FEF-8911-1CDDF29B328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3A31C6A-7D97-49C4-9E7E-435E9AE9301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0015E1-979B-4441-86AE-E8568DF2E0C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634635B-1B4E-4639-947A-0F867AB8079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A117AD-E9EB-4B71-A4AF-154CFA47420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0FD457-1206-455E-B09B-79F9794536A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A71C5FA-88EE-45E7-8DAB-291AB09434D6}"/>
            </a:ext>
          </a:extLst>
        </xdr:cNvPr>
        <xdr:cNvSpPr/>
      </xdr:nvSpPr>
      <xdr:spPr bwMode="auto">
        <a:xfrm>
          <a:off x="14382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0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28A80A-059B-4BDE-A60D-160EA9CA98EA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CCC9028-A0C8-40C2-AAA4-B92DC0DC2CA4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2A5E88E-C829-40A3-99B5-F7B658026FCF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0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7733B8E-933E-4398-B11C-CA72D33E0D8C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104775</xdr:colOff>
      <xdr:row>2</xdr:row>
      <xdr:rowOff>0</xdr:rowOff>
    </xdr:to>
    <xdr:sp macro="" textlink="">
      <xdr:nvSpPr>
        <xdr:cNvPr id="22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7DFBEE-866D-44A1-B886-3E8ADAC518E8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2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54D1A1-45BF-41E9-811A-01282061D63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2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789946-DBB5-4533-AE5A-A8097DCECDD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2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9573B2-0391-4D2A-A4D9-549FC3736E9F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6C3571-CC3C-4F05-B5DB-348BD8BCD4D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B57DF9-8CC5-4DCA-897B-5C334A058F0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E08BDB-57D3-4794-84F4-97366A3746DA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A71C5F-3C25-4FA5-8452-64DCD39E732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6BA6E1-D068-449E-A50E-72A042F2827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9D0A6D-1AFF-4697-9D54-753012AD64A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2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59444B-20AE-4044-BACE-3F195640B78A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F2FC58-F05A-4E82-ADE0-FFDEB2A9A26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19050</xdr:rowOff>
    </xdr:from>
    <xdr:to>
      <xdr:col>4</xdr:col>
      <xdr:colOff>104775</xdr:colOff>
      <xdr:row>2</xdr:row>
      <xdr:rowOff>0</xdr:rowOff>
    </xdr:to>
    <xdr:sp macro="" textlink="">
      <xdr:nvSpPr>
        <xdr:cNvPr id="22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2F616A0-A5D7-4D5A-838A-2962BF0A5A2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9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2352D6F-23A5-43EB-8BB6-17DCD5C0CBB8}"/>
            </a:ext>
          </a:extLst>
        </xdr:cNvPr>
        <xdr:cNvSpPr/>
      </xdr:nvSpPr>
      <xdr:spPr bwMode="auto">
        <a:xfrm>
          <a:off x="206787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26B966-54F0-4876-BD6C-C53E650D3AC3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DBE238C-FD4A-46B2-8731-D500ADD8133D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B38E025-3A1D-4513-AEBE-E474F5AB7B2E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402828D-B439-4DC3-8023-D4F565407315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3D991EF-E91E-4F62-A901-D88BA902EC89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E2F853-810C-4597-A9B1-E813C9C0F2B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1FA749-0394-4F89-BD54-C8E25B578B35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FBB908B-AF57-4E8B-B347-D364E9E70943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79B3B3-B3BD-477B-B20E-3CD788060D6D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DA13C6-43E9-4F6E-8C29-86F1763DB0B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ECE9B4-D6D0-4151-B7A1-F2EB208CC27C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9041A3-CE44-4F63-9BA9-08196FC3736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603837-88AE-4312-BBE5-17A5B9A44E9A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603A4E-05E1-4FC3-802F-1BAA3FA09028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B9E2C9C-F74E-4847-9D29-40988C206910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779266-7D4A-4470-9C75-C86BDB923D85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B33301-69D8-4E0F-A456-4463D967A4AF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2E45A63-810B-4804-9DFA-C56B2AD3E145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F1BEB57-4BB1-446D-804C-35C6CF3FD72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DAF8354-0C6E-42A3-8FDD-A137A88A8BD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2927BB-BE12-475D-8436-F870C0E76A8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69ACC5F-4815-4635-AC20-7B28174F253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716A1E0-535A-4DE1-AF02-0DB0A2900C69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B9E375-F118-4616-B32F-651F967CE2D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A93115-C0FF-4F6F-A091-6991C82B41A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00403C-A0A4-4D38-BCB6-B7B6BED9488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928872-BDB1-4810-9B79-631689E8BDF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3EB383-9899-4DBA-9AD7-60306A4F205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853B2C-3F58-457E-BDE9-D1527DDD0E0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F0FB57-F6A0-404D-8CDE-91E6D936243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914DBA7-0E1E-4CF7-B564-7F2F2BE04B7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1C9912C-E9C9-4955-95B4-625250225FF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78FDF00-A654-4F90-B045-BD518BDE662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5D03A6-5D6B-4262-B7D6-3D59AA28C5F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93C4A3-5672-4A38-AE21-61E3F9FB860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0248BD3-14D1-4691-94F9-4EA5FC7318F2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DDC475A-A69C-4C65-90B7-CA107DFF6ABB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DB7F178-2576-486A-9D92-4010A6516DED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78CD313-1D97-4960-B3B4-A274E50846C1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554AB5C-F1B8-4834-BD87-5378DA6346C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3EF6AD4-902F-45EB-BBD4-81D6D13F4784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2E2E41-8900-4527-B738-5D463EB3F97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253CA4-A5D7-403C-9CDD-71406DB1D90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CF0EECC-4396-4DC2-A70F-19EFEFD48140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FD6632-AE38-4FAC-A90E-C13752B3EA0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3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B669B1-2BCC-4821-A00F-886DE5A505E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3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E45EA20-F098-4888-A744-56C5993F03D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3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CC8F01-4754-4D69-BC3D-0C18BD69326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3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034418-EDB0-4A75-8E02-DA0A192C570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3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972F3C-82E7-4948-BDA4-1C4B4E3EA56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3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7C79A2-E462-4B56-8816-6A6EA4C837A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3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31FC2B-299B-4ED4-860D-CA21E9D22F5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3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44110B-F6BC-4BAF-9836-7753383E2BD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E1C39C3-1F72-4D6C-96D8-14C470052038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B55CE6A-E6E4-468C-8665-20DE152FA6E6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5DBB437-3733-47C0-9091-AF8D2AF97A10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755883F-89C4-48BD-ABB4-9A4FBB88703A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D7B9DBD-6FCF-4DD2-BBA9-BDAD4D3D1193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ED82350-DC58-4E9E-950B-C0D55C6E6810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8F93A2-9535-48C7-B9A8-580EF311C94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0D5D284-C735-45DA-A750-2EE806B2A8AA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5FB70B7-7561-4A5D-A045-6D5203B2FE8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EA6520-2653-419E-8224-B4692793B70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378DF6-A8EC-442D-BE33-01832156B1BF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8602E2-FB09-4D35-A91E-56C073E3A6F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06B5E6C-F415-485A-A43A-8F0F51738DBF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5C340DC-8A45-4AF9-BF90-4E0EF36E3768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D792BD-D267-4669-AC32-AF6511B56E9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65302B-EA79-4B5C-8D76-AB970948B73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9E3BBBF-96F7-44BF-98B6-8F5E55FF63F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DDF12B-F0DB-4EB6-B16B-80380A6A183E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DF17239-0D0E-4929-B3D3-EEBD788DB4A8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0EB2FE9-FBF8-4F10-A0FD-49C8B40F1FB8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7E98242-C545-4B9F-A0E6-667436CA8BFE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5A9EDEE-5448-428A-980B-28CA0D2F3BBF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8E323F9-E519-4CA5-BFBB-52C7ED78E473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2848F5C-B607-4C40-ACA3-C04340233EF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3B05FB-079C-478B-B9FB-325572B0624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B2733E-EE52-44C0-8196-E1891F705F8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452E11-27EC-4076-B072-8725A8E3ED7F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F9B274-B4C0-4B91-9AC6-643A8555C06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04217F-3B87-473D-9CDA-62AC915C9C5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9E1CA8-0C1F-47CC-8483-8C00A6B614D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66726B-40B8-497B-8A66-60CE89DC274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CF8C7B-6CF9-41FD-8820-2C8F9BF0A349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2E5A89-3602-4CF9-A2EE-91297FB89B1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F155F5-53E8-46DD-96AC-D77C5FF6256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547D60-FE7E-483D-BAAC-87376B68346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3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AEDD23-A62C-4C40-945F-E5001909538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AE4E650-8A13-4F00-B03E-758441558189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3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028A1A6-59DE-4CE6-8338-C6901C075FA1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3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4282D16-C066-473A-B913-D5DED67D6112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3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2173AD6-3AC7-49D9-9BC2-A8796A7A6F86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3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2439DF5-EAFD-44B7-ADD0-042F78A20238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3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1CF97BB-CC21-4BD0-AD50-6B2BB7E9E0A0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B192E3-1AED-48E1-8DD0-5DFFFCD61960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9B1757F-CC54-42B5-B490-D46B202B5EEB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DC86C8A-BA2E-453A-AF70-AA128BEB7EDE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06EC71-E74B-42F1-A85E-B69838F8E950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5DF482-8209-4A02-AE5B-61D794C067FB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8CEABA-DE51-47AA-8A5B-276A66F1B765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0B2725-EF5D-4781-B1D6-501F1ED97B0C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369C1E-49A7-43EE-9CBA-B3A19C2CA5AF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D5BCBD-0FC9-4D05-8D78-03356E7FDE3F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E87E78-3FFC-421A-9D9B-8912212C739A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78E1AD-6D33-4F50-B2AF-48EDDA85905D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3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72578A-890F-4F78-B44B-8EAC0CAEDE0F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CE617C6-04D3-4A89-BBEC-5CC2BA6FF6C3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00B6534-8C2C-4C69-8DD2-811875000210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DB8307-6206-43A6-843E-6B674141BDFA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6E9C3BD-FC14-41B3-B22E-B8EF228410A4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8EBCC46-EC1C-4A6A-8AE5-238FD1FE3508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1578DF7-B361-414E-B725-5C7192540334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1D765F-0702-47BA-964D-957877F8268C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6C071D0-D420-4255-8E97-280A95C5817A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9108DD-7E59-4D15-BB8F-FD8B9E9D240E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84E68E-7383-415F-BB79-3863BB55281A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116D2C-BBB0-4879-A0FA-076CC6E484F0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2B365C-679D-4649-B0AA-31DB71E1548B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DA0C08-B57F-4F4C-8E5B-4815CEDA365D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85EF12D-1488-432E-AD9E-C067E719D269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079C99-E78F-4E27-94C5-426BCB751944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12FA3E-6151-4242-AD5B-27A75DD012E8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FD9C6E3-6B87-4136-9B9C-C0D2920C31FB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BDC584-3CCE-4EA5-8A10-9B08495F29F5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8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4254E85-5C1E-4C46-9D8C-CBA900E0D36E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38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A4B485-6320-49F0-9739-5DA5A9CC022E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3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7F3B5DF-E644-4B78-9ADD-E1E9BC61CD2D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38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BF4CAF-B1B1-4394-8BBE-04D2CB98FADC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3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959DD22-2203-4162-A495-301DBBE8647B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3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47EE2A1-E048-4803-B37F-A54B598C0543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53D2C01-1FB4-40B8-B455-938480539D23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6EF9DF-8AB4-40C6-8DAE-B449AC7134E8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6CB187-7F89-4885-BDFC-41CCE6A76700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29AB53-2BF8-44C5-94EA-4A5E354454EA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278E6E5-EFDA-41F5-86EE-2F896A395E70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B9F47E-459A-4F28-888E-60686633E68D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76F94D0-222D-4690-A9EB-3C78FA72A44A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068A01F-1C4B-4CC5-97E4-36A77C9FFC5D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671E94-431F-4AC4-AE5B-AAD81696B519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EF6637-082E-452B-882D-C921F9E32B13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38E011-135B-4FF4-85FA-BFBA4EB520A9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3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DC9EC29-8EF1-46D0-87EE-33BF58200D4A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9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16461C-BED1-4EE1-BA9C-0F23E452F3E0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9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F19DED5-C777-45F6-96DA-70591004680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F703082-2697-41C7-8274-471942D01819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0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CF0FB1-D1A4-4C51-BED1-FEC66DE2848F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0DAA326-5F84-43D4-A005-6D4D57185EE9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FCFE331-DC83-4C17-92CC-76EC4F82C2B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A09434-D0BF-4506-9BBC-2CB600146D7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E0B983-67F0-4FCA-BEA3-F5B37DEE137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237F25-5250-4B5F-A24D-47B0F9596D7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5E3F4A-CD76-4373-8B93-ACE26FBB2BF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9B2864A-D5F7-43C3-AF19-97672AF72B1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D940D0-F2AE-438B-BC18-57D42E57571F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8229CE0-26C5-4BD6-9531-B723535AD41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0DF667-333C-4A30-AC07-DBF7B812B76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0D68C3-7683-4B9A-BAE4-343FF7B6CA1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2C73BE-1E2B-41BE-B3D4-D8D0E7C1BA4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801639E-01CA-4DA5-8F96-35E794EE7CC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E8923B-4770-4549-8148-08E70FF2D318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1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5EF4655-AB27-4DF2-A486-DE67B02FEE77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1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F1CA3E1-B9E2-49A3-8836-1F393C9E808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AD4AFC-8F59-48DE-893E-193AA2637E40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576A720-D278-4F14-8883-71842ABA4448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05DADE-F344-4586-9BF8-486DE2640E9D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26F30DD-29DB-428A-B145-AAF6B3DDA046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8A8290-4AD9-4558-942F-ED27F0FF3348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DA6007D-2C16-4385-9CF2-E3285CEE306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F24769-C70A-4099-88CC-8F91331EAE2E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3E0128-542A-49B8-B466-19D0F0A53B8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BEF571-1D77-4FB1-AF41-E2F116EBF61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3999D6-0E3F-4F89-8977-8E3BFD4B6F29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A8130A9-5D7B-4536-A969-5AA30B7297F7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9607D53-7E19-4F46-AA18-70F8D6DBF38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EB1E73-406B-4638-8996-871B86530B3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E53F663-254C-4853-BC01-150496DB3BF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1A4640-01E6-4AE0-A2F0-0BB2C00074C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CB2AF8-DBBF-49AC-88B2-B056ADF48DC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3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4942D78-AC16-4C5C-BE52-15EB5DDB6F4C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3E7F66F-B091-45CB-92B7-D3FF4A75B13F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69DBC2D-9D54-4167-A0AD-18C13A96C49C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1124FE5-78B3-4C72-97E6-58D4866957C1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2D0793C-81C6-4C52-8FAB-7EA7FD49E697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BE2EAF4-3B1E-408B-886C-2EB5E61FCAC0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9F3962-B944-415D-A6BC-4C8950FD603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A7FE92E-CAD1-4F34-8CF1-1D0C6EEDFD69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F1879B-F359-4448-BC92-7861E4ACDDE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88E7EAC-47D3-4F0F-B37E-D2AA97BDBF6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3CD523-154D-4C03-9ACB-A824947C9E6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D2F34AC-9648-4048-823A-E4945B7111B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D86761-F085-4D3F-BC00-A380BDC7A67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5D5737-FE69-4FB3-9274-463F605E6A77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2C0E13-B69D-43DB-A187-FD18F5B0F4F9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FC3A5A-1E7F-446B-B14F-A37A930BDB4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9323F6-06B3-4ED0-A62C-51B783D2154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A32871-9DCC-4F87-81A8-2283B92EB04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5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3D8F942-10CD-4F57-AF51-93A978F6B485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A69BAEF-A632-4895-BB55-BD499B33020F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7B65BD-F2C5-45D9-BFEB-A795505A9A36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5B5C5EB-C35A-4113-A6CB-CF2BE4E9A5F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84B1661-F0C8-472C-9141-619E0FCBB99A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425F0B-2C28-4AF4-9CB2-31CE830000E7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25F750-8BFE-4049-9508-B6705F8F39E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532448-C95A-4873-A9D3-3B85C27497EE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545F53-1424-4118-9EED-9DC6DC1C33E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D61803-F29B-4BA8-8DE1-804B1BDB19D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EABD60-4CFF-46A1-A9D3-91D0C40497F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E582627-699A-4BC5-88CE-1F41386854A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17850F-B160-414E-985C-61D0C58A4E1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9CAD435-9415-4CEF-A35C-BDDC4B9E228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3B93B3-16B2-4E9C-B84B-D0DB80B4168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1C8BDEC-529F-4F60-BA4F-DBD132A1155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F63D52-FF41-452F-8CB2-118F00D00D7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B00F01-D881-4E4E-8FD9-5F724C4303F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888FC2-39F1-4168-AB18-F41181974477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4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4BCACC2-E29C-41AB-BA1F-FC529A4E4CA8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4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B3F16C9-5434-473A-AD8A-0D8702114A20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4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4F16D4E-0F46-43E0-977A-D7A0D300A088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4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E2EA18-2D77-4D31-A41A-A0CC7FA590C5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4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DE7BEB6-C72C-4A17-9F7F-E8C9DECF5396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7A67A7-FBA6-4115-B5E6-318C2C19FD16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0D8198-72B4-4078-930D-5E6FE55BB918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AA9D322-27F0-4340-9554-5EFC7C2E5DC3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166CE8F-B9C2-46DC-8D23-78B42ABD859C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9E8C49-1F56-4462-92E3-EA9B46FB4E86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5F6057-07C2-4494-911B-247EF362F7D8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56478F-F1FE-40D9-BEAA-EB725322D706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EFA8B5-EAA0-47A7-8B9F-48A1D4507FCE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7B6FC2-2652-4033-A9AE-DA25BE584B20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C302A58-9179-4679-91A8-DD3825758A65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3B69540-A01F-462A-BA18-B9DE41B47552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4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CBBC3B-1EBA-47AD-8E25-2DB228057C84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56FBD51-A157-4681-88F7-6808666D86EC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80936B4-5ABC-4749-AD9C-4055250C1378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1531EEA-A8CB-41AE-A887-B175FA4E625D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8A2E89F-E2A2-4FE6-8A49-8EB73D313293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D42A9DB-7B10-4F10-B4FB-AD618DEA2E7A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F22D88A-6FBA-4AB6-BB2D-656BCE620B36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4A68C6-D161-480E-8DFD-41AB259C954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2774F65-5CBB-4154-B791-A771C49B763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6EAA7A-707A-4263-A3FB-FF2EF7F60AF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2FB9ABB-6306-4CB5-8D8B-A5D56103FD3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4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3740AF-52BC-4F79-90E7-96263ACFEEBA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5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838703-4902-4EBB-8AB5-E11C50EC597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5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962746-0A50-435C-874D-38D9D181FBC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5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3E64CA-1B02-4B23-A286-007685FA7DAA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5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DF15CF-4EAD-4DC7-A5CD-06869B996357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5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742582-71C6-4203-8F6D-F1C4CA0CE6A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5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FFD8C0F-2126-401D-9D5D-826FE6A7E30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5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EC59E9-C691-423F-A713-35AD1FD6492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5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C1EAE10-2B39-45E5-A517-647A2F2DD570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5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D26DD55-FC82-4EC3-BEF9-42B690546418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5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C61831E-CBB0-4E5E-9BF8-F13FDD0C26CE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5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B729432-C3D6-4FCD-87F4-45B3D8678B93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5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4B7B3D6-39FF-4984-9A84-7106DAF46A5C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5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94B8726-05D4-479C-B2FC-0E02EAB5EE06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7F3B7EC-2E60-4316-8769-7C6B5E658EA1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0758B8-4C5F-4F9E-8907-38EE6EB8A12A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D67D9E-B63E-4B9F-AEC0-FC35D4437E4B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6B64A12-EA6A-4023-A9A9-697C922A051A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D7E71A-B2AE-4DF7-A0B9-D43A53794B40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40ABEA-D730-4DD0-8DE1-AA28F512DBB1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1EB5D3-38D9-453D-9236-59A22C814F58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4EBC21-1A37-4842-99A1-EB6183774041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10EC9D9-4841-48D2-840C-A3E7306C21DF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1D141F-37E5-477C-8A8D-2C1F1D76F599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D59F2F-004E-456E-8D8D-83C6F84C6CF8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5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9D2417A-E3A1-4DA8-8F51-B34CCB01B8DC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2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9A02D1A-FDC2-476D-8D9F-1458C0E20674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36D2A9C-015B-469E-A43D-FD2C0B932E4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6A5D8D3-D3DA-4F00-B1E3-2989E37D695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BB2B00-B8B0-4D48-92DA-8403FBD974F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B98E466-F4AB-4F52-AB71-F0406FE3C166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941D12A-36FD-43E1-9388-AA1219A5145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7A37550-3DCB-429C-A8A8-38BE9C544E1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B99220-EB5C-412D-9F78-EC75A48D094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7569637-A6C7-4954-AA6F-01C3B6B1A9D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5AACB2-DD21-4373-8A82-998832D3311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FB91D19-BBED-4591-9A92-4EAFEEC19BB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90AE33-0181-4D54-ACCC-27D3CCBFF9D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54901D-CBB2-47DD-BE98-E0CFA78C929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8DFB13-8778-47CD-BD47-D930CBD8888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F0B8D6-E484-47E2-B4D3-E0FF27DA89F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7FA8E6-EED4-46E3-B222-3216FC30327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00CF639-D7EC-4179-B093-A5FF37F1F7C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2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B9896F5-420C-48BB-AC77-A47998A6D12E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C04F999-DE2D-4194-8694-3C8380ECA7C5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4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9271AE-86AB-4E3E-A016-82FA27E2EA1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674FECB-8E4C-4815-A6F6-B6EC496D766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56322A0-E1E4-4047-8AAB-3F93A91EFBD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864A92-D5CB-4F1D-9267-5BB0158C94F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44E149-C681-4466-9E54-2132CC7208C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68241F-4842-4AC3-8B51-B1CD11515C7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04CA4F-042F-47D5-AF6A-67B23A0DE57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C876D2-F8D4-4B8C-980D-45D95A5CD22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0745DD-20A7-42D9-925F-C13E1EAB78E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A8E557-9F16-44E2-86D0-2D740A5B1F9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D87D14-9BF1-451F-BCA9-E43D5B9FD46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8A07CA-C365-4B25-8B1C-D540FFDF162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585791C-607E-468B-A051-B23D46AF3C2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1FB518-8D9B-4619-927F-1FFC3B144AF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F913AE-CE7F-44F3-BFE4-85188F7D1DD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A0E07D-4384-4A23-B86C-5622B35E7C1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5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AC9E437-5FFA-4B26-AF3D-3DA12AD1079E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8F792BB-56B4-4976-94B2-CC459579439D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1F807C-9068-4BB6-994B-05F026E4D9DB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37E89D0-5587-4CC9-8D81-E0891579CE08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41505DE-9842-443E-BC98-2E959FE7EE59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AD5F29-A786-4282-AA39-82B08E9C88C3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0BEACD-FBCF-4F44-9823-3A20AE2FB03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2E6302-4FA1-40D4-9DB6-CB03B4CF65D5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4605CF9-242D-4C73-8475-E2886560C07C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39F1F4-384A-4652-A1D5-53258BA7038E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6FD05B-E201-46B6-86FC-416E18570BA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3B9250-F245-4401-83E2-4762712C819C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62E782-B493-420A-BCDD-6414A6FFD3B9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9D493B-F174-418C-B53C-363CB932C307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58E3FD-90ED-4D3F-8060-BCFD09401F57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FB0BDE9-D268-4E4C-8C7B-4B6582CF9DF6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5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0F8E0D-52C6-4D96-9240-3FF31BB105E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1DBCC3-5AA3-4861-8259-D75350044F1C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C05AF70-9328-40F2-81F4-F2AEB479684D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47C2E10-C1D1-41F2-9B7F-29DB5A22F550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1D324AB-3702-4392-B1C4-158A87DC83BC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5132E16-A256-48BF-8631-58828963ECDE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807230-7C40-4BD1-AD09-874698054FE5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2BB2E1-28AD-4545-820C-A369C96ACDF9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9920594-E446-4B94-9A4A-3370E6B07FD6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B58B65-D245-4C0F-8A97-EF465586D869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561BA7A-DA09-4183-8A3C-E4C0EF0CEC82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E3171D8-B56E-49A0-8EC3-87E977C58DCB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A21E8F0-E723-4438-B806-C55304E176EA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0C7042D-1897-4257-AC86-0A411BB84299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D6FCDCF-7B7F-4E0D-AB9C-60D50F78E698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2B6014D-64F6-436F-84A3-CDD4C6DE0A9F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F958D7-8ABA-4D36-BD6D-E5EADCA1F13E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3A0C6A-71B2-45CC-B9E8-C10DED2CA9C3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5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863195-3050-45A3-BCF3-D6DAA0165474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E201247-CFD9-4A0A-9769-60A340440E6D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9B1CF8E-196C-4636-8F31-8B75795EC9AC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FB9CA6C-A954-498D-A583-6772E5E04493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3B80189-6BDB-4D0C-BEA5-5C918090D736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07DA5B3-0A5A-4749-A5BE-ABB78E729DC0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961A796-8763-4024-B375-4819EE891F5B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EA3BF0-9423-4A69-8DF5-9922A7C0FDA4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D89FC6-0493-4CDB-A166-8F07279FE99D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00018A-D00D-4209-B916-B689D1E02CF6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5EC9D8E-142B-47D6-92F4-E392A61EEDFF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383710-DEDD-4FA1-A8C2-07A05121B891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F1FD5E-EFF8-43EF-803F-C2D1F81A19F6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387646-33C8-4164-8AA5-094CB332E5DF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0050A10-3EC3-43F3-8550-6ECCD15D7247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1B4CD9-E55F-456F-928F-F171B5F26731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BBF954-F063-4445-8E12-AD14E32EFA45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0E2CB1A-A3F6-45BA-9678-A9758AA2B050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5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727E81E-E019-4428-B607-0A29476CDCED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4E7CE76-7C70-41A3-907F-6D4CF5156A7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2215ACF-DD88-4441-8EAE-7409D45DAA0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42DEF11-1C24-4C04-86FD-A612294131F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57DCA55-C569-4527-AED1-41F27A675FB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FBCB38C-0FE8-415D-972D-83372E3F13C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B5AD97-8C14-4E6D-A7C8-7D5DB312B42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22D4D6-EDA9-4E06-A908-48E8D66C5C3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4CD560-344A-49A8-BD7A-2A02BDE89EA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53774E-2277-4096-837B-E519BAA0FC8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9146CD-8DEB-4B8E-8221-94AC50390DA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1877DB6-B5DC-4561-B6BF-B9118EBBA27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2B4544-1DE6-49F8-BF06-98D33116E60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2030BD-BEA8-46D4-B4A6-9A5A044A784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DC2CFE1-C107-45AC-BC2D-9FD60D4B9E4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1633DD6-2BF7-49D4-8358-58862E607AB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655A2E2-F30E-4B5E-A06D-8D98D03EB11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FF07BA-DF3A-4651-8668-27A83B5D591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515664C-9016-49D3-9298-590C7C237385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EF6C76-50E6-4238-B837-BAF7F16EDFB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1EF05E3-EDEA-4A30-9C97-26B42713CC4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E7CE925-830C-4F14-A9B8-25FC3DFCFC9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68416D5-D29C-4882-B67D-D512CCF93C7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09EAD8F-227E-43DC-8DEC-BC5B609909B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131EC7-5321-4A1C-B19F-56454444949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BABEFAD-FE9E-4A36-9AA7-15443659CB4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455031F-AAFD-4369-8A12-974F377536D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C8D4C8-3BFE-4E9F-9F6C-4488EA5F794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BB3F52E-8043-42FA-86C0-09F22DBDA1D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FD59636-927A-4851-B994-96EC0F186DA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6EF549-CA44-4CEE-B38E-9B1B4E638D8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5EF334-0D5A-40CE-8AC9-8948482277F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51D869A-81B7-4385-BC33-1E560449DED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C56687-A332-4FC5-ACDD-59122D46705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81DE03-17BD-4FB7-AAE1-5651FE39670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3A54EDD-37EF-49C2-9148-C1CC9827FE8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CE6A3DE-DF94-4642-B0DE-FDF4660507AC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026632B-98DA-4260-83C2-AD32CD10334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0FE7EE1-6717-4A19-9DCD-715D3BC3991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1F396F1-3432-40A2-B9DC-A2FB66459A8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D88276F-C1CB-4FA6-9168-6296943A75D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3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3E0F26-5C1B-4B60-9352-9E5117A9E0AC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790253-7450-43E0-BA5A-F986C4E57FF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4894AD-C9DC-4189-91D4-6DD91AE3C7C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AA864EC-9DD9-44DA-A9B3-572A7229EED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A21325-F225-4C2F-8FD6-F9C02634A46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10EFBC-C6BC-41F2-B7B4-6B73AFE7D4B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2945F8-0140-45A2-9EFE-01E459A2E55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EB9C68-B5A6-4B62-88F1-D008A37FE3D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50DA163-6316-412D-AC65-E12C7FAD481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D9D7A0-13F1-4F3C-9603-41C39DA8882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197EC3B-8448-4753-9998-524EAA5EBE8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2CCBC56-3B4B-44D6-87C7-AC02ABBB700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14A0D23-874D-4FAC-8F43-58FB28849A9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1A61ED1-2AD1-4B50-82AD-38ED9456CF9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5C3BC46-13E2-449F-BC4A-CF59F6D64618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69436FC-31DD-41D6-BE8B-0A2F0F2E9F2C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46E5578-9570-49A8-86E2-68E4B9C4E01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6D12944-CDB5-458F-974F-C36878895E7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26C361-359A-46CE-9DF6-B9F6A63FF37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4D20554-CBB5-4ECB-9F4A-D5A67F8DE17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3DD24D4-8C73-4EE9-AFF6-A1F47AD1650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E9E764-93C9-49AB-96BC-1261D6C04F2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3E9CF8-67E1-4654-B42F-5C513836EA9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A29803F-0A6D-44B8-BF1B-F2E85574386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84CD67-659E-4B47-974C-3F5DB80C293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1499207-7D28-4444-9D94-2D6F93B091B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B584D8-2CB1-42C5-AA96-7A2926F950E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70EBD83-BE2F-4538-9155-381EC241989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857FDB-D544-4731-81F8-D9FBE3D6275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D7C19A-AF73-403A-B8C9-23800381E43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E224510-51F2-42A2-BFF4-D00062D0A212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6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C899D1-B6E8-4BA7-B9E4-6F9A7CB7E9B3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6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8BE8CD2-1240-41B1-9A90-B69288DC2659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6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20019B8-4CF8-479D-9ECD-D8D805FED8AD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6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2A511AA-0D4E-49F6-B029-B53FB2FE1910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C418C99-E38C-4981-B725-77FAE7D29B0E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FEF017D-5EA3-4156-A572-7607E4542368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C8B284-651A-4353-B9D1-D0EB92D28A92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F7B0357-9522-49EB-B3D0-B317E23B3282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1CF230-9FB9-469D-8132-261C2AEF7AEB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C2A397-E779-40B2-8319-2D99646A3D87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31B3C3-5F16-44DD-96CC-7860E9B7DF47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3EEF050-9544-4AE9-8551-A917F394B0A2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6B479C5-CF5D-4458-A781-79709CC3C53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680873C-2FDC-4FE3-BC4C-84F75E134AE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22A5F9B-6480-4317-8949-499395BA4B0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73AE1C6-4E6F-41DB-9C42-AF3A8FEBFC0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28B17B-FBAA-4DDD-B178-4E225821C24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EE546C9-A0AF-496A-84F4-13FEE7382F5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3B42FD-6676-4313-BE58-D521156F511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77C36E-7419-4CEA-AD5E-9BA9377CA2F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CF6A94-64D1-483B-B5C5-2730404B009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E4CA45B-C6A0-406E-9CB7-9D446875572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5DFCEF-B9B7-413B-A100-D0886F9494E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1F1BFEB-C254-4AED-B5AB-97402BC5E73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9BBBDD-59D6-4FAF-981D-DAE6AA66DE96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3F1DA99-89DD-4E83-9330-2997E41B5AE1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903B3C1-106B-4A91-B311-A9E9EF5AF90D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E19BCE-53BF-41C0-9E0F-969170EB1D77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18FC59B-3B3A-439E-9B97-4983348993A9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EF444F-FE0B-4D2E-B1EF-5EE32CD263DC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092E8F2-FB02-4348-A921-90381793D25A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5176CD-3478-4FB5-BBDE-94465012AB53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8D3CC2-D763-498F-8F7E-189F115174D9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9B2985-42CA-4981-8B77-CD60B12D5221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04FEB31-29B2-440C-9919-579D81368B7D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36D0C1-B4C0-4628-83B2-35B46F98A8B1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6F990F0-B851-48E1-B673-5476DE9B72D0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00BFE1-33BC-4DA7-9677-53F6649DB9CE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FCAC65-4905-44C5-B356-A1C50B7B7809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46D77E-6BEA-4499-9741-CF2880C2581A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BFB36A-369E-4C49-83D7-9FE13E96D514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398E2C-5F1C-4639-9263-7172B7187B47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0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5DC0634-79F3-467F-9C78-897C23DEB50F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CC91E51-5BCE-4E48-BB46-A87BEDEC409B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8F7AE32-CBC5-4FC7-8963-95BBB8B841E2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854CB8-A542-44E2-ACDF-B72ED93D56F6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F8BA821-C627-46AF-BD86-B79B35507976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DBEADE4-E23F-48B2-BD3F-EC257A920049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E23585-BF09-42E6-834F-9DF7539DE73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6963B0C-3E42-476F-A167-06E3A51A6D6C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636AB3-0071-4DA2-AF94-5CF971B9FB2F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C18E0C-8672-4A1B-B783-C7ED20E2F86C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0D6836-D794-44A5-8028-05E5D5EE897F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5AE061-894C-4EC7-870A-64794A40208B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446AA7A-33DE-4DB3-97D8-D694BC69C3C1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03805DA-373A-4916-9FB1-BA7793042A5A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E8E01C5-53E4-4FCD-A684-13FD0494D6B3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4CAA5F-1F52-432E-A84F-FF79056EDD6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B41B2A-A17C-4603-81A3-1B01A70FBBD4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F266DAF-F596-4A9C-B7A7-1709B3CCFFD4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5875FA7-62A7-42A7-8AB4-4C5034BF04E2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DA7A928-D769-4978-87A5-9B776D4DD245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A257683-AC3A-4668-A9D9-A55A52ECBAC3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D41496F-B32D-4519-9BE3-76D96C4EAFB5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B1264B7-7F8A-415B-9200-5A2EB7C7CEF8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B02570-EA70-49CF-BFD9-66BAB8240201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4AB576A-6AA3-48B8-BCD5-B631EAC56BE4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33F4607-284D-46DA-87BD-79658B8D979D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3B5339-590C-4C4C-87FE-2006D41C8F48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94176E-B973-45EA-A786-B393C8DF30A9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F2AFEF-4895-4272-B433-FAF034D7EF3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94CCA7-5872-4468-B592-89C594180622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A14C5E-679B-4B9D-A217-4811489FF10F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15F12C-A826-44F8-B7B4-9D992C8F5170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1EBB2F-8678-4612-86C2-574397FEC2AD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0170980-A93D-419B-8812-0673CC4C0BCC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E9D3D80-BE59-49CC-81BE-B70731AB96C2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FD954F-7137-4A62-B684-D9A2F66DC9F1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6CC4502-28BE-44FD-881D-9A5390E43BC8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348178D-6477-4ADC-873F-17FFB559BBF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041FB06-4EA4-48DA-9539-8189404FA79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3C4C33D-ADEE-4589-9D28-699CD556FCD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4677DC4-55BB-4038-8136-E5EEE1030658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3BA0210-433E-4152-B819-58E1B2B264E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86B02A-C831-4419-B586-00DB93036C4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004A3FC-ACA5-4EC7-B389-8DBDDAECC3F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565567B-999F-4B6B-B7A1-B6BD83570B9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612176-1162-4DEF-8487-27368C0BD19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EDD8D80-A831-40AE-8BD3-6D331CEBD4F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C983AA-6889-49EA-BD2A-A42039161FD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115A89B-6ED0-4BFB-BE38-872B5772518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BAD8E3-80AE-4480-82C9-29CC2F65F0C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CFBF64-8413-4A9D-89E0-8BD23879747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B5247A2-CDC3-4A81-9D67-503A4B3A386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E9ED104-BCBD-44BF-B2B1-6F38C186531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BC6401E-A195-4865-B54D-A34F07652B75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00BF816-895D-483A-97C0-ACB822CD0DA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4B06B5-C7D0-4541-8825-9C93F1C52C9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B1B9C4-ADE7-4248-9F0D-53AF15C82272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9823F27-0D7A-416C-A684-4A37C66F1BA6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FFF8266-9004-480B-961E-8AA910C20D1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D75FF3-8A55-455C-B3D5-2B78DE6A61D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02A7E6-156F-4FCA-84CF-6A9928D4BEB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836BC0-9E82-4948-B998-93A62465A05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61D171-EC7A-4286-B944-6362DFF1178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F8DC9D-0897-4A6E-91BB-5832DB34A5E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0952BD-F904-45CD-BDD4-C0F6AC118E2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046418-7968-4A03-86E7-836D91C8EA9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B9951A6-0841-4362-8991-1893288E84B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D75162D-364D-4994-80FA-B18730AD33F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1C6843-583D-43CD-B3B1-C7B29F16AD8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E6DBFC-E750-430F-9D0F-F9B1571F497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C6DF0C-E3D6-467F-9CAE-919CC28DFD5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F5ED182-7483-4AC4-B991-499B66C2619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1696741-46B4-4D1E-ADA5-AA5A628786F4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F2ED316-2F8D-466A-BF58-0CAF1EB738C1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8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DCBE1A6-801A-43B5-86F6-BF74A7A6FCEF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8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D75FA73-6B3D-462C-9E97-B2B2176583E7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57FAEA5-8EC9-4FAE-8C14-A33EB51C5904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2CE96C-5EEB-4D73-8B2A-A591D47EAF3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8E4A94-1203-46B0-80B3-61924F98F311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7CFE14-E254-4A5B-8733-11E34ECA0A32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43FB17-C38B-472E-A286-3B24EF7DE1F9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250CCD5-2B6A-4314-B388-813087E03955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504978B-549A-4199-8184-62C3F99B7E7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BCF2005-21DE-41F9-8E47-0314E88DB9D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9C933C-F78C-46F9-A327-65CE9FB3092C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EB1695-F5EF-4AF2-A130-3686686AB05E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DF1BF62-8221-4A8F-B808-487876F45F4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F9820C-7199-4183-89C7-C5FC9564FB6D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32E80A-AD2B-47B9-924B-0B88E1CCD04B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E18A8D-6CC4-4F1A-96DB-BBEA4A4BEE6B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7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B013FFE-3F5F-4164-ABCA-595F4092605A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79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E04A6EC-FD5D-46F1-8161-A9B6CDAF0964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79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9FF0363-B183-44EA-B353-FEA6A2ECA807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79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E617DA-1FA4-48B8-8157-5B921445CEAE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8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143F659-E4AF-4CD3-98B6-A73FE3ADD73B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A8AD6D-DAF9-4EAD-B90B-C52CAF29D174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AD2BCED-A655-4B22-85EF-CFFEBC3316B5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E276E4E-9949-44EA-B42D-6266846053DF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D6AA86-7EF6-437C-B253-3D667771A609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3AA11C-7D36-41D0-8D11-4AE04A789090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DB7498-FEB7-46C0-8753-FA66EAB03455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F45C61-9DEE-4AF4-87DF-121A0453EB27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F949A54-A76C-4D30-B00D-CB04817A7DC0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E9C6C9-4173-4FD2-B539-6178C4B602DF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727D9F-FD4F-4628-9435-260C37AE7DD9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0DD099-0C59-4B59-BE84-104B1B3D9284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788476-F397-4754-9736-250D0AA3BAAE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177093-13B5-40AA-9211-921AC4F39CA7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4DF11D5-46CA-4548-8C6B-F6E5A707DD26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EDD32C1-8CA8-48EF-B2ED-A4DD676CB91C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CEBD049-8E85-40D2-B5AD-F7AA49C01AEA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17A2E6-9B99-4079-9FAA-262500C62D3C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533725C-94A5-4E15-BE01-358A5DFF6BE8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4B6A4A-FAE0-465A-9382-D5EA4E995176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925D2D-0438-4CFE-967D-3374EEA2CE0D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2BD341B-F184-4AFE-B5D8-E24F8EC68E72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090AD6-1453-4CF5-A789-F907F7D4A027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F765FA-C92E-4F23-8807-905B329B835D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49CA67-4046-4D6C-87EB-F5422DCA0F62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1B80B82-3774-453A-BC33-7A148CA2C927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2D5DF3-A09A-4477-A9A2-23DF65378A56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1BEE7B0-3735-4021-A2FF-B8897F41B7F2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613A1D-C078-4182-B3B6-7BDF5B0138A9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AABC08D-F3D6-4F14-AFF9-6BC91EB606D5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7D50B2-CA0D-4E85-AC14-3421664B6941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AFEBB98-FA5F-402F-9FCF-D00B5D459D72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8E1A686-371C-4CFB-B1A6-CF6369DE37F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7B4E940-1C5A-4ED8-9D74-AFB8D0A7256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4BCDE0-33F2-4BDB-8F60-8154BB90208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0CC61A7-6DC9-45E5-BEA0-9D95C481568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D624654-22C3-47E3-AF92-0C2B78360DA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7B1EED-A32D-4330-930E-EC6F4A0BB11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E49E66-F18A-472B-86D1-CB5F7D1211F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A7F7DE-91D6-4202-B96B-6FEE465B28E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E25E02-1C08-4C41-8752-EE14FB8D0B5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2D377B-6380-4127-A55E-2DF23497998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3A04F9-818D-4B37-8B0B-3F58397BE56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8549DD-147B-470C-9778-2FFEB98756A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D2627A-DEA6-42CF-84ED-2FD74E9809C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644575-394C-4770-9775-1EE38E673BD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1531B7A-F832-4695-9C3B-192CD6D5AD7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413A8D-5059-4704-9CA8-B6A1AA9AD3F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3389BA-A8C1-4BF2-B77F-D01CB1ED855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F2BEDD-CA17-495E-AA73-AC6F7F326E4E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7A7B430-512C-49C1-A644-74719ED752D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7D4E59F-0D32-4988-B7E6-5AF537CEEAB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AA87BC3-3507-4805-A250-F57E88297835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768AF56-7BEA-4FB3-BADA-25EF8497474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93991C4-0F1F-4A95-BEA9-67A161390E96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02C4A3-811B-48CB-A1C1-093688794D7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B0F8259-88BC-4182-AF18-B7D6AC84B51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4566AA-8487-42AD-9368-4053264EE7B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E36378-DCC6-4542-B000-F7695C9AAF7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7CC861A-EF9B-4ABD-B3F8-89A680C40B5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091C6E-7263-4784-9559-1D75CBCB203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4BDDAC6-3838-42D0-BC80-8ABCECDC191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A9436AE-5D3E-48B2-8122-32E36C3BFA9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FAF789-B910-4088-90C9-D3DB3993E4C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79276B-8CCF-4C03-993F-FC7B04A6E73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7C1B9E-9DA2-4758-87DD-D013237D986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3391F4-E958-4D82-B144-17C6A1F8558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672639-DB7D-4056-96BD-03F98F51008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6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F9617E-07DD-4B37-8482-26B24D73893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706E4E6-DC05-4B67-8FE8-2A89B469874B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7B523A1-D515-461D-AB5E-419DE69DC37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ED76F89-1F33-4C82-B1D2-F794B5972C1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EB2A53C-9DB4-4DFE-934A-793F133E88E1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C8ABB07-0F0D-4EA8-9FDC-4DEC97AA9B3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6CD95E-DDF9-4382-A5A3-196E77CFF1C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0C91C3-1212-43D7-8B1F-C3C454EBAC8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561237-0DF8-49DA-A4DD-29069334AA4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EACD400-975D-4854-8995-0AAB7CA7B6F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A62B32-FD27-411A-ADD5-5F73582F9F6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EBE51F2-0F33-4F56-A937-252F201F42B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605D0B-C82A-41DC-94C6-E77C9461952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601110F-8E64-4F6C-92A0-01AB160F125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8CEECE-82FB-4008-A2F9-8321C60B551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AA8A07-3D41-4BD2-AC5D-299C6F7C1BA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6B60292-5F9E-4750-A891-1FA2058F579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2DF3569-45E6-44DB-BDB4-20519490730E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8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9D9B7C-B462-413D-B6BB-20547B244562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B34B431-01D8-4DC0-822D-56096A4FFA85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C4BE341-8E42-4B3F-A52B-4C5140D67CDC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A132563-DD76-4240-96FF-A264DB351E42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179F628-36E8-4BFA-BCF1-1A3928FA468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474D86-C7AF-40D9-B245-8626D8B697C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9F32CD-63C2-4EDC-B266-46CE7567C78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76BED7A-C496-47A9-A452-D7925ADCBEE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65DBB03-CDF8-4E8A-ABF8-5C9654129D4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4405FF-2378-487B-83F9-F832D37F8A2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F378EA-75CD-4B6A-B916-2B32DD29EDF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8D9490E-DA54-43FD-9E33-77D144FC89A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D06AA3-579D-4D1C-B0D9-2345FCE7F6D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7C9D7D6-FBBE-484C-A73F-40AEC437ED0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9404F48-85DA-4389-94A5-60B4DE5A58F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6B4DB6-E472-4C31-A553-27043D0CD71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3343EA-6FEA-43A3-93D9-668A63EAEAA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9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05FB0ED-5833-4396-82E2-CB147CD0CF8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225BC3C-09C2-4404-883B-5687E78249EE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12AC24B-A136-4041-B763-72A4FA03D935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A5A77C0-CFC6-469A-9708-1C2DD295DE96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6BBC953-1D85-4ECD-ABDC-B5987669C4EF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BAC8714-7B0F-426D-98D5-1F5C2FB46D55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EEC3DE0-8C9B-4EFB-9AB5-0C4FEA49E047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A24B9C-A74A-4987-ABB6-677D5DC1AA4C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615554-40D2-4D25-8D1D-523B004FC64A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E313D46-50D0-4889-8649-D6911F2CDAF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E9BD7F-1393-4D83-849D-2BC87142CF3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0A1EC53-9375-49C2-AC64-85B285E52A9E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7BD64A-923F-44B2-9606-D4DC22AE0906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276D76-A70A-406C-A4E2-0886E80197F7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8DF3A2F-77A1-44E3-9C4B-411DD8242144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957497-38DE-4CE5-8747-0F0239EFC6D6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9E677F-555B-4266-A977-E548171CF37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134563-1B29-42EA-B18E-445A67CBFE88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9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543436E-D641-4B51-BA6E-23564A8A8505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9D49F80-FFED-4EC2-9F22-030FADC3118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D7C6EF-1B72-4CFC-A0D2-F14D5FB3B2A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E3B431E-7632-4DF4-B8ED-904E8E20887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3E909FB-7281-443E-9545-587C2349FF8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9221D58-4278-4C4F-BFBE-BE1DBF073C80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6EA3FA8-4F15-4CE5-8ADC-03926D0803A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AB211AE-B6EA-4960-98A8-F969A02BABA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B405B9-1CA2-4C5C-BEBB-193B78D4B87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FD01FDA-575E-4386-8A1E-4BCFB1205E8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3506AED-982C-4AF9-AAEE-78677121452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26EFF0-AB4A-461A-B0DD-90F1C5D65DA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FB4E727-5B2E-4DB1-8CC1-F7F46D2C5BB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E3E0E5-D538-4C8D-A09B-557250778DF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7B8F27-7B21-44A1-B40C-8ECD1F35DEF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BD10BB-5D09-4670-98F0-61D1B46D88B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D9993E5-29F2-4708-A3A6-39D090915E0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A572140-98BE-4DB8-90EA-F427C3309F1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9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00199ED-5DD8-4F7E-A658-850993BF6BD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8BA0E66-0A66-436D-B730-C571D01CF3B5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48B2368-010E-4B36-BB28-57ADF9806CAB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E56453D-BF75-44AE-AB0D-063427D0C318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8D866A-22E7-4394-BBBE-4B53A57F8100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44E62FC-AEE6-4151-8C01-A3C25C8AA463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0DFE08-36BF-414C-B9E5-CE498FBA99FE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D720AD-7B86-4E72-8E8D-AD1313BE1B72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48B92C-D2D2-4566-9AA9-F4E5C5036814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996738-C766-4442-96C7-BF3D1AEA54C2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5A38B3-89F1-47D2-AE0A-CA5BED3C479F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3DBE8AF-38EF-4546-8923-394A4DD41278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C1BBF3-E5E3-4F98-B510-D2F40CA1AA93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C9B3A6-4143-4C0B-BB5C-5BA984CF85AE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04C28A0-F6CE-4EE1-B372-51BA215EFCC8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F4AF72-8278-4F98-B26B-20F62859EF8E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FB94923-BF73-4EB1-B7D4-40615ED66203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E57B17D-CA3F-43D7-BD41-9B7FD4C78F20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9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26EC8C0-C3A0-44D7-8DE6-D2C684B330CF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F79134F-51C6-4E61-9C5B-F199641DD46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358A12D-3518-4B90-8714-40D6335ACD9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EC57B8-AF6B-416F-A587-9B1AAAF505DC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8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E501E1C-8304-442D-A9C5-CA7AB578B9E4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8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21134C9-3F75-4218-BA4F-D274332685A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BC19334-E646-47DE-80E3-6D83CF100D1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A811F8-E77B-4A15-9CBB-B87B20F5A18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985740-63B6-4D44-9F0A-02E03311DAA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427BC7-3556-4435-88A0-4C056B36F02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151E439-BF74-498B-8695-6FDC46724C9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674CC89-6889-42C1-BB24-22C66453967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A558A3-89DE-429D-B29A-5D070BF6AE9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0B0E99-3A5D-4CDE-A373-A276E1AA429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88301F-F739-4BBE-95B1-17B889C01E5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77AEAC2-71CE-4F48-8641-3821C2E4369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1ABC48-C4AD-4C5B-84A3-B8DFFF438E6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CE6C633-3224-42A1-BEE7-AAF847F1264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9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4567637-BDBB-4A59-A8F6-A313472635C4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471CB3E-0037-4CE0-9F95-D26D27D48F8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C6CB4F-7075-41E3-8D79-64118A1DFB85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B817BA1-93C8-4488-8320-545B17CB3F6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5A0BFEA-B624-49C2-B640-FEEBF36E161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9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49982A9-1F22-4453-ABD4-DDB43AB34BA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71701B-E18C-4573-A617-18EE133645D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56FCBE-B5C7-485D-94F5-4571752BA30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87B8FD-FD9A-4021-B51F-C5BB68305E6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86AC82-BB21-49D9-975F-3B54ABE11AD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DB1A41-3400-4374-998D-363BE9AE687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27C032-A8CA-482E-9313-394B6EB9C38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B4D4F0D-6931-4643-A627-2DAA9CBC8AF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EC1384-7C0A-4251-A188-32A69AD9018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0852C6-3D5C-4F6C-867E-918B9EBD0DF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813E1F3-81D1-4C94-A2CC-AA553D479D7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F99DC1-8109-4618-966C-8B930F0149F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9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14632AC-FCCB-44D1-9347-30CA9A11F86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C8FBA0-152E-45AA-A2B1-68F4F7EC4BA9}"/>
            </a:ext>
          </a:extLst>
        </xdr:cNvPr>
        <xdr:cNvSpPr/>
      </xdr:nvSpPr>
      <xdr:spPr bwMode="auto">
        <a:xfrm>
          <a:off x="4678764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39F593-B5D5-49B7-A4CF-E51CE7E6071D}"/>
            </a:ext>
          </a:extLst>
        </xdr:cNvPr>
        <xdr:cNvSpPr/>
      </xdr:nvSpPr>
      <xdr:spPr bwMode="auto">
        <a:xfrm>
          <a:off x="4678764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303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17B2513-9C8C-4AD7-8DED-4A7DE9F4DE38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3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6D8488-DC51-474F-BECB-E6610F7199B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36F395C-6324-46C0-8FDF-4D6CE33E3A0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54A5949-94C3-4F97-8A0E-FE3A0A69F41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3202D5F-A7E7-4B6B-8542-F78EBECBCBAC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5C0E3C7-26AE-4BB3-9D13-EBAE676F42D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A190CB-F274-4BE0-8509-B6D688A6526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436E2F-3C3C-4F2F-942E-9B613619DC6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1B70349-2D00-448B-A8C1-30B32986E76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EA1B47-E3AE-4541-8D78-730C4E41A63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820062F-D739-4C3D-AEA4-0A4DFDFD93A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2D60A6-F062-4F5C-9277-3D1A8803789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398F43-6C72-4C7E-B297-BED5196D2D3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D3EB9E9-38ED-4952-B79B-9E021F59816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9F4601-7A38-41F6-983D-75400761D15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DEDB4B-A057-42DE-92CD-AE309EEF01F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43536D9-EF6D-492A-B774-7EE92363A1C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1BD125-75C5-4AAE-B0B1-840932EC950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30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618935A-385F-4755-987B-279B00D1B7C2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57A928A-A7CE-4656-A650-90978FAAB5D3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3A6CDF0-60F9-4B47-8295-278117F78E59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231847B-19F2-4290-83C1-10A4EE60B48D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85CB1B-281E-44B8-85F9-974931347DB5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0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5A215C7-DE3D-453F-9949-953A65283D2A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77D53E3-0F96-4289-8471-AEF3CDD6137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7D28F7-67F8-4112-9702-B2E15E36BE7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1CDE3FD-46B2-4908-B268-E492821D4040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7A1D0F-D7B9-45BA-A21F-0138D696A07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3112BC-C626-4512-9DF5-520F55A793F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F7E50ED-FBAD-48B9-B78C-6F437107AB0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0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CAB0C7-E016-4DDA-A5B4-511A9701917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39E226-77D3-4839-A6E2-48DA8E6BD12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38E2156-30DF-4434-9A14-976C1294982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8388AC-4275-4CDE-9E49-12BD5313DE6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4EB881-9A2E-4E45-AC37-4D35ED7FB05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8D6071-0B1F-4F5A-B5D0-22E2B80AACE0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9EA7376-F815-432E-8EFA-0FC92FF10BD0}"/>
            </a:ext>
          </a:extLst>
        </xdr:cNvPr>
        <xdr:cNvSpPr/>
      </xdr:nvSpPr>
      <xdr:spPr bwMode="auto">
        <a:xfrm>
          <a:off x="4676775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31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3650EBC-740F-4B55-B2E2-E5D0C79C8339}"/>
            </a:ext>
          </a:extLst>
        </xdr:cNvPr>
        <xdr:cNvSpPr/>
      </xdr:nvSpPr>
      <xdr:spPr bwMode="auto">
        <a:xfrm>
          <a:off x="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31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4B75970-067D-4642-B2C6-28746B862D37}"/>
            </a:ext>
          </a:extLst>
        </xdr:cNvPr>
        <xdr:cNvSpPr/>
      </xdr:nvSpPr>
      <xdr:spPr bwMode="auto">
        <a:xfrm>
          <a:off x="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3D6385-0B28-4AFE-A542-75C49CBBEE1F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31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67EFAA-CDB0-44BF-97A5-47477D32D0BC}"/>
            </a:ext>
          </a:extLst>
        </xdr:cNvPr>
        <xdr:cNvSpPr/>
      </xdr:nvSpPr>
      <xdr:spPr bwMode="auto">
        <a:xfrm>
          <a:off x="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3BA13F-F586-4BD0-8324-CA85CEE320AA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6E2790-26BE-4C7F-996D-2AB8642D81C9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2B0D33-9BA0-4D7A-8B95-E3BC83185C04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B7ADD3-3C16-4D37-83BE-1AE5F81F899F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31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0576A4-B2E8-477D-9DCD-40769CC90487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31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F369405-8BFA-40E2-A7F1-B23FA0166139}"/>
            </a:ext>
          </a:extLst>
        </xdr:cNvPr>
        <xdr:cNvSpPr/>
      </xdr:nvSpPr>
      <xdr:spPr bwMode="auto">
        <a:xfrm>
          <a:off x="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160B683-D26A-48CA-AB46-201C2954F389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73CC2C-45AA-4178-862E-34A7E26BEA68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9958A91-9B25-4A9D-8FD1-9D7312BD746B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2757F2-8BFB-4E38-888A-E99C9987A87E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42F7A6-B961-4BB9-83F1-4994BDE33CC5}"/>
            </a:ext>
          </a:extLst>
        </xdr:cNvPr>
        <xdr:cNvSpPr/>
      </xdr:nvSpPr>
      <xdr:spPr bwMode="auto">
        <a:xfrm>
          <a:off x="4676775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min="1" max="1" width="6.1640625" style="39" customWidth="1"/>
    <col min="2" max="2" width="5.6640625" style="39" customWidth="1"/>
    <col min="3" max="3" width="60.33203125" style="21" customWidth="1"/>
    <col min="4" max="4" width="19.1640625" style="40" customWidth="1"/>
    <col min="5" max="16384" width="9" style="21"/>
  </cols>
  <sheetData>
    <row r="1" spans="1:5" s="8" customFormat="1" ht="5.25" customHeight="1">
      <c r="A1" s="7"/>
      <c r="B1" s="7"/>
      <c r="D1" s="7"/>
    </row>
    <row r="2" spans="1:5" s="8" customFormat="1" ht="6.75" customHeight="1">
      <c r="A2" s="417"/>
      <c r="B2" s="417"/>
      <c r="C2" s="49"/>
      <c r="D2" s="49"/>
    </row>
    <row r="3" spans="1:5" s="8" customFormat="1" ht="16.5" customHeight="1">
      <c r="A3" s="417"/>
      <c r="B3" s="417"/>
      <c r="C3" s="49"/>
      <c r="D3" s="49"/>
    </row>
    <row r="4" spans="1:5" s="8" customFormat="1" ht="13.5" customHeight="1">
      <c r="A4" s="1"/>
      <c r="B4" s="2"/>
      <c r="C4" s="2"/>
      <c r="D4" s="3"/>
    </row>
    <row r="5" spans="1:5" s="8" customFormat="1" ht="16.5" customHeight="1">
      <c r="A5" s="4"/>
      <c r="B5" s="5"/>
      <c r="C5" s="5"/>
      <c r="D5" s="6"/>
    </row>
    <row r="6" spans="1:5" s="8" customFormat="1" ht="8.25" customHeight="1">
      <c r="A6" s="9"/>
      <c r="B6" s="10"/>
      <c r="C6" s="10"/>
      <c r="D6" s="11"/>
    </row>
    <row r="7" spans="1:5" s="13" customFormat="1" ht="21" customHeight="1">
      <c r="A7" s="12" t="s">
        <v>310</v>
      </c>
      <c r="D7" s="14"/>
    </row>
    <row r="8" spans="1:5" s="13" customFormat="1" ht="21" customHeight="1">
      <c r="A8" s="48" t="s">
        <v>0</v>
      </c>
      <c r="B8" s="62" t="s">
        <v>293</v>
      </c>
      <c r="C8" s="15"/>
      <c r="D8" s="95" t="s">
        <v>292</v>
      </c>
    </row>
    <row r="9" spans="1:5" ht="20" customHeight="1">
      <c r="A9" s="16"/>
      <c r="B9" s="17"/>
      <c r="C9" s="18"/>
      <c r="D9" s="19"/>
    </row>
    <row r="10" spans="1:5" ht="20" customHeight="1">
      <c r="A10" s="410" t="s">
        <v>10</v>
      </c>
      <c r="B10" s="412" t="s">
        <v>11</v>
      </c>
      <c r="C10" s="413"/>
      <c r="D10" s="348" t="s">
        <v>2</v>
      </c>
    </row>
    <row r="11" spans="1:5" ht="20" customHeight="1">
      <c r="A11" s="411"/>
      <c r="B11" s="414"/>
      <c r="C11" s="415"/>
      <c r="D11" s="349" t="s">
        <v>12</v>
      </c>
    </row>
    <row r="12" spans="1:5" s="23" customFormat="1" ht="23.25" customHeight="1">
      <c r="A12" s="22"/>
      <c r="B12" s="350" t="s">
        <v>2</v>
      </c>
      <c r="C12" s="351" t="s">
        <v>32</v>
      </c>
      <c r="D12" s="128">
        <f>'Int. 13-05-68'!I97</f>
        <v>0</v>
      </c>
      <c r="E12" s="358"/>
    </row>
    <row r="13" spans="1:5" s="23" customFormat="1" ht="23.25" customHeight="1">
      <c r="A13" s="24"/>
      <c r="B13" s="352" t="s">
        <v>2</v>
      </c>
      <c r="C13" s="353" t="s">
        <v>31</v>
      </c>
      <c r="D13" s="129">
        <f>'EE 13-05-68'!L103</f>
        <v>0</v>
      </c>
      <c r="E13" s="358"/>
    </row>
    <row r="14" spans="1:5" s="23" customFormat="1" ht="23.25" customHeight="1">
      <c r="A14" s="24"/>
      <c r="B14" s="352" t="s">
        <v>2</v>
      </c>
      <c r="C14" s="353" t="s">
        <v>153</v>
      </c>
      <c r="D14" s="130">
        <f>'AC 7-05-68'!L28</f>
        <v>0</v>
      </c>
    </row>
    <row r="15" spans="1:5" s="23" customFormat="1" ht="23.25" customHeight="1">
      <c r="A15" s="27"/>
      <c r="B15" s="352" t="s">
        <v>2</v>
      </c>
      <c r="C15" s="354" t="s">
        <v>154</v>
      </c>
      <c r="D15" s="131">
        <f>'FP 7-05-68'!L14</f>
        <v>0</v>
      </c>
    </row>
    <row r="16" spans="1:5" s="23" customFormat="1" ht="23.25" customHeight="1">
      <c r="A16" s="27"/>
      <c r="B16" s="355"/>
      <c r="C16" s="354"/>
      <c r="D16" s="131"/>
    </row>
    <row r="17" spans="1:12" s="23" customFormat="1" ht="23.25" customHeight="1">
      <c r="A17" s="43"/>
      <c r="B17" s="356"/>
      <c r="C17" s="357" t="s">
        <v>9</v>
      </c>
      <c r="D17" s="132"/>
    </row>
    <row r="18" spans="1:12" s="23" customFormat="1" ht="23.25" customHeight="1">
      <c r="A18" s="41"/>
      <c r="B18" s="42"/>
      <c r="C18" s="44" t="s">
        <v>14</v>
      </c>
      <c r="D18" s="133">
        <f>SUM(D12:D17)</f>
        <v>0</v>
      </c>
    </row>
    <row r="19" spans="1:12" s="23" customFormat="1" ht="23.25" customHeight="1" thickBot="1">
      <c r="A19" s="24"/>
      <c r="B19" s="25"/>
      <c r="C19" s="45" t="s">
        <v>306</v>
      </c>
      <c r="D19" s="134">
        <f>D18*10%</f>
        <v>0</v>
      </c>
    </row>
    <row r="20" spans="1:12" s="23" customFormat="1" ht="23.25" customHeight="1" thickTop="1" thickBot="1">
      <c r="A20" s="24"/>
      <c r="B20" s="26"/>
      <c r="C20" s="45" t="s">
        <v>3</v>
      </c>
      <c r="D20" s="135">
        <f>D18+D19</f>
        <v>0</v>
      </c>
    </row>
    <row r="21" spans="1:12" s="23" customFormat="1" ht="23.25" customHeight="1" thickTop="1" thickBot="1">
      <c r="A21" s="27"/>
      <c r="B21" s="28"/>
      <c r="C21" s="46" t="s">
        <v>4</v>
      </c>
      <c r="D21" s="136">
        <f>D20*7%</f>
        <v>0</v>
      </c>
    </row>
    <row r="22" spans="1:12" s="32" customFormat="1" ht="40.5" customHeight="1" thickTop="1" thickBot="1">
      <c r="A22" s="29"/>
      <c r="B22" s="30"/>
      <c r="C22" s="31" t="s">
        <v>5</v>
      </c>
      <c r="D22" s="137">
        <f>D20+D21</f>
        <v>0</v>
      </c>
    </row>
    <row r="23" spans="1:12" s="35" customFormat="1" ht="39" customHeight="1" thickTop="1">
      <c r="A23" s="33"/>
      <c r="B23" s="416"/>
      <c r="C23" s="416"/>
      <c r="D23" s="416"/>
    </row>
    <row r="24" spans="1:12" s="35" customFormat="1" ht="24" customHeight="1">
      <c r="A24" s="36" t="s">
        <v>13</v>
      </c>
      <c r="B24" s="32"/>
      <c r="C24" s="21" t="s">
        <v>15</v>
      </c>
      <c r="D24" s="34"/>
      <c r="L24" s="35" t="s">
        <v>9</v>
      </c>
    </row>
    <row r="25" spans="1:12">
      <c r="A25" s="37"/>
      <c r="B25" s="38"/>
      <c r="C25" s="21" t="s">
        <v>16</v>
      </c>
      <c r="D25" s="20"/>
    </row>
    <row r="26" spans="1:12">
      <c r="D26" s="20"/>
    </row>
    <row r="27" spans="1:12">
      <c r="D27" s="20"/>
    </row>
  </sheetData>
  <mergeCells count="4">
    <mergeCell ref="A10:A11"/>
    <mergeCell ref="B10:C11"/>
    <mergeCell ref="B23:D23"/>
    <mergeCell ref="A2:B3"/>
  </mergeCells>
  <pageMargins left="0.51181102362204722" right="0" top="0.35433070866141736" bottom="0.51181102362204722" header="0.39370078740157483" footer="0.31496062992125984"/>
  <pageSetup paperSize="9"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L98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min="1" max="1" width="6.1640625" style="378" customWidth="1"/>
    <col min="2" max="2" width="7" style="148" customWidth="1"/>
    <col min="3" max="3" width="47.6640625" style="148" customWidth="1"/>
    <col min="4" max="5" width="7.1640625" style="378" customWidth="1"/>
    <col min="6" max="8" width="10.6640625" style="379" customWidth="1"/>
    <col min="9" max="9" width="14.6640625" style="148" customWidth="1"/>
    <col min="10" max="10" width="6.1640625" style="148" customWidth="1"/>
    <col min="11" max="16384" width="9" style="148"/>
  </cols>
  <sheetData>
    <row r="1" spans="1:11" s="360" customFormat="1" ht="5.25" customHeight="1">
      <c r="A1" s="359"/>
      <c r="B1" s="359"/>
      <c r="D1" s="359"/>
      <c r="E1" s="361"/>
    </row>
    <row r="2" spans="1:11" s="360" customFormat="1" ht="6.75" customHeight="1">
      <c r="A2" s="421"/>
      <c r="B2" s="421"/>
      <c r="C2" s="362"/>
      <c r="D2" s="362"/>
      <c r="E2" s="361"/>
    </row>
    <row r="3" spans="1:11" s="360" customFormat="1" ht="16.5" customHeight="1">
      <c r="A3" s="421"/>
      <c r="B3" s="421"/>
      <c r="C3" s="362"/>
      <c r="D3" s="362"/>
      <c r="E3" s="361"/>
    </row>
    <row r="4" spans="1:11" s="360" customFormat="1" ht="13.5" customHeight="1">
      <c r="A4" s="363"/>
      <c r="B4" s="364"/>
      <c r="C4" s="364"/>
      <c r="D4" s="365"/>
      <c r="E4" s="361"/>
    </row>
    <row r="5" spans="1:11" s="360" customFormat="1" ht="16.5" customHeight="1">
      <c r="A5" s="366"/>
      <c r="B5" s="367"/>
      <c r="C5" s="367"/>
      <c r="D5" s="368"/>
      <c r="E5" s="368"/>
      <c r="F5" s="368"/>
      <c r="G5" s="368"/>
      <c r="H5" s="368"/>
      <c r="I5" s="368"/>
      <c r="J5" s="369"/>
    </row>
    <row r="6" spans="1:11" s="371" customFormat="1" ht="23.25" customHeight="1">
      <c r="A6" s="370" t="s">
        <v>50</v>
      </c>
      <c r="D6" s="372"/>
      <c r="E6" s="372"/>
      <c r="F6" s="373"/>
      <c r="G6" s="373"/>
      <c r="H6" s="373"/>
    </row>
    <row r="7" spans="1:11" s="62" customFormat="1" ht="23.25" customHeight="1">
      <c r="A7" s="374" t="s">
        <v>0</v>
      </c>
      <c r="B7" s="62" t="s">
        <v>293</v>
      </c>
      <c r="D7" s="375"/>
      <c r="E7" s="375"/>
      <c r="F7" s="376"/>
      <c r="G7" s="376"/>
      <c r="H7" s="171"/>
      <c r="I7" s="377"/>
      <c r="J7" s="377"/>
    </row>
    <row r="8" spans="1:11" ht="6.75" customHeight="1"/>
    <row r="9" spans="1:11" s="381" customFormat="1">
      <c r="A9" s="422" t="s">
        <v>7</v>
      </c>
      <c r="B9" s="424" t="s">
        <v>73</v>
      </c>
      <c r="C9" s="426"/>
      <c r="D9" s="424" t="s">
        <v>51</v>
      </c>
      <c r="E9" s="424" t="s">
        <v>1</v>
      </c>
      <c r="F9" s="418" t="s">
        <v>52</v>
      </c>
      <c r="G9" s="419"/>
      <c r="H9" s="420"/>
      <c r="I9" s="380" t="s">
        <v>3</v>
      </c>
      <c r="J9" s="471"/>
      <c r="K9" s="472"/>
    </row>
    <row r="10" spans="1:11" s="381" customFormat="1">
      <c r="A10" s="423"/>
      <c r="B10" s="425"/>
      <c r="C10" s="427"/>
      <c r="D10" s="425"/>
      <c r="E10" s="425"/>
      <c r="F10" s="382" t="s">
        <v>53</v>
      </c>
      <c r="G10" s="382" t="s">
        <v>54</v>
      </c>
      <c r="H10" s="382" t="s">
        <v>55</v>
      </c>
      <c r="I10" s="409" t="s">
        <v>56</v>
      </c>
      <c r="J10" s="472"/>
      <c r="K10" s="472"/>
    </row>
    <row r="11" spans="1:11" s="142" customFormat="1" ht="18.75" customHeight="1">
      <c r="A11" s="138">
        <v>1</v>
      </c>
      <c r="B11" s="139" t="s">
        <v>57</v>
      </c>
      <c r="C11" s="140"/>
      <c r="D11" s="138"/>
      <c r="E11" s="138"/>
      <c r="F11" s="141"/>
      <c r="G11" s="141"/>
      <c r="H11" s="141"/>
      <c r="I11" s="139"/>
      <c r="J11" s="473"/>
      <c r="K11" s="473"/>
    </row>
    <row r="12" spans="1:11" s="142" customFormat="1" ht="18.75" customHeight="1">
      <c r="A12" s="383">
        <v>1</v>
      </c>
      <c r="B12" s="384" t="s">
        <v>93</v>
      </c>
      <c r="C12" s="385" t="s">
        <v>94</v>
      </c>
      <c r="D12" s="386">
        <v>70</v>
      </c>
      <c r="E12" s="387" t="s">
        <v>58</v>
      </c>
      <c r="F12" s="388"/>
      <c r="G12" s="388"/>
      <c r="H12" s="388"/>
      <c r="I12" s="389">
        <f>H12*D12</f>
        <v>0</v>
      </c>
      <c r="J12" s="176"/>
    </row>
    <row r="13" spans="1:11" s="142" customFormat="1" ht="18.75" customHeight="1">
      <c r="A13" s="390"/>
      <c r="B13" s="165"/>
      <c r="C13" s="385" t="s">
        <v>260</v>
      </c>
      <c r="D13" s="387"/>
      <c r="E13" s="386"/>
      <c r="F13" s="391"/>
      <c r="G13" s="391"/>
      <c r="H13" s="391"/>
      <c r="I13" s="389"/>
      <c r="J13" s="176"/>
    </row>
    <row r="14" spans="1:11" s="142" customFormat="1" ht="18.75" customHeight="1">
      <c r="A14" s="390"/>
      <c r="B14" s="165"/>
      <c r="C14" s="392"/>
      <c r="D14" s="387"/>
      <c r="E14" s="387"/>
      <c r="F14" s="388"/>
      <c r="G14" s="388"/>
      <c r="H14" s="388"/>
      <c r="I14" s="389"/>
      <c r="J14" s="176"/>
    </row>
    <row r="15" spans="1:11" ht="18.75" customHeight="1">
      <c r="A15" s="390"/>
      <c r="B15" s="165"/>
      <c r="C15" s="392"/>
      <c r="D15" s="387"/>
      <c r="E15" s="387"/>
      <c r="F15" s="388"/>
      <c r="G15" s="388"/>
      <c r="H15" s="388"/>
      <c r="I15" s="389"/>
      <c r="J15" s="176"/>
    </row>
    <row r="16" spans="1:11" s="142" customFormat="1" ht="18.75" customHeight="1">
      <c r="A16" s="393"/>
      <c r="B16" s="158"/>
      <c r="C16" s="394"/>
      <c r="D16" s="395"/>
      <c r="E16" s="395"/>
      <c r="F16" s="396"/>
      <c r="G16" s="396"/>
      <c r="H16" s="396"/>
      <c r="I16" s="397"/>
      <c r="J16" s="177"/>
    </row>
    <row r="17" spans="1:12" s="142" customFormat="1" ht="18.75" customHeight="1" thickBot="1">
      <c r="A17" s="143"/>
      <c r="B17" s="143"/>
      <c r="C17" s="144"/>
      <c r="D17" s="145"/>
      <c r="E17" s="145"/>
      <c r="F17" s="146"/>
      <c r="G17" s="146"/>
      <c r="H17" s="146"/>
      <c r="I17" s="147"/>
    </row>
    <row r="18" spans="1:12" s="142" customFormat="1" ht="18.75" customHeight="1" thickTop="1" thickBot="1">
      <c r="A18" s="149"/>
      <c r="B18" s="150" t="s">
        <v>2</v>
      </c>
      <c r="C18" s="151" t="str">
        <f>(B11)</f>
        <v>งานรื้อถอน และงานเตรียมพื้นที่</v>
      </c>
      <c r="D18" s="152"/>
      <c r="E18" s="152"/>
      <c r="F18" s="153"/>
      <c r="G18" s="153"/>
      <c r="H18" s="153"/>
      <c r="I18" s="154">
        <f>SUM(I12:I17)</f>
        <v>0</v>
      </c>
      <c r="J18" s="176"/>
    </row>
    <row r="19" spans="1:12" s="142" customFormat="1" ht="18.75" customHeight="1" thickTop="1">
      <c r="A19" s="138">
        <v>2</v>
      </c>
      <c r="B19" s="155" t="s">
        <v>59</v>
      </c>
      <c r="C19" s="140"/>
      <c r="D19" s="138"/>
      <c r="E19" s="138"/>
      <c r="F19" s="141"/>
      <c r="G19" s="141"/>
      <c r="H19" s="141"/>
      <c r="I19" s="139"/>
      <c r="J19" s="176"/>
    </row>
    <row r="20" spans="1:12" s="142" customFormat="1" ht="18.75" customHeight="1">
      <c r="A20" s="390">
        <v>1</v>
      </c>
      <c r="B20" s="165" t="s">
        <v>115</v>
      </c>
      <c r="C20" s="392" t="s">
        <v>116</v>
      </c>
      <c r="D20" s="387">
        <v>74</v>
      </c>
      <c r="E20" s="387" t="s">
        <v>58</v>
      </c>
      <c r="F20" s="388"/>
      <c r="G20" s="388"/>
      <c r="H20" s="388"/>
      <c r="I20" s="389">
        <f>H20*D20</f>
        <v>0</v>
      </c>
      <c r="J20" s="176"/>
    </row>
    <row r="21" spans="1:12" ht="18.75" customHeight="1">
      <c r="A21" s="390"/>
      <c r="B21" s="165"/>
      <c r="C21" s="392" t="s">
        <v>117</v>
      </c>
      <c r="D21" s="387"/>
      <c r="E21" s="387"/>
      <c r="F21" s="388"/>
      <c r="G21" s="388"/>
      <c r="H21" s="388"/>
      <c r="I21" s="389">
        <f t="shared" ref="I21:I24" si="0">H21*D21</f>
        <v>0</v>
      </c>
      <c r="J21" s="177"/>
    </row>
    <row r="22" spans="1:12" ht="18.75" customHeight="1">
      <c r="A22" s="390">
        <v>2</v>
      </c>
      <c r="B22" s="165" t="s">
        <v>294</v>
      </c>
      <c r="C22" s="398" t="s">
        <v>295</v>
      </c>
      <c r="D22" s="387">
        <v>6</v>
      </c>
      <c r="E22" s="387" t="s">
        <v>58</v>
      </c>
      <c r="F22" s="388"/>
      <c r="G22" s="388"/>
      <c r="H22" s="388"/>
      <c r="I22" s="389">
        <f t="shared" si="0"/>
        <v>0</v>
      </c>
      <c r="J22" s="142"/>
    </row>
    <row r="23" spans="1:12" ht="18.75" customHeight="1">
      <c r="A23" s="390"/>
      <c r="B23" s="165"/>
      <c r="C23" s="398" t="s">
        <v>296</v>
      </c>
      <c r="D23" s="387"/>
      <c r="E23" s="387"/>
      <c r="F23" s="388"/>
      <c r="G23" s="388"/>
      <c r="H23" s="388"/>
      <c r="I23" s="389">
        <f t="shared" si="0"/>
        <v>0</v>
      </c>
      <c r="J23" s="176"/>
    </row>
    <row r="24" spans="1:12" ht="18.75" customHeight="1">
      <c r="A24" s="390">
        <v>3</v>
      </c>
      <c r="B24" s="165" t="s">
        <v>118</v>
      </c>
      <c r="C24" s="392" t="s">
        <v>119</v>
      </c>
      <c r="D24" s="387">
        <v>18</v>
      </c>
      <c r="E24" s="387" t="s">
        <v>60</v>
      </c>
      <c r="F24" s="388"/>
      <c r="G24" s="388"/>
      <c r="H24" s="388"/>
      <c r="I24" s="389">
        <f t="shared" si="0"/>
        <v>0</v>
      </c>
      <c r="J24" s="176"/>
      <c r="L24" s="148" t="s">
        <v>9</v>
      </c>
    </row>
    <row r="25" spans="1:12" ht="18.75" customHeight="1" thickBot="1">
      <c r="A25" s="143"/>
      <c r="B25" s="143"/>
      <c r="C25" s="144"/>
      <c r="D25" s="145"/>
      <c r="E25" s="145"/>
      <c r="F25" s="146"/>
      <c r="G25" s="146"/>
      <c r="H25" s="146"/>
      <c r="I25" s="147"/>
      <c r="J25" s="177"/>
    </row>
    <row r="26" spans="1:12" ht="18.75" customHeight="1" thickTop="1" thickBot="1">
      <c r="A26" s="149"/>
      <c r="B26" s="150" t="s">
        <v>2</v>
      </c>
      <c r="C26" s="151" t="str">
        <f>(B19)</f>
        <v>งานพื้น</v>
      </c>
      <c r="D26" s="152"/>
      <c r="E26" s="152"/>
      <c r="F26" s="153"/>
      <c r="G26" s="153"/>
      <c r="H26" s="153"/>
      <c r="I26" s="154">
        <f>SUM(I20:I25)</f>
        <v>0</v>
      </c>
      <c r="J26" s="142"/>
    </row>
    <row r="27" spans="1:12" ht="18.75" customHeight="1" thickTop="1">
      <c r="A27" s="156">
        <v>3</v>
      </c>
      <c r="B27" s="155" t="s">
        <v>61</v>
      </c>
      <c r="C27" s="157"/>
      <c r="D27" s="156"/>
      <c r="E27" s="156"/>
      <c r="F27" s="141"/>
      <c r="G27" s="391"/>
      <c r="H27" s="141"/>
      <c r="I27" s="139"/>
      <c r="J27" s="176"/>
    </row>
    <row r="28" spans="1:12" ht="18.75" customHeight="1">
      <c r="A28" s="390">
        <v>1</v>
      </c>
      <c r="B28" s="165" t="s">
        <v>120</v>
      </c>
      <c r="C28" s="392" t="s">
        <v>121</v>
      </c>
      <c r="D28" s="387">
        <v>1</v>
      </c>
      <c r="E28" s="387" t="s">
        <v>6</v>
      </c>
      <c r="F28" s="388"/>
      <c r="G28" s="388"/>
      <c r="H28" s="388"/>
      <c r="I28" s="389">
        <f>H28*D28</f>
        <v>0</v>
      </c>
      <c r="J28" s="176"/>
    </row>
    <row r="29" spans="1:12" ht="18.75" customHeight="1">
      <c r="A29" s="390">
        <v>2</v>
      </c>
      <c r="B29" s="165" t="s">
        <v>122</v>
      </c>
      <c r="C29" s="392"/>
      <c r="D29" s="387">
        <v>1</v>
      </c>
      <c r="E29" s="387" t="s">
        <v>6</v>
      </c>
      <c r="F29" s="388"/>
      <c r="G29" s="388"/>
      <c r="H29" s="388"/>
      <c r="I29" s="389">
        <f>H29*D29</f>
        <v>0</v>
      </c>
      <c r="J29" s="176"/>
    </row>
    <row r="30" spans="1:12" ht="18.75" customHeight="1">
      <c r="A30" s="390"/>
      <c r="B30" s="165"/>
      <c r="C30" s="392"/>
      <c r="D30" s="387"/>
      <c r="E30" s="387"/>
      <c r="F30" s="388"/>
      <c r="G30" s="388"/>
      <c r="H30" s="388"/>
      <c r="I30" s="389"/>
      <c r="J30" s="176"/>
    </row>
    <row r="31" spans="1:12" ht="18.75" customHeight="1">
      <c r="A31" s="393"/>
      <c r="B31" s="165"/>
      <c r="C31" s="392"/>
      <c r="D31" s="387"/>
      <c r="E31" s="387"/>
      <c r="F31" s="388"/>
      <c r="G31" s="388"/>
      <c r="H31" s="388"/>
      <c r="I31" s="389"/>
      <c r="J31" s="176"/>
    </row>
    <row r="32" spans="1:12" ht="18.75" customHeight="1" thickBot="1">
      <c r="A32" s="158"/>
      <c r="B32" s="399"/>
      <c r="C32" s="392"/>
      <c r="D32" s="387"/>
      <c r="E32" s="387"/>
      <c r="F32" s="388"/>
      <c r="G32" s="388"/>
      <c r="H32" s="388"/>
      <c r="I32" s="389"/>
      <c r="J32" s="176"/>
    </row>
    <row r="33" spans="1:10" ht="18.75" customHeight="1" thickTop="1" thickBot="1">
      <c r="A33" s="159"/>
      <c r="B33" s="160" t="s">
        <v>2</v>
      </c>
      <c r="C33" s="161" t="str">
        <f>(B27)</f>
        <v>งานผนัง</v>
      </c>
      <c r="D33" s="162"/>
      <c r="E33" s="162"/>
      <c r="F33" s="162"/>
      <c r="G33" s="162"/>
      <c r="H33" s="163"/>
      <c r="I33" s="164">
        <f>SUM(I28:I32)</f>
        <v>0</v>
      </c>
      <c r="J33" s="176"/>
    </row>
    <row r="34" spans="1:10" ht="18.75" customHeight="1" thickTop="1">
      <c r="A34" s="156">
        <v>4</v>
      </c>
      <c r="B34" s="155" t="s">
        <v>62</v>
      </c>
      <c r="C34" s="155"/>
      <c r="D34" s="138"/>
      <c r="E34" s="138"/>
      <c r="F34" s="391"/>
      <c r="G34" s="391"/>
      <c r="H34" s="141"/>
      <c r="I34" s="139"/>
      <c r="J34" s="176"/>
    </row>
    <row r="35" spans="1:10" ht="18.75" customHeight="1">
      <c r="A35" s="383">
        <v>1</v>
      </c>
      <c r="B35" s="399" t="s">
        <v>91</v>
      </c>
      <c r="C35" s="385" t="s">
        <v>90</v>
      </c>
      <c r="D35" s="386">
        <v>23</v>
      </c>
      <c r="E35" s="386" t="s">
        <v>58</v>
      </c>
      <c r="F35" s="391"/>
      <c r="G35" s="391"/>
      <c r="H35" s="391"/>
      <c r="I35" s="400">
        <f>H35*D35</f>
        <v>0</v>
      </c>
      <c r="J35" s="176"/>
    </row>
    <row r="36" spans="1:10" ht="18.75" customHeight="1">
      <c r="A36" s="383"/>
      <c r="B36" s="399"/>
      <c r="C36" s="385" t="s">
        <v>92</v>
      </c>
      <c r="D36" s="386"/>
      <c r="E36" s="386"/>
      <c r="F36" s="391"/>
      <c r="G36" s="391"/>
      <c r="H36" s="391"/>
      <c r="I36" s="400">
        <f t="shared" ref="I36:I50" si="1">H36*D36</f>
        <v>0</v>
      </c>
      <c r="J36" s="176"/>
    </row>
    <row r="37" spans="1:10" ht="18.75" customHeight="1">
      <c r="A37" s="390"/>
      <c r="B37" s="165"/>
      <c r="C37" s="392" t="s">
        <v>95</v>
      </c>
      <c r="D37" s="387"/>
      <c r="E37" s="387"/>
      <c r="F37" s="388"/>
      <c r="G37" s="388"/>
      <c r="H37" s="391"/>
      <c r="I37" s="400">
        <f t="shared" si="1"/>
        <v>0</v>
      </c>
      <c r="J37" s="176"/>
    </row>
    <row r="38" spans="1:10" ht="18.75" customHeight="1">
      <c r="A38" s="390">
        <v>2</v>
      </c>
      <c r="B38" s="165" t="s">
        <v>96</v>
      </c>
      <c r="C38" s="385" t="s">
        <v>90</v>
      </c>
      <c r="D38" s="387">
        <v>15</v>
      </c>
      <c r="E38" s="387" t="s">
        <v>58</v>
      </c>
      <c r="F38" s="388"/>
      <c r="G38" s="388"/>
      <c r="H38" s="391"/>
      <c r="I38" s="400">
        <f t="shared" si="1"/>
        <v>0</v>
      </c>
      <c r="J38" s="176"/>
    </row>
    <row r="39" spans="1:10" ht="18.75" customHeight="1">
      <c r="A39" s="390"/>
      <c r="B39" s="165"/>
      <c r="C39" s="392" t="s">
        <v>97</v>
      </c>
      <c r="D39" s="387"/>
      <c r="E39" s="387"/>
      <c r="F39" s="388"/>
      <c r="G39" s="388"/>
      <c r="H39" s="391"/>
      <c r="I39" s="400">
        <f t="shared" si="1"/>
        <v>0</v>
      </c>
      <c r="J39" s="176"/>
    </row>
    <row r="40" spans="1:10" ht="19.5" customHeight="1">
      <c r="A40" s="390">
        <v>3</v>
      </c>
      <c r="B40" s="165" t="s">
        <v>123</v>
      </c>
      <c r="C40" s="392" t="s">
        <v>261</v>
      </c>
      <c r="D40" s="387">
        <v>33</v>
      </c>
      <c r="E40" s="387" t="s">
        <v>58</v>
      </c>
      <c r="F40" s="388"/>
      <c r="G40" s="388"/>
      <c r="H40" s="391"/>
      <c r="I40" s="400">
        <f t="shared" si="1"/>
        <v>0</v>
      </c>
      <c r="J40" s="176"/>
    </row>
    <row r="41" spans="1:10" ht="19.5" customHeight="1">
      <c r="A41" s="390"/>
      <c r="B41" s="165"/>
      <c r="C41" s="392" t="s">
        <v>124</v>
      </c>
      <c r="D41" s="387"/>
      <c r="E41" s="387"/>
      <c r="F41" s="388"/>
      <c r="G41" s="388"/>
      <c r="H41" s="391"/>
      <c r="I41" s="400"/>
      <c r="J41" s="177"/>
    </row>
    <row r="42" spans="1:10" s="142" customFormat="1" ht="19.5" customHeight="1">
      <c r="A42" s="390"/>
      <c r="B42" s="165"/>
      <c r="C42" s="392" t="s">
        <v>125</v>
      </c>
      <c r="D42" s="387"/>
      <c r="E42" s="387"/>
      <c r="F42" s="388"/>
      <c r="G42" s="388"/>
      <c r="H42" s="391"/>
      <c r="I42" s="400"/>
    </row>
    <row r="43" spans="1:10" ht="19.5" customHeight="1">
      <c r="A43" s="390"/>
      <c r="B43" s="165"/>
      <c r="C43" s="392" t="s">
        <v>125</v>
      </c>
      <c r="D43" s="387"/>
      <c r="E43" s="387"/>
      <c r="F43" s="388"/>
      <c r="G43" s="388"/>
      <c r="H43" s="391"/>
      <c r="I43" s="400"/>
      <c r="J43" s="176"/>
    </row>
    <row r="44" spans="1:10" ht="19.5" customHeight="1">
      <c r="A44" s="390">
        <v>4</v>
      </c>
      <c r="B44" s="165" t="s">
        <v>262</v>
      </c>
      <c r="C44" s="392" t="s">
        <v>261</v>
      </c>
      <c r="D44" s="387">
        <v>48</v>
      </c>
      <c r="E44" s="387" t="s">
        <v>58</v>
      </c>
      <c r="F44" s="388"/>
      <c r="G44" s="388"/>
      <c r="H44" s="391"/>
      <c r="I44" s="400">
        <f t="shared" si="1"/>
        <v>0</v>
      </c>
      <c r="J44" s="176"/>
    </row>
    <row r="45" spans="1:10" ht="19.5" customHeight="1">
      <c r="A45" s="390"/>
      <c r="B45" s="165"/>
      <c r="C45" s="392" t="s">
        <v>263</v>
      </c>
      <c r="D45" s="387"/>
      <c r="E45" s="387"/>
      <c r="F45" s="388"/>
      <c r="G45" s="388"/>
      <c r="H45" s="391"/>
      <c r="I45" s="400">
        <f t="shared" si="1"/>
        <v>0</v>
      </c>
      <c r="J45" s="176"/>
    </row>
    <row r="46" spans="1:10" ht="19.5" customHeight="1">
      <c r="A46" s="390"/>
      <c r="B46" s="165"/>
      <c r="C46" s="392" t="s">
        <v>264</v>
      </c>
      <c r="D46" s="387"/>
      <c r="E46" s="387"/>
      <c r="F46" s="388"/>
      <c r="G46" s="388"/>
      <c r="H46" s="391"/>
      <c r="I46" s="400">
        <f t="shared" si="1"/>
        <v>0</v>
      </c>
      <c r="J46" s="176"/>
    </row>
    <row r="47" spans="1:10" ht="19.5" customHeight="1">
      <c r="A47" s="390">
        <v>5</v>
      </c>
      <c r="B47" s="165" t="s">
        <v>76</v>
      </c>
      <c r="C47" s="392" t="s">
        <v>86</v>
      </c>
      <c r="D47" s="387">
        <v>8</v>
      </c>
      <c r="E47" s="387" t="s">
        <v>60</v>
      </c>
      <c r="F47" s="388"/>
      <c r="G47" s="388"/>
      <c r="H47" s="391"/>
      <c r="I47" s="400">
        <f t="shared" si="1"/>
        <v>0</v>
      </c>
      <c r="J47" s="176"/>
    </row>
    <row r="48" spans="1:10" ht="19.5" customHeight="1">
      <c r="A48" s="390">
        <v>6</v>
      </c>
      <c r="B48" s="165" t="s">
        <v>126</v>
      </c>
      <c r="C48" s="401" t="s">
        <v>127</v>
      </c>
      <c r="D48" s="387">
        <v>13</v>
      </c>
      <c r="E48" s="387" t="s">
        <v>60</v>
      </c>
      <c r="F48" s="388"/>
      <c r="G48" s="388"/>
      <c r="H48" s="391"/>
      <c r="I48" s="400">
        <f t="shared" si="1"/>
        <v>0</v>
      </c>
      <c r="J48" s="176"/>
    </row>
    <row r="49" spans="1:10" ht="19.5" customHeight="1">
      <c r="A49" s="390"/>
      <c r="B49" s="165"/>
      <c r="C49" s="401" t="s">
        <v>128</v>
      </c>
      <c r="D49" s="387"/>
      <c r="E49" s="387"/>
      <c r="F49" s="388"/>
      <c r="G49" s="388"/>
      <c r="H49" s="391"/>
      <c r="I49" s="400">
        <f t="shared" si="1"/>
        <v>0</v>
      </c>
      <c r="J49" s="176"/>
    </row>
    <row r="50" spans="1:10" ht="19.5" customHeight="1">
      <c r="A50" s="390">
        <v>7</v>
      </c>
      <c r="B50" s="165"/>
      <c r="C50" s="401" t="s">
        <v>297</v>
      </c>
      <c r="D50" s="387">
        <v>29</v>
      </c>
      <c r="E50" s="387" t="s">
        <v>58</v>
      </c>
      <c r="F50" s="388"/>
      <c r="G50" s="388"/>
      <c r="H50" s="391"/>
      <c r="I50" s="400">
        <f t="shared" si="1"/>
        <v>0</v>
      </c>
      <c r="J50" s="176"/>
    </row>
    <row r="51" spans="1:10" ht="19.5" customHeight="1">
      <c r="A51" s="390"/>
      <c r="B51" s="165"/>
      <c r="C51" s="392"/>
      <c r="D51" s="387"/>
      <c r="E51" s="387"/>
      <c r="F51" s="388"/>
      <c r="G51" s="388"/>
      <c r="H51" s="388"/>
      <c r="I51" s="389"/>
      <c r="J51" s="177"/>
    </row>
    <row r="52" spans="1:10" ht="20.25" customHeight="1" thickBot="1">
      <c r="A52" s="143"/>
      <c r="B52" s="143"/>
      <c r="C52" s="402"/>
      <c r="D52" s="145"/>
      <c r="E52" s="145"/>
      <c r="F52" s="396"/>
      <c r="G52" s="396"/>
      <c r="H52" s="146"/>
      <c r="I52" s="147"/>
      <c r="J52" s="142"/>
    </row>
    <row r="53" spans="1:10" ht="20.25" customHeight="1" thickTop="1" thickBot="1">
      <c r="A53" s="159"/>
      <c r="B53" s="160" t="s">
        <v>2</v>
      </c>
      <c r="C53" s="161" t="str">
        <f>(B34)</f>
        <v>งานวัสดุปิดผิวผนัง</v>
      </c>
      <c r="D53" s="162"/>
      <c r="E53" s="162"/>
      <c r="F53" s="162"/>
      <c r="G53" s="162"/>
      <c r="H53" s="163"/>
      <c r="I53" s="164">
        <f>SUM(I35:I52)</f>
        <v>0</v>
      </c>
      <c r="J53" s="176"/>
    </row>
    <row r="54" spans="1:10" ht="20.25" customHeight="1" thickTop="1">
      <c r="A54" s="156">
        <v>5</v>
      </c>
      <c r="B54" s="155" t="s">
        <v>63</v>
      </c>
      <c r="C54" s="155"/>
      <c r="D54" s="138"/>
      <c r="E54" s="138"/>
      <c r="F54" s="391"/>
      <c r="G54" s="391"/>
      <c r="H54" s="141"/>
      <c r="I54" s="139"/>
      <c r="J54" s="176"/>
    </row>
    <row r="55" spans="1:10" ht="20.25" customHeight="1">
      <c r="A55" s="390">
        <v>1</v>
      </c>
      <c r="B55" s="165" t="s">
        <v>129</v>
      </c>
      <c r="C55" s="392" t="s">
        <v>130</v>
      </c>
      <c r="D55" s="387">
        <v>84</v>
      </c>
      <c r="E55" s="387" t="s">
        <v>58</v>
      </c>
      <c r="F55" s="388"/>
      <c r="G55" s="388"/>
      <c r="H55" s="388"/>
      <c r="I55" s="389">
        <f>H55*D55</f>
        <v>0</v>
      </c>
      <c r="J55" s="176"/>
    </row>
    <row r="56" spans="1:10" ht="20.25" customHeight="1">
      <c r="A56" s="390"/>
      <c r="B56" s="165"/>
      <c r="C56" s="392" t="s">
        <v>131</v>
      </c>
      <c r="D56" s="387"/>
      <c r="E56" s="387"/>
      <c r="F56" s="388"/>
      <c r="G56" s="388"/>
      <c r="H56" s="388"/>
      <c r="I56" s="389"/>
      <c r="J56" s="176"/>
    </row>
    <row r="57" spans="1:10" s="142" customFormat="1" ht="20.25" customHeight="1">
      <c r="A57" s="390"/>
      <c r="B57" s="165"/>
      <c r="C57" s="392" t="s">
        <v>132</v>
      </c>
      <c r="D57" s="387"/>
      <c r="E57" s="387"/>
      <c r="F57" s="388"/>
      <c r="G57" s="388"/>
      <c r="H57" s="388"/>
      <c r="I57" s="389"/>
      <c r="J57" s="176"/>
    </row>
    <row r="58" spans="1:10" ht="20.25" customHeight="1">
      <c r="A58" s="390"/>
      <c r="B58" s="165"/>
      <c r="C58" s="392" t="s">
        <v>133</v>
      </c>
      <c r="D58" s="387"/>
      <c r="E58" s="387"/>
      <c r="F58" s="388"/>
      <c r="G58" s="388"/>
      <c r="H58" s="388"/>
      <c r="I58" s="389"/>
      <c r="J58" s="176"/>
    </row>
    <row r="59" spans="1:10" ht="20.25" customHeight="1">
      <c r="A59" s="390"/>
      <c r="B59" s="165"/>
      <c r="C59" s="394" t="s">
        <v>108</v>
      </c>
      <c r="D59" s="387"/>
      <c r="E59" s="387"/>
      <c r="F59" s="388"/>
      <c r="G59" s="388"/>
      <c r="H59" s="388"/>
      <c r="I59" s="389"/>
      <c r="J59" s="177"/>
    </row>
    <row r="60" spans="1:10" ht="20.25" customHeight="1">
      <c r="A60" s="390">
        <v>2</v>
      </c>
      <c r="B60" s="165" t="s">
        <v>134</v>
      </c>
      <c r="C60" s="392" t="s">
        <v>135</v>
      </c>
      <c r="D60" s="387">
        <v>6</v>
      </c>
      <c r="E60" s="387" t="s">
        <v>58</v>
      </c>
      <c r="F60" s="388"/>
      <c r="G60" s="388"/>
      <c r="H60" s="388"/>
      <c r="I60" s="389">
        <f>H60*D60</f>
        <v>0</v>
      </c>
      <c r="J60" s="142"/>
    </row>
    <row r="61" spans="1:10">
      <c r="A61" s="390"/>
      <c r="B61" s="165"/>
      <c r="C61" s="392" t="s">
        <v>136</v>
      </c>
      <c r="D61" s="387"/>
      <c r="E61" s="387"/>
      <c r="F61" s="388"/>
      <c r="G61" s="388"/>
      <c r="H61" s="388"/>
      <c r="I61" s="389"/>
      <c r="J61" s="176"/>
    </row>
    <row r="62" spans="1:10">
      <c r="A62" s="390">
        <v>3</v>
      </c>
      <c r="B62" s="165" t="s">
        <v>137</v>
      </c>
      <c r="C62" s="392" t="s">
        <v>138</v>
      </c>
      <c r="D62" s="387">
        <v>1</v>
      </c>
      <c r="E62" s="387" t="s">
        <v>6</v>
      </c>
      <c r="F62" s="388"/>
      <c r="G62" s="388"/>
      <c r="H62" s="388"/>
      <c r="I62" s="389">
        <f t="shared" ref="I62:I64" si="2">H62*D62</f>
        <v>0</v>
      </c>
      <c r="J62" s="176"/>
    </row>
    <row r="63" spans="1:10">
      <c r="A63" s="390">
        <v>4</v>
      </c>
      <c r="B63" s="165" t="s">
        <v>139</v>
      </c>
      <c r="C63" s="392" t="s">
        <v>140</v>
      </c>
      <c r="D63" s="387">
        <v>1</v>
      </c>
      <c r="E63" s="387" t="s">
        <v>17</v>
      </c>
      <c r="F63" s="388"/>
      <c r="G63" s="388"/>
      <c r="H63" s="388"/>
      <c r="I63" s="389">
        <f t="shared" si="2"/>
        <v>0</v>
      </c>
      <c r="J63" s="176"/>
    </row>
    <row r="64" spans="1:10">
      <c r="A64" s="390">
        <v>5</v>
      </c>
      <c r="B64" s="165"/>
      <c r="C64" s="392" t="s">
        <v>141</v>
      </c>
      <c r="D64" s="387">
        <v>18</v>
      </c>
      <c r="E64" s="387" t="s">
        <v>60</v>
      </c>
      <c r="F64" s="388"/>
      <c r="G64" s="388"/>
      <c r="H64" s="388"/>
      <c r="I64" s="389">
        <f t="shared" si="2"/>
        <v>0</v>
      </c>
      <c r="J64" s="176"/>
    </row>
    <row r="65" spans="1:10" ht="20" thickBot="1">
      <c r="A65" s="390"/>
      <c r="B65" s="165"/>
      <c r="C65" s="392"/>
      <c r="D65" s="387"/>
      <c r="E65" s="387"/>
      <c r="F65" s="388"/>
      <c r="G65" s="388"/>
      <c r="H65" s="388"/>
      <c r="I65" s="389"/>
      <c r="J65" s="176"/>
    </row>
    <row r="66" spans="1:10" ht="21" thickTop="1" thickBot="1">
      <c r="A66" s="159"/>
      <c r="B66" s="160" t="s">
        <v>2</v>
      </c>
      <c r="C66" s="161" t="str">
        <f>(B54)</f>
        <v>งานฝ้าเพดาน</v>
      </c>
      <c r="D66" s="162"/>
      <c r="E66" s="162"/>
      <c r="F66" s="162"/>
      <c r="G66" s="162"/>
      <c r="H66" s="163"/>
      <c r="I66" s="164">
        <f>SUM(I55:I65)</f>
        <v>0</v>
      </c>
      <c r="J66" s="177"/>
    </row>
    <row r="67" spans="1:10" ht="20.25" customHeight="1" thickTop="1">
      <c r="A67" s="156">
        <v>6</v>
      </c>
      <c r="B67" s="155" t="s">
        <v>64</v>
      </c>
      <c r="C67" s="157"/>
      <c r="D67" s="138"/>
      <c r="E67" s="138"/>
      <c r="F67" s="391"/>
      <c r="G67" s="391"/>
      <c r="H67" s="141"/>
      <c r="I67" s="139"/>
      <c r="J67" s="142"/>
    </row>
    <row r="68" spans="1:10" ht="20.25" customHeight="1">
      <c r="A68" s="393">
        <v>1</v>
      </c>
      <c r="B68" s="158" t="s">
        <v>142</v>
      </c>
      <c r="C68" s="392" t="s">
        <v>143</v>
      </c>
      <c r="D68" s="387">
        <v>55</v>
      </c>
      <c r="E68" s="387" t="s">
        <v>58</v>
      </c>
      <c r="F68" s="388"/>
      <c r="G68" s="388"/>
      <c r="H68" s="388"/>
      <c r="I68" s="389">
        <f>H68*D68</f>
        <v>0</v>
      </c>
      <c r="J68" s="176"/>
    </row>
    <row r="69" spans="1:10" ht="20.25" customHeight="1">
      <c r="A69" s="165">
        <v>2</v>
      </c>
      <c r="B69" s="165" t="s">
        <v>298</v>
      </c>
      <c r="C69" s="392" t="s">
        <v>299</v>
      </c>
      <c r="D69" s="387">
        <v>1</v>
      </c>
      <c r="E69" s="387" t="s">
        <v>6</v>
      </c>
      <c r="F69" s="388"/>
      <c r="G69" s="388"/>
      <c r="H69" s="388"/>
      <c r="I69" s="389">
        <f>H69*D69</f>
        <v>0</v>
      </c>
      <c r="J69" s="176"/>
    </row>
    <row r="70" spans="1:10" ht="20.25" customHeight="1">
      <c r="A70" s="165"/>
      <c r="B70" s="158"/>
      <c r="C70" s="392"/>
      <c r="D70" s="387"/>
      <c r="E70" s="387"/>
      <c r="F70" s="388"/>
      <c r="G70" s="388"/>
      <c r="H70" s="388"/>
      <c r="I70" s="389"/>
      <c r="J70" s="176"/>
    </row>
    <row r="71" spans="1:10" ht="20.25" customHeight="1" thickBot="1">
      <c r="A71" s="165"/>
      <c r="B71" s="158"/>
      <c r="C71" s="403"/>
      <c r="D71" s="395"/>
      <c r="E71" s="387"/>
      <c r="F71" s="396"/>
      <c r="G71" s="396"/>
      <c r="H71" s="388"/>
      <c r="I71" s="389"/>
      <c r="J71" s="176"/>
    </row>
    <row r="72" spans="1:10" ht="20.25" customHeight="1" thickTop="1" thickBot="1">
      <c r="A72" s="159"/>
      <c r="B72" s="160" t="s">
        <v>2</v>
      </c>
      <c r="C72" s="161" t="str">
        <f>(B67)</f>
        <v>งานประตู</v>
      </c>
      <c r="D72" s="162"/>
      <c r="E72" s="162"/>
      <c r="F72" s="162"/>
      <c r="G72" s="162"/>
      <c r="H72" s="163"/>
      <c r="I72" s="164">
        <f>SUM(I68:I71)</f>
        <v>0</v>
      </c>
      <c r="J72" s="176"/>
    </row>
    <row r="73" spans="1:10" ht="20.25" customHeight="1" thickTop="1">
      <c r="A73" s="138">
        <v>7</v>
      </c>
      <c r="B73" s="155" t="s">
        <v>65</v>
      </c>
      <c r="C73" s="140"/>
      <c r="D73" s="138"/>
      <c r="E73" s="138"/>
      <c r="F73" s="391"/>
      <c r="G73" s="391"/>
      <c r="H73" s="141"/>
      <c r="I73" s="139"/>
      <c r="J73" s="176"/>
    </row>
    <row r="74" spans="1:10" ht="20.25" customHeight="1">
      <c r="A74" s="390">
        <v>1</v>
      </c>
      <c r="B74" s="165" t="s">
        <v>144</v>
      </c>
      <c r="C74" s="404" t="s">
        <v>145</v>
      </c>
      <c r="D74" s="387">
        <v>1</v>
      </c>
      <c r="E74" s="387" t="s">
        <v>6</v>
      </c>
      <c r="F74" s="388"/>
      <c r="G74" s="388"/>
      <c r="H74" s="388"/>
      <c r="I74" s="389">
        <f>H74*D74</f>
        <v>0</v>
      </c>
      <c r="J74" s="176"/>
    </row>
    <row r="75" spans="1:10" ht="20.25" customHeight="1">
      <c r="A75" s="393">
        <v>2</v>
      </c>
      <c r="B75" s="165" t="s">
        <v>300</v>
      </c>
      <c r="C75" s="404" t="s">
        <v>301</v>
      </c>
      <c r="D75" s="387">
        <v>1</v>
      </c>
      <c r="E75" s="387" t="s">
        <v>6</v>
      </c>
      <c r="F75" s="388"/>
      <c r="G75" s="388"/>
      <c r="H75" s="388"/>
      <c r="I75" s="389">
        <f>H75*D75</f>
        <v>0</v>
      </c>
      <c r="J75" s="176"/>
    </row>
    <row r="76" spans="1:10" ht="20.25" customHeight="1" thickBot="1">
      <c r="A76" s="143"/>
      <c r="B76" s="143"/>
      <c r="C76" s="144"/>
      <c r="D76" s="145"/>
      <c r="E76" s="145"/>
      <c r="F76" s="145"/>
      <c r="G76" s="145"/>
      <c r="H76" s="146"/>
      <c r="I76" s="147"/>
      <c r="J76" s="176"/>
    </row>
    <row r="77" spans="1:10" ht="20.25" customHeight="1" thickTop="1" thickBot="1">
      <c r="A77" s="149"/>
      <c r="B77" s="150" t="s">
        <v>2</v>
      </c>
      <c r="C77" s="151" t="str">
        <f>(B73)</f>
        <v>งานเฟอร์นิเจอร์</v>
      </c>
      <c r="D77" s="152"/>
      <c r="E77" s="152"/>
      <c r="F77" s="152"/>
      <c r="G77" s="152"/>
      <c r="H77" s="153"/>
      <c r="I77" s="154">
        <f>SUM(I74:I76)</f>
        <v>0</v>
      </c>
      <c r="J77" s="177"/>
    </row>
    <row r="78" spans="1:10" ht="20.25" customHeight="1" thickTop="1">
      <c r="A78" s="156">
        <v>8</v>
      </c>
      <c r="B78" s="155" t="s">
        <v>66</v>
      </c>
      <c r="C78" s="157"/>
      <c r="D78" s="138"/>
      <c r="E78" s="138"/>
      <c r="F78" s="391"/>
      <c r="G78" s="391"/>
      <c r="H78" s="141"/>
      <c r="I78" s="139"/>
      <c r="J78" s="142"/>
    </row>
    <row r="79" spans="1:10" ht="20.25" customHeight="1">
      <c r="A79" s="165">
        <v>1</v>
      </c>
      <c r="B79" s="399" t="s">
        <v>98</v>
      </c>
      <c r="C79" s="385" t="s">
        <v>146</v>
      </c>
      <c r="D79" s="386">
        <v>2</v>
      </c>
      <c r="E79" s="386" t="s">
        <v>6</v>
      </c>
      <c r="F79" s="391"/>
      <c r="G79" s="391"/>
      <c r="H79" s="391"/>
      <c r="I79" s="400">
        <f>H79*D79</f>
        <v>0</v>
      </c>
      <c r="J79" s="176"/>
    </row>
    <row r="80" spans="1:10" ht="20.25" customHeight="1">
      <c r="A80" s="165">
        <v>2</v>
      </c>
      <c r="B80" s="165" t="s">
        <v>87</v>
      </c>
      <c r="C80" s="392" t="s">
        <v>88</v>
      </c>
      <c r="D80" s="387">
        <v>1</v>
      </c>
      <c r="E80" s="387" t="s">
        <v>6</v>
      </c>
      <c r="F80" s="388"/>
      <c r="G80" s="388"/>
      <c r="H80" s="391"/>
      <c r="I80" s="400">
        <f t="shared" ref="I80:I84" si="3">H80*D80</f>
        <v>0</v>
      </c>
      <c r="J80" s="176"/>
    </row>
    <row r="81" spans="1:10" ht="20.25" customHeight="1">
      <c r="A81" s="165">
        <v>3</v>
      </c>
      <c r="B81" s="165" t="s">
        <v>147</v>
      </c>
      <c r="C81" s="392" t="s">
        <v>148</v>
      </c>
      <c r="D81" s="387"/>
      <c r="E81" s="387"/>
      <c r="F81" s="388"/>
      <c r="G81" s="388"/>
      <c r="H81" s="391"/>
      <c r="I81" s="400">
        <f t="shared" si="3"/>
        <v>0</v>
      </c>
      <c r="J81" s="176"/>
    </row>
    <row r="82" spans="1:10" ht="20.25" customHeight="1">
      <c r="A82" s="165"/>
      <c r="B82" s="405" t="s">
        <v>149</v>
      </c>
      <c r="C82" s="404" t="s">
        <v>150</v>
      </c>
      <c r="D82" s="387">
        <v>4</v>
      </c>
      <c r="E82" s="387" t="s">
        <v>6</v>
      </c>
      <c r="F82" s="388"/>
      <c r="G82" s="388"/>
      <c r="H82" s="391"/>
      <c r="I82" s="400">
        <f t="shared" si="3"/>
        <v>0</v>
      </c>
      <c r="J82" s="176"/>
    </row>
    <row r="83" spans="1:10" ht="20.25" customHeight="1">
      <c r="A83" s="165"/>
      <c r="B83" s="165" t="s">
        <v>151</v>
      </c>
      <c r="C83" s="404" t="s">
        <v>152</v>
      </c>
      <c r="D83" s="387">
        <v>1</v>
      </c>
      <c r="E83" s="387" t="s">
        <v>6</v>
      </c>
      <c r="F83" s="388"/>
      <c r="G83" s="388"/>
      <c r="H83" s="391"/>
      <c r="I83" s="400">
        <f t="shared" si="3"/>
        <v>0</v>
      </c>
      <c r="J83" s="176"/>
    </row>
    <row r="84" spans="1:10" ht="20.25" customHeight="1">
      <c r="A84" s="165">
        <v>4</v>
      </c>
      <c r="B84" s="158" t="s">
        <v>265</v>
      </c>
      <c r="C84" s="404" t="s">
        <v>266</v>
      </c>
      <c r="D84" s="387">
        <v>29</v>
      </c>
      <c r="E84" s="387" t="s">
        <v>58</v>
      </c>
      <c r="F84" s="388"/>
      <c r="G84" s="388"/>
      <c r="H84" s="391"/>
      <c r="I84" s="400">
        <f t="shared" si="3"/>
        <v>0</v>
      </c>
      <c r="J84" s="176"/>
    </row>
    <row r="85" spans="1:10" ht="20.25" customHeight="1" thickBot="1">
      <c r="A85" s="165"/>
      <c r="B85" s="143"/>
      <c r="C85" s="404" t="s">
        <v>302</v>
      </c>
      <c r="D85" s="387"/>
      <c r="E85" s="387"/>
      <c r="F85" s="388"/>
      <c r="G85" s="388"/>
      <c r="H85" s="388"/>
      <c r="I85" s="389"/>
      <c r="J85" s="176"/>
    </row>
    <row r="86" spans="1:10" ht="20.25" customHeight="1" thickTop="1" thickBot="1">
      <c r="A86" s="159"/>
      <c r="B86" s="160" t="s">
        <v>2</v>
      </c>
      <c r="C86" s="166" t="str">
        <f>(B78)</f>
        <v>งานป้าย</v>
      </c>
      <c r="D86" s="162"/>
      <c r="E86" s="162"/>
      <c r="F86" s="162"/>
      <c r="G86" s="162"/>
      <c r="H86" s="163"/>
      <c r="I86" s="164">
        <f>SUM(I79:I85)</f>
        <v>0</v>
      </c>
      <c r="J86" s="176"/>
    </row>
    <row r="87" spans="1:10" ht="20.25" customHeight="1" thickTop="1">
      <c r="A87" s="138">
        <v>9</v>
      </c>
      <c r="B87" s="155" t="s">
        <v>67</v>
      </c>
      <c r="C87" s="140"/>
      <c r="D87" s="138"/>
      <c r="E87" s="138"/>
      <c r="F87" s="391"/>
      <c r="G87" s="391"/>
      <c r="H87" s="141"/>
      <c r="I87" s="139"/>
      <c r="J87" s="177"/>
    </row>
    <row r="88" spans="1:10" ht="20.25" customHeight="1">
      <c r="A88" s="386">
        <v>1</v>
      </c>
      <c r="B88" s="165" t="s">
        <v>74</v>
      </c>
      <c r="C88" s="406" t="s">
        <v>99</v>
      </c>
      <c r="D88" s="386">
        <v>80</v>
      </c>
      <c r="E88" s="387" t="s">
        <v>58</v>
      </c>
      <c r="F88" s="391"/>
      <c r="G88" s="391"/>
      <c r="H88" s="388"/>
      <c r="I88" s="389">
        <f>H88*D88</f>
        <v>0</v>
      </c>
      <c r="J88" s="178"/>
    </row>
    <row r="89" spans="1:10" ht="20.25" customHeight="1">
      <c r="A89" s="165">
        <v>2</v>
      </c>
      <c r="B89" s="407" t="s">
        <v>75</v>
      </c>
      <c r="C89" s="394" t="s">
        <v>68</v>
      </c>
      <c r="D89" s="387">
        <v>1</v>
      </c>
      <c r="E89" s="387" t="s">
        <v>17</v>
      </c>
      <c r="F89" s="388"/>
      <c r="G89" s="388"/>
      <c r="H89" s="388"/>
      <c r="I89" s="389">
        <f t="shared" ref="I89:I92" si="4">H89*D89</f>
        <v>0</v>
      </c>
    </row>
    <row r="90" spans="1:10" ht="20.25" customHeight="1">
      <c r="A90" s="165">
        <v>3</v>
      </c>
      <c r="B90" s="408" t="s">
        <v>267</v>
      </c>
      <c r="C90" s="394" t="s">
        <v>69</v>
      </c>
      <c r="D90" s="387">
        <v>3</v>
      </c>
      <c r="E90" s="387" t="s">
        <v>70</v>
      </c>
      <c r="F90" s="388"/>
      <c r="G90" s="388"/>
      <c r="H90" s="388"/>
      <c r="I90" s="389">
        <f t="shared" si="4"/>
        <v>0</v>
      </c>
    </row>
    <row r="91" spans="1:10" ht="20.25" customHeight="1">
      <c r="A91" s="165"/>
      <c r="B91" s="158"/>
      <c r="C91" s="394" t="s">
        <v>109</v>
      </c>
      <c r="D91" s="387"/>
      <c r="E91" s="387"/>
      <c r="F91" s="388"/>
      <c r="G91" s="388"/>
      <c r="H91" s="388"/>
      <c r="I91" s="389"/>
    </row>
    <row r="92" spans="1:10" ht="20.25" customHeight="1">
      <c r="A92" s="165">
        <v>4</v>
      </c>
      <c r="B92" s="158"/>
      <c r="C92" s="394" t="s">
        <v>303</v>
      </c>
      <c r="D92" s="387">
        <v>6</v>
      </c>
      <c r="E92" s="387" t="s">
        <v>70</v>
      </c>
      <c r="F92" s="388"/>
      <c r="G92" s="388"/>
      <c r="H92" s="388"/>
      <c r="I92" s="389">
        <f t="shared" si="4"/>
        <v>0</v>
      </c>
    </row>
    <row r="93" spans="1:10" ht="20.25" customHeight="1">
      <c r="A93" s="165"/>
      <c r="B93" s="158"/>
      <c r="C93" s="394" t="s">
        <v>304</v>
      </c>
      <c r="D93" s="387"/>
      <c r="E93" s="387"/>
      <c r="F93" s="388"/>
      <c r="G93" s="388"/>
      <c r="H93" s="388"/>
      <c r="I93" s="389"/>
    </row>
    <row r="94" spans="1:10">
      <c r="A94" s="165"/>
      <c r="B94" s="158"/>
      <c r="C94" s="394" t="s">
        <v>305</v>
      </c>
      <c r="D94" s="387"/>
      <c r="E94" s="387"/>
      <c r="F94" s="388"/>
      <c r="G94" s="388"/>
      <c r="H94" s="388"/>
      <c r="I94" s="389"/>
    </row>
    <row r="95" spans="1:10" ht="20" thickBot="1">
      <c r="A95" s="158"/>
      <c r="B95" s="158"/>
      <c r="C95" s="394"/>
      <c r="D95" s="395"/>
      <c r="E95" s="395"/>
      <c r="F95" s="396"/>
      <c r="G95" s="396"/>
      <c r="H95" s="396"/>
      <c r="I95" s="397"/>
    </row>
    <row r="96" spans="1:10" ht="21" thickTop="1" thickBot="1">
      <c r="A96" s="159"/>
      <c r="B96" s="160" t="s">
        <v>2</v>
      </c>
      <c r="C96" s="161" t="str">
        <f>(B87)</f>
        <v>งานอื่นๆ</v>
      </c>
      <c r="D96" s="162"/>
      <c r="E96" s="162"/>
      <c r="F96" s="163"/>
      <c r="G96" s="163"/>
      <c r="H96" s="163"/>
      <c r="I96" s="164">
        <f>SUM(I88:I95)</f>
        <v>0</v>
      </c>
    </row>
    <row r="97" spans="1:9" ht="24" thickTop="1" thickBot="1">
      <c r="A97" s="167"/>
      <c r="B97" s="168"/>
      <c r="D97" s="167"/>
      <c r="E97" s="169"/>
      <c r="F97" s="169"/>
      <c r="G97" s="170"/>
      <c r="H97" s="171" t="s">
        <v>71</v>
      </c>
      <c r="I97" s="172">
        <f>I96+I86+I77+I72+I66+I53+I33+I26+I18</f>
        <v>0</v>
      </c>
    </row>
    <row r="98" spans="1:9" ht="20" thickTop="1"/>
  </sheetData>
  <mergeCells count="7">
    <mergeCell ref="F9:H9"/>
    <mergeCell ref="A2:B3"/>
    <mergeCell ref="A9:A10"/>
    <mergeCell ref="D9:D10"/>
    <mergeCell ref="E9:E10"/>
    <mergeCell ref="B9:B10"/>
    <mergeCell ref="C9:C10"/>
  </mergeCells>
  <pageMargins left="0.35433070866141736" right="0.19685039370078741" top="0.35433070866141736" bottom="0.27559055118110237" header="0.19685039370078741" footer="0.15748031496062992"/>
  <pageSetup paperSize="9" scale="69" fitToHeight="100" orientation="portrait" r:id="rId1"/>
  <headerFooter>
    <oddHeader>&amp;RPage &amp;P/&amp;N</oddHeader>
  </headerFooter>
  <rowBreaks count="1" manualBreakCount="1">
    <brk id="53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M104"/>
  <sheetViews>
    <sheetView zoomScale="85" zoomScaleNormal="85" workbookViewId="0">
      <selection activeCell="N8" sqref="N8"/>
    </sheetView>
  </sheetViews>
  <sheetFormatPr baseColWidth="10" defaultColWidth="9" defaultRowHeight="15"/>
  <cols>
    <col min="1" max="2" width="6.5" style="122" customWidth="1"/>
    <col min="3" max="3" width="3.83203125" style="122" customWidth="1"/>
    <col min="4" max="4" width="19.1640625" style="122" customWidth="1"/>
    <col min="5" max="5" width="44" style="122" customWidth="1"/>
    <col min="6" max="7" width="7.33203125" style="122" customWidth="1"/>
    <col min="8" max="11" width="10.5" style="122" customWidth="1"/>
    <col min="12" max="12" width="14.1640625" style="122" customWidth="1"/>
    <col min="13" max="13" width="2.6640625" style="122" customWidth="1"/>
    <col min="14" max="16384" width="9" style="122"/>
  </cols>
  <sheetData>
    <row r="1" spans="1:13" s="64" customFormat="1" ht="19.5" customHeight="1">
      <c r="A1" s="56"/>
      <c r="B1" s="57"/>
      <c r="C1" s="63"/>
      <c r="D1" s="63"/>
      <c r="E1" s="63"/>
      <c r="F1" s="57"/>
      <c r="G1" s="58"/>
      <c r="H1" s="59"/>
      <c r="I1" s="59"/>
      <c r="J1" s="59"/>
      <c r="K1" s="59"/>
      <c r="L1" s="60"/>
    </row>
    <row r="2" spans="1:13" s="66" customFormat="1" ht="18.75" customHeight="1">
      <c r="A2" s="50"/>
      <c r="B2" s="52"/>
      <c r="C2" s="51" t="s">
        <v>18</v>
      </c>
      <c r="D2" s="51"/>
      <c r="E2" s="47" t="s">
        <v>268</v>
      </c>
      <c r="F2" s="52"/>
      <c r="G2" s="53"/>
      <c r="H2" s="65"/>
      <c r="I2" s="65"/>
      <c r="J2" s="432"/>
      <c r="K2" s="432"/>
      <c r="L2" s="55"/>
    </row>
    <row r="3" spans="1:13" s="66" customFormat="1" ht="18.75" customHeight="1">
      <c r="A3" s="50"/>
      <c r="B3" s="52"/>
      <c r="C3" s="51" t="s">
        <v>19</v>
      </c>
      <c r="D3" s="51"/>
      <c r="E3" s="51" t="s">
        <v>269</v>
      </c>
      <c r="F3" s="52"/>
      <c r="G3" s="53"/>
      <c r="H3" s="54"/>
      <c r="I3" s="54"/>
      <c r="J3" s="432"/>
      <c r="K3" s="432"/>
      <c r="L3" s="55"/>
    </row>
    <row r="4" spans="1:13" s="71" customFormat="1" ht="18.75" customHeight="1">
      <c r="A4" s="67"/>
      <c r="B4" s="74"/>
      <c r="C4" s="68" t="s">
        <v>20</v>
      </c>
      <c r="D4" s="68"/>
      <c r="E4" s="69" t="s">
        <v>307</v>
      </c>
      <c r="F4" s="70"/>
      <c r="G4" s="68"/>
      <c r="H4" s="112"/>
      <c r="I4" s="112"/>
      <c r="J4" s="112"/>
      <c r="K4" s="113"/>
      <c r="L4" s="114"/>
    </row>
    <row r="5" spans="1:13" s="71" customFormat="1" ht="19.5" customHeight="1" thickBot="1">
      <c r="A5" s="72"/>
      <c r="B5" s="100"/>
      <c r="C5" s="73"/>
      <c r="D5" s="73"/>
      <c r="E5" s="73"/>
      <c r="F5" s="73"/>
      <c r="G5" s="73"/>
      <c r="H5" s="115"/>
      <c r="I5" s="115"/>
      <c r="J5" s="115"/>
      <c r="K5" s="115"/>
      <c r="L5" s="116"/>
    </row>
    <row r="6" spans="1:13" s="71" customFormat="1" ht="10.5" customHeight="1" thickTop="1">
      <c r="A6" s="74"/>
      <c r="B6" s="74"/>
      <c r="C6" s="68"/>
      <c r="D6" s="68"/>
      <c r="E6" s="68"/>
      <c r="F6" s="68"/>
      <c r="G6" s="68"/>
      <c r="H6" s="113"/>
      <c r="I6" s="113"/>
      <c r="J6" s="113"/>
      <c r="K6" s="113"/>
      <c r="L6" s="113"/>
      <c r="M6" s="101"/>
    </row>
    <row r="7" spans="1:13" s="76" customFormat="1" ht="20" customHeight="1">
      <c r="A7" s="428" t="s">
        <v>7</v>
      </c>
      <c r="B7" s="428" t="s">
        <v>73</v>
      </c>
      <c r="C7" s="429" t="s">
        <v>8</v>
      </c>
      <c r="D7" s="429"/>
      <c r="E7" s="429"/>
      <c r="F7" s="428" t="s">
        <v>1</v>
      </c>
      <c r="G7" s="428" t="s">
        <v>21</v>
      </c>
      <c r="H7" s="433" t="s">
        <v>25</v>
      </c>
      <c r="I7" s="434"/>
      <c r="J7" s="433" t="s">
        <v>26</v>
      </c>
      <c r="K7" s="434"/>
      <c r="L7" s="75" t="s">
        <v>27</v>
      </c>
    </row>
    <row r="8" spans="1:13" s="76" customFormat="1" ht="20" customHeight="1">
      <c r="A8" s="428"/>
      <c r="B8" s="428"/>
      <c r="C8" s="429"/>
      <c r="D8" s="429"/>
      <c r="E8" s="429"/>
      <c r="F8" s="430"/>
      <c r="G8" s="431"/>
      <c r="H8" s="77" t="s">
        <v>22</v>
      </c>
      <c r="I8" s="77" t="s">
        <v>23</v>
      </c>
      <c r="J8" s="77" t="s">
        <v>22</v>
      </c>
      <c r="K8" s="77" t="s">
        <v>28</v>
      </c>
      <c r="L8" s="78" t="s">
        <v>29</v>
      </c>
    </row>
    <row r="9" spans="1:13" s="109" customFormat="1" ht="20.75" customHeight="1">
      <c r="A9" s="268">
        <v>1</v>
      </c>
      <c r="B9" s="269"/>
      <c r="C9" s="270" t="s">
        <v>163</v>
      </c>
      <c r="D9" s="271"/>
      <c r="E9" s="272"/>
      <c r="F9" s="273"/>
      <c r="G9" s="274"/>
      <c r="H9" s="275"/>
      <c r="I9" s="275"/>
      <c r="J9" s="276"/>
      <c r="K9" s="276"/>
      <c r="L9" s="275"/>
      <c r="M9" s="118"/>
    </row>
    <row r="10" spans="1:13" s="98" customFormat="1" ht="20.75" customHeight="1">
      <c r="A10" s="277"/>
      <c r="B10" s="278" t="s">
        <v>164</v>
      </c>
      <c r="C10" s="102" t="s">
        <v>24</v>
      </c>
      <c r="D10" s="279" t="s">
        <v>165</v>
      </c>
      <c r="E10" s="96"/>
      <c r="F10" s="97" t="s">
        <v>6</v>
      </c>
      <c r="G10" s="97">
        <v>1</v>
      </c>
      <c r="H10" s="79"/>
      <c r="I10" s="79"/>
      <c r="J10" s="79"/>
      <c r="K10" s="80"/>
      <c r="L10" s="80"/>
      <c r="M10" s="99"/>
    </row>
    <row r="11" spans="1:13" s="98" customFormat="1" ht="20.75" customHeight="1">
      <c r="A11" s="277"/>
      <c r="B11" s="278" t="s">
        <v>166</v>
      </c>
      <c r="C11" s="102" t="s">
        <v>24</v>
      </c>
      <c r="D11" s="279" t="s">
        <v>167</v>
      </c>
      <c r="E11" s="96"/>
      <c r="F11" s="97" t="s">
        <v>6</v>
      </c>
      <c r="G11" s="97">
        <v>1</v>
      </c>
      <c r="H11" s="79"/>
      <c r="I11" s="79"/>
      <c r="J11" s="79"/>
      <c r="K11" s="80"/>
      <c r="L11" s="80"/>
      <c r="M11" s="99"/>
    </row>
    <row r="12" spans="1:13" s="121" customFormat="1" ht="20.75" customHeight="1">
      <c r="A12" s="277"/>
      <c r="B12" s="278" t="s">
        <v>168</v>
      </c>
      <c r="C12" s="102" t="s">
        <v>24</v>
      </c>
      <c r="D12" s="279" t="s">
        <v>169</v>
      </c>
      <c r="E12" s="96"/>
      <c r="F12" s="97" t="s">
        <v>6</v>
      </c>
      <c r="G12" s="97">
        <v>12</v>
      </c>
      <c r="H12" s="79"/>
      <c r="I12" s="79"/>
      <c r="J12" s="79"/>
      <c r="K12" s="80"/>
      <c r="L12" s="80"/>
      <c r="M12" s="173"/>
    </row>
    <row r="13" spans="1:13" s="109" customFormat="1" ht="20.75" customHeight="1">
      <c r="A13" s="277"/>
      <c r="B13" s="278" t="s">
        <v>170</v>
      </c>
      <c r="C13" s="102" t="s">
        <v>24</v>
      </c>
      <c r="D13" s="279" t="s">
        <v>171</v>
      </c>
      <c r="E13" s="96"/>
      <c r="F13" s="97" t="s">
        <v>6</v>
      </c>
      <c r="G13" s="97">
        <v>5</v>
      </c>
      <c r="H13" s="79"/>
      <c r="I13" s="79"/>
      <c r="J13" s="79"/>
      <c r="K13" s="80"/>
      <c r="L13" s="80"/>
    </row>
    <row r="14" spans="1:13" s="98" customFormat="1" ht="20.75" customHeight="1">
      <c r="A14" s="277"/>
      <c r="B14" s="278" t="s">
        <v>172</v>
      </c>
      <c r="C14" s="102" t="s">
        <v>24</v>
      </c>
      <c r="D14" s="279" t="s">
        <v>173</v>
      </c>
      <c r="E14" s="96"/>
      <c r="F14" s="97" t="s">
        <v>17</v>
      </c>
      <c r="G14" s="97">
        <v>1</v>
      </c>
      <c r="H14" s="79"/>
      <c r="I14" s="79"/>
      <c r="J14" s="79"/>
      <c r="K14" s="80"/>
      <c r="L14" s="80"/>
    </row>
    <row r="15" spans="1:13" s="98" customFormat="1" ht="20.75" customHeight="1">
      <c r="A15" s="280"/>
      <c r="B15" s="281" t="s">
        <v>174</v>
      </c>
      <c r="C15" s="102" t="s">
        <v>24</v>
      </c>
      <c r="D15" s="282" t="s">
        <v>175</v>
      </c>
      <c r="E15" s="283"/>
      <c r="F15" s="263" t="s">
        <v>6</v>
      </c>
      <c r="G15" s="263">
        <v>1</v>
      </c>
      <c r="H15" s="79"/>
      <c r="I15" s="79"/>
      <c r="J15" s="79"/>
      <c r="K15" s="80"/>
      <c r="L15" s="80"/>
    </row>
    <row r="16" spans="1:13" s="121" customFormat="1" ht="20.75" customHeight="1" thickBot="1">
      <c r="A16" s="280"/>
      <c r="B16" s="281" t="s">
        <v>176</v>
      </c>
      <c r="C16" s="102" t="s">
        <v>24</v>
      </c>
      <c r="D16" s="282" t="s">
        <v>177</v>
      </c>
      <c r="E16" s="283"/>
      <c r="F16" s="263" t="s">
        <v>6</v>
      </c>
      <c r="G16" s="263">
        <v>1</v>
      </c>
      <c r="H16" s="79"/>
      <c r="I16" s="79"/>
      <c r="J16" s="79"/>
      <c r="K16" s="80"/>
      <c r="L16" s="80"/>
    </row>
    <row r="17" spans="1:12" s="109" customFormat="1" ht="20.75" customHeight="1" thickTop="1" thickBot="1">
      <c r="A17" s="284"/>
      <c r="B17" s="285"/>
      <c r="C17" s="450" t="s">
        <v>33</v>
      </c>
      <c r="D17" s="451"/>
      <c r="E17" s="452"/>
      <c r="F17" s="286"/>
      <c r="G17" s="286"/>
      <c r="H17" s="287"/>
      <c r="I17" s="287"/>
      <c r="J17" s="287"/>
      <c r="K17" s="287"/>
      <c r="L17" s="339"/>
    </row>
    <row r="18" spans="1:12" s="98" customFormat="1" ht="20.75" customHeight="1" thickTop="1">
      <c r="A18" s="268">
        <v>2</v>
      </c>
      <c r="B18" s="288"/>
      <c r="C18" s="453" t="s">
        <v>34</v>
      </c>
      <c r="D18" s="454"/>
      <c r="E18" s="455"/>
      <c r="F18" s="289"/>
      <c r="G18" s="289"/>
      <c r="H18" s="117"/>
      <c r="I18" s="117"/>
      <c r="J18" s="117"/>
      <c r="K18" s="117"/>
      <c r="L18" s="340"/>
    </row>
    <row r="19" spans="1:12" s="98" customFormat="1" ht="20.75" customHeight="1">
      <c r="A19" s="263"/>
      <c r="B19" s="264" t="s">
        <v>178</v>
      </c>
      <c r="C19" s="102" t="s">
        <v>24</v>
      </c>
      <c r="D19" s="81" t="s">
        <v>179</v>
      </c>
      <c r="E19" s="283"/>
      <c r="F19" s="263" t="s">
        <v>36</v>
      </c>
      <c r="G19" s="82">
        <v>33</v>
      </c>
      <c r="H19" s="88"/>
      <c r="I19" s="79"/>
      <c r="J19" s="88"/>
      <c r="K19" s="80"/>
      <c r="L19" s="341"/>
    </row>
    <row r="20" spans="1:12" s="98" customFormat="1" ht="20.75" customHeight="1">
      <c r="A20" s="263"/>
      <c r="B20" s="264" t="s">
        <v>180</v>
      </c>
      <c r="C20" s="102" t="s">
        <v>24</v>
      </c>
      <c r="D20" s="81" t="s">
        <v>181</v>
      </c>
      <c r="E20" s="283"/>
      <c r="F20" s="263" t="s">
        <v>36</v>
      </c>
      <c r="G20" s="82">
        <v>10</v>
      </c>
      <c r="H20" s="88"/>
      <c r="I20" s="79"/>
      <c r="J20" s="88"/>
      <c r="K20" s="80"/>
      <c r="L20" s="341"/>
    </row>
    <row r="21" spans="1:12" s="98" customFormat="1" ht="21" customHeight="1">
      <c r="A21" s="263"/>
      <c r="B21" s="264" t="s">
        <v>77</v>
      </c>
      <c r="C21" s="102" t="s">
        <v>24</v>
      </c>
      <c r="D21" s="81" t="s">
        <v>35</v>
      </c>
      <c r="E21" s="283"/>
      <c r="F21" s="263" t="s">
        <v>36</v>
      </c>
      <c r="G21" s="82">
        <v>697</v>
      </c>
      <c r="H21" s="88"/>
      <c r="I21" s="79"/>
      <c r="J21" s="88"/>
      <c r="K21" s="80"/>
      <c r="L21" s="341"/>
    </row>
    <row r="22" spans="1:12" s="98" customFormat="1" ht="20.75" customHeight="1">
      <c r="A22" s="263"/>
      <c r="B22" s="264" t="s">
        <v>78</v>
      </c>
      <c r="C22" s="102" t="s">
        <v>24</v>
      </c>
      <c r="D22" s="81" t="s">
        <v>37</v>
      </c>
      <c r="E22" s="283"/>
      <c r="F22" s="263" t="s">
        <v>36</v>
      </c>
      <c r="G22" s="82">
        <v>286</v>
      </c>
      <c r="H22" s="88"/>
      <c r="I22" s="79"/>
      <c r="J22" s="88"/>
      <c r="K22" s="80"/>
      <c r="L22" s="341"/>
    </row>
    <row r="23" spans="1:12" s="98" customFormat="1" ht="21" customHeight="1" thickBot="1">
      <c r="A23" s="263"/>
      <c r="B23" s="264" t="s">
        <v>182</v>
      </c>
      <c r="C23" s="102" t="s">
        <v>24</v>
      </c>
      <c r="D23" s="81" t="s">
        <v>183</v>
      </c>
      <c r="E23" s="283"/>
      <c r="F23" s="263" t="s">
        <v>36</v>
      </c>
      <c r="G23" s="82">
        <v>30</v>
      </c>
      <c r="H23" s="88"/>
      <c r="I23" s="79"/>
      <c r="J23" s="88"/>
      <c r="K23" s="80"/>
      <c r="L23" s="341"/>
    </row>
    <row r="24" spans="1:12" s="98" customFormat="1" ht="20.75" customHeight="1" thickTop="1" thickBot="1">
      <c r="A24" s="284"/>
      <c r="B24" s="284"/>
      <c r="C24" s="445" t="s">
        <v>38</v>
      </c>
      <c r="D24" s="445"/>
      <c r="E24" s="445"/>
      <c r="F24" s="286"/>
      <c r="G24" s="286"/>
      <c r="H24" s="110"/>
      <c r="I24" s="110"/>
      <c r="J24" s="110"/>
      <c r="K24" s="110"/>
      <c r="L24" s="339"/>
    </row>
    <row r="25" spans="1:12" s="98" customFormat="1" ht="20.75" customHeight="1" thickTop="1">
      <c r="A25" s="268">
        <v>3</v>
      </c>
      <c r="B25" s="288"/>
      <c r="C25" s="83" t="s">
        <v>39</v>
      </c>
      <c r="D25" s="290"/>
      <c r="E25" s="291"/>
      <c r="F25" s="289"/>
      <c r="G25" s="289"/>
      <c r="H25" s="117"/>
      <c r="I25" s="117"/>
      <c r="J25" s="117"/>
      <c r="K25" s="117"/>
      <c r="L25" s="340"/>
    </row>
    <row r="26" spans="1:12" s="98" customFormat="1" ht="20.75" customHeight="1">
      <c r="A26" s="263"/>
      <c r="B26" s="264" t="s">
        <v>89</v>
      </c>
      <c r="C26" s="102" t="s">
        <v>24</v>
      </c>
      <c r="D26" s="81" t="s">
        <v>40</v>
      </c>
      <c r="E26" s="283"/>
      <c r="F26" s="263" t="s">
        <v>36</v>
      </c>
      <c r="G26" s="82">
        <v>2100</v>
      </c>
      <c r="H26" s="88"/>
      <c r="I26" s="79"/>
      <c r="J26" s="88"/>
      <c r="K26" s="80"/>
      <c r="L26" s="341"/>
    </row>
    <row r="27" spans="1:12" s="98" customFormat="1" ht="20.75" customHeight="1">
      <c r="A27" s="292"/>
      <c r="B27" s="264" t="s">
        <v>79</v>
      </c>
      <c r="C27" s="103" t="s">
        <v>24</v>
      </c>
      <c r="D27" s="84" t="s">
        <v>41</v>
      </c>
      <c r="E27" s="293"/>
      <c r="F27" s="292" t="s">
        <v>36</v>
      </c>
      <c r="G27" s="82">
        <v>1250</v>
      </c>
      <c r="H27" s="88"/>
      <c r="I27" s="79"/>
      <c r="J27" s="88"/>
      <c r="K27" s="80"/>
      <c r="L27" s="341"/>
    </row>
    <row r="28" spans="1:12" s="121" customFormat="1" ht="20.75" customHeight="1" thickBot="1">
      <c r="A28" s="292"/>
      <c r="B28" s="294" t="s">
        <v>184</v>
      </c>
      <c r="C28" s="103" t="s">
        <v>24</v>
      </c>
      <c r="D28" s="84" t="s">
        <v>185</v>
      </c>
      <c r="E28" s="293"/>
      <c r="F28" s="292" t="s">
        <v>36</v>
      </c>
      <c r="G28" s="82">
        <v>10</v>
      </c>
      <c r="H28" s="88"/>
      <c r="I28" s="79"/>
      <c r="J28" s="88"/>
      <c r="K28" s="80"/>
      <c r="L28" s="341"/>
    </row>
    <row r="29" spans="1:12" s="109" customFormat="1" ht="21" customHeight="1" thickTop="1" thickBot="1">
      <c r="A29" s="284"/>
      <c r="B29" s="284"/>
      <c r="C29" s="445"/>
      <c r="D29" s="445"/>
      <c r="E29" s="445"/>
      <c r="F29" s="286"/>
      <c r="G29" s="286"/>
      <c r="H29" s="110"/>
      <c r="I29" s="110"/>
      <c r="J29" s="110"/>
      <c r="K29" s="110"/>
      <c r="L29" s="342"/>
    </row>
    <row r="30" spans="1:12" s="98" customFormat="1" ht="21" customHeight="1" thickTop="1">
      <c r="A30" s="295">
        <v>4</v>
      </c>
      <c r="B30" s="296"/>
      <c r="C30" s="85" t="s">
        <v>42</v>
      </c>
      <c r="D30" s="297"/>
      <c r="E30" s="298"/>
      <c r="F30" s="86"/>
      <c r="G30" s="299"/>
      <c r="H30" s="108"/>
      <c r="I30" s="108"/>
      <c r="J30" s="108"/>
      <c r="K30" s="108"/>
      <c r="L30" s="343"/>
    </row>
    <row r="31" spans="1:12" s="98" customFormat="1" ht="21" customHeight="1">
      <c r="A31" s="263"/>
      <c r="B31" s="264" t="s">
        <v>186</v>
      </c>
      <c r="C31" s="102" t="s">
        <v>24</v>
      </c>
      <c r="D31" s="81" t="s">
        <v>187</v>
      </c>
      <c r="E31" s="87"/>
      <c r="F31" s="263" t="s">
        <v>6</v>
      </c>
      <c r="G31" s="263">
        <v>3</v>
      </c>
      <c r="H31" s="88"/>
      <c r="I31" s="79"/>
      <c r="J31" s="88"/>
      <c r="K31" s="80"/>
      <c r="L31" s="341"/>
    </row>
    <row r="32" spans="1:12" s="98" customFormat="1" ht="21" customHeight="1">
      <c r="A32" s="263"/>
      <c r="B32" s="264"/>
      <c r="C32" s="102"/>
      <c r="D32" s="81" t="s">
        <v>188</v>
      </c>
      <c r="E32" s="87"/>
      <c r="F32" s="263"/>
      <c r="G32" s="263"/>
      <c r="H32" s="88"/>
      <c r="I32" s="79"/>
      <c r="J32" s="88"/>
      <c r="K32" s="80"/>
      <c r="L32" s="341"/>
    </row>
    <row r="33" spans="1:13" s="98" customFormat="1" ht="21" customHeight="1">
      <c r="A33" s="263"/>
      <c r="B33" s="264" t="s">
        <v>189</v>
      </c>
      <c r="C33" s="102" t="s">
        <v>24</v>
      </c>
      <c r="D33" s="81" t="s">
        <v>190</v>
      </c>
      <c r="E33" s="87"/>
      <c r="F33" s="263" t="s">
        <v>6</v>
      </c>
      <c r="G33" s="263">
        <v>41</v>
      </c>
      <c r="H33" s="88"/>
      <c r="I33" s="79"/>
      <c r="J33" s="88"/>
      <c r="K33" s="80"/>
      <c r="L33" s="341"/>
    </row>
    <row r="34" spans="1:13" s="98" customFormat="1" ht="21" customHeight="1">
      <c r="A34" s="263"/>
      <c r="B34" s="264"/>
      <c r="C34" s="102"/>
      <c r="D34" s="81" t="s">
        <v>191</v>
      </c>
      <c r="E34" s="87"/>
      <c r="F34" s="263"/>
      <c r="G34" s="263"/>
      <c r="H34" s="88"/>
      <c r="I34" s="79"/>
      <c r="J34" s="88"/>
      <c r="K34" s="80"/>
      <c r="L34" s="341"/>
    </row>
    <row r="35" spans="1:13" s="121" customFormat="1" ht="21" customHeight="1">
      <c r="A35" s="97"/>
      <c r="B35" s="105" t="s">
        <v>192</v>
      </c>
      <c r="C35" s="102" t="s">
        <v>24</v>
      </c>
      <c r="D35" s="81" t="s">
        <v>193</v>
      </c>
      <c r="E35" s="87"/>
      <c r="F35" s="97" t="s">
        <v>6</v>
      </c>
      <c r="G35" s="97">
        <v>6</v>
      </c>
      <c r="H35" s="88"/>
      <c r="I35" s="79"/>
      <c r="J35" s="88"/>
      <c r="K35" s="80"/>
      <c r="L35" s="341"/>
    </row>
    <row r="36" spans="1:13" s="109" customFormat="1" ht="21" customHeight="1">
      <c r="A36" s="97"/>
      <c r="B36" s="105"/>
      <c r="C36" s="102"/>
      <c r="D36" s="81" t="s">
        <v>194</v>
      </c>
      <c r="E36" s="87"/>
      <c r="F36" s="97"/>
      <c r="G36" s="97"/>
      <c r="H36" s="88"/>
      <c r="I36" s="79"/>
      <c r="J36" s="88"/>
      <c r="K36" s="80"/>
      <c r="L36" s="341"/>
    </row>
    <row r="37" spans="1:13" s="98" customFormat="1" ht="21" customHeight="1">
      <c r="A37" s="263"/>
      <c r="B37" s="264" t="s">
        <v>195</v>
      </c>
      <c r="C37" s="102" t="s">
        <v>24</v>
      </c>
      <c r="D37" s="81" t="s">
        <v>196</v>
      </c>
      <c r="E37" s="87"/>
      <c r="F37" s="263" t="s">
        <v>6</v>
      </c>
      <c r="G37" s="263">
        <v>2</v>
      </c>
      <c r="H37" s="88"/>
      <c r="I37" s="79"/>
      <c r="J37" s="88"/>
      <c r="K37" s="80"/>
      <c r="L37" s="341"/>
    </row>
    <row r="38" spans="1:13" s="98" customFormat="1" ht="21" customHeight="1">
      <c r="A38" s="263"/>
      <c r="B38" s="264"/>
      <c r="C38" s="102"/>
      <c r="D38" s="81" t="s">
        <v>197</v>
      </c>
      <c r="E38" s="87"/>
      <c r="F38" s="263"/>
      <c r="G38" s="263"/>
      <c r="H38" s="88"/>
      <c r="I38" s="79"/>
      <c r="J38" s="126"/>
      <c r="K38" s="127"/>
      <c r="L38" s="341"/>
    </row>
    <row r="39" spans="1:13" s="98" customFormat="1" ht="21" customHeight="1">
      <c r="A39" s="263"/>
      <c r="B39" s="264" t="s">
        <v>198</v>
      </c>
      <c r="C39" s="102" t="s">
        <v>24</v>
      </c>
      <c r="D39" s="81" t="s">
        <v>199</v>
      </c>
      <c r="E39" s="87"/>
      <c r="F39" s="263" t="s">
        <v>6</v>
      </c>
      <c r="G39" s="263">
        <v>5</v>
      </c>
      <c r="H39" s="88"/>
      <c r="I39" s="79"/>
      <c r="J39" s="441"/>
      <c r="K39" s="442"/>
      <c r="L39" s="341"/>
    </row>
    <row r="40" spans="1:13" s="98" customFormat="1" ht="21" customHeight="1">
      <c r="A40" s="97"/>
      <c r="B40" s="105" t="s">
        <v>200</v>
      </c>
      <c r="C40" s="102" t="s">
        <v>24</v>
      </c>
      <c r="D40" s="81" t="s">
        <v>201</v>
      </c>
      <c r="E40" s="87"/>
      <c r="F40" s="97" t="s">
        <v>6</v>
      </c>
      <c r="G40" s="97">
        <v>5</v>
      </c>
      <c r="H40" s="88"/>
      <c r="I40" s="79"/>
      <c r="J40" s="441"/>
      <c r="K40" s="442"/>
      <c r="L40" s="341"/>
    </row>
    <row r="41" spans="1:13" s="98" customFormat="1" ht="21.75" customHeight="1">
      <c r="A41" s="263"/>
      <c r="B41" s="264" t="s">
        <v>202</v>
      </c>
      <c r="C41" s="102" t="s">
        <v>24</v>
      </c>
      <c r="D41" s="81" t="s">
        <v>203</v>
      </c>
      <c r="E41" s="87"/>
      <c r="F41" s="263" t="s">
        <v>6</v>
      </c>
      <c r="G41" s="263">
        <v>5</v>
      </c>
      <c r="H41" s="88"/>
      <c r="I41" s="79"/>
      <c r="J41" s="441"/>
      <c r="K41" s="442"/>
      <c r="L41" s="341"/>
    </row>
    <row r="42" spans="1:13" s="98" customFormat="1" ht="21" customHeight="1">
      <c r="A42" s="263"/>
      <c r="B42" s="264" t="s">
        <v>204</v>
      </c>
      <c r="C42" s="102" t="s">
        <v>24</v>
      </c>
      <c r="D42" s="81" t="s">
        <v>205</v>
      </c>
      <c r="E42" s="87"/>
      <c r="F42" s="263" t="s">
        <v>6</v>
      </c>
      <c r="G42" s="263">
        <v>5</v>
      </c>
      <c r="H42" s="88"/>
      <c r="I42" s="79"/>
      <c r="J42" s="441"/>
      <c r="K42" s="442"/>
      <c r="L42" s="341"/>
      <c r="M42" s="99"/>
    </row>
    <row r="43" spans="1:13" s="98" customFormat="1" ht="21.75" customHeight="1" thickBot="1">
      <c r="A43" s="300"/>
      <c r="B43" s="301"/>
      <c r="C43" s="106"/>
      <c r="D43" s="302"/>
      <c r="E43" s="303"/>
      <c r="F43" s="300"/>
      <c r="G43" s="107"/>
      <c r="H43" s="119"/>
      <c r="I43" s="120"/>
      <c r="J43" s="119"/>
      <c r="K43" s="119"/>
      <c r="L43" s="344"/>
      <c r="M43" s="99"/>
    </row>
    <row r="44" spans="1:13" s="98" customFormat="1" ht="21.75" customHeight="1" thickTop="1" thickBot="1">
      <c r="A44" s="284"/>
      <c r="B44" s="284"/>
      <c r="C44" s="445" t="s">
        <v>43</v>
      </c>
      <c r="D44" s="445"/>
      <c r="E44" s="445"/>
      <c r="F44" s="286"/>
      <c r="G44" s="286"/>
      <c r="H44" s="110"/>
      <c r="I44" s="110"/>
      <c r="J44" s="110"/>
      <c r="K44" s="110"/>
      <c r="L44" s="339"/>
    </row>
    <row r="45" spans="1:13" s="121" customFormat="1" ht="21" customHeight="1" thickTop="1">
      <c r="A45" s="295">
        <v>5</v>
      </c>
      <c r="B45" s="296"/>
      <c r="C45" s="85" t="s">
        <v>44</v>
      </c>
      <c r="D45" s="297"/>
      <c r="E45" s="298"/>
      <c r="F45" s="86"/>
      <c r="G45" s="299"/>
      <c r="H45" s="108"/>
      <c r="I45" s="108"/>
      <c r="J45" s="108"/>
      <c r="K45" s="108"/>
      <c r="L45" s="343"/>
    </row>
    <row r="46" spans="1:13" s="121" customFormat="1" ht="21" customHeight="1">
      <c r="A46" s="289"/>
      <c r="B46" s="304" t="s">
        <v>206</v>
      </c>
      <c r="C46" s="102" t="s">
        <v>24</v>
      </c>
      <c r="D46" s="305" t="s">
        <v>207</v>
      </c>
      <c r="E46" s="306"/>
      <c r="F46" s="289" t="s">
        <v>6</v>
      </c>
      <c r="G46" s="307">
        <v>4</v>
      </c>
      <c r="H46" s="88"/>
      <c r="I46" s="79"/>
      <c r="J46" s="88"/>
      <c r="K46" s="80"/>
      <c r="L46" s="341"/>
    </row>
    <row r="47" spans="1:13" s="98" customFormat="1" ht="21" customHeight="1">
      <c r="A47" s="289"/>
      <c r="B47" s="304" t="s">
        <v>255</v>
      </c>
      <c r="C47" s="102" t="s">
        <v>24</v>
      </c>
      <c r="D47" s="305" t="s">
        <v>283</v>
      </c>
      <c r="E47" s="306"/>
      <c r="F47" s="289" t="s">
        <v>6</v>
      </c>
      <c r="G47" s="307">
        <v>1</v>
      </c>
      <c r="H47" s="88"/>
      <c r="I47" s="79"/>
      <c r="J47" s="88"/>
      <c r="K47" s="80"/>
      <c r="L47" s="341"/>
    </row>
    <row r="48" spans="1:13" s="98" customFormat="1" ht="21" customHeight="1">
      <c r="A48" s="263"/>
      <c r="B48" s="264" t="s">
        <v>80</v>
      </c>
      <c r="C48" s="102" t="s">
        <v>24</v>
      </c>
      <c r="D48" s="81" t="s">
        <v>45</v>
      </c>
      <c r="E48" s="87"/>
      <c r="F48" s="263" t="s">
        <v>6</v>
      </c>
      <c r="G48" s="82">
        <v>33</v>
      </c>
      <c r="H48" s="88"/>
      <c r="I48" s="79"/>
      <c r="J48" s="88"/>
      <c r="K48" s="80"/>
      <c r="L48" s="341"/>
      <c r="M48" s="99"/>
    </row>
    <row r="49" spans="1:12" s="109" customFormat="1" ht="21" customHeight="1">
      <c r="A49" s="263"/>
      <c r="B49" s="264" t="s">
        <v>81</v>
      </c>
      <c r="C49" s="102" t="s">
        <v>24</v>
      </c>
      <c r="D49" s="81" t="s">
        <v>100</v>
      </c>
      <c r="E49" s="87"/>
      <c r="F49" s="263" t="s">
        <v>6</v>
      </c>
      <c r="G49" s="82">
        <v>8</v>
      </c>
      <c r="H49" s="88"/>
      <c r="I49" s="79"/>
      <c r="J49" s="88"/>
      <c r="K49" s="80"/>
      <c r="L49" s="341"/>
    </row>
    <row r="50" spans="1:12" s="174" customFormat="1" ht="19.5" customHeight="1">
      <c r="A50" s="263"/>
      <c r="B50" s="264"/>
      <c r="C50" s="102"/>
      <c r="D50" s="81" t="s">
        <v>72</v>
      </c>
      <c r="E50" s="87"/>
      <c r="F50" s="263"/>
      <c r="G50" s="82"/>
      <c r="H50" s="88"/>
      <c r="I50" s="79"/>
      <c r="J50" s="88"/>
      <c r="K50" s="80"/>
      <c r="L50" s="341"/>
    </row>
    <row r="51" spans="1:12" ht="18">
      <c r="A51" s="263"/>
      <c r="B51" s="264" t="s">
        <v>208</v>
      </c>
      <c r="C51" s="102" t="s">
        <v>24</v>
      </c>
      <c r="D51" s="81" t="s">
        <v>209</v>
      </c>
      <c r="E51" s="87"/>
      <c r="F51" s="263" t="s">
        <v>6</v>
      </c>
      <c r="G51" s="82">
        <v>3</v>
      </c>
      <c r="H51" s="88"/>
      <c r="I51" s="79"/>
      <c r="J51" s="88"/>
      <c r="K51" s="80"/>
      <c r="L51" s="341"/>
    </row>
    <row r="52" spans="1:12" ht="18">
      <c r="A52" s="263"/>
      <c r="B52" s="264"/>
      <c r="C52" s="102"/>
      <c r="D52" s="81" t="s">
        <v>72</v>
      </c>
      <c r="E52" s="87"/>
      <c r="F52" s="263"/>
      <c r="G52" s="82"/>
      <c r="H52" s="88"/>
      <c r="I52" s="79"/>
      <c r="J52" s="88"/>
      <c r="K52" s="80"/>
      <c r="L52" s="341"/>
    </row>
    <row r="53" spans="1:12" ht="18">
      <c r="A53" s="97"/>
      <c r="B53" s="105" t="s">
        <v>210</v>
      </c>
      <c r="C53" s="102" t="s">
        <v>24</v>
      </c>
      <c r="D53" s="81" t="s">
        <v>211</v>
      </c>
      <c r="E53" s="87"/>
      <c r="F53" s="97" t="s">
        <v>6</v>
      </c>
      <c r="G53" s="82">
        <v>2</v>
      </c>
      <c r="H53" s="88"/>
      <c r="I53" s="79"/>
      <c r="J53" s="88"/>
      <c r="K53" s="80"/>
      <c r="L53" s="341"/>
    </row>
    <row r="54" spans="1:12" ht="18">
      <c r="A54" s="263"/>
      <c r="B54" s="264" t="s">
        <v>212</v>
      </c>
      <c r="C54" s="102" t="s">
        <v>24</v>
      </c>
      <c r="D54" s="81" t="s">
        <v>213</v>
      </c>
      <c r="E54" s="87"/>
      <c r="F54" s="263" t="s">
        <v>6</v>
      </c>
      <c r="G54" s="82">
        <v>2</v>
      </c>
      <c r="H54" s="88"/>
      <c r="I54" s="79"/>
      <c r="J54" s="88"/>
      <c r="K54" s="80"/>
      <c r="L54" s="341"/>
    </row>
    <row r="55" spans="1:12" ht="18">
      <c r="A55" s="263"/>
      <c r="B55" s="264" t="s">
        <v>101</v>
      </c>
      <c r="C55" s="102" t="s">
        <v>24</v>
      </c>
      <c r="D55" s="81" t="s">
        <v>102</v>
      </c>
      <c r="E55" s="87"/>
      <c r="F55" s="263" t="s">
        <v>6</v>
      </c>
      <c r="G55" s="82">
        <v>5</v>
      </c>
      <c r="H55" s="441" t="s">
        <v>30</v>
      </c>
      <c r="I55" s="442"/>
      <c r="J55" s="88"/>
      <c r="K55" s="80"/>
      <c r="L55" s="341"/>
    </row>
    <row r="56" spans="1:12" ht="19" thickBot="1">
      <c r="A56" s="263"/>
      <c r="B56" s="264" t="s">
        <v>82</v>
      </c>
      <c r="C56" s="104" t="s">
        <v>24</v>
      </c>
      <c r="D56" s="89" t="s">
        <v>46</v>
      </c>
      <c r="E56" s="90"/>
      <c r="F56" s="263" t="s">
        <v>6</v>
      </c>
      <c r="G56" s="82">
        <v>32</v>
      </c>
      <c r="H56" s="88"/>
      <c r="I56" s="79"/>
      <c r="J56" s="88"/>
      <c r="K56" s="80"/>
      <c r="L56" s="341"/>
    </row>
    <row r="57" spans="1:12" ht="20" thickTop="1" thickBot="1">
      <c r="A57" s="284"/>
      <c r="B57" s="284"/>
      <c r="C57" s="456" t="s">
        <v>47</v>
      </c>
      <c r="D57" s="456"/>
      <c r="E57" s="456"/>
      <c r="F57" s="286"/>
      <c r="G57" s="286"/>
      <c r="H57" s="110"/>
      <c r="I57" s="110"/>
      <c r="J57" s="110"/>
      <c r="K57" s="110"/>
      <c r="L57" s="339">
        <f>SUM(L46:L56)</f>
        <v>0</v>
      </c>
    </row>
    <row r="58" spans="1:12" ht="19" thickTop="1">
      <c r="A58" s="295">
        <v>6</v>
      </c>
      <c r="B58" s="296"/>
      <c r="C58" s="85" t="s">
        <v>48</v>
      </c>
      <c r="D58" s="297"/>
      <c r="E58" s="298"/>
      <c r="F58" s="86"/>
      <c r="G58" s="299"/>
      <c r="H58" s="108"/>
      <c r="I58" s="108"/>
      <c r="J58" s="108"/>
      <c r="K58" s="108"/>
      <c r="L58" s="343"/>
    </row>
    <row r="59" spans="1:12" ht="18">
      <c r="A59" s="263"/>
      <c r="B59" s="264"/>
      <c r="C59" s="102" t="s">
        <v>24</v>
      </c>
      <c r="D59" s="91" t="s">
        <v>259</v>
      </c>
      <c r="E59" s="92"/>
      <c r="F59" s="263" t="s">
        <v>6</v>
      </c>
      <c r="G59" s="102">
        <v>1</v>
      </c>
      <c r="H59" s="443" t="s">
        <v>214</v>
      </c>
      <c r="I59" s="444"/>
      <c r="J59" s="80"/>
      <c r="K59" s="80"/>
      <c r="L59" s="341"/>
    </row>
    <row r="60" spans="1:12" ht="18">
      <c r="A60" s="263"/>
      <c r="B60" s="264" t="s">
        <v>103</v>
      </c>
      <c r="C60" s="102" t="s">
        <v>24</v>
      </c>
      <c r="D60" s="91" t="s">
        <v>104</v>
      </c>
      <c r="E60" s="92"/>
      <c r="F60" s="263" t="s">
        <v>6</v>
      </c>
      <c r="G60" s="82">
        <v>29</v>
      </c>
      <c r="H60" s="88"/>
      <c r="I60" s="79"/>
      <c r="J60" s="88"/>
      <c r="K60" s="80"/>
      <c r="L60" s="341"/>
    </row>
    <row r="61" spans="1:12" ht="18">
      <c r="A61" s="263"/>
      <c r="B61" s="264" t="s">
        <v>83</v>
      </c>
      <c r="C61" s="102" t="s">
        <v>24</v>
      </c>
      <c r="D61" s="91" t="s">
        <v>215</v>
      </c>
      <c r="E61" s="92"/>
      <c r="F61" s="263" t="s">
        <v>6</v>
      </c>
      <c r="G61" s="82">
        <v>10</v>
      </c>
      <c r="H61" s="88"/>
      <c r="I61" s="79"/>
      <c r="J61" s="88"/>
      <c r="K61" s="80"/>
      <c r="L61" s="341"/>
    </row>
    <row r="62" spans="1:12" ht="18">
      <c r="A62" s="263"/>
      <c r="B62" s="264" t="s">
        <v>105</v>
      </c>
      <c r="C62" s="102" t="s">
        <v>24</v>
      </c>
      <c r="D62" s="81" t="s">
        <v>106</v>
      </c>
      <c r="E62" s="92"/>
      <c r="F62" s="263" t="s">
        <v>36</v>
      </c>
      <c r="G62" s="82">
        <v>609</v>
      </c>
      <c r="H62" s="88"/>
      <c r="I62" s="79"/>
      <c r="J62" s="88"/>
      <c r="K62" s="80"/>
      <c r="L62" s="341"/>
    </row>
    <row r="63" spans="1:12" ht="18">
      <c r="A63" s="263"/>
      <c r="B63" s="264" t="s">
        <v>84</v>
      </c>
      <c r="C63" s="102" t="s">
        <v>24</v>
      </c>
      <c r="D63" s="81" t="s">
        <v>107</v>
      </c>
      <c r="E63" s="92"/>
      <c r="F63" s="263" t="s">
        <v>36</v>
      </c>
      <c r="G63" s="82">
        <v>255</v>
      </c>
      <c r="H63" s="88"/>
      <c r="I63" s="79"/>
      <c r="J63" s="88"/>
      <c r="K63" s="80"/>
      <c r="L63" s="341"/>
    </row>
    <row r="64" spans="1:12" ht="18">
      <c r="A64" s="263"/>
      <c r="B64" s="264" t="s">
        <v>216</v>
      </c>
      <c r="C64" s="102" t="s">
        <v>24</v>
      </c>
      <c r="D64" s="81" t="s">
        <v>217</v>
      </c>
      <c r="E64" s="92"/>
      <c r="F64" s="263" t="s">
        <v>6</v>
      </c>
      <c r="G64" s="82">
        <v>29</v>
      </c>
      <c r="H64" s="88"/>
      <c r="I64" s="79"/>
      <c r="J64" s="88"/>
      <c r="K64" s="80"/>
      <c r="L64" s="341"/>
    </row>
    <row r="65" spans="1:12" ht="18">
      <c r="A65" s="263"/>
      <c r="B65" s="294" t="s">
        <v>218</v>
      </c>
      <c r="C65" s="102" t="s">
        <v>24</v>
      </c>
      <c r="D65" s="81" t="s">
        <v>219</v>
      </c>
      <c r="E65" s="92"/>
      <c r="F65" s="263" t="s">
        <v>6</v>
      </c>
      <c r="G65" s="82">
        <v>10</v>
      </c>
      <c r="H65" s="88"/>
      <c r="I65" s="79"/>
      <c r="J65" s="88"/>
      <c r="K65" s="80"/>
      <c r="L65" s="341"/>
    </row>
    <row r="66" spans="1:12" ht="18">
      <c r="A66" s="263"/>
      <c r="B66" s="264" t="s">
        <v>77</v>
      </c>
      <c r="C66" s="102" t="s">
        <v>24</v>
      </c>
      <c r="D66" s="81" t="s">
        <v>35</v>
      </c>
      <c r="E66" s="283"/>
      <c r="F66" s="263" t="s">
        <v>36</v>
      </c>
      <c r="G66" s="82">
        <v>379</v>
      </c>
      <c r="H66" s="88"/>
      <c r="I66" s="79"/>
      <c r="J66" s="88"/>
      <c r="K66" s="80"/>
      <c r="L66" s="341"/>
    </row>
    <row r="67" spans="1:12" ht="18">
      <c r="A67" s="263"/>
      <c r="B67" s="264" t="s">
        <v>220</v>
      </c>
      <c r="C67" s="102" t="s">
        <v>24</v>
      </c>
      <c r="D67" s="81" t="s">
        <v>221</v>
      </c>
      <c r="E67" s="283"/>
      <c r="F67" s="263" t="s">
        <v>36</v>
      </c>
      <c r="G67" s="82">
        <v>16</v>
      </c>
      <c r="H67" s="88"/>
      <c r="I67" s="79"/>
      <c r="J67" s="88"/>
      <c r="K67" s="80"/>
      <c r="L67" s="341"/>
    </row>
    <row r="68" spans="1:12" ht="18">
      <c r="A68" s="263"/>
      <c r="B68" s="264" t="s">
        <v>182</v>
      </c>
      <c r="C68" s="102" t="s">
        <v>24</v>
      </c>
      <c r="D68" s="81" t="s">
        <v>183</v>
      </c>
      <c r="E68" s="283"/>
      <c r="F68" s="263" t="s">
        <v>36</v>
      </c>
      <c r="G68" s="82">
        <v>30</v>
      </c>
      <c r="H68" s="88"/>
      <c r="I68" s="79"/>
      <c r="J68" s="88"/>
      <c r="K68" s="80"/>
      <c r="L68" s="341"/>
    </row>
    <row r="69" spans="1:12" ht="18">
      <c r="A69" s="263"/>
      <c r="B69" s="264" t="s">
        <v>78</v>
      </c>
      <c r="C69" s="102" t="s">
        <v>24</v>
      </c>
      <c r="D69" s="81" t="s">
        <v>37</v>
      </c>
      <c r="E69" s="283"/>
      <c r="F69" s="263" t="s">
        <v>36</v>
      </c>
      <c r="G69" s="82">
        <v>90</v>
      </c>
      <c r="H69" s="88"/>
      <c r="I69" s="79"/>
      <c r="J69" s="88"/>
      <c r="K69" s="80"/>
      <c r="L69" s="341"/>
    </row>
    <row r="70" spans="1:12" ht="19" thickBot="1">
      <c r="A70" s="308"/>
      <c r="B70" s="294" t="s">
        <v>85</v>
      </c>
      <c r="C70" s="102" t="s">
        <v>24</v>
      </c>
      <c r="D70" s="309" t="s">
        <v>49</v>
      </c>
      <c r="E70" s="310"/>
      <c r="F70" s="308" t="s">
        <v>17</v>
      </c>
      <c r="G70" s="93">
        <v>1</v>
      </c>
      <c r="H70" s="94"/>
      <c r="I70" s="79"/>
      <c r="J70" s="94"/>
      <c r="K70" s="80"/>
      <c r="L70" s="341"/>
    </row>
    <row r="71" spans="1:12" ht="20" thickTop="1" thickBot="1">
      <c r="A71" s="284"/>
      <c r="B71" s="284"/>
      <c r="C71" s="445" t="s">
        <v>114</v>
      </c>
      <c r="D71" s="445"/>
      <c r="E71" s="445"/>
      <c r="F71" s="286"/>
      <c r="G71" s="286"/>
      <c r="H71" s="110"/>
      <c r="I71" s="110"/>
      <c r="J71" s="110"/>
      <c r="K71" s="110"/>
      <c r="L71" s="339"/>
    </row>
    <row r="72" spans="1:12" ht="19" thickTop="1">
      <c r="A72" s="295">
        <v>8</v>
      </c>
      <c r="B72" s="296"/>
      <c r="C72" s="85" t="s">
        <v>222</v>
      </c>
      <c r="D72" s="297"/>
      <c r="E72" s="298"/>
      <c r="F72" s="86"/>
      <c r="G72" s="299"/>
      <c r="H72" s="108"/>
      <c r="I72" s="108"/>
      <c r="J72" s="108"/>
      <c r="K72" s="108"/>
      <c r="L72" s="343"/>
    </row>
    <row r="73" spans="1:12" ht="18">
      <c r="A73" s="311"/>
      <c r="B73" s="308" t="s">
        <v>223</v>
      </c>
      <c r="C73" s="102" t="s">
        <v>24</v>
      </c>
      <c r="D73" s="81" t="s">
        <v>224</v>
      </c>
      <c r="E73" s="87"/>
      <c r="F73" s="263" t="s">
        <v>6</v>
      </c>
      <c r="G73" s="289">
        <v>1</v>
      </c>
      <c r="H73" s="88"/>
      <c r="I73" s="79"/>
      <c r="J73" s="88"/>
      <c r="K73" s="80"/>
      <c r="L73" s="341"/>
    </row>
    <row r="74" spans="1:12" ht="21">
      <c r="A74" s="263"/>
      <c r="B74" s="308" t="s">
        <v>225</v>
      </c>
      <c r="C74" s="102" t="s">
        <v>24</v>
      </c>
      <c r="D74" s="81" t="s">
        <v>226</v>
      </c>
      <c r="E74" s="283"/>
      <c r="F74" s="263" t="s">
        <v>36</v>
      </c>
      <c r="G74" s="82">
        <v>16</v>
      </c>
      <c r="H74" s="88"/>
      <c r="I74" s="79"/>
      <c r="J74" s="88"/>
      <c r="K74" s="80"/>
      <c r="L74" s="341"/>
    </row>
    <row r="75" spans="1:12" ht="18">
      <c r="A75" s="263"/>
      <c r="B75" s="308" t="s">
        <v>77</v>
      </c>
      <c r="C75" s="104" t="s">
        <v>24</v>
      </c>
      <c r="D75" s="89" t="s">
        <v>227</v>
      </c>
      <c r="E75" s="90"/>
      <c r="F75" s="263" t="s">
        <v>36</v>
      </c>
      <c r="G75" s="312">
        <v>16</v>
      </c>
      <c r="H75" s="88"/>
      <c r="I75" s="79"/>
      <c r="J75" s="88"/>
      <c r="K75" s="80"/>
      <c r="L75" s="341"/>
    </row>
    <row r="76" spans="1:12" ht="18">
      <c r="A76" s="263"/>
      <c r="B76" s="308" t="s">
        <v>78</v>
      </c>
      <c r="C76" s="102" t="s">
        <v>24</v>
      </c>
      <c r="D76" s="81" t="s">
        <v>37</v>
      </c>
      <c r="E76" s="283"/>
      <c r="F76" s="263" t="s">
        <v>36</v>
      </c>
      <c r="G76" s="82">
        <v>2</v>
      </c>
      <c r="H76" s="88"/>
      <c r="I76" s="79"/>
      <c r="J76" s="88"/>
      <c r="K76" s="80"/>
      <c r="L76" s="341"/>
    </row>
    <row r="77" spans="1:12" ht="19" thickBot="1">
      <c r="A77" s="300"/>
      <c r="B77" s="301"/>
      <c r="C77" s="106"/>
      <c r="D77" s="313"/>
      <c r="E77" s="314"/>
      <c r="F77" s="300"/>
      <c r="G77" s="107"/>
      <c r="H77" s="119"/>
      <c r="I77" s="120"/>
      <c r="J77" s="119"/>
      <c r="K77" s="119"/>
      <c r="L77" s="344"/>
    </row>
    <row r="78" spans="1:12" ht="20" thickTop="1" thickBot="1">
      <c r="A78" s="284"/>
      <c r="B78" s="284"/>
      <c r="C78" s="445" t="s">
        <v>228</v>
      </c>
      <c r="D78" s="445"/>
      <c r="E78" s="445"/>
      <c r="F78" s="286"/>
      <c r="G78" s="286"/>
      <c r="H78" s="110"/>
      <c r="I78" s="110"/>
      <c r="J78" s="110"/>
      <c r="K78" s="110"/>
      <c r="L78" s="339"/>
    </row>
    <row r="79" spans="1:12" ht="19" thickTop="1">
      <c r="A79" s="295">
        <v>9</v>
      </c>
      <c r="B79" s="296"/>
      <c r="C79" s="85" t="s">
        <v>229</v>
      </c>
      <c r="D79" s="297"/>
      <c r="E79" s="298"/>
      <c r="F79" s="86"/>
      <c r="G79" s="299"/>
      <c r="H79" s="108"/>
      <c r="I79" s="108"/>
      <c r="J79" s="108"/>
      <c r="K79" s="108"/>
      <c r="L79" s="343"/>
    </row>
    <row r="80" spans="1:12" ht="18">
      <c r="A80" s="311"/>
      <c r="B80" s="308" t="s">
        <v>137</v>
      </c>
      <c r="C80" s="102" t="s">
        <v>24</v>
      </c>
      <c r="D80" s="81" t="s">
        <v>230</v>
      </c>
      <c r="E80" s="87"/>
      <c r="F80" s="263" t="s">
        <v>6</v>
      </c>
      <c r="G80" s="82">
        <v>3</v>
      </c>
      <c r="H80" s="88"/>
      <c r="I80" s="79"/>
      <c r="J80" s="88"/>
      <c r="K80" s="80"/>
      <c r="L80" s="80"/>
    </row>
    <row r="81" spans="1:12" ht="21">
      <c r="A81" s="263"/>
      <c r="B81" s="308" t="s">
        <v>178</v>
      </c>
      <c r="C81" s="102" t="s">
        <v>24</v>
      </c>
      <c r="D81" s="81" t="s">
        <v>231</v>
      </c>
      <c r="E81" s="283"/>
      <c r="F81" s="263" t="s">
        <v>36</v>
      </c>
      <c r="G81" s="82">
        <v>88</v>
      </c>
      <c r="H81" s="88"/>
      <c r="I81" s="79"/>
      <c r="J81" s="88"/>
      <c r="K81" s="80"/>
      <c r="L81" s="80"/>
    </row>
    <row r="82" spans="1:12" ht="18">
      <c r="A82" s="263"/>
      <c r="B82" s="264" t="s">
        <v>232</v>
      </c>
      <c r="C82" s="315" t="s">
        <v>24</v>
      </c>
      <c r="D82" s="316" t="s">
        <v>233</v>
      </c>
      <c r="E82" s="317"/>
      <c r="F82" s="263" t="s">
        <v>36</v>
      </c>
      <c r="G82" s="318">
        <v>22</v>
      </c>
      <c r="H82" s="88"/>
      <c r="I82" s="79"/>
      <c r="J82" s="88"/>
      <c r="K82" s="80"/>
      <c r="L82" s="80"/>
    </row>
    <row r="83" spans="1:12" ht="18">
      <c r="A83" s="263"/>
      <c r="B83" s="308" t="s">
        <v>77</v>
      </c>
      <c r="C83" s="102" t="s">
        <v>24</v>
      </c>
      <c r="D83" s="81" t="s">
        <v>227</v>
      </c>
      <c r="E83" s="87"/>
      <c r="F83" s="263" t="s">
        <v>36</v>
      </c>
      <c r="G83" s="82">
        <v>22</v>
      </c>
      <c r="H83" s="88"/>
      <c r="I83" s="79"/>
      <c r="J83" s="88"/>
      <c r="K83" s="80"/>
      <c r="L83" s="80"/>
    </row>
    <row r="84" spans="1:12" ht="19" thickBot="1">
      <c r="A84" s="263"/>
      <c r="B84" s="308" t="s">
        <v>78</v>
      </c>
      <c r="C84" s="102" t="s">
        <v>24</v>
      </c>
      <c r="D84" s="81" t="s">
        <v>37</v>
      </c>
      <c r="E84" s="283"/>
      <c r="F84" s="263" t="s">
        <v>36</v>
      </c>
      <c r="G84" s="82">
        <v>5</v>
      </c>
      <c r="H84" s="88"/>
      <c r="I84" s="79"/>
      <c r="J84" s="88"/>
      <c r="K84" s="80"/>
      <c r="L84" s="80"/>
    </row>
    <row r="85" spans="1:12" ht="20" thickTop="1" thickBot="1">
      <c r="A85" s="284"/>
      <c r="B85" s="284"/>
      <c r="C85" s="445" t="s">
        <v>234</v>
      </c>
      <c r="D85" s="445"/>
      <c r="E85" s="445"/>
      <c r="F85" s="286"/>
      <c r="G85" s="286"/>
      <c r="H85" s="110"/>
      <c r="I85" s="110"/>
      <c r="J85" s="110"/>
      <c r="K85" s="110"/>
      <c r="L85" s="111"/>
    </row>
    <row r="86" spans="1:12" ht="19" thickTop="1">
      <c r="A86" s="295">
        <v>10</v>
      </c>
      <c r="B86" s="296"/>
      <c r="C86" s="85" t="s">
        <v>110</v>
      </c>
      <c r="D86" s="297"/>
      <c r="E86" s="298"/>
      <c r="F86" s="86"/>
      <c r="G86" s="299"/>
      <c r="H86" s="108"/>
      <c r="I86" s="108"/>
      <c r="J86" s="108"/>
      <c r="K86" s="108"/>
      <c r="L86" s="108"/>
    </row>
    <row r="87" spans="1:12" ht="18">
      <c r="A87" s="311"/>
      <c r="B87" s="308" t="s">
        <v>235</v>
      </c>
      <c r="C87" s="102" t="s">
        <v>24</v>
      </c>
      <c r="D87" s="81" t="s">
        <v>236</v>
      </c>
      <c r="E87" s="87"/>
      <c r="F87" s="263" t="s">
        <v>6</v>
      </c>
      <c r="G87" s="289">
        <v>5</v>
      </c>
      <c r="H87" s="88"/>
      <c r="I87" s="79"/>
      <c r="J87" s="88"/>
      <c r="K87" s="80"/>
      <c r="L87" s="80"/>
    </row>
    <row r="88" spans="1:12" ht="18">
      <c r="A88" s="263"/>
      <c r="B88" s="308" t="s">
        <v>111</v>
      </c>
      <c r="C88" s="102" t="s">
        <v>24</v>
      </c>
      <c r="D88" s="81" t="s">
        <v>112</v>
      </c>
      <c r="E88" s="283"/>
      <c r="F88" s="263" t="s">
        <v>6</v>
      </c>
      <c r="G88" s="82">
        <v>1</v>
      </c>
      <c r="H88" s="88"/>
      <c r="I88" s="79"/>
      <c r="J88" s="88"/>
      <c r="K88" s="80"/>
      <c r="L88" s="80"/>
    </row>
    <row r="89" spans="1:12" ht="18">
      <c r="A89" s="263"/>
      <c r="B89" s="308"/>
      <c r="C89" s="102"/>
      <c r="D89" s="81" t="s">
        <v>113</v>
      </c>
      <c r="E89" s="283"/>
      <c r="F89" s="263"/>
      <c r="G89" s="82"/>
      <c r="H89" s="88"/>
      <c r="I89" s="79"/>
      <c r="J89" s="88"/>
      <c r="K89" s="80"/>
      <c r="L89" s="80"/>
    </row>
    <row r="90" spans="1:12" ht="21">
      <c r="A90" s="263"/>
      <c r="B90" s="308" t="s">
        <v>237</v>
      </c>
      <c r="C90" s="102" t="s">
        <v>24</v>
      </c>
      <c r="D90" s="81" t="s">
        <v>238</v>
      </c>
      <c r="E90" s="283"/>
      <c r="F90" s="263" t="s">
        <v>36</v>
      </c>
      <c r="G90" s="82">
        <v>56</v>
      </c>
      <c r="H90" s="88"/>
      <c r="I90" s="79"/>
      <c r="J90" s="88"/>
      <c r="K90" s="80"/>
      <c r="L90" s="80"/>
    </row>
    <row r="91" spans="1:12" ht="18">
      <c r="A91" s="263"/>
      <c r="B91" s="308" t="s">
        <v>178</v>
      </c>
      <c r="C91" s="102" t="s">
        <v>24</v>
      </c>
      <c r="D91" s="81" t="s">
        <v>179</v>
      </c>
      <c r="E91" s="283"/>
      <c r="F91" s="263" t="s">
        <v>36</v>
      </c>
      <c r="G91" s="82">
        <v>28</v>
      </c>
      <c r="H91" s="88"/>
      <c r="I91" s="79"/>
      <c r="J91" s="88"/>
      <c r="K91" s="80"/>
      <c r="L91" s="80"/>
    </row>
    <row r="92" spans="1:12" ht="19" thickBot="1">
      <c r="A92" s="263"/>
      <c r="B92" s="308" t="s">
        <v>78</v>
      </c>
      <c r="C92" s="102" t="s">
        <v>24</v>
      </c>
      <c r="D92" s="81" t="s">
        <v>37</v>
      </c>
      <c r="E92" s="283"/>
      <c r="F92" s="263" t="s">
        <v>36</v>
      </c>
      <c r="G92" s="82">
        <v>8</v>
      </c>
      <c r="H92" s="88"/>
      <c r="I92" s="79"/>
      <c r="J92" s="88"/>
      <c r="K92" s="80"/>
      <c r="L92" s="80"/>
    </row>
    <row r="93" spans="1:12" ht="20" thickTop="1" thickBot="1">
      <c r="A93" s="284"/>
      <c r="B93" s="284"/>
      <c r="C93" s="445" t="s">
        <v>239</v>
      </c>
      <c r="D93" s="445"/>
      <c r="E93" s="445"/>
      <c r="F93" s="286"/>
      <c r="G93" s="286"/>
      <c r="H93" s="110"/>
      <c r="I93" s="110"/>
      <c r="J93" s="110"/>
      <c r="K93" s="110"/>
      <c r="L93" s="111"/>
    </row>
    <row r="94" spans="1:12" ht="19" thickTop="1">
      <c r="A94" s="295">
        <v>11</v>
      </c>
      <c r="B94" s="296"/>
      <c r="C94" s="85" t="s">
        <v>240</v>
      </c>
      <c r="D94" s="297"/>
      <c r="E94" s="298"/>
      <c r="F94" s="86"/>
      <c r="G94" s="299"/>
      <c r="H94" s="319"/>
      <c r="I94" s="319"/>
      <c r="J94" s="319"/>
      <c r="K94" s="319"/>
      <c r="L94" s="319"/>
    </row>
    <row r="95" spans="1:12" ht="18">
      <c r="A95" s="263"/>
      <c r="B95" s="264" t="s">
        <v>241</v>
      </c>
      <c r="C95" s="102" t="s">
        <v>24</v>
      </c>
      <c r="D95" s="91" t="s">
        <v>242</v>
      </c>
      <c r="E95" s="92"/>
      <c r="F95" s="263" t="s">
        <v>6</v>
      </c>
      <c r="G95" s="102">
        <v>6</v>
      </c>
      <c r="H95" s="446" t="s">
        <v>214</v>
      </c>
      <c r="I95" s="447"/>
      <c r="J95" s="447"/>
      <c r="K95" s="447"/>
      <c r="L95" s="448"/>
    </row>
    <row r="96" spans="1:12" ht="18">
      <c r="A96" s="263"/>
      <c r="B96" s="264" t="s">
        <v>243</v>
      </c>
      <c r="C96" s="102" t="s">
        <v>24</v>
      </c>
      <c r="D96" s="91" t="s">
        <v>244</v>
      </c>
      <c r="E96" s="92"/>
      <c r="F96" s="263" t="s">
        <v>6</v>
      </c>
      <c r="G96" s="102">
        <v>1</v>
      </c>
      <c r="H96" s="446" t="s">
        <v>214</v>
      </c>
      <c r="I96" s="447"/>
      <c r="J96" s="447"/>
      <c r="K96" s="447"/>
      <c r="L96" s="448"/>
    </row>
    <row r="97" spans="1:12" ht="18">
      <c r="A97" s="263"/>
      <c r="B97" s="264" t="s">
        <v>245</v>
      </c>
      <c r="C97" s="102" t="s">
        <v>24</v>
      </c>
      <c r="D97" s="91" t="s">
        <v>245</v>
      </c>
      <c r="E97" s="92"/>
      <c r="F97" s="263" t="s">
        <v>6</v>
      </c>
      <c r="G97" s="102">
        <v>1</v>
      </c>
      <c r="H97" s="435" t="s">
        <v>214</v>
      </c>
      <c r="I97" s="436"/>
      <c r="J97" s="436"/>
      <c r="K97" s="436"/>
      <c r="L97" s="437"/>
    </row>
    <row r="98" spans="1:12" ht="18">
      <c r="A98" s="263"/>
      <c r="B98" s="264" t="s">
        <v>84</v>
      </c>
      <c r="C98" s="102" t="s">
        <v>24</v>
      </c>
      <c r="D98" s="81" t="s">
        <v>246</v>
      </c>
      <c r="E98" s="92"/>
      <c r="F98" s="263" t="s">
        <v>36</v>
      </c>
      <c r="G98" s="82">
        <v>162</v>
      </c>
      <c r="H98" s="80"/>
      <c r="I98" s="117"/>
      <c r="J98" s="80"/>
      <c r="K98" s="80"/>
      <c r="L98" s="80"/>
    </row>
    <row r="99" spans="1:12" ht="18">
      <c r="A99" s="263"/>
      <c r="B99" s="294" t="s">
        <v>77</v>
      </c>
      <c r="C99" s="102" t="s">
        <v>24</v>
      </c>
      <c r="D99" s="81" t="s">
        <v>35</v>
      </c>
      <c r="E99" s="283"/>
      <c r="F99" s="263" t="s">
        <v>36</v>
      </c>
      <c r="G99" s="82">
        <v>135</v>
      </c>
      <c r="H99" s="88"/>
      <c r="I99" s="117"/>
      <c r="J99" s="88"/>
      <c r="K99" s="80"/>
      <c r="L99" s="80"/>
    </row>
    <row r="100" spans="1:12" ht="18">
      <c r="A100" s="263"/>
      <c r="B100" s="264" t="s">
        <v>78</v>
      </c>
      <c r="C100" s="102" t="s">
        <v>24</v>
      </c>
      <c r="D100" s="81" t="s">
        <v>37</v>
      </c>
      <c r="E100" s="283"/>
      <c r="F100" s="263" t="s">
        <v>36</v>
      </c>
      <c r="G100" s="82">
        <v>14</v>
      </c>
      <c r="H100" s="88"/>
      <c r="I100" s="117"/>
      <c r="J100" s="88"/>
      <c r="K100" s="80"/>
      <c r="L100" s="80"/>
    </row>
    <row r="101" spans="1:12" ht="19" thickBot="1">
      <c r="A101" s="308"/>
      <c r="B101" s="294" t="s">
        <v>85</v>
      </c>
      <c r="C101" s="102" t="s">
        <v>24</v>
      </c>
      <c r="D101" s="309" t="s">
        <v>49</v>
      </c>
      <c r="E101" s="310"/>
      <c r="F101" s="308" t="s">
        <v>17</v>
      </c>
      <c r="G101" s="93">
        <v>1</v>
      </c>
      <c r="H101" s="94"/>
      <c r="I101" s="117"/>
      <c r="J101" s="94"/>
      <c r="K101" s="80"/>
      <c r="L101" s="80"/>
    </row>
    <row r="102" spans="1:12" ht="20" thickTop="1" thickBot="1">
      <c r="A102" s="284"/>
      <c r="B102" s="285"/>
      <c r="C102" s="438" t="s">
        <v>247</v>
      </c>
      <c r="D102" s="439"/>
      <c r="E102" s="440"/>
      <c r="F102" s="284"/>
      <c r="G102" s="284"/>
      <c r="H102" s="320"/>
      <c r="I102" s="320"/>
      <c r="J102" s="320"/>
      <c r="K102" s="320"/>
      <c r="L102" s="111"/>
    </row>
    <row r="103" spans="1:12" ht="25" thickTop="1" thickBot="1">
      <c r="A103" s="175"/>
      <c r="B103" s="175"/>
      <c r="C103" s="449"/>
      <c r="D103" s="449"/>
      <c r="E103" s="449"/>
      <c r="F103" s="123"/>
      <c r="G103" s="123"/>
      <c r="H103" s="124"/>
      <c r="I103" s="124"/>
      <c r="J103" s="124"/>
      <c r="K103" s="125" t="s">
        <v>248</v>
      </c>
      <c r="L103" s="61">
        <f>L102+L93+L85+L78+L71+L57+L44+L29+L24+L17</f>
        <v>0</v>
      </c>
    </row>
    <row r="104" spans="1:12" ht="16" thickTop="1"/>
  </sheetData>
  <mergeCells count="29">
    <mergeCell ref="C103:E103"/>
    <mergeCell ref="C17:E17"/>
    <mergeCell ref="C18:E18"/>
    <mergeCell ref="C24:E24"/>
    <mergeCell ref="C29:E29"/>
    <mergeCell ref="C44:E44"/>
    <mergeCell ref="C57:E57"/>
    <mergeCell ref="C71:E71"/>
    <mergeCell ref="J2:K3"/>
    <mergeCell ref="H7:I7"/>
    <mergeCell ref="J7:K7"/>
    <mergeCell ref="H97:L97"/>
    <mergeCell ref="C102:E102"/>
    <mergeCell ref="J39:K39"/>
    <mergeCell ref="J40:K40"/>
    <mergeCell ref="J41:K41"/>
    <mergeCell ref="J42:K42"/>
    <mergeCell ref="H55:I55"/>
    <mergeCell ref="H59:I59"/>
    <mergeCell ref="C93:E93"/>
    <mergeCell ref="H95:L95"/>
    <mergeCell ref="H96:L96"/>
    <mergeCell ref="C78:E78"/>
    <mergeCell ref="C85:E85"/>
    <mergeCell ref="A7:A8"/>
    <mergeCell ref="B7:B8"/>
    <mergeCell ref="C7:E8"/>
    <mergeCell ref="F7:F8"/>
    <mergeCell ref="G7:G8"/>
  </mergeCells>
  <pageMargins left="0.31496062992125984" right="0.15748031496062992" top="0.23622047244094491" bottom="0.19685039370078741" header="0.15748031496062992" footer="0.15748031496062992"/>
  <pageSetup paperSize="9" scale="60" orientation="portrait" r:id="rId1"/>
  <rowBreaks count="1" manualBreakCount="1">
    <brk id="57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L37"/>
  <sheetViews>
    <sheetView zoomScale="88" zoomScaleNormal="89" workbookViewId="0">
      <selection activeCell="K24" sqref="K24"/>
    </sheetView>
  </sheetViews>
  <sheetFormatPr baseColWidth="10" defaultColWidth="9" defaultRowHeight="20"/>
  <cols>
    <col min="1" max="1" width="6.1640625" style="180" customWidth="1"/>
    <col min="2" max="2" width="8.33203125" style="239" customWidth="1"/>
    <col min="3" max="3" width="5.1640625" style="180" customWidth="1"/>
    <col min="4" max="4" width="19.1640625" style="180" customWidth="1"/>
    <col min="5" max="5" width="35.5" style="180" customWidth="1"/>
    <col min="6" max="7" width="6.1640625" style="180" customWidth="1"/>
    <col min="8" max="11" width="9.5" style="180" customWidth="1"/>
    <col min="12" max="12" width="13.5" style="180" customWidth="1"/>
    <col min="13" max="13" width="2.6640625" style="180" customWidth="1"/>
    <col min="14" max="16384" width="9" style="180"/>
  </cols>
  <sheetData>
    <row r="1" spans="1:12" ht="21">
      <c r="A1" s="56"/>
      <c r="B1" s="179"/>
      <c r="C1" s="51" t="s">
        <v>18</v>
      </c>
      <c r="D1" s="51"/>
      <c r="E1" s="47" t="s">
        <v>268</v>
      </c>
      <c r="F1" s="57"/>
      <c r="G1" s="58"/>
      <c r="H1" s="59"/>
      <c r="I1" s="59"/>
      <c r="J1" s="59"/>
      <c r="K1" s="59"/>
      <c r="L1" s="60"/>
    </row>
    <row r="2" spans="1:12" ht="21">
      <c r="A2" s="56"/>
      <c r="B2" s="181"/>
      <c r="C2" s="51" t="s">
        <v>19</v>
      </c>
      <c r="D2" s="51"/>
      <c r="E2" s="51" t="s">
        <v>269</v>
      </c>
      <c r="F2" s="57"/>
      <c r="G2" s="58"/>
      <c r="H2" s="59"/>
      <c r="I2" s="59"/>
      <c r="J2" s="59"/>
      <c r="K2" s="59"/>
      <c r="L2" s="60"/>
    </row>
    <row r="3" spans="1:12" ht="21">
      <c r="A3" s="56"/>
      <c r="B3" s="181"/>
      <c r="C3" s="51" t="s">
        <v>20</v>
      </c>
      <c r="D3" s="51"/>
      <c r="E3" s="51" t="s">
        <v>308</v>
      </c>
      <c r="F3" s="57"/>
      <c r="G3" s="58"/>
      <c r="H3" s="59"/>
      <c r="I3" s="59"/>
      <c r="J3" s="59"/>
      <c r="K3" s="59"/>
      <c r="L3" s="60"/>
    </row>
    <row r="4" spans="1:12" ht="22" thickBot="1">
      <c r="A4" s="182"/>
      <c r="B4" s="183"/>
      <c r="C4" s="184"/>
      <c r="D4" s="184"/>
      <c r="E4" s="184"/>
      <c r="F4" s="185"/>
      <c r="G4" s="186"/>
      <c r="H4" s="187"/>
      <c r="I4" s="187"/>
      <c r="J4" s="187"/>
      <c r="K4" s="187"/>
      <c r="L4" s="188"/>
    </row>
    <row r="5" spans="1:12" ht="21" thickTop="1">
      <c r="A5" s="460" t="s">
        <v>7</v>
      </c>
      <c r="B5" s="461" t="s">
        <v>73</v>
      </c>
      <c r="C5" s="460" t="s">
        <v>8</v>
      </c>
      <c r="D5" s="460"/>
      <c r="E5" s="460"/>
      <c r="F5" s="428" t="s">
        <v>1</v>
      </c>
      <c r="G5" s="428" t="s">
        <v>21</v>
      </c>
      <c r="H5" s="433" t="s">
        <v>25</v>
      </c>
      <c r="I5" s="434"/>
      <c r="J5" s="433" t="s">
        <v>26</v>
      </c>
      <c r="K5" s="434"/>
      <c r="L5" s="75" t="s">
        <v>27</v>
      </c>
    </row>
    <row r="6" spans="1:12" ht="23.25" customHeight="1">
      <c r="A6" s="460"/>
      <c r="B6" s="462"/>
      <c r="C6" s="460"/>
      <c r="D6" s="460"/>
      <c r="E6" s="460"/>
      <c r="F6" s="430"/>
      <c r="G6" s="431"/>
      <c r="H6" s="77" t="s">
        <v>22</v>
      </c>
      <c r="I6" s="77" t="s">
        <v>23</v>
      </c>
      <c r="J6" s="77" t="s">
        <v>22</v>
      </c>
      <c r="K6" s="77" t="s">
        <v>28</v>
      </c>
      <c r="L6" s="78" t="s">
        <v>29</v>
      </c>
    </row>
    <row r="7" spans="1:12" s="198" customFormat="1" ht="21" customHeight="1">
      <c r="A7" s="189"/>
      <c r="B7" s="190"/>
      <c r="C7" s="191" t="s">
        <v>155</v>
      </c>
      <c r="D7" s="192"/>
      <c r="E7" s="193"/>
      <c r="F7" s="194"/>
      <c r="G7" s="195"/>
      <c r="H7" s="196"/>
      <c r="I7" s="196"/>
      <c r="J7" s="196"/>
      <c r="K7" s="196"/>
      <c r="L7" s="197"/>
    </row>
    <row r="8" spans="1:12" ht="20.25" customHeight="1">
      <c r="A8" s="199"/>
      <c r="B8" s="200"/>
      <c r="C8" s="201"/>
      <c r="D8" s="345" t="s">
        <v>270</v>
      </c>
      <c r="E8" s="202"/>
      <c r="F8" s="203"/>
      <c r="G8" s="203"/>
      <c r="H8" s="204"/>
      <c r="I8" s="204"/>
      <c r="J8" s="204"/>
      <c r="K8" s="204"/>
      <c r="L8" s="204"/>
    </row>
    <row r="9" spans="1:12" s="213" customFormat="1" ht="20.25" customHeight="1">
      <c r="A9" s="199"/>
      <c r="B9" s="321" t="s">
        <v>290</v>
      </c>
      <c r="C9" s="205" t="s">
        <v>24</v>
      </c>
      <c r="D9" s="206" t="s">
        <v>271</v>
      </c>
      <c r="E9" s="207"/>
      <c r="F9" s="208" t="s">
        <v>17</v>
      </c>
      <c r="G9" s="190">
        <v>1</v>
      </c>
      <c r="H9" s="209" t="s">
        <v>30</v>
      </c>
      <c r="I9" s="209" t="s">
        <v>30</v>
      </c>
      <c r="J9" s="210"/>
      <c r="K9" s="211"/>
      <c r="L9" s="212"/>
    </row>
    <row r="10" spans="1:12" s="213" customFormat="1" ht="20.25" customHeight="1">
      <c r="A10" s="199"/>
      <c r="B10" s="321"/>
      <c r="C10" s="201" t="s">
        <v>249</v>
      </c>
      <c r="D10" s="214"/>
      <c r="E10" s="202"/>
      <c r="F10" s="203"/>
      <c r="G10" s="203"/>
      <c r="H10" s="204"/>
      <c r="I10" s="204"/>
      <c r="J10" s="204"/>
      <c r="K10" s="204"/>
      <c r="L10" s="204"/>
    </row>
    <row r="11" spans="1:12" s="198" customFormat="1" ht="20.25" customHeight="1">
      <c r="A11" s="215"/>
      <c r="B11" s="328" t="s">
        <v>289</v>
      </c>
      <c r="C11" s="325" t="s">
        <v>24</v>
      </c>
      <c r="D11" s="206" t="s">
        <v>250</v>
      </c>
      <c r="E11" s="265"/>
      <c r="F11" s="208" t="s">
        <v>6</v>
      </c>
      <c r="G11" s="190">
        <v>1</v>
      </c>
      <c r="H11" s="217"/>
      <c r="I11" s="211"/>
      <c r="J11" s="217"/>
      <c r="K11" s="211"/>
      <c r="L11" s="212"/>
    </row>
    <row r="12" spans="1:12" s="198" customFormat="1" ht="20.25" customHeight="1">
      <c r="A12" s="322"/>
      <c r="B12" s="346"/>
      <c r="C12" s="201" t="s">
        <v>272</v>
      </c>
      <c r="D12" s="214"/>
      <c r="E12" s="202"/>
      <c r="F12" s="203"/>
      <c r="G12" s="203"/>
      <c r="H12" s="204"/>
      <c r="I12" s="211"/>
      <c r="J12" s="204"/>
      <c r="K12" s="211"/>
      <c r="L12" s="212"/>
    </row>
    <row r="13" spans="1:12" s="198" customFormat="1" ht="18">
      <c r="A13" s="199"/>
      <c r="B13" s="323" t="s">
        <v>156</v>
      </c>
      <c r="C13" s="205" t="s">
        <v>24</v>
      </c>
      <c r="D13" s="347" t="s">
        <v>273</v>
      </c>
      <c r="E13" s="207"/>
      <c r="F13" s="208" t="s">
        <v>157</v>
      </c>
      <c r="G13" s="190">
        <v>30</v>
      </c>
      <c r="H13" s="217"/>
      <c r="I13" s="211"/>
      <c r="J13" s="217"/>
      <c r="K13" s="211"/>
      <c r="L13" s="212"/>
    </row>
    <row r="14" spans="1:12" s="198" customFormat="1" ht="18">
      <c r="A14" s="215"/>
      <c r="B14" s="323" t="s">
        <v>252</v>
      </c>
      <c r="C14" s="205" t="s">
        <v>24</v>
      </c>
      <c r="D14" s="347" t="s">
        <v>253</v>
      </c>
      <c r="E14" s="207"/>
      <c r="F14" s="208" t="s">
        <v>36</v>
      </c>
      <c r="G14" s="190">
        <v>2</v>
      </c>
      <c r="H14" s="217"/>
      <c r="I14" s="211"/>
      <c r="J14" s="217"/>
      <c r="K14" s="211"/>
      <c r="L14" s="212"/>
    </row>
    <row r="15" spans="1:12" s="198" customFormat="1" ht="18">
      <c r="A15" s="215"/>
      <c r="B15" s="323" t="s">
        <v>158</v>
      </c>
      <c r="C15" s="205" t="s">
        <v>24</v>
      </c>
      <c r="D15" s="347" t="s">
        <v>251</v>
      </c>
      <c r="E15" s="207"/>
      <c r="F15" s="208" t="s">
        <v>157</v>
      </c>
      <c r="G15" s="190">
        <f>G13</f>
        <v>30</v>
      </c>
      <c r="H15" s="217"/>
      <c r="I15" s="211"/>
      <c r="J15" s="217"/>
      <c r="K15" s="211"/>
      <c r="L15" s="212"/>
    </row>
    <row r="16" spans="1:12" s="198" customFormat="1" ht="20.25" customHeight="1">
      <c r="A16" s="215"/>
      <c r="B16" s="219" t="s">
        <v>284</v>
      </c>
      <c r="C16" s="205" t="s">
        <v>24</v>
      </c>
      <c r="D16" s="218" t="s">
        <v>274</v>
      </c>
      <c r="E16" s="207"/>
      <c r="F16" s="208" t="s">
        <v>6</v>
      </c>
      <c r="G16" s="190">
        <v>2</v>
      </c>
      <c r="H16" s="217"/>
      <c r="I16" s="211"/>
      <c r="J16" s="217"/>
      <c r="K16" s="211"/>
      <c r="L16" s="212"/>
    </row>
    <row r="17" spans="1:12" s="198" customFormat="1" ht="20.25" customHeight="1">
      <c r="A17" s="215"/>
      <c r="B17" s="321" t="s">
        <v>285</v>
      </c>
      <c r="C17" s="205" t="s">
        <v>24</v>
      </c>
      <c r="D17" s="218" t="s">
        <v>275</v>
      </c>
      <c r="E17" s="207"/>
      <c r="F17" s="208" t="s">
        <v>17</v>
      </c>
      <c r="G17" s="190">
        <v>1</v>
      </c>
      <c r="H17" s="209"/>
      <c r="I17" s="209"/>
      <c r="J17" s="210"/>
      <c r="K17" s="211"/>
      <c r="L17" s="212"/>
    </row>
    <row r="18" spans="1:12" s="198" customFormat="1" ht="20.25" customHeight="1">
      <c r="A18" s="215"/>
      <c r="B18" s="321" t="s">
        <v>277</v>
      </c>
      <c r="C18" s="205" t="s">
        <v>24</v>
      </c>
      <c r="D18" s="218" t="s">
        <v>276</v>
      </c>
      <c r="E18" s="207"/>
      <c r="F18" s="208" t="s">
        <v>17</v>
      </c>
      <c r="G18" s="190">
        <v>1</v>
      </c>
      <c r="H18" s="209"/>
      <c r="I18" s="209"/>
      <c r="J18" s="210"/>
      <c r="K18" s="211"/>
      <c r="L18" s="212"/>
    </row>
    <row r="19" spans="1:12" s="198" customFormat="1" ht="20.25" customHeight="1">
      <c r="A19" s="215"/>
      <c r="B19" s="216" t="s">
        <v>277</v>
      </c>
      <c r="C19" s="205" t="s">
        <v>24</v>
      </c>
      <c r="D19" s="218" t="s">
        <v>278</v>
      </c>
      <c r="E19" s="207"/>
      <c r="F19" s="208" t="s">
        <v>17</v>
      </c>
      <c r="G19" s="190">
        <v>1</v>
      </c>
      <c r="H19" s="209"/>
      <c r="I19" s="209"/>
      <c r="J19" s="210"/>
      <c r="K19" s="211"/>
      <c r="L19" s="212"/>
    </row>
    <row r="20" spans="1:12" s="198" customFormat="1" ht="18">
      <c r="A20" s="215"/>
      <c r="B20" s="321" t="s">
        <v>286</v>
      </c>
      <c r="C20" s="205" t="s">
        <v>24</v>
      </c>
      <c r="D20" s="218" t="s">
        <v>279</v>
      </c>
      <c r="E20" s="207"/>
      <c r="F20" s="208" t="s">
        <v>17</v>
      </c>
      <c r="G20" s="190">
        <v>1</v>
      </c>
      <c r="H20" s="209"/>
      <c r="I20" s="209"/>
      <c r="J20" s="210"/>
      <c r="K20" s="211"/>
      <c r="L20" s="212"/>
    </row>
    <row r="21" spans="1:12" s="198" customFormat="1" ht="19">
      <c r="A21" s="215"/>
      <c r="B21" s="329"/>
      <c r="C21" s="330" t="s">
        <v>254</v>
      </c>
      <c r="D21" s="331"/>
      <c r="E21" s="332"/>
      <c r="F21" s="333"/>
      <c r="G21" s="333"/>
      <c r="H21" s="334"/>
      <c r="I21" s="334"/>
      <c r="J21" s="334"/>
      <c r="K21" s="211"/>
      <c r="L21" s="212"/>
    </row>
    <row r="22" spans="1:12" s="198" customFormat="1" ht="19">
      <c r="A22" s="215"/>
      <c r="B22" s="329" t="s">
        <v>287</v>
      </c>
      <c r="C22" s="335" t="s">
        <v>24</v>
      </c>
      <c r="D22" s="336" t="s">
        <v>280</v>
      </c>
      <c r="E22" s="337"/>
      <c r="F22" s="338" t="s">
        <v>6</v>
      </c>
      <c r="G22" s="190">
        <v>1</v>
      </c>
      <c r="H22" s="210"/>
      <c r="I22" s="211"/>
      <c r="J22" s="217"/>
      <c r="K22" s="211"/>
      <c r="L22" s="212"/>
    </row>
    <row r="23" spans="1:12" s="198" customFormat="1" ht="19">
      <c r="A23" s="215"/>
      <c r="B23" s="329" t="s">
        <v>281</v>
      </c>
      <c r="C23" s="335" t="s">
        <v>24</v>
      </c>
      <c r="D23" s="336" t="s">
        <v>282</v>
      </c>
      <c r="E23" s="337"/>
      <c r="F23" s="208" t="s">
        <v>6</v>
      </c>
      <c r="G23" s="190">
        <v>1</v>
      </c>
      <c r="H23" s="210"/>
      <c r="I23" s="211"/>
      <c r="J23" s="217"/>
      <c r="K23" s="211"/>
      <c r="L23" s="212"/>
    </row>
    <row r="24" spans="1:12" s="198" customFormat="1" ht="20.25" customHeight="1">
      <c r="A24" s="215"/>
      <c r="B24" s="329" t="s">
        <v>288</v>
      </c>
      <c r="C24" s="335" t="s">
        <v>24</v>
      </c>
      <c r="D24" s="336" t="s">
        <v>256</v>
      </c>
      <c r="E24" s="337"/>
      <c r="F24" s="208" t="s">
        <v>36</v>
      </c>
      <c r="G24" s="190">
        <v>22</v>
      </c>
      <c r="H24" s="217"/>
      <c r="I24" s="211"/>
      <c r="J24" s="217"/>
      <c r="K24" s="211"/>
      <c r="L24" s="212"/>
    </row>
    <row r="25" spans="1:12" s="198" customFormat="1" ht="20.25" customHeight="1">
      <c r="A25" s="215"/>
      <c r="B25" s="329" t="s">
        <v>77</v>
      </c>
      <c r="C25" s="335" t="s">
        <v>24</v>
      </c>
      <c r="D25" s="336" t="s">
        <v>257</v>
      </c>
      <c r="E25" s="337"/>
      <c r="F25" s="208" t="s">
        <v>36</v>
      </c>
      <c r="G25" s="190">
        <v>6</v>
      </c>
      <c r="H25" s="217"/>
      <c r="I25" s="211"/>
      <c r="J25" s="217"/>
      <c r="K25" s="211"/>
      <c r="L25" s="212"/>
    </row>
    <row r="26" spans="1:12" s="198" customFormat="1" ht="20.25" customHeight="1">
      <c r="A26" s="215"/>
      <c r="B26" s="105" t="s">
        <v>78</v>
      </c>
      <c r="C26" s="335" t="s">
        <v>24</v>
      </c>
      <c r="D26" s="81" t="s">
        <v>258</v>
      </c>
      <c r="E26" s="96"/>
      <c r="F26" s="97" t="s">
        <v>36</v>
      </c>
      <c r="G26" s="82">
        <v>4</v>
      </c>
      <c r="H26" s="266"/>
      <c r="I26" s="211"/>
      <c r="J26" s="266"/>
      <c r="K26" s="211"/>
      <c r="L26" s="212"/>
    </row>
    <row r="27" spans="1:12" s="198" customFormat="1" ht="20.25" customHeight="1" thickBot="1">
      <c r="A27" s="220"/>
      <c r="B27" s="221"/>
      <c r="C27" s="222"/>
      <c r="D27" s="223"/>
      <c r="E27" s="224"/>
      <c r="F27" s="225"/>
      <c r="G27" s="226"/>
      <c r="H27" s="227"/>
      <c r="I27" s="228"/>
      <c r="J27" s="227"/>
      <c r="K27" s="229"/>
      <c r="L27" s="267"/>
    </row>
    <row r="28" spans="1:12" s="198" customFormat="1" ht="20.25" customHeight="1" thickTop="1" thickBot="1">
      <c r="A28" s="230"/>
      <c r="B28" s="231"/>
      <c r="C28" s="457" t="s">
        <v>159</v>
      </c>
      <c r="D28" s="458"/>
      <c r="E28" s="459"/>
      <c r="F28" s="232"/>
      <c r="G28" s="232"/>
      <c r="H28" s="233"/>
      <c r="I28" s="233"/>
      <c r="J28" s="233"/>
      <c r="K28" s="234"/>
      <c r="L28" s="61">
        <f>SUM(L9:L27)</f>
        <v>0</v>
      </c>
    </row>
    <row r="29" spans="1:12" s="198" customFormat="1" ht="20.25" customHeight="1" thickTop="1">
      <c r="A29" s="180"/>
      <c r="B29" s="236"/>
      <c r="C29" s="180"/>
      <c r="D29" s="180"/>
      <c r="E29" s="180"/>
      <c r="F29" s="180"/>
      <c r="G29" s="180"/>
      <c r="H29" s="180"/>
      <c r="I29" s="180"/>
      <c r="J29" s="180"/>
      <c r="K29" s="180"/>
      <c r="L29" s="180"/>
    </row>
    <row r="30" spans="1:12" s="198" customFormat="1" ht="20.25" customHeight="1">
      <c r="A30" s="180"/>
      <c r="B30" s="237"/>
      <c r="C30" s="180"/>
      <c r="D30" s="180"/>
      <c r="E30" s="180"/>
      <c r="F30" s="180"/>
      <c r="G30" s="180"/>
      <c r="H30" s="180"/>
      <c r="I30" s="180"/>
      <c r="J30" s="180"/>
      <c r="K30" s="180"/>
      <c r="L30" s="180"/>
    </row>
    <row r="31" spans="1:12" s="198" customFormat="1">
      <c r="A31" s="180"/>
      <c r="B31" s="238"/>
      <c r="C31" s="180"/>
      <c r="D31" s="180"/>
      <c r="E31" s="180"/>
      <c r="F31" s="180"/>
      <c r="G31" s="180"/>
      <c r="H31" s="180"/>
      <c r="I31" s="180"/>
      <c r="J31" s="180"/>
      <c r="K31" s="180"/>
      <c r="L31" s="180"/>
    </row>
    <row r="32" spans="1:12" s="198" customFormat="1">
      <c r="A32" s="180"/>
      <c r="B32" s="239"/>
      <c r="C32" s="180"/>
      <c r="D32" s="180"/>
      <c r="E32" s="180"/>
      <c r="F32" s="180"/>
      <c r="G32" s="180"/>
      <c r="H32" s="180"/>
      <c r="I32" s="180"/>
      <c r="J32" s="180"/>
      <c r="K32" s="180"/>
      <c r="L32" s="180"/>
    </row>
    <row r="33" spans="1:12" s="198" customFormat="1">
      <c r="A33" s="180"/>
      <c r="B33" s="239"/>
      <c r="C33" s="180"/>
      <c r="D33" s="180"/>
      <c r="E33" s="180"/>
      <c r="F33" s="180"/>
      <c r="G33" s="180"/>
      <c r="H33" s="180"/>
      <c r="I33" s="180"/>
      <c r="J33" s="180"/>
      <c r="K33" s="180"/>
      <c r="L33" s="180"/>
    </row>
    <row r="34" spans="1:12" s="198" customFormat="1">
      <c r="A34" s="180"/>
      <c r="B34" s="239"/>
      <c r="C34" s="180"/>
      <c r="D34" s="180"/>
      <c r="E34" s="180"/>
      <c r="F34" s="180"/>
      <c r="G34" s="180"/>
      <c r="H34" s="180"/>
      <c r="I34" s="180"/>
      <c r="J34" s="180"/>
      <c r="K34" s="180"/>
      <c r="L34" s="180"/>
    </row>
    <row r="35" spans="1:12" s="198" customFormat="1">
      <c r="A35" s="180"/>
      <c r="B35" s="239"/>
      <c r="C35" s="180"/>
      <c r="D35" s="180"/>
      <c r="E35" s="180"/>
      <c r="F35" s="180"/>
      <c r="G35" s="180"/>
      <c r="H35" s="180"/>
      <c r="I35" s="180"/>
      <c r="J35" s="180"/>
      <c r="K35" s="180"/>
      <c r="L35" s="180"/>
    </row>
    <row r="36" spans="1:12" s="198" customFormat="1">
      <c r="A36" s="180"/>
      <c r="B36" s="239"/>
      <c r="C36" s="180"/>
      <c r="D36" s="180"/>
      <c r="E36" s="180"/>
      <c r="F36" s="180"/>
      <c r="G36" s="180"/>
      <c r="H36" s="180"/>
      <c r="I36" s="180"/>
      <c r="J36" s="180"/>
      <c r="K36" s="180"/>
      <c r="L36" s="180"/>
    </row>
    <row r="37" spans="1:12" s="235" customFormat="1" ht="20.25" customHeight="1">
      <c r="A37" s="180"/>
      <c r="B37" s="239"/>
      <c r="C37" s="180"/>
      <c r="D37" s="180"/>
      <c r="E37" s="180"/>
      <c r="F37" s="180"/>
      <c r="G37" s="180"/>
      <c r="H37" s="180"/>
      <c r="I37" s="180"/>
      <c r="J37" s="180"/>
      <c r="K37" s="180"/>
      <c r="L37" s="180"/>
    </row>
  </sheetData>
  <mergeCells count="8">
    <mergeCell ref="J5:K5"/>
    <mergeCell ref="G5:G6"/>
    <mergeCell ref="H5:I5"/>
    <mergeCell ref="C28:E28"/>
    <mergeCell ref="A5:A6"/>
    <mergeCell ref="B5:B6"/>
    <mergeCell ref="C5:E6"/>
    <mergeCell ref="F5:F6"/>
  </mergeCells>
  <pageMargins left="0.31496062992125984" right="0.11811023622047245" top="0.31496062992125984" bottom="0.27559055118110237" header="0.15748031496062992" footer="0.15748031496062992"/>
  <pageSetup paperSize="9" scale="6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L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min="1" max="1" width="5.5" style="180" customWidth="1"/>
    <col min="2" max="2" width="7.1640625" style="262" customWidth="1"/>
    <col min="3" max="3" width="5.5" style="180" customWidth="1"/>
    <col min="4" max="4" width="19.1640625" style="180" customWidth="1"/>
    <col min="5" max="5" width="40" style="180" customWidth="1"/>
    <col min="6" max="7" width="6.33203125" style="180" customWidth="1"/>
    <col min="8" max="11" width="10.1640625" style="180" customWidth="1"/>
    <col min="12" max="12" width="14.1640625" style="180" customWidth="1"/>
    <col min="13" max="16384" width="7.1640625" style="180"/>
  </cols>
  <sheetData>
    <row r="1" spans="1:12" ht="20.25" customHeight="1">
      <c r="A1" s="50"/>
      <c r="B1" s="240"/>
      <c r="C1" s="51"/>
      <c r="D1" s="51"/>
      <c r="E1" s="51"/>
      <c r="F1" s="52"/>
      <c r="G1" s="53"/>
      <c r="H1" s="54"/>
      <c r="I1" s="54"/>
      <c r="J1" s="54"/>
      <c r="K1" s="54"/>
      <c r="L1" s="55"/>
    </row>
    <row r="2" spans="1:12" ht="20.25" customHeight="1">
      <c r="A2" s="50"/>
      <c r="B2" s="240"/>
      <c r="C2" s="51" t="s">
        <v>18</v>
      </c>
      <c r="D2" s="51"/>
      <c r="E2" s="327" t="s">
        <v>268</v>
      </c>
      <c r="F2" s="52"/>
      <c r="G2" s="53"/>
      <c r="H2" s="54"/>
      <c r="I2" s="54"/>
      <c r="J2" s="54"/>
      <c r="K2" s="54"/>
      <c r="L2" s="55"/>
    </row>
    <row r="3" spans="1:12" ht="20.25" customHeight="1">
      <c r="A3" s="50"/>
      <c r="B3" s="240"/>
      <c r="C3" s="51" t="s">
        <v>19</v>
      </c>
      <c r="D3" s="51"/>
      <c r="E3" s="326" t="s">
        <v>269</v>
      </c>
      <c r="F3" s="52"/>
      <c r="G3" s="53"/>
      <c r="H3" s="54"/>
      <c r="I3" s="54"/>
      <c r="J3" s="54"/>
      <c r="K3" s="54"/>
      <c r="L3" s="55"/>
    </row>
    <row r="4" spans="1:12" ht="20.25" customHeight="1">
      <c r="A4" s="50"/>
      <c r="B4" s="240"/>
      <c r="C4" s="51" t="s">
        <v>20</v>
      </c>
      <c r="D4" s="51"/>
      <c r="E4" s="51" t="s">
        <v>309</v>
      </c>
      <c r="F4" s="52"/>
      <c r="G4" s="53"/>
      <c r="H4" s="54"/>
      <c r="I4" s="54"/>
      <c r="J4" s="54"/>
      <c r="K4" s="54"/>
      <c r="L4" s="55"/>
    </row>
    <row r="5" spans="1:12" ht="20.25" customHeight="1" thickBot="1">
      <c r="A5" s="241"/>
      <c r="B5" s="242"/>
      <c r="C5" s="184"/>
      <c r="D5" s="184"/>
      <c r="E5" s="184"/>
      <c r="F5" s="184"/>
      <c r="G5" s="243"/>
      <c r="H5" s="244"/>
      <c r="I5" s="244"/>
      <c r="J5" s="244"/>
      <c r="K5" s="244"/>
      <c r="L5" s="245"/>
    </row>
    <row r="6" spans="1:12" ht="14" customHeight="1" thickTop="1">
      <c r="A6" s="52"/>
      <c r="B6" s="240"/>
      <c r="C6" s="52"/>
      <c r="D6" s="52"/>
      <c r="E6" s="52"/>
      <c r="F6" s="52"/>
      <c r="G6" s="53"/>
      <c r="H6" s="54"/>
      <c r="I6" s="54"/>
      <c r="J6" s="54"/>
      <c r="K6" s="54"/>
      <c r="L6" s="246"/>
    </row>
    <row r="7" spans="1:12" ht="22.5" customHeight="1">
      <c r="A7" s="460" t="s">
        <v>7</v>
      </c>
      <c r="B7" s="467" t="s">
        <v>73</v>
      </c>
      <c r="C7" s="460" t="s">
        <v>8</v>
      </c>
      <c r="D7" s="460"/>
      <c r="E7" s="460"/>
      <c r="F7" s="468" t="s">
        <v>1</v>
      </c>
      <c r="G7" s="468" t="s">
        <v>21</v>
      </c>
      <c r="H7" s="465" t="s">
        <v>25</v>
      </c>
      <c r="I7" s="466"/>
      <c r="J7" s="465" t="s">
        <v>26</v>
      </c>
      <c r="K7" s="466"/>
      <c r="L7" s="248" t="s">
        <v>27</v>
      </c>
    </row>
    <row r="8" spans="1:12">
      <c r="A8" s="460"/>
      <c r="B8" s="467"/>
      <c r="C8" s="460"/>
      <c r="D8" s="460"/>
      <c r="E8" s="460"/>
      <c r="F8" s="469"/>
      <c r="G8" s="470"/>
      <c r="H8" s="249" t="s">
        <v>22</v>
      </c>
      <c r="I8" s="249" t="s">
        <v>23</v>
      </c>
      <c r="J8" s="249" t="s">
        <v>22</v>
      </c>
      <c r="K8" s="249" t="s">
        <v>28</v>
      </c>
      <c r="L8" s="250" t="s">
        <v>29</v>
      </c>
    </row>
    <row r="9" spans="1:12" s="198" customFormat="1" ht="21.75" customHeight="1">
      <c r="A9" s="199">
        <v>1</v>
      </c>
      <c r="B9" s="247"/>
      <c r="C9" s="201" t="s">
        <v>160</v>
      </c>
      <c r="D9" s="214"/>
      <c r="E9" s="202"/>
      <c r="F9" s="203"/>
      <c r="G9" s="203"/>
      <c r="H9" s="204"/>
      <c r="I9" s="204"/>
      <c r="J9" s="204"/>
      <c r="K9" s="204"/>
      <c r="L9" s="204"/>
    </row>
    <row r="10" spans="1:12" s="198" customFormat="1" ht="21.75" customHeight="1">
      <c r="A10" s="251"/>
      <c r="B10" s="252" t="s">
        <v>161</v>
      </c>
      <c r="C10" s="253" t="s">
        <v>24</v>
      </c>
      <c r="D10" s="463" t="s">
        <v>162</v>
      </c>
      <c r="E10" s="464"/>
      <c r="F10" s="254" t="s">
        <v>6</v>
      </c>
      <c r="G10" s="255">
        <v>1</v>
      </c>
      <c r="H10" s="256"/>
      <c r="I10" s="257"/>
      <c r="J10" s="258"/>
      <c r="K10" s="257"/>
      <c r="L10" s="259">
        <f>K10+I10</f>
        <v>0</v>
      </c>
    </row>
    <row r="11" spans="1:12" s="198" customFormat="1" ht="21.75" customHeight="1">
      <c r="A11" s="251"/>
      <c r="B11" s="252"/>
      <c r="C11" s="253"/>
      <c r="D11" s="218" t="s">
        <v>291</v>
      </c>
      <c r="E11" s="324"/>
      <c r="F11" s="254"/>
      <c r="G11" s="255"/>
      <c r="H11" s="256"/>
      <c r="I11" s="257"/>
      <c r="J11" s="258"/>
      <c r="K11" s="257"/>
      <c r="L11" s="259"/>
    </row>
    <row r="12" spans="1:12" s="198" customFormat="1" ht="21.75" customHeight="1">
      <c r="A12" s="215"/>
      <c r="B12" s="260"/>
      <c r="C12" s="205"/>
      <c r="D12" s="218"/>
      <c r="E12" s="207"/>
      <c r="F12" s="208"/>
      <c r="G12" s="190"/>
      <c r="H12" s="217"/>
      <c r="I12" s="211"/>
      <c r="J12" s="217"/>
      <c r="K12" s="211"/>
      <c r="L12" s="212"/>
    </row>
    <row r="13" spans="1:12" s="198" customFormat="1" ht="21.75" customHeight="1" thickBot="1">
      <c r="A13" s="215"/>
      <c r="B13" s="260"/>
      <c r="C13" s="205"/>
      <c r="D13" s="218"/>
      <c r="E13" s="207"/>
      <c r="F13" s="208"/>
      <c r="G13" s="190"/>
      <c r="H13" s="217"/>
      <c r="I13" s="211"/>
      <c r="J13" s="217"/>
      <c r="K13" s="211"/>
      <c r="L13" s="212"/>
    </row>
    <row r="14" spans="1:12" s="198" customFormat="1" ht="25" thickTop="1" thickBot="1">
      <c r="A14" s="230"/>
      <c r="B14" s="261"/>
      <c r="C14" s="457" t="s">
        <v>159</v>
      </c>
      <c r="D14" s="458"/>
      <c r="E14" s="459"/>
      <c r="F14" s="232"/>
      <c r="G14" s="232"/>
      <c r="H14" s="233"/>
      <c r="I14" s="233"/>
      <c r="J14" s="233"/>
      <c r="K14" s="234"/>
      <c r="L14" s="61">
        <f>SUM(L10:L13)</f>
        <v>0</v>
      </c>
    </row>
    <row r="15" spans="1:12" ht="21" thickTop="1"/>
    <row r="24" spans="12:12">
      <c r="L24" s="180" t="s">
        <v>9</v>
      </c>
    </row>
  </sheetData>
  <mergeCells count="9">
    <mergeCell ref="D10:E10"/>
    <mergeCell ref="C14:E14"/>
    <mergeCell ref="J7:K7"/>
    <mergeCell ref="A7:A8"/>
    <mergeCell ref="B7:B8"/>
    <mergeCell ref="C7:E8"/>
    <mergeCell ref="F7:F8"/>
    <mergeCell ref="G7:G8"/>
    <mergeCell ref="H7:I7"/>
  </mergeCells>
  <pageMargins left="0.35433070866141736" right="0.15748031496062992" top="0.23622047244094491" bottom="0.31496062992125984" header="0.15748031496062992" footer="0.19685039370078741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sum Int.+ระบบ 13-05-68</vt:lpstr>
      <vt:lpstr>Int. 13-05-68</vt:lpstr>
      <vt:lpstr>EE 13-05-68</vt:lpstr>
      <vt:lpstr>AC 7-05-68</vt:lpstr>
      <vt:lpstr>FP 7-05-68</vt:lpstr>
      <vt:lpstr>'AC 7-05-68'!Print_Area</vt:lpstr>
      <vt:lpstr>'EE 13-05-68'!Print_Area</vt:lpstr>
      <vt:lpstr>'Int. 13-05-68'!Print_Area</vt:lpstr>
      <vt:lpstr>'sum Int.+ระบบ 13-05-68'!Print_Area</vt:lpstr>
      <vt:lpstr>'AC 7-05-68'!Print_Titles</vt:lpstr>
      <vt:lpstr>'EE 13-05-68'!Print_Titles</vt:lpstr>
      <vt:lpstr>'Int. 13-05-68'!Print_Titles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iLLuSioN</dc:creator>
  <cp:lastModifiedBy>Microsoft Office User</cp:lastModifiedBy>
  <cp:lastPrinted>2025-05-20T06:40:52Z</cp:lastPrinted>
  <dcterms:created xsi:type="dcterms:W3CDTF">2019-02-12T17:16:47Z</dcterms:created>
  <dcterms:modified xsi:type="dcterms:W3CDTF">2025-06-10T16:23:23Z</dcterms:modified>
</cp:coreProperties>
</file>