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677022/Desktop/woodman/boq_app/output/"/>
    </mc:Choice>
  </mc:AlternateContent>
  <xr:revisionPtr revIDLastSave="0" documentId="13_ncr:1_{CC340605-EBB0-274F-BFE7-599525B5BD0E}" xr6:coauthVersionLast="36" xr6:coauthVersionMax="36" xr10:uidLastSave="{00000000-0000-0000-0000-000000000000}"/>
  <bookViews>
    <workbookView minimized="1" xWindow="0" yWindow="760" windowWidth="34560" windowHeight="20480" tabRatio="384" xr2:uid="{00000000-000D-0000-FFFF-FFFF00000000}"/>
  </bookViews>
  <sheets>
    <sheet name="sum Int.+ระบบ 13-05-68" sheetId="1" r:id="rId1"/>
    <sheet name="Int. 13-05-68" sheetId="2" r:id="rId2"/>
    <sheet name="EE 13-05-68" sheetId="3" r:id="rId3"/>
    <sheet name="AC 7-05-68" sheetId="4" r:id="rId4"/>
    <sheet name="FP 7-05-68" sheetId="5" r:id="rId5"/>
  </sheets>
  <definedNames>
    <definedName name="Excel_BuiltIn_Print_Area_2">"$#REF!.$A$1:$K$51"</definedName>
    <definedName name="_xlnm.Print_Area" localSheetId="3">'AC 7-05-68'!$A$1:$L$29</definedName>
    <definedName name="_xlnm.Print_Area" localSheetId="2">'EE 13-05-68'!$A$1:$L$103</definedName>
    <definedName name="_xlnm.Print_Area" localSheetId="1">'Int. 13-05-68'!$A$1:$I$97</definedName>
    <definedName name="_xlnm.Print_Area" localSheetId="0">'sum Int.+ระบบ 13-05-68'!$A$1:$D$31</definedName>
    <definedName name="Print_Area_MI" localSheetId="3">#REF!</definedName>
    <definedName name="Print_Area_MI" localSheetId="2">#REF!</definedName>
    <definedName name="Print_Area_MI" localSheetId="4">#REF!</definedName>
    <definedName name="Print_Area_MI" localSheetId="0">#REF!</definedName>
    <definedName name="Print_Area_MI">#REF!</definedName>
    <definedName name="_xlnm.Print_Titles" localSheetId="3">'AC 7-05-68'!$1:$6</definedName>
    <definedName name="_xlnm.Print_Titles" localSheetId="2">'EE 13-05-68'!$1:$8</definedName>
    <definedName name="_xlnm.Print_Titles" localSheetId="1">'Int. 13-05-68'!$2:$10</definedName>
    <definedName name="Print_Titles_MI" localSheetId="3">#REF!</definedName>
    <definedName name="Print_Titles_MI" localSheetId="2">#REF!</definedName>
    <definedName name="Print_Titles_MI" localSheetId="4">#REF!</definedName>
    <definedName name="PRINT_TITLES_MI" localSheetId="0">#REF!</definedName>
    <definedName name="Print_Titles_MI">#REF!</definedName>
  </definedNames>
  <calcPr calcId="181029"/>
</workbook>
</file>

<file path=xl/calcChain.xml><?xml version="1.0" encoding="utf-8"?>
<calcChain xmlns="http://schemas.openxmlformats.org/spreadsheetml/2006/main">
  <c r="L10" i="5" l="1"/>
  <c r="L14" i="5" s="1"/>
  <c r="D15" i="1" s="1"/>
  <c r="L28" i="4"/>
  <c r="G15" i="4"/>
  <c r="L103" i="3"/>
  <c r="D13" i="1" s="1"/>
  <c r="L57" i="3"/>
  <c r="C96" i="2"/>
  <c r="I92" i="2"/>
  <c r="I90" i="2"/>
  <c r="I89" i="2"/>
  <c r="I88" i="2"/>
  <c r="I96" i="2" s="1"/>
  <c r="C86" i="2"/>
  <c r="I84" i="2"/>
  <c r="I83" i="2"/>
  <c r="I82" i="2"/>
  <c r="I81" i="2"/>
  <c r="I80" i="2"/>
  <c r="I86" i="2" s="1"/>
  <c r="I79" i="2"/>
  <c r="I77" i="2"/>
  <c r="C77" i="2"/>
  <c r="I75" i="2"/>
  <c r="I74" i="2"/>
  <c r="C72" i="2"/>
  <c r="I69" i="2"/>
  <c r="I68" i="2"/>
  <c r="I72" i="2" s="1"/>
  <c r="C66" i="2"/>
  <c r="I64" i="2"/>
  <c r="I63" i="2"/>
  <c r="I62" i="2"/>
  <c r="I60" i="2"/>
  <c r="I55" i="2"/>
  <c r="I66" i="2" s="1"/>
  <c r="C53" i="2"/>
  <c r="I50" i="2"/>
  <c r="I49" i="2"/>
  <c r="I48" i="2"/>
  <c r="I47" i="2"/>
  <c r="I46" i="2"/>
  <c r="I45" i="2"/>
  <c r="I44" i="2"/>
  <c r="I40" i="2"/>
  <c r="I39" i="2"/>
  <c r="I38" i="2"/>
  <c r="I37" i="2"/>
  <c r="I36" i="2"/>
  <c r="I35" i="2"/>
  <c r="I53" i="2" s="1"/>
  <c r="I33" i="2"/>
  <c r="C33" i="2"/>
  <c r="I29" i="2"/>
  <c r="I28" i="2"/>
  <c r="C26" i="2"/>
  <c r="I24" i="2"/>
  <c r="I23" i="2"/>
  <c r="I22" i="2"/>
  <c r="I21" i="2"/>
  <c r="I20" i="2"/>
  <c r="I26" i="2" s="1"/>
  <c r="C18" i="2"/>
  <c r="I12" i="2"/>
  <c r="I18" i="2" s="1"/>
  <c r="D14" i="1"/>
  <c r="I97" i="2" l="1"/>
  <c r="D12" i="1" s="1"/>
  <c r="D18" i="1" s="1"/>
  <c r="D19" i="1" l="1"/>
  <c r="D20" i="1" s="1"/>
  <c r="D21" i="1" l="1"/>
  <c r="D22" i="1" s="1"/>
</calcChain>
</file>

<file path=xl/sharedStrings.xml><?xml version="1.0" encoding="utf-8"?>
<sst xmlns="http://schemas.openxmlformats.org/spreadsheetml/2006/main" count="609" uniqueCount="315">
  <si>
    <t>สรุปใบเสนอราคา</t>
  </si>
  <si>
    <t>FOR :</t>
  </si>
  <si>
    <t>AIS ASP Zeer รังสิต 80 ตรม.(front 74 ตรม , back 6ตรม)</t>
  </si>
  <si>
    <t>May 13, 2025</t>
  </si>
  <si>
    <t>Item</t>
  </si>
  <si>
    <t>Description</t>
  </si>
  <si>
    <t>Total</t>
  </si>
  <si>
    <t>(Baht)</t>
  </si>
  <si>
    <t xml:space="preserve">งานตกแต่งภายใน </t>
  </si>
  <si>
    <t xml:space="preserve">งานระบบไฟฟ้า </t>
  </si>
  <si>
    <t xml:space="preserve">งานระบบปรับอากาศ </t>
  </si>
  <si>
    <t>งานป้องกันอัคคีภัย</t>
  </si>
  <si>
    <t/>
  </si>
  <si>
    <t>รวมราคางานทั้งหมด</t>
  </si>
  <si>
    <t>ค่าดำเนินการ ........%</t>
  </si>
  <si>
    <t>รวมเป็นเงิน</t>
  </si>
  <si>
    <t>ภาษีมูลค่าเพิ่ม 7%</t>
  </si>
  <si>
    <t>รวมเป็นเงินทั้งสิ้น</t>
  </si>
  <si>
    <t>หมายเหตุ</t>
  </si>
  <si>
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</si>
  <si>
    <t>2.   ราคานี้รวมงาน Hot Works</t>
  </si>
  <si>
    <t>INTERIOR WORKS</t>
  </si>
  <si>
    <t>ลำดับ</t>
  </si>
  <si>
    <t>CODE</t>
  </si>
  <si>
    <t xml:space="preserve">จำนวน </t>
  </si>
  <si>
    <t>หน่วย</t>
  </si>
  <si>
    <t>ราคาต่อหน่วย</t>
  </si>
  <si>
    <t>Markup 100%</t>
  </si>
  <si>
    <t>Markup 130%</t>
  </si>
  <si>
    <t>Markup 150%</t>
  </si>
  <si>
    <t>Markup 50%</t>
  </si>
  <si>
    <t>Markup 30%</t>
  </si>
  <si>
    <t>ค่าวัสดุ</t>
  </si>
  <si>
    <t>แรงงาน</t>
  </si>
  <si>
    <t>รวม</t>
  </si>
  <si>
    <t>(บาท)</t>
  </si>
  <si>
    <t>งานรื้อถอน และงานเตรียมพื้นที่</t>
  </si>
  <si>
    <t>hoarding</t>
  </si>
  <si>
    <t>ผนังชั่วคราวพร้อมประตูและINKJET GRAPHIC</t>
  </si>
  <si>
    <t>ตรม.</t>
  </si>
  <si>
    <t>ที่ผนังชั่วคราว</t>
  </si>
  <si>
    <t>งานพื้น</t>
  </si>
  <si>
    <t>FLR1</t>
  </si>
  <si>
    <t>FLR1 พื้นกระเบื้อง สีขาว BMTZ6001 ผิวด้าน</t>
  </si>
  <si>
    <t>พร้อมเทปูนทรายปรับระดับ 50 มม.</t>
  </si>
  <si>
    <t>FLR3</t>
  </si>
  <si>
    <t xml:space="preserve">FLR3 พื้นกระเบื้องสีขาว EXTRA WHITE ME-7700N </t>
  </si>
  <si>
    <t>600x600 พร้อมเทปูนทรายปรับระดับ 50 มม.</t>
  </si>
  <si>
    <t>SS</t>
  </si>
  <si>
    <t>เส้น Stainless Hair line ตัน หนา 15 มม.</t>
  </si>
  <si>
    <t>ม.</t>
  </si>
  <si>
    <t>งานผนัง</t>
  </si>
  <si>
    <t>DM</t>
  </si>
  <si>
    <t>ช่องติดตั้ง งานระบบพร้อมหน้าบาน 1 บาน ทีผนัง</t>
  </si>
  <si>
    <t>ชุด</t>
  </si>
  <si>
    <t>DM1</t>
  </si>
  <si>
    <t>งานวัสดุปิดผิวผนัง</t>
  </si>
  <si>
    <t>LA1</t>
  </si>
  <si>
    <t>P1-1 ผนังโครงไม้กรุไม้อัดหนา 10 มม 1 ด้าน</t>
  </si>
  <si>
    <t xml:space="preserve">LA1 ลามิเนตผิว Stainless Hairline Silver Metal </t>
  </si>
  <si>
    <t xml:space="preserve">PM9031 B </t>
  </si>
  <si>
    <t>LA61</t>
  </si>
  <si>
    <t xml:space="preserve">LA6-1 พลาสติกลามิเนต สีเขียวเข้ม 1354 </t>
  </si>
  <si>
    <t>PT4</t>
  </si>
  <si>
    <t>P2-1 ผนังโครงไม้กรุยิปซั่มบอร์ด หนา 12 มม. 1 ด้าน</t>
  </si>
  <si>
    <t xml:space="preserve">PT4 สีน้ำพลาสติก SUPERSHIELD DURACLEAN </t>
  </si>
  <si>
    <t>ผิว MATT  สีขาว TRAFFIC WHITE RAL 9001</t>
  </si>
  <si>
    <t>PT5</t>
  </si>
  <si>
    <t xml:space="preserve">PT5 สีน้ำพลาสติก SUPERSHIELD DURACLEAN </t>
  </si>
  <si>
    <t>ผิว MATT  สีเทา 8305</t>
  </si>
  <si>
    <t>B1</t>
  </si>
  <si>
    <t xml:space="preserve">B1 บัวพื้น MDF.ปิดผิวลามิเนตเหมือนผนัง </t>
  </si>
  <si>
    <t>B2</t>
  </si>
  <si>
    <t xml:space="preserve">B2 บัวพื้น อลูมิเนียม 4"  ที่ปิดน็อตแบบ CAP 
</t>
  </si>
  <si>
    <t>สี STAINLESS HAIRLINE</t>
  </si>
  <si>
    <t>ผนังกระจกทำความสะอาดสำหรับติด SGW</t>
  </si>
  <si>
    <t>งานฝ้าเพดาน</t>
  </si>
  <si>
    <t>CLG4</t>
  </si>
  <si>
    <t xml:space="preserve">CLG4 ฝ้าเพดานโครงคร่าวเหล็กชุบสังกะสีกรุยิปซั่ม </t>
  </si>
  <si>
    <t xml:space="preserve">ฉาบเรียบ ทาสีน้ำพลาสติก SUPERSHIELD </t>
  </si>
  <si>
    <t>DURACLEAN A PLUS CEILING สีขาว</t>
  </si>
  <si>
    <t xml:space="preserve">TRAFFIC WHITE RAL 9001 </t>
  </si>
  <si>
    <t>สีขาว TRAFFIC WHITE RAL 9001</t>
  </si>
  <si>
    <t>CLG7</t>
  </si>
  <si>
    <t>CLG7 ฝ้าเพดาน T-BAR แผ่นยิปซั่ม 600x600 มม.สีขาว</t>
  </si>
  <si>
    <t xml:space="preserve">โครงสีขาวได้มาตรฐาน มอก.  </t>
  </si>
  <si>
    <t>SD</t>
  </si>
  <si>
    <t>ช่อง Service ประตู</t>
  </si>
  <si>
    <t>SCL</t>
  </si>
  <si>
    <t xml:space="preserve">ช่อง Service ที่ฝ้าจำนวนให้ครอบคลุมการซ่อมบำรุงทุกจุด  </t>
  </si>
  <si>
    <t>เหมา</t>
  </si>
  <si>
    <t>เหล็กกล่อง 1"x1"  ทำสีดำ</t>
  </si>
  <si>
    <t>งานประตู</t>
  </si>
  <si>
    <t>D1</t>
  </si>
  <si>
    <t>D1 ประตูบ้านม้วน  Punch รู อัตโนมัติ</t>
  </si>
  <si>
    <t>D2</t>
  </si>
  <si>
    <t>D2 ประตูไม้บานเปิดเดี่ยววงกบไม้</t>
  </si>
  <si>
    <t>งานเฟอร์นิเจอร์</t>
  </si>
  <si>
    <t>BF31n</t>
  </si>
  <si>
    <t xml:space="preserve">BF3-1n ALL IN ONE CABINET </t>
  </si>
  <si>
    <t>FF04</t>
  </si>
  <si>
    <t xml:space="preserve">FF04 OFFICE CABINET </t>
  </si>
  <si>
    <t>งานป้าย</t>
  </si>
  <si>
    <t>SG11</t>
  </si>
  <si>
    <t xml:space="preserve">SG1-1 AIS DIE-CUT LIGHTBOX </t>
  </si>
  <si>
    <t>SG2</t>
  </si>
  <si>
    <t>SG2 AIS FIBER 3BB SIGN (สูง 300 มม.)</t>
  </si>
  <si>
    <t>SG81</t>
  </si>
  <si>
    <t>SG8-1 CASHIER NUMBER  (ACRYLIC DI-CUT)</t>
  </si>
  <si>
    <t>SG81NUMBER</t>
  </si>
  <si>
    <t>ตัวเลข</t>
  </si>
  <si>
    <t>SDW81</t>
  </si>
  <si>
    <t>ตัวอักษร CASHIER</t>
  </si>
  <si>
    <t>SGW</t>
  </si>
  <si>
    <t xml:space="preserve">SGW STICKER สีขาวทึบแสง 3M </t>
  </si>
  <si>
    <t>ติดที่กระจกด้านในก่อนทำผนัง</t>
  </si>
  <si>
    <t>งานอื่นๆ</t>
  </si>
  <si>
    <t>CLEAN</t>
  </si>
  <si>
    <t>ค่าทำความสะอาด Big Clean 2 รอบ</t>
  </si>
  <si>
    <t>ST FUR SIGN</t>
  </si>
  <si>
    <t>เสริมโครงสำหรับติดตั้งเฟอร์นิเจอร์/ป้าย/จอ/และอื่นๆ</t>
  </si>
  <si>
    <t xml:space="preserve">STLCD55 </t>
  </si>
  <si>
    <t>เสริมโครงเหล็กเพื่อความแข็งแรงสำหรับ</t>
  </si>
  <si>
    <t>จุด</t>
  </si>
  <si>
    <t>การติดตั้งจอ LCD 65"</t>
  </si>
  <si>
    <t xml:space="preserve"> โครงขาป้าย Brand ให้ยื่นลงมาจากฝ้า 200 มม.</t>
  </si>
  <si>
    <t>เป็นเหล็กท่อกลม 3/4" เพื่อให้ Brand</t>
  </si>
  <si>
    <t xml:space="preserve"> สามารถมาติดตั้งได้โดยไม่กระทบฝ้า เป็นเหล็กเหลี่ยม 1" </t>
  </si>
  <si>
    <t>รวมรายการ 1-9</t>
  </si>
  <si>
    <t>PROJECT</t>
  </si>
  <si>
    <t>: AIS ASP Zeer รังสิต</t>
  </si>
  <si>
    <t>LOCATION</t>
  </si>
  <si>
    <t>: Zeer รังสิต</t>
  </si>
  <si>
    <t>SUBJECT</t>
  </si>
  <si>
    <t>: Blank BOQ FOR ELECTRICAL AND COMMUNICATION SYSTEM</t>
  </si>
  <si>
    <t>รายการ</t>
  </si>
  <si>
    <t>จำนวน</t>
  </si>
  <si>
    <t>ค่าวัสดุ (บาท)</t>
  </si>
  <si>
    <t>ค่าแรงงาน (บาท)</t>
  </si>
  <si>
    <t>ค่าวัสดุ/ค่าแรง</t>
  </si>
  <si>
    <t>หน่วยละ</t>
  </si>
  <si>
    <t>รวมค่าวัสดุ</t>
  </si>
  <si>
    <t>รวมค่าแรง</t>
  </si>
  <si>
    <t xml:space="preserve">รวมเป็นเงิน </t>
  </si>
  <si>
    <t>PANELBOARD</t>
  </si>
  <si>
    <t>UP1</t>
  </si>
  <si>
    <t>-</t>
  </si>
  <si>
    <t>ตู้ UP1 6CCT.</t>
  </si>
  <si>
    <t>MCB20</t>
  </si>
  <si>
    <t>MAIN 2P CB 20A</t>
  </si>
  <si>
    <t>CB20</t>
  </si>
  <si>
    <t>CB ย่อย 1P 20AT 6ka</t>
  </si>
  <si>
    <t>CB16</t>
  </si>
  <si>
    <t>CB ย่อย 1P 16 AT 6ka</t>
  </si>
  <si>
    <t>EX</t>
  </si>
  <si>
    <t>ย้ายตำแหน่งงานระบบไฟฟ้าทั้งหมด</t>
  </si>
  <si>
    <t>MTS</t>
  </si>
  <si>
    <t>MANUAL TRANSFER SWITCH 1P WITH ELECTRIC BOX</t>
  </si>
  <si>
    <t>LCP</t>
  </si>
  <si>
    <t>LIGHTING CONTROL PANEL /w Timer</t>
  </si>
  <si>
    <t>รวมรายการที่ 1</t>
  </si>
  <si>
    <t>CONDUIT AND RACEWAY</t>
  </si>
  <si>
    <t>I12</t>
  </si>
  <si>
    <t xml:space="preserve">IMC 1/2" </t>
  </si>
  <si>
    <t>เมตร</t>
  </si>
  <si>
    <t>E1</t>
  </si>
  <si>
    <t xml:space="preserve">EMT 1" </t>
  </si>
  <si>
    <t>E12</t>
  </si>
  <si>
    <t xml:space="preserve">EMT 1/2" </t>
  </si>
  <si>
    <t>SF12</t>
  </si>
  <si>
    <t xml:space="preserve">STEEL FLEX. 1/2" </t>
  </si>
  <si>
    <t>WW4</t>
  </si>
  <si>
    <t>WIREWAY 4"x4"</t>
  </si>
  <si>
    <t>รวมรายการที่ 2</t>
  </si>
  <si>
    <t>CONDUCTOR</t>
  </si>
  <si>
    <t>IEC2.5</t>
  </si>
  <si>
    <t xml:space="preserve">IEC 01 ,2.5 mm2 </t>
  </si>
  <si>
    <t>IEC4</t>
  </si>
  <si>
    <t xml:space="preserve">IEC 01 ,4 mm2 </t>
  </si>
  <si>
    <t>VCT4</t>
  </si>
  <si>
    <t xml:space="preserve">VCT/G 3/C ,4 mm2 </t>
  </si>
  <si>
    <t>LIGHTING FIXTURE</t>
  </si>
  <si>
    <t>L4</t>
  </si>
  <si>
    <t xml:space="preserve">RECESSED DOWNLIGHT  FL1415-1 LED BULB 12 W </t>
  </si>
  <si>
    <t xml:space="preserve">4000K 90° โคมเหลี่ยม ขอบขาว </t>
  </si>
  <si>
    <t>L4-2</t>
  </si>
  <si>
    <t xml:space="preserve">RECESSED DOWNLIGHT FL-1415-1Par30 32W. </t>
  </si>
  <si>
    <t xml:space="preserve">Phillip COOL WHITE 4000K โคมเหลี่ยม  ขอบขาว </t>
  </si>
  <si>
    <t>L5</t>
  </si>
  <si>
    <t xml:space="preserve">Recessed Adjustable Mini Downlight LEDMR16 </t>
  </si>
  <si>
    <t xml:space="preserve">FL-3469 12V 6.5W Cool White 4000K 36D โคมเหลี่ยมขอบขาว </t>
  </si>
  <si>
    <t>A1</t>
  </si>
  <si>
    <t>A1/A1-1 FLUORESCENT ขนาด 300x1200 มม. FL-TF236CR</t>
  </si>
  <si>
    <t>2x20W. T8LED 6500K (Day Light) แบบฝังฝ้า</t>
  </si>
  <si>
    <t>SL1</t>
  </si>
  <si>
    <t>หลอด20W. T8LED  6500K (Day Light)</t>
  </si>
  <si>
    <t>SL3</t>
  </si>
  <si>
    <t>หลอด Bulb E27 12 W. 4000K 30D (Cool White) "Philips" E27</t>
  </si>
  <si>
    <t>SL4</t>
  </si>
  <si>
    <t>หลอด PAR30LED 30° 32W 4000K</t>
  </si>
  <si>
    <t>SL5</t>
  </si>
  <si>
    <t>หลอด LEDMR16 FL-3469 12V 6.5W Cool White 4000K</t>
  </si>
  <si>
    <t>รวมรายการที่ 4</t>
  </si>
  <si>
    <t>RECEPTACLE AND SWITCH</t>
  </si>
  <si>
    <t>S3</t>
  </si>
  <si>
    <t>15A 250V SWITCH  SINGLE POLE  3 gang</t>
  </si>
  <si>
    <t>S1</t>
  </si>
  <si>
    <t>15A 250V SWITCH  SINGLE POLE  1 gang</t>
  </si>
  <si>
    <t>O1</t>
  </si>
  <si>
    <t>2P+G 16A.250V DUPLEX UNIVERSAL</t>
  </si>
  <si>
    <t>FO1</t>
  </si>
  <si>
    <t xml:space="preserve">2P+G 16A.250V FLOOR DUPLEX UNIVERSAL </t>
  </si>
  <si>
    <t>ใช้ยี่ห้อ Panasonic รุ่นDUMF 3200 LT</t>
  </si>
  <si>
    <t>OUPS</t>
  </si>
  <si>
    <t>2P+G 16A.250V DUPLEX UNIVERSAL  (UPS)</t>
  </si>
  <si>
    <t>PO1</t>
  </si>
  <si>
    <t>2P+E 32A.230V. POWER PLUGS</t>
  </si>
  <si>
    <t>PO2</t>
  </si>
  <si>
    <t>2P+E 16A.230V. POWER PLUGS</t>
  </si>
  <si>
    <t>TV</t>
  </si>
  <si>
    <t>ติดตั้ง TV</t>
  </si>
  <si>
    <t>JB</t>
  </si>
  <si>
    <t xml:space="preserve">JUNCTION BOX </t>
  </si>
  <si>
    <t>รวมรายการที่ 5</t>
  </si>
  <si>
    <t>COMPUTER SYSTEM</t>
  </si>
  <si>
    <t>RACK SERVER 42 U (พร้อมอุปกรณ์ในตู้)(คิดเฉพาะค่าติดตั้งและค่าไปตู้RACK)</t>
  </si>
  <si>
    <t>CAT5</t>
  </si>
  <si>
    <t>CAT 5e RJ 45 MODULAR JACK (COMPUTER OUTLET)</t>
  </si>
  <si>
    <t>CAT6</t>
  </si>
  <si>
    <t>CAT 6 RJ 45 MODULAR JACK  (PARTNER AND WIFI)</t>
  </si>
  <si>
    <t>UTP5</t>
  </si>
  <si>
    <t>UTP CAT 5e CABLE</t>
  </si>
  <si>
    <t>UTP6</t>
  </si>
  <si>
    <t>UTP CAT 6 CABLE (FOR WIFI)</t>
  </si>
  <si>
    <t>PC5</t>
  </si>
  <si>
    <t>UTP CAT 5e PATCH CORD ยาว 3 เมตร</t>
  </si>
  <si>
    <t>PC6</t>
  </si>
  <si>
    <t>UTP CAT 6 PATCH CORD ยาว 3 เมตร</t>
  </si>
  <si>
    <t>I1</t>
  </si>
  <si>
    <t xml:space="preserve">IMC 1" </t>
  </si>
  <si>
    <t>RJ45</t>
  </si>
  <si>
    <t>ค่าเข้าหัว RJ45 ทั้ง 2 ด้าน</t>
  </si>
  <si>
    <t>รวมรายการที่ 6</t>
  </si>
  <si>
    <t xml:space="preserve">SOUND SYSTEM </t>
  </si>
  <si>
    <t>SP</t>
  </si>
  <si>
    <t>SPEAKER 3W. CEILING MOUNTED</t>
  </si>
  <si>
    <t>VTF</t>
  </si>
  <si>
    <t xml:space="preserve">VTF ,2C-2.5 mm2 </t>
  </si>
  <si>
    <t xml:space="preserve">EMT  1/2" </t>
  </si>
  <si>
    <t>รวมรายการที่ 8</t>
  </si>
  <si>
    <t xml:space="preserve">FIRE ALARM SYSTEM </t>
  </si>
  <si>
    <t xml:space="preserve">SMOKE DETECTOR </t>
  </si>
  <si>
    <t xml:space="preserve">IEC 01 ,1.5 mm2 </t>
  </si>
  <si>
    <t>TIVE</t>
  </si>
  <si>
    <t>4C-0.65mm.TIVE</t>
  </si>
  <si>
    <t>รวมรายการที่ 9</t>
  </si>
  <si>
    <t xml:space="preserve">EMERGENCY LIGHT  SYSTEM </t>
  </si>
  <si>
    <t>RL</t>
  </si>
  <si>
    <t>REMOTE LAMP 9 WATT ,INPUT 12VDC. ,MR16 LED</t>
  </si>
  <si>
    <t>BATT</t>
  </si>
  <si>
    <t xml:space="preserve">EMERGENCY LIGHT CENTEAL UNIT 180 WATT ,OUTPUT </t>
  </si>
  <si>
    <t>12VDC. ,40Ah.</t>
  </si>
  <si>
    <t>FRC</t>
  </si>
  <si>
    <t xml:space="preserve">FRC ,2.5 mm2 </t>
  </si>
  <si>
    <t>รวมรายการที่ 10</t>
  </si>
  <si>
    <t xml:space="preserve">CCTV  SYSTEM </t>
  </si>
  <si>
    <t>CCTV</t>
  </si>
  <si>
    <t xml:space="preserve">CAMERA IN DOOR </t>
  </si>
  <si>
    <t>MO</t>
  </si>
  <si>
    <t>MONITOR</t>
  </si>
  <si>
    <t>NVR</t>
  </si>
  <si>
    <t>UTP CAT 6 CABLE</t>
  </si>
  <si>
    <t>รวมรายการที่ 11</t>
  </si>
  <si>
    <t>รวมราคา 1-11</t>
  </si>
  <si>
    <t>: Blank BOQ FOR AIRCONDITION AND VENTILATION SYSTEM</t>
  </si>
  <si>
    <t>AIRCONDITION WORK</t>
  </si>
  <si>
    <t>FAN COIL UNIT (FCU)</t>
  </si>
  <si>
    <t>ChClFCU</t>
  </si>
  <si>
    <t xml:space="preserve">งานล้างทำความสะอาดพร้อมตรวจเช็คสภาพเครื่องปรับอากาศก่อนส่งมอบ </t>
  </si>
  <si>
    <t>NON</t>
  </si>
  <si>
    <t xml:space="preserve">EXHAUST FAN </t>
  </si>
  <si>
    <t>EFN/D</t>
  </si>
  <si>
    <t>พัดลมติดเพดานไร้ท่อ Mitsubishi รุ่น EX-20SC5T</t>
  </si>
  <si>
    <t>DUCT WORK &amp; GRILLE</t>
  </si>
  <si>
    <t>D26</t>
  </si>
  <si>
    <t xml:space="preserve"> Gauge  #26    ( 0.45 mm ) สำหรับท่อลมกลับ รวมที่ยึดแขวนท่อ</t>
  </si>
  <si>
    <t>ตรฟ.</t>
  </si>
  <si>
    <t>Fl1016</t>
  </si>
  <si>
    <t xml:space="preserve"> ท่อเฟล็กซ์ชนิดหุ้มฉนวนใยแก้ว dia.10" หนา 1 นิ้ว ความหนาแน่น 16 kg /m3</t>
  </si>
  <si>
    <t>Ins124</t>
  </si>
  <si>
    <t>ฉนวนใยแก้ว  หนา 1 นิ้ว ความหนาแน่น 24 kg /m3 รวม Duct  Tape,  Glue  and  Adhesive</t>
  </si>
  <si>
    <t>TAG1010</t>
  </si>
  <si>
    <t>TAG.-10"x10"</t>
  </si>
  <si>
    <t>ClGR</t>
  </si>
  <si>
    <t xml:space="preserve"> งานถอด/ล้างทำความสะอาด หัวจ่ายลม,ช่องลมกลับ</t>
  </si>
  <si>
    <t>CHACH</t>
  </si>
  <si>
    <t xml:space="preserve"> งานตรวจสอบ/ซ่อมแซม รอยรั่ว AIR CHAMBER</t>
  </si>
  <si>
    <t xml:space="preserve"> งานตรวจสอบ/ซ่อมแซม ฉนวนหุ้มท่อลม</t>
  </si>
  <si>
    <t>BRAIR</t>
  </si>
  <si>
    <t xml:space="preserve"> งานวัดลมและปรับสมดุลย์ลม</t>
  </si>
  <si>
    <t>ELECTRICAL WOKS</t>
  </si>
  <si>
    <t>MStr</t>
  </si>
  <si>
    <t>ROOM THERMOSTAT (รวมงานท่อ/สาย)</t>
  </si>
  <si>
    <t>TM24</t>
  </si>
  <si>
    <t>TIMER 24Hr. AUTOMATIC TIME SWITCH (PANASONIC : TB38809NE7)</t>
  </si>
  <si>
    <t>IEC25</t>
  </si>
  <si>
    <t xml:space="preserve">IEC-01(THW.). 2.5 mm2 </t>
  </si>
  <si>
    <t>EMT DAI. 1/2"  รวมท่อร้อยสายของสายสัญญาณ</t>
  </si>
  <si>
    <t xml:space="preserve"> STEEL FLEX. 1/2" </t>
  </si>
  <si>
    <t>รวมรายการ</t>
  </si>
  <si>
    <t>: Blank BOQ FOR FIRE PROTECTION SYSTEM</t>
  </si>
  <si>
    <t>หมวดงานป้องกันอัคคีภัย [ท่อเหล็กดำ (SCH 40 SEAMLESS)]</t>
  </si>
  <si>
    <t>Fe10IbsWSt</t>
  </si>
  <si>
    <t xml:space="preserve">FIREAde2000 Fire Extinguishe 10 Ibs. </t>
  </si>
  <si>
    <t>พร้อมฐาน STAINLEES และป้ายถัง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</si>
</sst>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98">
    <font>
      <sz val="11"/>
      <color theme="1"/>
      <name val="Tahoma"/>
      <family val="2"/>
      <charset val="222"/>
    </font>
    <font>
      <sz val="11"/>
      <color theme="1"/>
      <name val="Calibri"/>
      <family val="2"/>
      <scheme val="minor"/>
    </font>
    <font>
      <sz val="11"/>
      <color theme="1"/>
      <name val="Tahoma"/>
      <family val="2"/>
      <charset val="222"/>
    </font>
    <font>
      <b/>
      <sz val="16"/>
      <color theme="1"/>
      <name val="Browallia New"/>
      <family val="2"/>
    </font>
    <font>
      <b/>
      <sz val="15"/>
      <name val="Browallia New"/>
      <family val="2"/>
    </font>
    <font>
      <sz val="10"/>
      <name val="Arial"/>
      <family val="2"/>
      <charset val="222"/>
    </font>
    <font>
      <sz val="11"/>
      <color theme="1"/>
      <name val="Calibri"/>
      <family val="2"/>
      <scheme val="minor"/>
    </font>
    <font>
      <sz val="16"/>
      <name val="Browallia New"/>
      <family val="2"/>
    </font>
    <font>
      <sz val="14"/>
      <name val="Cordia New"/>
      <family val="2"/>
    </font>
    <font>
      <sz val="16"/>
      <color theme="1"/>
      <name val="AngsanaUPC"/>
      <family val="2"/>
      <charset val="222"/>
    </font>
    <font>
      <b/>
      <i/>
      <sz val="16"/>
      <color theme="1"/>
      <name val="Browallia New"/>
      <family val="2"/>
    </font>
    <font>
      <sz val="15"/>
      <name val="Browallia New"/>
      <family val="2"/>
      <charset val="222"/>
    </font>
    <font>
      <sz val="10"/>
      <name val="MS Sans Serif"/>
    </font>
    <font>
      <b/>
      <sz val="25"/>
      <name val="Arial Black"/>
      <family val="2"/>
      <charset val="222"/>
    </font>
    <font>
      <b/>
      <sz val="11"/>
      <name val="Arial"/>
      <family val="2"/>
      <charset val="222"/>
    </font>
    <font>
      <b/>
      <sz val="14"/>
      <name val="Arial"/>
      <family val="2"/>
      <charset val="222"/>
    </font>
    <font>
      <sz val="14"/>
      <name val="AngsanaUPC"/>
      <family val="1"/>
    </font>
    <font>
      <sz val="7"/>
      <name val="Arial"/>
      <family val="2"/>
    </font>
    <font>
      <b/>
      <sz val="6"/>
      <name val="Arial"/>
      <family val="2"/>
      <charset val="222"/>
    </font>
    <font>
      <sz val="6"/>
      <name val="AngsanaUPC"/>
      <family val="1"/>
    </font>
    <font>
      <b/>
      <i/>
      <sz val="17"/>
      <name val="Browallia New"/>
      <family val="2"/>
    </font>
    <font>
      <b/>
      <sz val="16"/>
      <name val="Browallia New"/>
      <family val="2"/>
      <charset val="222"/>
    </font>
    <font>
      <sz val="16"/>
      <name val="Browallia New"/>
      <family val="2"/>
      <charset val="222"/>
    </font>
    <font>
      <b/>
      <i/>
      <sz val="16"/>
      <name val="Browallia New"/>
      <family val="2"/>
    </font>
    <font>
      <b/>
      <i/>
      <sz val="20"/>
      <name val="Browallia New"/>
      <family val="2"/>
    </font>
    <font>
      <b/>
      <i/>
      <sz val="16"/>
      <name val="Browallia New"/>
      <family val="2"/>
      <charset val="222"/>
    </font>
    <font>
      <b/>
      <i/>
      <sz val="15"/>
      <name val="Browallia New"/>
      <family val="2"/>
    </font>
    <font>
      <i/>
      <sz val="15"/>
      <name val="Browallia New"/>
      <family val="2"/>
    </font>
    <font>
      <sz val="18"/>
      <name val="Browallia New"/>
      <family val="2"/>
    </font>
    <font>
      <b/>
      <u/>
      <sz val="18"/>
      <name val="Browallia New"/>
      <family val="2"/>
    </font>
    <font>
      <b/>
      <i/>
      <sz val="15"/>
      <name val="Browallia New"/>
      <family val="2"/>
      <charset val="222"/>
    </font>
    <font>
      <b/>
      <i/>
      <sz val="17"/>
      <name val="Browallia New"/>
      <family val="2"/>
      <charset val="222"/>
    </font>
    <font>
      <b/>
      <i/>
      <sz val="16"/>
      <color rgb="FFFF0000"/>
      <name val="Browallia New"/>
      <family val="2"/>
    </font>
    <font>
      <sz val="14"/>
      <name val="Browallia New"/>
      <family val="2"/>
    </font>
    <font>
      <b/>
      <sz val="16"/>
      <name val="Browallia New"/>
      <family val="2"/>
    </font>
    <font>
      <sz val="16"/>
      <color theme="1"/>
      <name val="Browallia New"/>
      <family val="2"/>
    </font>
    <font>
      <sz val="14"/>
      <color theme="1"/>
      <name val="Browallia New"/>
      <family val="2"/>
    </font>
    <font>
      <b/>
      <sz val="14"/>
      <name val="Browallia New"/>
      <family val="2"/>
    </font>
    <font>
      <b/>
      <i/>
      <sz val="18"/>
      <name val="Browallia New"/>
      <family val="2"/>
    </font>
    <font>
      <sz val="12"/>
      <name val="Times New Roman"/>
      <family val="1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60"/>
      <name val="Tahoma"/>
      <family val="2"/>
      <charset val="222"/>
    </font>
    <font>
      <sz val="14"/>
      <name val="BrowalliaUPC"/>
      <family val="2"/>
    </font>
    <font>
      <b/>
      <sz val="11"/>
      <color indexed="63"/>
      <name val="Tahoma"/>
      <family val="2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b/>
      <i/>
      <sz val="16"/>
      <color theme="1"/>
      <name val="Browallia New"/>
      <family val="2"/>
      <charset val="222"/>
    </font>
    <font>
      <b/>
      <sz val="16"/>
      <name val="Cordia New"/>
      <family val="2"/>
      <charset val="222"/>
    </font>
    <font>
      <sz val="18"/>
      <color rgb="FFFF0000"/>
      <name val="Browallia New"/>
      <family val="2"/>
    </font>
    <font>
      <b/>
      <sz val="15"/>
      <name val="BrowalliaUPC"/>
      <family val="2"/>
      <charset val="222"/>
    </font>
    <font>
      <sz val="15"/>
      <name val="BrowalliaUPC"/>
      <family val="2"/>
      <charset val="222"/>
    </font>
    <font>
      <b/>
      <i/>
      <sz val="14"/>
      <name val="Browallia New"/>
      <family val="2"/>
    </font>
    <font>
      <i/>
      <sz val="14"/>
      <name val="Browallia New"/>
      <family val="2"/>
    </font>
    <font>
      <sz val="14"/>
      <name val="CordiaUPC"/>
      <family val="2"/>
    </font>
    <font>
      <b/>
      <sz val="28"/>
      <color rgb="FFFF0000"/>
      <name val="Browallia New"/>
      <family val="2"/>
    </font>
    <font>
      <sz val="12"/>
      <name val="Browallia New"/>
      <family val="2"/>
    </font>
    <font>
      <b/>
      <sz val="15"/>
      <color theme="1"/>
      <name val="Browallia New"/>
      <family val="2"/>
      <charset val="222"/>
    </font>
    <font>
      <sz val="15"/>
      <color theme="1"/>
      <name val="Browallia New"/>
      <family val="2"/>
      <charset val="222"/>
    </font>
    <font>
      <sz val="15"/>
      <color rgb="FFFF0000"/>
      <name val="Browallia New"/>
      <family val="2"/>
      <charset val="222"/>
    </font>
    <font>
      <b/>
      <i/>
      <sz val="17"/>
      <color theme="1"/>
      <name val="Browallia New"/>
      <family val="2"/>
      <charset val="222"/>
    </font>
    <font>
      <sz val="12"/>
      <name val="Browallia New"/>
      <family val="2"/>
      <charset val="222"/>
    </font>
    <font>
      <sz val="12"/>
      <name val="Cordia New"/>
      <family val="2"/>
      <charset val="222"/>
    </font>
    <font>
      <sz val="11"/>
      <name val="Browallia New"/>
      <family val="2"/>
    </font>
    <font>
      <i/>
      <sz val="11"/>
      <name val="Browallia New"/>
      <family val="2"/>
    </font>
    <font>
      <b/>
      <i/>
      <sz val="18"/>
      <color theme="1"/>
      <name val="Browallia New"/>
      <family val="2"/>
    </font>
    <font>
      <i/>
      <sz val="12"/>
      <name val="Browallia New"/>
      <family val="2"/>
      <charset val="222"/>
    </font>
    <font>
      <sz val="12"/>
      <color theme="1"/>
      <name val="Browallia New"/>
      <family val="2"/>
      <charset val="222"/>
    </font>
    <font>
      <sz val="11"/>
      <name val="Browallia New"/>
      <family val="2"/>
      <charset val="222"/>
    </font>
    <font>
      <b/>
      <sz val="11"/>
      <name val="Browallia New"/>
      <family val="2"/>
      <charset val="222"/>
    </font>
    <font>
      <sz val="10"/>
      <name val="Browallia New"/>
      <family val="2"/>
      <charset val="222"/>
    </font>
    <font>
      <b/>
      <i/>
      <sz val="11"/>
      <name val="Browallia New"/>
      <family val="2"/>
      <charset val="222"/>
    </font>
    <font>
      <sz val="11"/>
      <color theme="1"/>
      <name val="Browallia New"/>
      <family val="2"/>
      <charset val="222"/>
    </font>
    <font>
      <sz val="12"/>
      <color theme="1"/>
      <name val="Browallia New"/>
      <family val="2"/>
    </font>
    <font>
      <b/>
      <sz val="14"/>
      <name val="Cordia New"/>
      <family val="2"/>
    </font>
    <font>
      <sz val="14"/>
      <name val="Cordia New"/>
      <family val="2"/>
      <charset val="222"/>
    </font>
    <font>
      <b/>
      <sz val="25"/>
      <color theme="1"/>
      <name val="Arial Black"/>
      <family val="2"/>
      <charset val="222"/>
    </font>
    <font>
      <b/>
      <sz val="11"/>
      <color theme="1"/>
      <name val="Arial"/>
      <family val="2"/>
      <charset val="222"/>
    </font>
    <font>
      <b/>
      <sz val="14"/>
      <color theme="1"/>
      <name val="Arial"/>
      <family val="2"/>
      <charset val="222"/>
    </font>
    <font>
      <sz val="14"/>
      <color theme="1"/>
      <name val="AngsanaUPC"/>
      <family val="1"/>
      <charset val="222"/>
    </font>
    <font>
      <sz val="7"/>
      <color theme="1"/>
      <name val="Arial"/>
      <family val="2"/>
      <charset val="222"/>
    </font>
    <font>
      <b/>
      <sz val="6"/>
      <color theme="1"/>
      <name val="Arial"/>
      <family val="2"/>
      <charset val="222"/>
    </font>
    <font>
      <sz val="6"/>
      <color theme="1"/>
      <name val="AngsanaUPC"/>
      <family val="1"/>
      <charset val="222"/>
    </font>
    <font>
      <b/>
      <sz val="16"/>
      <color theme="1"/>
      <name val="Browallia New"/>
      <family val="2"/>
      <charset val="222"/>
    </font>
    <font>
      <sz val="14"/>
      <color theme="1"/>
      <name val="Browallia New"/>
      <family val="2"/>
      <charset val="222"/>
    </font>
    <font>
      <sz val="9"/>
      <color theme="1"/>
      <name val="Browallia New"/>
      <family val="2"/>
      <charset val="222"/>
    </font>
    <font>
      <sz val="8"/>
      <color theme="1"/>
      <name val="Browallia New"/>
      <family val="2"/>
      <charset val="22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0" fillId="0" borderId="0"/>
    <xf numFmtId="165" fontId="2" fillId="0" borderId="0"/>
    <xf numFmtId="165" fontId="6" fillId="0" borderId="0"/>
    <xf numFmtId="0" fontId="6" fillId="0" borderId="0"/>
    <xf numFmtId="0" fontId="5" fillId="0" borderId="0"/>
    <xf numFmtId="0" fontId="9" fillId="0" borderId="0"/>
    <xf numFmtId="172" fontId="5" fillId="0" borderId="0"/>
    <xf numFmtId="165" fontId="9" fillId="0" borderId="0"/>
    <xf numFmtId="0" fontId="12" fillId="0" borderId="0"/>
    <xf numFmtId="0" fontId="65" fillId="0" borderId="0"/>
    <xf numFmtId="165" fontId="6" fillId="0" borderId="0"/>
    <xf numFmtId="43" fontId="65" fillId="0" borderId="0"/>
    <xf numFmtId="0" fontId="6" fillId="0" borderId="0"/>
    <xf numFmtId="0" fontId="8" fillId="0" borderId="0"/>
    <xf numFmtId="165" fontId="8" fillId="0" borderId="0"/>
    <xf numFmtId="0" fontId="8" fillId="0" borderId="0"/>
    <xf numFmtId="165" fontId="8" fillId="0" borderId="0"/>
    <xf numFmtId="0" fontId="65" fillId="0" borderId="0"/>
    <xf numFmtId="43" fontId="65" fillId="0" borderId="0"/>
    <xf numFmtId="43" fontId="8" fillId="0" borderId="0"/>
    <xf numFmtId="43" fontId="65" fillId="0" borderId="0"/>
    <xf numFmtId="0" fontId="65" fillId="0" borderId="0"/>
    <xf numFmtId="0" fontId="9" fillId="0" borderId="0"/>
    <xf numFmtId="165" fontId="6" fillId="0" borderId="0"/>
    <xf numFmtId="0" fontId="6" fillId="0" borderId="0"/>
    <xf numFmtId="0" fontId="65" fillId="0" borderId="0"/>
    <xf numFmtId="43" fontId="65" fillId="0" borderId="0"/>
    <xf numFmtId="0" fontId="8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7" fontId="5" fillId="0" borderId="0"/>
    <xf numFmtId="0" fontId="5" fillId="0" borderId="0"/>
    <xf numFmtId="0" fontId="8" fillId="0" borderId="0"/>
    <xf numFmtId="43" fontId="65" fillId="0" borderId="0"/>
    <xf numFmtId="0" fontId="65" fillId="0" borderId="0"/>
    <xf numFmtId="170" fontId="65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0" fontId="65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0" fontId="65" fillId="0" borderId="0"/>
    <xf numFmtId="170" fontId="65" fillId="0" borderId="0"/>
    <xf numFmtId="43" fontId="2" fillId="0" borderId="0"/>
    <xf numFmtId="165" fontId="9" fillId="0" borderId="0"/>
    <xf numFmtId="0" fontId="65" fillId="0" borderId="0"/>
    <xf numFmtId="43" fontId="2" fillId="0" borderId="0"/>
    <xf numFmtId="165" fontId="6" fillId="0" borderId="0"/>
    <xf numFmtId="0" fontId="6" fillId="0" borderId="0"/>
    <xf numFmtId="0" fontId="65" fillId="0" borderId="0"/>
    <xf numFmtId="170" fontId="65" fillId="0" borderId="0"/>
    <xf numFmtId="165" fontId="6" fillId="0" borderId="0"/>
    <xf numFmtId="166" fontId="65" fillId="0" borderId="0"/>
    <xf numFmtId="167" fontId="65" fillId="0" borderId="0"/>
    <xf numFmtId="165" fontId="6" fillId="0" borderId="0"/>
    <xf numFmtId="0" fontId="6" fillId="0" borderId="0"/>
    <xf numFmtId="0" fontId="39" fillId="0" borderId="0"/>
    <xf numFmtId="0" fontId="40" fillId="4" borderId="0"/>
    <xf numFmtId="0" fontId="40" fillId="4" borderId="0"/>
    <xf numFmtId="0" fontId="40" fillId="5" borderId="0"/>
    <xf numFmtId="0" fontId="40" fillId="5" borderId="0"/>
    <xf numFmtId="0" fontId="40" fillId="6" borderId="0"/>
    <xf numFmtId="0" fontId="40" fillId="6" borderId="0"/>
    <xf numFmtId="0" fontId="40" fillId="7" borderId="0"/>
    <xf numFmtId="0" fontId="40" fillId="7" borderId="0"/>
    <xf numFmtId="0" fontId="40" fillId="8" borderId="0"/>
    <xf numFmtId="0" fontId="40" fillId="8" borderId="0"/>
    <xf numFmtId="0" fontId="40" fillId="9" borderId="0"/>
    <xf numFmtId="0" fontId="40" fillId="9" borderId="0"/>
    <xf numFmtId="0" fontId="40" fillId="10" borderId="0"/>
    <xf numFmtId="0" fontId="40" fillId="10" borderId="0"/>
    <xf numFmtId="0" fontId="40" fillId="11" borderId="0"/>
    <xf numFmtId="0" fontId="40" fillId="11" borderId="0"/>
    <xf numFmtId="0" fontId="40" fillId="12" borderId="0"/>
    <xf numFmtId="0" fontId="40" fillId="12" borderId="0"/>
    <xf numFmtId="0" fontId="40" fillId="7" borderId="0"/>
    <xf numFmtId="0" fontId="40" fillId="7" borderId="0"/>
    <xf numFmtId="0" fontId="40" fillId="10" borderId="0"/>
    <xf numFmtId="0" fontId="40" fillId="10" borderId="0"/>
    <xf numFmtId="0" fontId="40" fillId="13" borderId="0"/>
    <xf numFmtId="0" fontId="40" fillId="13" borderId="0"/>
    <xf numFmtId="0" fontId="41" fillId="14" borderId="0"/>
    <xf numFmtId="0" fontId="41" fillId="14" borderId="0"/>
    <xf numFmtId="0" fontId="41" fillId="11" borderId="0"/>
    <xf numFmtId="0" fontId="41" fillId="11" borderId="0"/>
    <xf numFmtId="0" fontId="41" fillId="12" borderId="0"/>
    <xf numFmtId="0" fontId="41" fillId="12" borderId="0"/>
    <xf numFmtId="0" fontId="41" fillId="15" borderId="0"/>
    <xf numFmtId="0" fontId="41" fillId="15" borderId="0"/>
    <xf numFmtId="0" fontId="41" fillId="16" borderId="0"/>
    <xf numFmtId="0" fontId="41" fillId="16" borderId="0"/>
    <xf numFmtId="0" fontId="41" fillId="17" borderId="0"/>
    <xf numFmtId="0" fontId="41" fillId="17" borderId="0"/>
    <xf numFmtId="0" fontId="41" fillId="18" borderId="0"/>
    <xf numFmtId="0" fontId="41" fillId="18" borderId="0"/>
    <xf numFmtId="0" fontId="41" fillId="19" borderId="0"/>
    <xf numFmtId="0" fontId="41" fillId="19" borderId="0"/>
    <xf numFmtId="0" fontId="41" fillId="20" borderId="0"/>
    <xf numFmtId="0" fontId="41" fillId="20" borderId="0"/>
    <xf numFmtId="0" fontId="41" fillId="15" borderId="0"/>
    <xf numFmtId="0" fontId="41" fillId="15" borderId="0"/>
    <xf numFmtId="0" fontId="41" fillId="16" borderId="0"/>
    <xf numFmtId="0" fontId="41" fillId="16" borderId="0"/>
    <xf numFmtId="0" fontId="41" fillId="21" borderId="0"/>
    <xf numFmtId="0" fontId="41" fillId="21" borderId="0"/>
    <xf numFmtId="0" fontId="42" fillId="5" borderId="0"/>
    <xf numFmtId="0" fontId="42" fillId="5" borderId="0"/>
    <xf numFmtId="0" fontId="43" fillId="22" borderId="49"/>
    <xf numFmtId="0" fontId="43" fillId="22" borderId="49"/>
    <xf numFmtId="0" fontId="44" fillId="23" borderId="50"/>
    <xf numFmtId="0" fontId="44" fillId="23" borderId="50"/>
    <xf numFmtId="172" fontId="5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0" fontId="45" fillId="0" borderId="0"/>
    <xf numFmtId="0" fontId="45" fillId="0" borderId="0"/>
    <xf numFmtId="0" fontId="46" fillId="6" borderId="0"/>
    <xf numFmtId="0" fontId="46" fillId="6" borderId="0"/>
    <xf numFmtId="0" fontId="47" fillId="0" borderId="51"/>
    <xf numFmtId="0" fontId="47" fillId="0" borderId="51"/>
    <xf numFmtId="0" fontId="48" fillId="0" borderId="52"/>
    <xf numFmtId="0" fontId="48" fillId="0" borderId="52"/>
    <xf numFmtId="0" fontId="49" fillId="0" borderId="53"/>
    <xf numFmtId="0" fontId="49" fillId="0" borderId="53"/>
    <xf numFmtId="0" fontId="49" fillId="0" borderId="0"/>
    <xf numFmtId="0" fontId="49" fillId="0" borderId="0"/>
    <xf numFmtId="0" fontId="50" fillId="9" borderId="49"/>
    <xf numFmtId="0" fontId="50" fillId="9" borderId="49"/>
    <xf numFmtId="0" fontId="51" fillId="0" borderId="54"/>
    <xf numFmtId="0" fontId="51" fillId="0" borderId="54"/>
    <xf numFmtId="0" fontId="52" fillId="24" borderId="0"/>
    <xf numFmtId="0" fontId="52" fillId="24" borderId="0"/>
    <xf numFmtId="0" fontId="6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5" fillId="0" borderId="0"/>
    <xf numFmtId="0" fontId="65" fillId="0" borderId="0"/>
    <xf numFmtId="0" fontId="65" fillId="0" borderId="0"/>
    <xf numFmtId="0" fontId="53" fillId="25" borderId="55"/>
    <xf numFmtId="0" fontId="53" fillId="25" borderId="55"/>
    <xf numFmtId="0" fontId="54" fillId="22" borderId="56"/>
    <xf numFmtId="0" fontId="54" fillId="22" borderId="56"/>
    <xf numFmtId="0" fontId="39" fillId="0" borderId="0"/>
    <xf numFmtId="0" fontId="55" fillId="0" borderId="0"/>
    <xf numFmtId="0" fontId="55" fillId="0" borderId="0"/>
    <xf numFmtId="0" fontId="56" fillId="0" borderId="57"/>
    <xf numFmtId="0" fontId="56" fillId="0" borderId="57"/>
    <xf numFmtId="0" fontId="57" fillId="0" borderId="0"/>
    <xf numFmtId="0" fontId="57" fillId="0" borderId="0"/>
    <xf numFmtId="167" fontId="9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70" fontId="6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39" fillId="0" borderId="0"/>
    <xf numFmtId="165" fontId="6" fillId="0" borderId="0"/>
    <xf numFmtId="169" fontId="65" fillId="0" borderId="0"/>
    <xf numFmtId="166" fontId="65" fillId="0" borderId="0"/>
    <xf numFmtId="165" fontId="6" fillId="0" borderId="0"/>
    <xf numFmtId="0" fontId="6" fillId="0" borderId="0"/>
    <xf numFmtId="0" fontId="65" fillId="0" borderId="0"/>
    <xf numFmtId="165" fontId="6" fillId="0" borderId="0"/>
    <xf numFmtId="164" fontId="65" fillId="0" borderId="0"/>
    <xf numFmtId="165" fontId="6" fillId="0" borderId="0"/>
    <xf numFmtId="0" fontId="6" fillId="0" borderId="0"/>
    <xf numFmtId="0" fontId="65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7" fontId="65" fillId="0" borderId="0"/>
    <xf numFmtId="167" fontId="65" fillId="0" borderId="0"/>
    <xf numFmtId="0" fontId="6" fillId="0" borderId="0"/>
    <xf numFmtId="165" fontId="6" fillId="0" borderId="0"/>
    <xf numFmtId="164" fontId="65" fillId="0" borderId="0"/>
    <xf numFmtId="170" fontId="5" fillId="0" borderId="0"/>
    <xf numFmtId="166" fontId="65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7" fontId="65" fillId="0" borderId="0"/>
    <xf numFmtId="165" fontId="6" fillId="0" borderId="0"/>
    <xf numFmtId="0" fontId="6" fillId="0" borderId="0"/>
    <xf numFmtId="169" fontId="8" fillId="0" borderId="0"/>
    <xf numFmtId="165" fontId="6" fillId="0" borderId="0"/>
    <xf numFmtId="164" fontId="5" fillId="0" borderId="0"/>
    <xf numFmtId="0" fontId="8" fillId="0" borderId="0"/>
    <xf numFmtId="0" fontId="6" fillId="0" borderId="0"/>
  </cellStyleXfs>
  <cellXfs count="455">
    <xf numFmtId="0" fontId="0" fillId="0" borderId="0" xfId="0"/>
    <xf numFmtId="0" fontId="14" fillId="0" borderId="0" xfId="8" applyFont="1" applyAlignment="1">
      <alignment horizontal="left" vertical="center"/>
    </xf>
    <xf numFmtId="0" fontId="15" fillId="0" borderId="0" xfId="8" applyFont="1" applyAlignment="1">
      <alignment horizontal="left" vertical="center"/>
    </xf>
    <xf numFmtId="0" fontId="16" fillId="0" borderId="0" xfId="8" applyFont="1"/>
    <xf numFmtId="0" fontId="17" fillId="0" borderId="22" xfId="8" applyFont="1" applyBorder="1" applyAlignment="1">
      <alignment horizontal="left" vertical="center"/>
    </xf>
    <xf numFmtId="0" fontId="18" fillId="0" borderId="22" xfId="8" applyFont="1" applyBorder="1" applyAlignment="1">
      <alignment horizontal="left" vertical="center"/>
    </xf>
    <xf numFmtId="0" fontId="19" fillId="0" borderId="22" xfId="8" applyFont="1" applyBorder="1"/>
    <xf numFmtId="0" fontId="11" fillId="0" borderId="0" xfId="13" applyFont="1" applyAlignment="1">
      <alignment horizontal="center"/>
    </xf>
    <xf numFmtId="0" fontId="11" fillId="0" borderId="0" xfId="13" applyFont="1"/>
    <xf numFmtId="0" fontId="17" fillId="0" borderId="0" xfId="8" applyFont="1" applyAlignment="1">
      <alignment horizontal="left" vertical="center"/>
    </xf>
    <xf numFmtId="0" fontId="18" fillId="0" borderId="0" xfId="8" applyFont="1" applyAlignment="1">
      <alignment horizontal="left" vertical="center"/>
    </xf>
    <xf numFmtId="0" fontId="19" fillId="0" borderId="0" xfId="8" applyFont="1"/>
    <xf numFmtId="0" fontId="23" fillId="0" borderId="0" xfId="13" applyFont="1" applyAlignment="1">
      <alignment vertical="center"/>
    </xf>
    <xf numFmtId="0" fontId="7" fillId="0" borderId="0" xfId="15" applyFont="1"/>
    <xf numFmtId="0" fontId="23" fillId="0" borderId="0" xfId="15" applyFont="1" applyAlignment="1">
      <alignment horizontal="center"/>
    </xf>
    <xf numFmtId="0" fontId="7" fillId="0" borderId="0" xfId="15" applyFont="1" applyAlignment="1">
      <alignment vertical="center"/>
    </xf>
    <xf numFmtId="0" fontId="21" fillId="0" borderId="0" xfId="15" applyFont="1" applyAlignment="1">
      <alignment horizontal="left" vertical="center"/>
    </xf>
    <xf numFmtId="0" fontId="21" fillId="0" borderId="0" xfId="15" applyFont="1" applyAlignment="1">
      <alignment vertical="center"/>
    </xf>
    <xf numFmtId="0" fontId="22" fillId="0" borderId="0" xfId="15" applyFont="1" applyAlignment="1">
      <alignment vertical="center"/>
    </xf>
    <xf numFmtId="0" fontId="11" fillId="0" borderId="0" xfId="15" applyFont="1"/>
    <xf numFmtId="0" fontId="25" fillId="0" borderId="4" xfId="15" applyFont="1" applyBorder="1" applyAlignment="1">
      <alignment horizontal="center" vertical="center"/>
    </xf>
    <xf numFmtId="0" fontId="11" fillId="0" borderId="0" xfId="15" applyFont="1" applyAlignment="1">
      <alignment vertical="center"/>
    </xf>
    <xf numFmtId="0" fontId="27" fillId="0" borderId="5" xfId="15" applyFont="1" applyBorder="1" applyAlignment="1">
      <alignment horizontal="center" vertical="center"/>
    </xf>
    <xf numFmtId="0" fontId="26" fillId="0" borderId="7" xfId="15" applyFont="1" applyBorder="1" applyAlignment="1">
      <alignment horizontal="center" vertical="center"/>
    </xf>
    <xf numFmtId="0" fontId="26" fillId="0" borderId="7" xfId="15" applyFont="1" applyBorder="1" applyAlignment="1">
      <alignment horizontal="left" vertical="center"/>
    </xf>
    <xf numFmtId="0" fontId="27" fillId="0" borderId="15" xfId="15" applyFont="1" applyBorder="1" applyAlignment="1">
      <alignment horizontal="center" vertical="center"/>
    </xf>
    <xf numFmtId="0" fontId="26" fillId="0" borderId="20" xfId="15" applyFont="1" applyBorder="1" applyAlignment="1">
      <alignment horizontal="left" vertical="center"/>
    </xf>
    <xf numFmtId="0" fontId="24" fillId="0" borderId="25" xfId="15" applyFont="1" applyBorder="1" applyAlignment="1">
      <alignment horizontal="center" vertical="center"/>
    </xf>
    <xf numFmtId="0" fontId="24" fillId="0" borderId="19" xfId="15" applyFont="1" applyBorder="1" applyAlignment="1">
      <alignment horizontal="center" vertical="center"/>
    </xf>
    <xf numFmtId="0" fontId="24" fillId="0" borderId="21" xfId="15" applyFont="1" applyBorder="1" applyAlignment="1">
      <alignment horizontal="right" vertical="center"/>
    </xf>
    <xf numFmtId="0" fontId="24" fillId="0" borderId="0" xfId="15" applyFont="1" applyAlignment="1">
      <alignment vertical="center"/>
    </xf>
    <xf numFmtId="0" fontId="28" fillId="0" borderId="0" xfId="15" applyFont="1" applyAlignment="1">
      <alignment horizontal="center" vertical="center"/>
    </xf>
    <xf numFmtId="0" fontId="28" fillId="0" borderId="0" xfId="15" applyFont="1" applyAlignment="1">
      <alignment vertical="center"/>
    </xf>
    <xf numFmtId="0" fontId="29" fillId="0" borderId="0" xfId="15" applyFont="1" applyAlignment="1">
      <alignment horizontal="left" vertical="center"/>
    </xf>
    <xf numFmtId="0" fontId="4" fillId="0" borderId="0" xfId="15" applyFont="1" applyAlignment="1">
      <alignment horizontal="center"/>
    </xf>
    <xf numFmtId="0" fontId="4" fillId="0" borderId="0" xfId="15" applyFont="1" applyAlignment="1">
      <alignment horizontal="left"/>
    </xf>
    <xf numFmtId="0" fontId="11" fillId="0" borderId="0" xfId="15" applyFont="1" applyAlignment="1">
      <alignment horizontal="center"/>
    </xf>
    <xf numFmtId="0" fontId="27" fillId="0" borderId="14" xfId="15" applyFont="1" applyBorder="1" applyAlignment="1">
      <alignment horizontal="center" vertical="center"/>
    </xf>
    <xf numFmtId="0" fontId="26" fillId="0" borderId="26" xfId="15" applyFont="1" applyBorder="1" applyAlignment="1">
      <alignment horizontal="center" vertical="center"/>
    </xf>
    <xf numFmtId="0" fontId="27" fillId="0" borderId="24" xfId="15" applyFont="1" applyBorder="1" applyAlignment="1">
      <alignment horizontal="center" vertical="center"/>
    </xf>
    <xf numFmtId="0" fontId="26" fillId="0" borderId="29" xfId="15" applyFont="1" applyBorder="1" applyAlignment="1">
      <alignment horizontal="right" vertical="center"/>
    </xf>
    <xf numFmtId="0" fontId="26" fillId="0" borderId="30" xfId="15" applyFont="1" applyBorder="1" applyAlignment="1">
      <alignment horizontal="right" vertical="center"/>
    </xf>
    <xf numFmtId="0" fontId="26" fillId="0" borderId="31" xfId="15" applyFont="1" applyBorder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34" fillId="2" borderId="0" xfId="4" applyFont="1" applyFill="1" applyAlignment="1">
      <alignment vertical="center"/>
    </xf>
    <xf numFmtId="167" fontId="33" fillId="2" borderId="0" xfId="36" applyFont="1" applyFill="1"/>
    <xf numFmtId="167" fontId="33" fillId="2" borderId="33" xfId="36" applyFont="1" applyFill="1" applyBorder="1"/>
    <xf numFmtId="167" fontId="8" fillId="2" borderId="0" xfId="36" applyFont="1" applyFill="1"/>
    <xf numFmtId="167" fontId="8" fillId="2" borderId="33" xfId="36" applyFont="1" applyFill="1" applyBorder="1"/>
    <xf numFmtId="0" fontId="58" fillId="2" borderId="0" xfId="0" applyFont="1" applyFill="1" applyAlignment="1">
      <alignment vertical="center"/>
    </xf>
    <xf numFmtId="0" fontId="59" fillId="2" borderId="0" xfId="4" applyFont="1" applyFill="1" applyAlignment="1">
      <alignment vertical="center"/>
    </xf>
    <xf numFmtId="0" fontId="9" fillId="2" borderId="0" xfId="22" applyFill="1"/>
    <xf numFmtId="167" fontId="60" fillId="2" borderId="0" xfId="36" applyFont="1" applyFill="1"/>
    <xf numFmtId="0" fontId="35" fillId="2" borderId="0" xfId="22" applyFont="1" applyFill="1"/>
    <xf numFmtId="0" fontId="34" fillId="2" borderId="32" xfId="37" applyFont="1" applyFill="1" applyBorder="1" applyAlignment="1">
      <alignment horizontal="center" vertical="center"/>
    </xf>
    <xf numFmtId="0" fontId="34" fillId="2" borderId="0" xfId="37" applyFont="1" applyFill="1" applyAlignment="1">
      <alignment vertical="center"/>
    </xf>
    <xf numFmtId="0" fontId="34" fillId="3" borderId="0" xfId="37" applyFont="1" applyFill="1" applyAlignment="1">
      <alignment vertical="center"/>
    </xf>
    <xf numFmtId="0" fontId="7" fillId="3" borderId="0" xfId="37" applyFont="1" applyFill="1" applyAlignment="1">
      <alignment vertical="center"/>
    </xf>
    <xf numFmtId="0" fontId="7" fillId="2" borderId="0" xfId="37" applyFont="1" applyFill="1" applyAlignment="1">
      <alignment vertical="center"/>
    </xf>
    <xf numFmtId="0" fontId="34" fillId="2" borderId="34" xfId="37" applyFont="1" applyFill="1" applyBorder="1" applyAlignment="1">
      <alignment horizontal="center" vertical="center"/>
    </xf>
    <xf numFmtId="0" fontId="34" fillId="2" borderId="35" xfId="37" applyFont="1" applyFill="1" applyBorder="1" applyAlignment="1">
      <alignment vertical="center"/>
    </xf>
    <xf numFmtId="0" fontId="34" fillId="2" borderId="0" xfId="37" applyFont="1" applyFill="1" applyAlignment="1">
      <alignment horizontal="center" vertical="center"/>
    </xf>
    <xf numFmtId="0" fontId="33" fillId="2" borderId="39" xfId="37" applyFont="1" applyFill="1" applyBorder="1" applyAlignment="1">
      <alignment vertical="center"/>
    </xf>
    <xf numFmtId="0" fontId="33" fillId="2" borderId="37" xfId="38" applyFont="1" applyFill="1" applyBorder="1" applyAlignment="1">
      <alignment horizontal="center" vertical="center"/>
    </xf>
    <xf numFmtId="0" fontId="37" fillId="2" borderId="42" xfId="38" applyFont="1" applyFill="1" applyBorder="1" applyAlignment="1">
      <alignment vertical="center"/>
    </xf>
    <xf numFmtId="0" fontId="33" fillId="2" borderId="63" xfId="37" applyFont="1" applyFill="1" applyBorder="1" applyAlignment="1">
      <alignment vertical="center"/>
    </xf>
    <xf numFmtId="0" fontId="37" fillId="2" borderId="59" xfId="38" applyFont="1" applyFill="1" applyBorder="1" applyAlignment="1">
      <alignment vertical="center"/>
    </xf>
    <xf numFmtId="0" fontId="33" fillId="2" borderId="66" xfId="38" applyFont="1" applyFill="1" applyBorder="1" applyAlignment="1">
      <alignment horizontal="center" vertical="center"/>
    </xf>
    <xf numFmtId="0" fontId="33" fillId="2" borderId="40" xfId="37" applyFont="1" applyFill="1" applyBorder="1" applyAlignment="1">
      <alignment vertical="center"/>
    </xf>
    <xf numFmtId="0" fontId="36" fillId="2" borderId="39" xfId="37" applyFont="1" applyFill="1" applyBorder="1" applyAlignment="1">
      <alignment vertical="center"/>
    </xf>
    <xf numFmtId="0" fontId="36" fillId="2" borderId="40" xfId="37" applyFont="1" applyFill="1" applyBorder="1" applyAlignment="1">
      <alignment vertical="center"/>
    </xf>
    <xf numFmtId="0" fontId="33" fillId="2" borderId="39" xfId="37" applyFont="1" applyFill="1" applyBorder="1" applyAlignment="1">
      <alignment horizontal="left" vertical="center"/>
    </xf>
    <xf numFmtId="0" fontId="33" fillId="2" borderId="40" xfId="38" applyFont="1" applyFill="1" applyBorder="1" applyAlignment="1">
      <alignment vertical="center"/>
    </xf>
    <xf numFmtId="0" fontId="33" fillId="2" borderId="67" xfId="38" applyFont="1" applyFill="1" applyBorder="1" applyAlignment="1">
      <alignment horizontal="center" vertical="center"/>
    </xf>
    <xf numFmtId="49" fontId="32" fillId="0" borderId="0" xfId="16" quotePrefix="1" applyNumberFormat="1" applyFont="1" applyAlignment="1">
      <alignment horizontal="right" vertical="center"/>
    </xf>
    <xf numFmtId="0" fontId="33" fillId="2" borderId="40" xfId="232" applyNumberFormat="1" applyFont="1" applyFill="1" applyBorder="1" applyAlignment="1">
      <alignment vertical="center"/>
    </xf>
    <xf numFmtId="0" fontId="33" fillId="2" borderId="37" xfId="232" applyNumberFormat="1" applyFont="1" applyFill="1" applyBorder="1" applyAlignment="1">
      <alignment horizontal="center" vertical="center"/>
    </xf>
    <xf numFmtId="0" fontId="33" fillId="2" borderId="0" xfId="232" applyNumberFormat="1" applyFont="1" applyFill="1" applyAlignment="1">
      <alignment vertical="center"/>
    </xf>
    <xf numFmtId="0" fontId="33" fillId="2" borderId="58" xfId="232" applyNumberFormat="1" applyFont="1" applyFill="1" applyBorder="1" applyAlignment="1">
      <alignment vertical="center"/>
    </xf>
    <xf numFmtId="0" fontId="34" fillId="2" borderId="35" xfId="37" applyFont="1" applyFill="1" applyBorder="1" applyAlignment="1">
      <alignment horizontal="center" vertical="center"/>
    </xf>
    <xf numFmtId="0" fontId="7" fillId="2" borderId="79" xfId="37" applyFont="1" applyFill="1" applyBorder="1" applyAlignment="1">
      <alignment vertical="center"/>
    </xf>
    <xf numFmtId="0" fontId="33" fillId="2" borderId="38" xfId="38" applyFont="1" applyFill="1" applyBorder="1" applyAlignment="1">
      <alignment horizontal="center" vertical="center"/>
    </xf>
    <xf numFmtId="0" fontId="33" fillId="2" borderId="80" xfId="38" applyFont="1" applyFill="1" applyBorder="1" applyAlignment="1">
      <alignment horizontal="center" vertical="center"/>
    </xf>
    <xf numFmtId="0" fontId="36" fillId="2" borderId="38" xfId="38" applyFont="1" applyFill="1" applyBorder="1" applyAlignment="1">
      <alignment horizontal="center" vertical="center"/>
    </xf>
    <xf numFmtId="0" fontId="33" fillId="2" borderId="38" xfId="232" applyNumberFormat="1" applyFont="1" applyFill="1" applyBorder="1" applyAlignment="1">
      <alignment horizontal="center" vertical="center"/>
    </xf>
    <xf numFmtId="0" fontId="33" fillId="2" borderId="79" xfId="38" applyFont="1" applyFill="1" applyBorder="1" applyAlignment="1">
      <alignment horizontal="center" vertical="center"/>
    </xf>
    <xf numFmtId="0" fontId="33" fillId="2" borderId="62" xfId="38" applyFont="1" applyFill="1" applyBorder="1" applyAlignment="1">
      <alignment horizontal="center" vertical="center"/>
    </xf>
    <xf numFmtId="0" fontId="37" fillId="2" borderId="0" xfId="232" applyNumberFormat="1" applyFont="1" applyFill="1" applyAlignment="1">
      <alignment vertical="center"/>
    </xf>
    <xf numFmtId="0" fontId="37" fillId="2" borderId="58" xfId="232" applyNumberFormat="1" applyFont="1" applyFill="1" applyBorder="1" applyAlignment="1">
      <alignment vertical="center"/>
    </xf>
    <xf numFmtId="0" fontId="63" fillId="2" borderId="0" xfId="232" applyNumberFormat="1" applyFont="1" applyFill="1" applyAlignment="1">
      <alignment vertical="center"/>
    </xf>
    <xf numFmtId="0" fontId="1" fillId="2" borderId="0" xfId="241" applyFont="1" applyFill="1"/>
    <xf numFmtId="167" fontId="38" fillId="2" borderId="0" xfId="36" applyFont="1" applyFill="1" applyAlignment="1">
      <alignment vertical="center"/>
    </xf>
    <xf numFmtId="0" fontId="26" fillId="2" borderId="0" xfId="15" applyFont="1" applyFill="1" applyAlignment="1">
      <alignment horizontal="right" vertical="center"/>
    </xf>
    <xf numFmtId="43" fontId="25" fillId="2" borderId="5" xfId="16" applyNumberFormat="1" applyFont="1" applyFill="1" applyBorder="1" applyAlignment="1">
      <alignment horizontal="right" vertical="center"/>
    </xf>
    <xf numFmtId="43" fontId="25" fillId="2" borderId="5" xfId="16" applyNumberFormat="1" applyFont="1" applyFill="1" applyBorder="1" applyAlignment="1">
      <alignment vertical="center"/>
    </xf>
    <xf numFmtId="43" fontId="25" fillId="2" borderId="15" xfId="16" applyNumberFormat="1" applyFont="1" applyFill="1" applyBorder="1" applyAlignment="1">
      <alignment vertical="center"/>
    </xf>
    <xf numFmtId="43" fontId="25" fillId="2" borderId="24" xfId="16" applyNumberFormat="1" applyFont="1" applyFill="1" applyBorder="1" applyAlignment="1">
      <alignment vertical="center"/>
    </xf>
    <xf numFmtId="43" fontId="31" fillId="2" borderId="1" xfId="16" applyNumberFormat="1" applyFont="1" applyFill="1" applyBorder="1" applyAlignment="1">
      <alignment vertical="center"/>
    </xf>
    <xf numFmtId="43" fontId="20" fillId="2" borderId="25" xfId="0" applyNumberFormat="1" applyFont="1" applyFill="1" applyBorder="1" applyAlignment="1">
      <alignment horizontal="center" vertical="center"/>
    </xf>
    <xf numFmtId="43" fontId="20" fillId="2" borderId="3" xfId="0" applyNumberFormat="1" applyFont="1" applyFill="1" applyBorder="1" applyAlignment="1">
      <alignment horizontal="center" vertical="center"/>
    </xf>
    <xf numFmtId="0" fontId="68" fillId="2" borderId="4" xfId="0" applyFont="1" applyFill="1" applyBorder="1" applyAlignment="1">
      <alignment horizontal="center" vertical="center"/>
    </xf>
    <xf numFmtId="0" fontId="68" fillId="2" borderId="4" xfId="0" applyFont="1" applyFill="1" applyBorder="1" applyAlignment="1">
      <alignment vertical="center"/>
    </xf>
    <xf numFmtId="0" fontId="68" fillId="2" borderId="18" xfId="0" applyFont="1" applyFill="1" applyBorder="1" applyAlignment="1">
      <alignment vertical="center"/>
    </xf>
    <xf numFmtId="0" fontId="69" fillId="2" borderId="71" xfId="0" quotePrefix="1" applyFont="1" applyFill="1" applyBorder="1" applyAlignment="1">
      <alignment horizontal="center" vertical="center"/>
    </xf>
    <xf numFmtId="0" fontId="69" fillId="2" borderId="72" xfId="0" applyFont="1" applyFill="1" applyBorder="1" applyAlignment="1">
      <alignment vertical="center"/>
    </xf>
    <xf numFmtId="0" fontId="69" fillId="2" borderId="71" xfId="0" applyFont="1" applyFill="1" applyBorder="1" applyAlignment="1">
      <alignment horizontal="center" vertical="center"/>
    </xf>
    <xf numFmtId="0" fontId="69" fillId="2" borderId="0" xfId="0" applyFont="1" applyFill="1" applyAlignment="1">
      <alignment vertical="center"/>
    </xf>
    <xf numFmtId="0" fontId="68" fillId="2" borderId="3" xfId="0" quotePrefix="1" applyFont="1" applyFill="1" applyBorder="1" applyAlignment="1">
      <alignment horizontal="center" vertical="center"/>
    </xf>
    <xf numFmtId="0" fontId="68" fillId="2" borderId="73" xfId="0" applyFont="1" applyFill="1" applyBorder="1" applyAlignment="1">
      <alignment horizontal="left" vertical="center"/>
    </xf>
    <xf numFmtId="0" fontId="68" fillId="2" borderId="74" xfId="0" applyFont="1" applyFill="1" applyBorder="1" applyAlignment="1">
      <alignment vertical="center"/>
    </xf>
    <xf numFmtId="0" fontId="68" fillId="2" borderId="3" xfId="0" applyFont="1" applyFill="1" applyBorder="1" applyAlignment="1">
      <alignment horizontal="center" vertical="center"/>
    </xf>
    <xf numFmtId="0" fontId="68" fillId="2" borderId="77" xfId="0" applyFont="1" applyFill="1" applyBorder="1" applyAlignment="1">
      <alignment vertical="center"/>
    </xf>
    <xf numFmtId="0" fontId="68" fillId="2" borderId="77" xfId="0" applyFont="1" applyFill="1" applyBorder="1" applyAlignment="1">
      <alignment horizontal="center" vertical="center"/>
    </xf>
    <xf numFmtId="0" fontId="68" fillId="2" borderId="78" xfId="0" applyFont="1" applyFill="1" applyBorder="1" applyAlignment="1">
      <alignment vertical="center"/>
    </xf>
    <xf numFmtId="0" fontId="69" fillId="2" borderId="15" xfId="0" quotePrefix="1" applyFont="1" applyFill="1" applyBorder="1" applyAlignment="1">
      <alignment horizontal="center" vertical="center"/>
    </xf>
    <xf numFmtId="0" fontId="68" fillId="2" borderId="75" xfId="0" quotePrefix="1" applyFont="1" applyFill="1" applyBorder="1" applyAlignment="1">
      <alignment horizontal="center" vertical="center"/>
    </xf>
    <xf numFmtId="0" fontId="68" fillId="2" borderId="19" xfId="0" applyFont="1" applyFill="1" applyBorder="1" applyAlignment="1">
      <alignment horizontal="left" vertical="center"/>
    </xf>
    <xf numFmtId="0" fontId="68" fillId="2" borderId="21" xfId="0" applyFont="1" applyFill="1" applyBorder="1" applyAlignment="1">
      <alignment vertical="center"/>
    </xf>
    <xf numFmtId="0" fontId="68" fillId="2" borderId="75" xfId="0" applyFont="1" applyFill="1" applyBorder="1" applyAlignment="1">
      <alignment horizontal="center" vertical="center"/>
    </xf>
    <xf numFmtId="0" fontId="69" fillId="2" borderId="5" xfId="0" quotePrefix="1" applyFont="1" applyFill="1" applyBorder="1" applyAlignment="1">
      <alignment horizontal="center" vertical="center"/>
    </xf>
    <xf numFmtId="0" fontId="68" fillId="2" borderId="76" xfId="0" applyFont="1" applyFill="1" applyBorder="1" applyAlignment="1">
      <alignment vertical="center"/>
    </xf>
    <xf numFmtId="0" fontId="69" fillId="2" borderId="0" xfId="0" applyFont="1" applyFill="1" applyAlignment="1">
      <alignment horizontal="center" vertical="top"/>
    </xf>
    <xf numFmtId="0" fontId="69" fillId="2" borderId="0" xfId="0" applyFont="1" applyFill="1" applyAlignment="1">
      <alignment vertical="top"/>
    </xf>
    <xf numFmtId="0" fontId="63" fillId="2" borderId="58" xfId="232" applyNumberFormat="1" applyFont="1" applyFill="1" applyBorder="1" applyAlignment="1">
      <alignment vertical="center"/>
    </xf>
    <xf numFmtId="0" fontId="72" fillId="2" borderId="0" xfId="4" applyFont="1" applyFill="1" applyAlignment="1">
      <alignment vertical="center"/>
    </xf>
    <xf numFmtId="0" fontId="35" fillId="2" borderId="0" xfId="5" applyFont="1" applyFill="1"/>
    <xf numFmtId="167" fontId="8" fillId="2" borderId="35" xfId="36" applyFont="1" applyFill="1" applyBorder="1"/>
    <xf numFmtId="167" fontId="8" fillId="2" borderId="36" xfId="36" applyFont="1" applyFill="1" applyBorder="1"/>
    <xf numFmtId="167" fontId="37" fillId="2" borderId="37" xfId="36" applyFont="1" applyFill="1" applyBorder="1" applyAlignment="1">
      <alignment horizontal="center" vertical="center"/>
    </xf>
    <xf numFmtId="167" fontId="37" fillId="2" borderId="37" xfId="6" applyNumberFormat="1" applyFont="1" applyFill="1" applyBorder="1" applyAlignment="1">
      <alignment horizontal="center" vertical="center"/>
    </xf>
    <xf numFmtId="0" fontId="36" fillId="2" borderId="0" xfId="5" applyFont="1" applyFill="1"/>
    <xf numFmtId="1" fontId="37" fillId="2" borderId="41" xfId="36" applyNumberFormat="1" applyFont="1" applyFill="1" applyBorder="1" applyAlignment="1">
      <alignment horizontal="center" vertical="center"/>
    </xf>
    <xf numFmtId="1" fontId="74" fillId="2" borderId="41" xfId="36" applyNumberFormat="1" applyFont="1" applyFill="1" applyBorder="1" applyAlignment="1">
      <alignment horizontal="center" vertical="center"/>
    </xf>
    <xf numFmtId="169" fontId="37" fillId="2" borderId="42" xfId="36" applyNumberFormat="1" applyFont="1" applyFill="1" applyBorder="1" applyAlignment="1">
      <alignment horizontal="left" vertical="center"/>
    </xf>
    <xf numFmtId="169" fontId="37" fillId="2" borderId="44" xfId="36" applyNumberFormat="1" applyFont="1" applyFill="1" applyBorder="1" applyAlignment="1">
      <alignment horizontal="center" vertical="center"/>
    </xf>
    <xf numFmtId="167" fontId="33" fillId="2" borderId="41" xfId="36" applyFont="1" applyFill="1" applyBorder="1" applyAlignment="1">
      <alignment vertical="center"/>
    </xf>
    <xf numFmtId="169" fontId="33" fillId="2" borderId="38" xfId="27" applyNumberFormat="1" applyFont="1" applyFill="1" applyBorder="1" applyAlignment="1">
      <alignment horizontal="right"/>
    </xf>
    <xf numFmtId="0" fontId="33" fillId="2" borderId="39" xfId="57" applyFont="1" applyFill="1" applyBorder="1"/>
    <xf numFmtId="169" fontId="37" fillId="2" borderId="40" xfId="36" applyNumberFormat="1" applyFont="1" applyFill="1" applyBorder="1" applyAlignment="1">
      <alignment horizontal="center" vertical="center"/>
    </xf>
    <xf numFmtId="170" fontId="33" fillId="2" borderId="37" xfId="36" applyNumberFormat="1" applyFont="1" applyFill="1" applyBorder="1" applyAlignment="1">
      <alignment horizontal="center" vertical="center"/>
    </xf>
    <xf numFmtId="0" fontId="36" fillId="2" borderId="0" xfId="22" applyFont="1" applyFill="1"/>
    <xf numFmtId="169" fontId="37" fillId="2" borderId="43" xfId="36" applyNumberFormat="1" applyFont="1" applyFill="1" applyBorder="1" applyAlignment="1">
      <alignment horizontal="center" vertical="center"/>
    </xf>
    <xf numFmtId="169" fontId="33" fillId="2" borderId="39" xfId="36" applyNumberFormat="1" applyFont="1" applyFill="1" applyBorder="1" applyAlignment="1">
      <alignment horizontal="left" vertical="center"/>
    </xf>
    <xf numFmtId="169" fontId="33" fillId="2" borderId="89" xfId="27" applyNumberFormat="1" applyFont="1" applyFill="1" applyBorder="1" applyAlignment="1">
      <alignment horizontal="right"/>
    </xf>
    <xf numFmtId="169" fontId="33" fillId="2" borderId="0" xfId="36" applyNumberFormat="1" applyFont="1" applyFill="1" applyAlignment="1">
      <alignment horizontal="left" vertical="center"/>
    </xf>
    <xf numFmtId="169" fontId="37" fillId="2" borderId="82" xfId="36" applyNumberFormat="1" applyFont="1" applyFill="1" applyBorder="1" applyAlignment="1">
      <alignment horizontal="center" vertical="center"/>
    </xf>
    <xf numFmtId="169" fontId="33" fillId="2" borderId="62" xfId="36" applyNumberFormat="1" applyFont="1" applyFill="1" applyBorder="1" applyAlignment="1">
      <alignment horizontal="center" vertical="center"/>
    </xf>
    <xf numFmtId="170" fontId="33" fillId="2" borderId="62" xfId="36" applyNumberFormat="1" applyFont="1" applyFill="1" applyBorder="1" applyAlignment="1">
      <alignment vertical="center"/>
    </xf>
    <xf numFmtId="167" fontId="33" fillId="2" borderId="62" xfId="36" applyFont="1" applyFill="1" applyBorder="1" applyAlignment="1">
      <alignment horizontal="right" vertical="center"/>
    </xf>
    <xf numFmtId="167" fontId="33" fillId="2" borderId="90" xfId="36" applyFont="1" applyFill="1" applyBorder="1" applyAlignment="1">
      <alignment horizontal="right" vertical="center"/>
    </xf>
    <xf numFmtId="167" fontId="38" fillId="2" borderId="46" xfId="36" applyFont="1" applyFill="1" applyBorder="1" applyAlignment="1">
      <alignment vertical="center"/>
    </xf>
    <xf numFmtId="167" fontId="38" fillId="2" borderId="47" xfId="36" applyFont="1" applyFill="1" applyBorder="1" applyAlignment="1">
      <alignment vertical="center"/>
    </xf>
    <xf numFmtId="0" fontId="76" fillId="2" borderId="0" xfId="5" applyFont="1" applyFill="1"/>
    <xf numFmtId="0" fontId="72" fillId="2" borderId="0" xfId="232" applyNumberFormat="1" applyFont="1" applyFill="1" applyAlignment="1">
      <alignment horizontal="center" vertical="center"/>
    </xf>
    <xf numFmtId="0" fontId="78" fillId="2" borderId="0" xfId="5" applyFont="1" applyFill="1"/>
    <xf numFmtId="167" fontId="33" fillId="2" borderId="35" xfId="36" applyFont="1" applyFill="1" applyBorder="1"/>
    <xf numFmtId="167" fontId="33" fillId="2" borderId="36" xfId="36" applyFont="1" applyFill="1" applyBorder="1"/>
    <xf numFmtId="167" fontId="33" fillId="2" borderId="0" xfId="36" applyFont="1" applyFill="1" applyAlignment="1">
      <alignment horizontal="center"/>
    </xf>
    <xf numFmtId="169" fontId="33" fillId="2" borderId="38" xfId="27" applyNumberFormat="1" applyFont="1" applyFill="1" applyBorder="1" applyAlignment="1">
      <alignment horizontal="right" vertical="top"/>
    </xf>
    <xf numFmtId="169" fontId="33" fillId="2" borderId="37" xfId="36" applyNumberFormat="1" applyFont="1" applyFill="1" applyBorder="1" applyAlignment="1">
      <alignment horizontal="center" vertical="center"/>
    </xf>
    <xf numFmtId="170" fontId="33" fillId="2" borderId="37" xfId="36" applyNumberFormat="1" applyFont="1" applyFill="1" applyBorder="1" applyAlignment="1">
      <alignment horizontal="right" vertical="center"/>
    </xf>
    <xf numFmtId="167" fontId="33" fillId="2" borderId="37" xfId="36" applyFont="1" applyFill="1" applyBorder="1" applyAlignment="1">
      <alignment horizontal="right" vertical="center"/>
    </xf>
    <xf numFmtId="170" fontId="33" fillId="2" borderId="37" xfId="36" applyNumberFormat="1" applyFont="1" applyFill="1" applyBorder="1" applyAlignment="1">
      <alignment vertical="center"/>
    </xf>
    <xf numFmtId="167" fontId="33" fillId="2" borderId="37" xfId="6" applyNumberFormat="1" applyFont="1" applyFill="1" applyBorder="1" applyAlignment="1">
      <alignment horizontal="right" vertical="center"/>
    </xf>
    <xf numFmtId="0" fontId="83" fillId="2" borderId="0" xfId="5" applyFont="1" applyFill="1"/>
    <xf numFmtId="0" fontId="33" fillId="2" borderId="37" xfId="244" applyNumberFormat="1" applyFont="1" applyFill="1" applyBorder="1" applyAlignment="1">
      <alignment horizontal="center" vertical="center"/>
    </xf>
    <xf numFmtId="0" fontId="33" fillId="2" borderId="38" xfId="244" applyNumberFormat="1" applyFont="1" applyFill="1" applyBorder="1" applyAlignment="1">
      <alignment horizontal="center" vertical="center"/>
    </xf>
    <xf numFmtId="169" fontId="37" fillId="2" borderId="40" xfId="36" applyNumberFormat="1" applyFont="1" applyFill="1" applyBorder="1" applyAlignment="1">
      <alignment horizontal="left" vertical="center" wrapText="1"/>
    </xf>
    <xf numFmtId="167" fontId="33" fillId="2" borderId="65" xfId="6" applyNumberFormat="1" applyFont="1" applyFill="1" applyBorder="1" applyAlignment="1">
      <alignment horizontal="right" vertical="center"/>
    </xf>
    <xf numFmtId="0" fontId="37" fillId="2" borderId="37" xfId="244" applyNumberFormat="1" applyFont="1" applyFill="1" applyBorder="1" applyAlignment="1">
      <alignment horizontal="center" vertical="center"/>
    </xf>
    <xf numFmtId="0" fontId="37" fillId="2" borderId="38" xfId="244" applyNumberFormat="1" applyFont="1" applyFill="1" applyBorder="1" applyAlignment="1">
      <alignment horizontal="center" vertical="center"/>
    </xf>
    <xf numFmtId="0" fontId="37" fillId="2" borderId="38" xfId="38" applyFont="1" applyFill="1" applyBorder="1" applyAlignment="1">
      <alignment vertical="center"/>
    </xf>
    <xf numFmtId="0" fontId="37" fillId="2" borderId="0" xfId="244" applyNumberFormat="1" applyFont="1" applyFill="1" applyAlignment="1">
      <alignment vertical="center"/>
    </xf>
    <xf numFmtId="0" fontId="37" fillId="2" borderId="40" xfId="244" applyNumberFormat="1" applyFont="1" applyFill="1" applyBorder="1" applyAlignment="1">
      <alignment horizontal="center" vertical="center"/>
    </xf>
    <xf numFmtId="0" fontId="34" fillId="2" borderId="37" xfId="38" applyFont="1" applyFill="1" applyBorder="1" applyAlignment="1">
      <alignment vertical="center"/>
    </xf>
    <xf numFmtId="0" fontId="37" fillId="2" borderId="37" xfId="38" applyFont="1" applyFill="1" applyBorder="1" applyAlignment="1">
      <alignment horizontal="center" vertical="center"/>
    </xf>
    <xf numFmtId="0" fontId="7" fillId="2" borderId="37" xfId="232" applyNumberFormat="1" applyFont="1" applyFill="1" applyBorder="1" applyAlignment="1">
      <alignment horizontal="center" vertical="center"/>
    </xf>
    <xf numFmtId="0" fontId="7" fillId="2" borderId="38" xfId="232" applyNumberFormat="1" applyFont="1" applyFill="1" applyBorder="1" applyAlignment="1">
      <alignment horizontal="center" vertical="center"/>
    </xf>
    <xf numFmtId="0" fontId="33" fillId="2" borderId="39" xfId="232" applyNumberFormat="1" applyFont="1" applyFill="1" applyBorder="1" applyAlignment="1">
      <alignment vertical="center"/>
    </xf>
    <xf numFmtId="0" fontId="7" fillId="2" borderId="37" xfId="244" applyNumberFormat="1" applyFont="1" applyFill="1" applyBorder="1" applyAlignment="1">
      <alignment horizontal="center" vertical="center"/>
    </xf>
    <xf numFmtId="0" fontId="7" fillId="2" borderId="38" xfId="244" applyNumberFormat="1" applyFont="1" applyFill="1" applyBorder="1" applyAlignment="1">
      <alignment horizontal="center" vertical="center"/>
    </xf>
    <xf numFmtId="0" fontId="33" fillId="2" borderId="39" xfId="244" applyNumberFormat="1" applyFont="1" applyFill="1" applyBorder="1" applyAlignment="1">
      <alignment vertical="center"/>
    </xf>
    <xf numFmtId="0" fontId="33" fillId="2" borderId="40" xfId="244" applyNumberFormat="1" applyFont="1" applyFill="1" applyBorder="1" applyAlignment="1">
      <alignment vertical="center"/>
    </xf>
    <xf numFmtId="0" fontId="64" fillId="2" borderId="46" xfId="244" applyNumberFormat="1" applyFont="1" applyFill="1" applyBorder="1" applyAlignment="1">
      <alignment horizontal="center" vertical="center"/>
    </xf>
    <xf numFmtId="0" fontId="37" fillId="2" borderId="42" xfId="244" applyNumberFormat="1" applyFont="1" applyFill="1" applyBorder="1" applyAlignment="1">
      <alignment horizontal="center" vertical="center"/>
    </xf>
    <xf numFmtId="0" fontId="33" fillId="2" borderId="41" xfId="244" applyNumberFormat="1" applyFont="1" applyFill="1" applyBorder="1" applyAlignment="1">
      <alignment horizontal="center" vertical="center"/>
    </xf>
    <xf numFmtId="0" fontId="37" fillId="2" borderId="43" xfId="244" applyNumberFormat="1" applyFont="1" applyFill="1" applyBorder="1" applyAlignment="1">
      <alignment vertical="center"/>
    </xf>
    <xf numFmtId="0" fontId="37" fillId="2" borderId="44" xfId="244" applyNumberFormat="1" applyFont="1" applyFill="1" applyBorder="1" applyAlignment="1">
      <alignment vertical="center"/>
    </xf>
    <xf numFmtId="0" fontId="33" fillId="2" borderId="45" xfId="244" applyNumberFormat="1" applyFont="1" applyFill="1" applyBorder="1" applyAlignment="1">
      <alignment horizontal="center" vertical="center"/>
    </xf>
    <xf numFmtId="0" fontId="33" fillId="2" borderId="64" xfId="244" applyNumberFormat="1" applyFont="1" applyFill="1" applyBorder="1" applyAlignment="1">
      <alignment vertical="center"/>
    </xf>
    <xf numFmtId="0" fontId="33" fillId="2" borderId="80" xfId="244" applyNumberFormat="1" applyFont="1" applyFill="1" applyBorder="1" applyAlignment="1">
      <alignment horizontal="center" vertical="center"/>
    </xf>
    <xf numFmtId="0" fontId="37" fillId="2" borderId="66" xfId="244" applyNumberFormat="1" applyFont="1" applyFill="1" applyBorder="1" applyAlignment="1">
      <alignment horizontal="center" vertical="center"/>
    </xf>
    <xf numFmtId="0" fontId="37" fillId="2" borderId="59" xfId="244" applyNumberFormat="1" applyFont="1" applyFill="1" applyBorder="1" applyAlignment="1">
      <alignment horizontal="center" vertical="center"/>
    </xf>
    <xf numFmtId="0" fontId="37" fillId="2" borderId="60" xfId="244" applyNumberFormat="1" applyFont="1" applyFill="1" applyBorder="1" applyAlignment="1">
      <alignment vertical="center"/>
    </xf>
    <xf numFmtId="0" fontId="37" fillId="2" borderId="61" xfId="244" applyNumberFormat="1" applyFont="1" applyFill="1" applyBorder="1" applyAlignment="1">
      <alignment vertical="center"/>
    </xf>
    <xf numFmtId="0" fontId="33" fillId="2" borderId="66" xfId="244" applyNumberFormat="1" applyFont="1" applyFill="1" applyBorder="1" applyAlignment="1">
      <alignment horizontal="center" vertical="center"/>
    </xf>
    <xf numFmtId="0" fontId="33" fillId="2" borderId="62" xfId="244" applyNumberFormat="1" applyFont="1" applyFill="1" applyBorder="1" applyAlignment="1">
      <alignment horizontal="center" vertical="center"/>
    </xf>
    <xf numFmtId="0" fontId="33" fillId="2" borderId="79" xfId="244" applyNumberFormat="1" applyFont="1" applyFill="1" applyBorder="1" applyAlignment="1">
      <alignment horizontal="center" vertical="center"/>
    </xf>
    <xf numFmtId="0" fontId="33" fillId="2" borderId="0" xfId="244" applyNumberFormat="1" applyFont="1" applyFill="1" applyAlignment="1">
      <alignment vertical="center"/>
    </xf>
    <xf numFmtId="0" fontId="33" fillId="2" borderId="82" xfId="244" applyNumberFormat="1" applyFont="1" applyFill="1" applyBorder="1" applyAlignment="1">
      <alignment vertical="center"/>
    </xf>
    <xf numFmtId="0" fontId="33" fillId="2" borderId="42" xfId="244" applyNumberFormat="1" applyFont="1" applyFill="1" applyBorder="1" applyAlignment="1">
      <alignment horizontal="center" vertical="center"/>
    </xf>
    <xf numFmtId="0" fontId="33" fillId="2" borderId="43" xfId="38" applyFont="1" applyFill="1" applyBorder="1" applyAlignment="1">
      <alignment vertical="center"/>
    </xf>
    <xf numFmtId="0" fontId="33" fillId="2" borderId="44" xfId="38" applyFont="1" applyFill="1" applyBorder="1" applyAlignment="1">
      <alignment vertical="center"/>
    </xf>
    <xf numFmtId="0" fontId="33" fillId="2" borderId="41" xfId="38" applyFont="1" applyFill="1" applyBorder="1" applyAlignment="1">
      <alignment horizontal="center" vertical="center"/>
    </xf>
    <xf numFmtId="0" fontId="33" fillId="2" borderId="67" xfId="244" applyNumberFormat="1" applyFont="1" applyFill="1" applyBorder="1" applyAlignment="1">
      <alignment horizontal="center" vertical="center"/>
    </xf>
    <xf numFmtId="0" fontId="33" fillId="2" borderId="68" xfId="244" applyNumberFormat="1" applyFont="1" applyFill="1" applyBorder="1" applyAlignment="1">
      <alignment vertical="center"/>
    </xf>
    <xf numFmtId="0" fontId="33" fillId="2" borderId="69" xfId="244" applyNumberFormat="1" applyFont="1" applyFill="1" applyBorder="1" applyAlignment="1">
      <alignment vertical="center"/>
    </xf>
    <xf numFmtId="0" fontId="37" fillId="2" borderId="41" xfId="244" applyNumberFormat="1" applyFont="1" applyFill="1" applyBorder="1" applyAlignment="1">
      <alignment horizontal="center" vertical="center"/>
    </xf>
    <xf numFmtId="0" fontId="36" fillId="2" borderId="37" xfId="38" applyFont="1" applyFill="1" applyBorder="1" applyAlignment="1">
      <alignment horizontal="center" vertical="center"/>
    </xf>
    <xf numFmtId="0" fontId="33" fillId="2" borderId="0" xfId="37" applyFont="1" applyFill="1" applyAlignment="1">
      <alignment horizontal="left" vertical="center"/>
    </xf>
    <xf numFmtId="0" fontId="33" fillId="2" borderId="82" xfId="37" applyFont="1" applyFill="1" applyBorder="1" applyAlignment="1">
      <alignment vertical="center"/>
    </xf>
    <xf numFmtId="0" fontId="84" fillId="2" borderId="38" xfId="245" applyFont="1" applyFill="1" applyBorder="1" applyAlignment="1">
      <alignment horizontal="center" vertical="center"/>
    </xf>
    <xf numFmtId="0" fontId="36" fillId="2" borderId="39" xfId="37" applyFont="1" applyFill="1" applyBorder="1" applyAlignment="1">
      <alignment horizontal="left" vertical="center"/>
    </xf>
    <xf numFmtId="0" fontId="36" fillId="2" borderId="40" xfId="245" applyFont="1" applyFill="1" applyBorder="1" applyAlignment="1">
      <alignment vertical="center"/>
    </xf>
    <xf numFmtId="0" fontId="36" fillId="2" borderId="37" xfId="245" applyFont="1" applyFill="1" applyBorder="1" applyAlignment="1">
      <alignment horizontal="center" vertical="center"/>
    </xf>
    <xf numFmtId="169" fontId="33" fillId="2" borderId="39" xfId="27" applyNumberFormat="1" applyFont="1" applyFill="1" applyBorder="1" applyAlignment="1">
      <alignment horizontal="right"/>
    </xf>
    <xf numFmtId="0" fontId="34" fillId="0" borderId="0" xfId="4" applyFont="1" applyAlignment="1">
      <alignment vertical="center"/>
    </xf>
    <xf numFmtId="0" fontId="3" fillId="0" borderId="0" xfId="0" applyFont="1" applyAlignment="1">
      <alignment vertical="center"/>
    </xf>
    <xf numFmtId="169" fontId="85" fillId="2" borderId="84" xfId="36" applyNumberFormat="1" applyFont="1" applyFill="1" applyBorder="1" applyAlignment="1">
      <alignment horizontal="left" vertical="center"/>
    </xf>
    <xf numFmtId="169" fontId="85" fillId="2" borderId="86" xfId="36" applyNumberFormat="1" applyFont="1" applyFill="1" applyBorder="1" applyAlignment="1">
      <alignment horizontal="center" vertical="center"/>
    </xf>
    <xf numFmtId="169" fontId="85" fillId="2" borderId="85" xfId="36" applyNumberFormat="1" applyFont="1" applyFill="1" applyBorder="1" applyAlignment="1">
      <alignment horizontal="center" vertical="center"/>
    </xf>
    <xf numFmtId="167" fontId="8" fillId="2" borderId="41" xfId="36" applyFont="1" applyFill="1" applyBorder="1" applyAlignment="1">
      <alignment vertical="center"/>
    </xf>
    <xf numFmtId="169" fontId="86" fillId="2" borderId="38" xfId="27" applyNumberFormat="1" applyFont="1" applyFill="1" applyBorder="1" applyAlignment="1">
      <alignment horizontal="right"/>
    </xf>
    <xf numFmtId="169" fontId="86" fillId="2" borderId="39" xfId="36" applyNumberFormat="1" applyFont="1" applyFill="1" applyBorder="1" applyAlignment="1">
      <alignment horizontal="left" vertical="center"/>
    </xf>
    <xf numFmtId="169" fontId="85" fillId="2" borderId="40" xfId="36" applyNumberFormat="1" applyFont="1" applyFill="1" applyBorder="1" applyAlignment="1">
      <alignment horizontal="center" vertical="center"/>
    </xf>
    <xf numFmtId="169" fontId="8" fillId="2" borderId="37" xfId="36" applyNumberFormat="1" applyFont="1" applyFill="1" applyBorder="1" applyAlignment="1">
      <alignment horizontal="center" vertical="center"/>
    </xf>
    <xf numFmtId="169" fontId="85" fillId="2" borderId="43" xfId="36" applyNumberFormat="1" applyFont="1" applyFill="1" applyBorder="1" applyAlignment="1">
      <alignment horizontal="left" vertical="center"/>
    </xf>
    <xf numFmtId="1" fontId="33" fillId="2" borderId="41" xfId="36" applyNumberFormat="1" applyFont="1" applyFill="1" applyBorder="1" applyAlignment="1">
      <alignment horizontal="center" vertical="center"/>
    </xf>
    <xf numFmtId="169" fontId="74" fillId="2" borderId="39" xfId="36" applyNumberFormat="1" applyFont="1" applyFill="1" applyBorder="1" applyAlignment="1">
      <alignment horizontal="left" vertical="center"/>
    </xf>
    <xf numFmtId="0" fontId="26" fillId="2" borderId="17" xfId="15" applyFont="1" applyFill="1" applyBorder="1" applyAlignment="1">
      <alignment horizontal="center" vertical="center"/>
    </xf>
    <xf numFmtId="0" fontId="26" fillId="2" borderId="18" xfId="15" applyFont="1" applyFill="1" applyBorder="1" applyAlignment="1">
      <alignment vertical="center"/>
    </xf>
    <xf numFmtId="0" fontId="26" fillId="2" borderId="7" xfId="15" applyFont="1" applyFill="1" applyBorder="1" applyAlignment="1">
      <alignment horizontal="center" vertical="center"/>
    </xf>
    <xf numFmtId="0" fontId="26" fillId="2" borderId="6" xfId="15" applyFont="1" applyFill="1" applyBorder="1" applyAlignment="1">
      <alignment vertical="center"/>
    </xf>
    <xf numFmtId="0" fontId="26" fillId="2" borderId="16" xfId="15" applyFont="1" applyFill="1" applyBorder="1" applyAlignment="1">
      <alignment vertical="center"/>
    </xf>
    <xf numFmtId="0" fontId="26" fillId="2" borderId="20" xfId="15" applyFont="1" applyFill="1" applyBorder="1" applyAlignment="1">
      <alignment horizontal="center" vertical="center"/>
    </xf>
    <xf numFmtId="0" fontId="26" fillId="2" borderId="27" xfId="15" applyFont="1" applyFill="1" applyBorder="1" applyAlignment="1">
      <alignment horizontal="center" vertical="center"/>
    </xf>
    <xf numFmtId="0" fontId="26" fillId="2" borderId="28" xfId="15" applyFont="1" applyFill="1" applyBorder="1" applyAlignment="1">
      <alignment vertical="center"/>
    </xf>
    <xf numFmtId="0" fontId="70" fillId="0" borderId="0" xfId="15" applyFont="1" applyAlignment="1">
      <alignment vertical="center"/>
    </xf>
    <xf numFmtId="0" fontId="69" fillId="2" borderId="0" xfId="13" applyFont="1" applyFill="1" applyAlignment="1">
      <alignment horizontal="center"/>
    </xf>
    <xf numFmtId="0" fontId="69" fillId="2" borderId="0" xfId="13" applyFont="1" applyFill="1"/>
    <xf numFmtId="0" fontId="88" fillId="2" borderId="0" xfId="8" applyFont="1" applyFill="1" applyAlignment="1">
      <alignment horizontal="left" vertical="center"/>
    </xf>
    <xf numFmtId="0" fontId="89" fillId="2" borderId="0" xfId="8" applyFont="1" applyFill="1" applyAlignment="1">
      <alignment horizontal="left" vertical="center"/>
    </xf>
    <xf numFmtId="0" fontId="90" fillId="2" borderId="0" xfId="8" applyFont="1" applyFill="1"/>
    <xf numFmtId="0" fontId="91" fillId="2" borderId="22" xfId="8" applyFont="1" applyFill="1" applyBorder="1" applyAlignment="1">
      <alignment horizontal="left" vertical="center"/>
    </xf>
    <xf numFmtId="0" fontId="92" fillId="2" borderId="22" xfId="8" applyFont="1" applyFill="1" applyBorder="1" applyAlignment="1">
      <alignment horizontal="left" vertical="center"/>
    </xf>
    <xf numFmtId="0" fontId="93" fillId="2" borderId="22" xfId="8" applyFont="1" applyFill="1" applyBorder="1"/>
    <xf numFmtId="0" fontId="93" fillId="2" borderId="0" xfId="8" applyFont="1" applyFill="1"/>
    <xf numFmtId="0" fontId="94" fillId="2" borderId="0" xfId="0" applyFont="1" applyFill="1" applyAlignment="1">
      <alignment horizontal="left" vertical="center"/>
    </xf>
    <xf numFmtId="0" fontId="94" fillId="2" borderId="0" xfId="0" applyFont="1" applyFill="1" applyAlignment="1">
      <alignment vertical="center"/>
    </xf>
    <xf numFmtId="0" fontId="94" fillId="2" borderId="0" xfId="0" applyFont="1" applyFill="1" applyAlignment="1">
      <alignment horizontal="center" vertical="center"/>
    </xf>
    <xf numFmtId="0" fontId="58" fillId="2" borderId="0" xfId="0" applyFont="1" applyFill="1" applyAlignment="1">
      <alignment horizontal="left" vertical="center"/>
    </xf>
    <xf numFmtId="0" fontId="58" fillId="2" borderId="0" xfId="0" applyFont="1" applyFill="1" applyAlignment="1">
      <alignment horizontal="center" vertical="center"/>
    </xf>
    <xf numFmtId="0" fontId="69" fillId="2" borderId="0" xfId="0" applyFont="1" applyFill="1" applyAlignment="1">
      <alignment horizontal="center" vertical="center"/>
    </xf>
    <xf numFmtId="0" fontId="69" fillId="2" borderId="26" xfId="0" quotePrefix="1" applyFont="1" applyFill="1" applyBorder="1" applyAlignment="1">
      <alignment horizontal="center" vertical="center"/>
    </xf>
    <xf numFmtId="0" fontId="95" fillId="2" borderId="14" xfId="0" quotePrefix="1" applyFont="1" applyFill="1" applyBorder="1" applyAlignment="1">
      <alignment horizontal="center" vertical="center"/>
    </xf>
    <xf numFmtId="0" fontId="69" fillId="2" borderId="81" xfId="0" applyFont="1" applyFill="1" applyBorder="1" applyAlignment="1">
      <alignment vertical="center"/>
    </xf>
    <xf numFmtId="0" fontId="69" fillId="2" borderId="14" xfId="0" applyFont="1" applyFill="1" applyBorder="1" applyAlignment="1">
      <alignment horizontal="center" vertical="center"/>
    </xf>
    <xf numFmtId="0" fontId="69" fillId="2" borderId="5" xfId="0" applyFont="1" applyFill="1" applyBorder="1" applyAlignment="1">
      <alignment horizontal="center" vertical="center"/>
    </xf>
    <xf numFmtId="0" fontId="69" fillId="2" borderId="7" xfId="0" quotePrefix="1" applyFont="1" applyFill="1" applyBorder="1" applyAlignment="1">
      <alignment horizontal="center" vertical="center"/>
    </xf>
    <xf numFmtId="0" fontId="69" fillId="2" borderId="6" xfId="0" applyFont="1" applyFill="1" applyBorder="1" applyAlignment="1">
      <alignment vertical="center"/>
    </xf>
    <xf numFmtId="0" fontId="69" fillId="2" borderId="20" xfId="0" quotePrefix="1" applyFont="1" applyFill="1" applyBorder="1" applyAlignment="1">
      <alignment horizontal="center" vertical="center"/>
    </xf>
    <xf numFmtId="0" fontId="69" fillId="2" borderId="16" xfId="0" applyFont="1" applyFill="1" applyBorder="1" applyAlignment="1">
      <alignment vertical="center"/>
    </xf>
    <xf numFmtId="0" fontId="69" fillId="2" borderId="15" xfId="0" applyFont="1" applyFill="1" applyBorder="1" applyAlignment="1">
      <alignment horizontal="center" vertical="center"/>
    </xf>
    <xf numFmtId="0" fontId="95" fillId="2" borderId="6" xfId="0" applyFont="1" applyFill="1" applyBorder="1" applyAlignment="1">
      <alignment vertical="center"/>
    </xf>
    <xf numFmtId="0" fontId="69" fillId="2" borderId="14" xfId="0" quotePrefix="1" applyFont="1" applyFill="1" applyBorder="1" applyAlignment="1">
      <alignment horizontal="center" vertical="center"/>
    </xf>
    <xf numFmtId="0" fontId="69" fillId="2" borderId="6" xfId="0" applyFont="1" applyFill="1" applyBorder="1" applyAlignment="1">
      <alignment vertical="top" wrapText="1"/>
    </xf>
    <xf numFmtId="0" fontId="69" fillId="2" borderId="71" xfId="0" applyFont="1" applyFill="1" applyBorder="1" applyAlignment="1">
      <alignment vertical="top" wrapText="1"/>
    </xf>
    <xf numFmtId="0" fontId="69" fillId="2" borderId="16" xfId="0" applyFont="1" applyFill="1" applyBorder="1" applyAlignment="1">
      <alignment vertical="top" wrapText="1"/>
    </xf>
    <xf numFmtId="0" fontId="69" fillId="2" borderId="30" xfId="0" applyFont="1" applyFill="1" applyBorder="1" applyAlignment="1">
      <alignment vertical="center"/>
    </xf>
    <xf numFmtId="0" fontId="96" fillId="2" borderId="5" xfId="0" quotePrefix="1" applyFont="1" applyFill="1" applyBorder="1" applyAlignment="1">
      <alignment horizontal="center" vertical="center"/>
    </xf>
    <xf numFmtId="0" fontId="69" fillId="2" borderId="83" xfId="0" applyFont="1" applyFill="1" applyBorder="1" applyAlignment="1">
      <alignment vertical="center"/>
    </xf>
    <xf numFmtId="0" fontId="97" fillId="2" borderId="5" xfId="0" quotePrefix="1" applyFont="1" applyFill="1" applyBorder="1" applyAlignment="1">
      <alignment horizontal="center" vertical="center"/>
    </xf>
    <xf numFmtId="0" fontId="78" fillId="2" borderId="5" xfId="0" quotePrefix="1" applyFont="1" applyFill="1" applyBorder="1" applyAlignment="1">
      <alignment horizontal="center" vertical="center"/>
    </xf>
    <xf numFmtId="0" fontId="13" fillId="0" borderId="0" xfId="8" applyFont="1" applyAlignment="1">
      <alignment vertical="center"/>
    </xf>
    <xf numFmtId="0" fontId="87" fillId="2" borderId="0" xfId="8" applyFont="1" applyFill="1" applyAlignment="1">
      <alignment vertical="center"/>
    </xf>
    <xf numFmtId="0" fontId="68" fillId="2" borderId="10" xfId="0" applyFont="1" applyFill="1" applyBorder="1" applyAlignment="1">
      <alignment horizontal="center" vertical="center"/>
    </xf>
    <xf numFmtId="0" fontId="68" fillId="2" borderId="2" xfId="0" applyFont="1" applyFill="1" applyBorder="1" applyAlignment="1">
      <alignment horizontal="center" vertical="center"/>
    </xf>
    <xf numFmtId="0" fontId="63" fillId="2" borderId="47" xfId="244" applyNumberFormat="1" applyFont="1" applyFill="1" applyBorder="1" applyAlignment="1">
      <alignment horizontal="center" vertical="center"/>
    </xf>
    <xf numFmtId="0" fontId="63" fillId="2" borderId="46" xfId="244" applyNumberFormat="1" applyFont="1" applyFill="1" applyBorder="1" applyAlignment="1">
      <alignment horizontal="center" vertical="center"/>
    </xf>
    <xf numFmtId="169" fontId="33" fillId="2" borderId="40" xfId="36" applyNumberFormat="1" applyFont="1" applyFill="1" applyBorder="1" applyAlignment="1">
      <alignment horizontal="left" vertical="top" wrapText="1"/>
    </xf>
    <xf numFmtId="0" fontId="68" fillId="2" borderId="58" xfId="0" applyFont="1" applyFill="1" applyBorder="1" applyAlignment="1">
      <alignment horizontal="center" vertical="center"/>
    </xf>
    <xf numFmtId="0" fontId="68" fillId="2" borderId="0" xfId="0" applyFont="1" applyFill="1" applyAlignment="1">
      <alignment horizontal="center" vertical="center"/>
    </xf>
    <xf numFmtId="0" fontId="68" fillId="2" borderId="0" xfId="0" applyFont="1" applyFill="1" applyAlignment="1">
      <alignment vertical="center"/>
    </xf>
    <xf numFmtId="165" fontId="30" fillId="0" borderId="0" xfId="16" applyFont="1"/>
    <xf numFmtId="164" fontId="21" fillId="0" borderId="22" xfId="15" applyNumberFormat="1" applyFont="1" applyBorder="1" applyAlignment="1">
      <alignment horizontal="right" vertical="center"/>
    </xf>
    <xf numFmtId="165" fontId="25" fillId="2" borderId="10" xfId="16" applyFont="1" applyFill="1" applyBorder="1" applyAlignment="1">
      <alignment horizontal="center"/>
    </xf>
    <xf numFmtId="165" fontId="25" fillId="2" borderId="2" xfId="16" applyFont="1" applyFill="1" applyBorder="1" applyAlignment="1">
      <alignment horizontal="center"/>
    </xf>
    <xf numFmtId="165" fontId="25" fillId="2" borderId="4" xfId="16" applyFont="1" applyFill="1" applyBorder="1" applyAlignment="1">
      <alignment horizontal="center" vertical="center"/>
    </xf>
    <xf numFmtId="165" fontId="20" fillId="2" borderId="10" xfId="1" applyFont="1" applyFill="1" applyBorder="1" applyAlignment="1">
      <alignment vertical="center"/>
    </xf>
    <xf numFmtId="165" fontId="24" fillId="2" borderId="75" xfId="15" applyNumberFormat="1" applyFont="1" applyFill="1" applyBorder="1" applyAlignment="1">
      <alignment horizontal="center" vertical="center"/>
    </xf>
    <xf numFmtId="165" fontId="28" fillId="0" borderId="0" xfId="16" applyFont="1" applyAlignment="1">
      <alignment vertical="center"/>
    </xf>
    <xf numFmtId="165" fontId="11" fillId="0" borderId="0" xfId="16" applyFont="1"/>
    <xf numFmtId="165" fontId="69" fillId="2" borderId="0" xfId="1" applyFont="1" applyFill="1" applyAlignment="1">
      <alignment vertical="center"/>
    </xf>
    <xf numFmtId="165" fontId="69" fillId="2" borderId="0" xfId="1" applyFont="1" applyFill="1"/>
    <xf numFmtId="165" fontId="94" fillId="2" borderId="0" xfId="1" applyFont="1" applyFill="1" applyAlignment="1">
      <alignment vertical="center"/>
    </xf>
    <xf numFmtId="165" fontId="58" fillId="2" borderId="0" xfId="1" applyFont="1" applyFill="1" applyAlignment="1">
      <alignment vertical="center"/>
    </xf>
    <xf numFmtId="165" fontId="58" fillId="2" borderId="0" xfId="1" applyFont="1" applyFill="1" applyAlignment="1">
      <alignment horizontal="right" vertical="center"/>
    </xf>
    <xf numFmtId="171" fontId="58" fillId="2" borderId="0" xfId="0" applyNumberFormat="1" applyFont="1" applyFill="1" applyAlignment="1">
      <alignment horizontal="center" vertical="center"/>
    </xf>
    <xf numFmtId="165" fontId="68" fillId="2" borderId="10" xfId="1" applyFont="1" applyFill="1" applyBorder="1" applyAlignment="1">
      <alignment horizontal="center" vertical="center"/>
    </xf>
    <xf numFmtId="165" fontId="68" fillId="2" borderId="4" xfId="1" applyFont="1" applyFill="1" applyBorder="1" applyAlignment="1">
      <alignment vertical="center"/>
    </xf>
    <xf numFmtId="165" fontId="69" fillId="2" borderId="5" xfId="1" applyFont="1" applyFill="1" applyBorder="1" applyAlignment="1">
      <alignment vertical="center"/>
    </xf>
    <xf numFmtId="165" fontId="69" fillId="2" borderId="5" xfId="0" applyNumberFormat="1" applyFont="1" applyFill="1" applyBorder="1" applyAlignment="1">
      <alignment vertical="center"/>
    </xf>
    <xf numFmtId="165" fontId="69" fillId="2" borderId="0" xfId="0" applyNumberFormat="1" applyFont="1" applyFill="1" applyAlignment="1">
      <alignment vertical="center"/>
    </xf>
    <xf numFmtId="165" fontId="69" fillId="2" borderId="14" xfId="1" applyFont="1" applyFill="1" applyBorder="1" applyAlignment="1">
      <alignment vertical="center"/>
    </xf>
    <xf numFmtId="165" fontId="69" fillId="2" borderId="15" xfId="1" applyFont="1" applyFill="1" applyBorder="1" applyAlignment="1">
      <alignment vertical="center"/>
    </xf>
    <xf numFmtId="165" fontId="69" fillId="2" borderId="15" xfId="0" applyNumberFormat="1" applyFont="1" applyFill="1" applyBorder="1" applyAlignment="1">
      <alignment vertical="center"/>
    </xf>
    <xf numFmtId="165" fontId="68" fillId="2" borderId="0" xfId="0" applyNumberFormat="1" applyFont="1" applyFill="1" applyAlignment="1">
      <alignment vertical="center"/>
    </xf>
    <xf numFmtId="165" fontId="69" fillId="2" borderId="71" xfId="1" applyFont="1" applyFill="1" applyBorder="1" applyAlignment="1">
      <alignment vertical="center"/>
    </xf>
    <xf numFmtId="165" fontId="69" fillId="2" borderId="71" xfId="0" applyNumberFormat="1" applyFont="1" applyFill="1" applyBorder="1" applyAlignment="1">
      <alignment vertical="center"/>
    </xf>
    <xf numFmtId="165" fontId="68" fillId="2" borderId="3" xfId="1" applyFont="1" applyFill="1" applyBorder="1" applyAlignment="1">
      <alignment vertical="center"/>
    </xf>
    <xf numFmtId="165" fontId="68" fillId="2" borderId="3" xfId="0" applyNumberFormat="1" applyFont="1" applyFill="1" applyBorder="1" applyAlignment="1">
      <alignment vertical="center"/>
    </xf>
    <xf numFmtId="165" fontId="68" fillId="2" borderId="75" xfId="1" applyFont="1" applyFill="1" applyBorder="1" applyAlignment="1">
      <alignment vertical="center"/>
    </xf>
    <xf numFmtId="165" fontId="68" fillId="2" borderId="75" xfId="0" applyNumberFormat="1" applyFont="1" applyFill="1" applyBorder="1" applyAlignment="1">
      <alignment vertical="center"/>
    </xf>
    <xf numFmtId="165" fontId="69" fillId="2" borderId="14" xfId="0" applyNumberFormat="1" applyFont="1" applyFill="1" applyBorder="1" applyAlignment="1">
      <alignment vertical="center"/>
    </xf>
    <xf numFmtId="165" fontId="71" fillId="2" borderId="0" xfId="1" applyFont="1" applyFill="1" applyAlignment="1">
      <alignment vertical="center"/>
    </xf>
    <xf numFmtId="165" fontId="69" fillId="2" borderId="0" xfId="1" applyFont="1" applyFill="1" applyAlignment="1">
      <alignment vertical="top"/>
    </xf>
    <xf numFmtId="165" fontId="69" fillId="2" borderId="0" xfId="1" applyFont="1" applyFill="1" applyAlignment="1">
      <alignment horizontal="right" vertical="top"/>
    </xf>
    <xf numFmtId="165" fontId="71" fillId="2" borderId="23" xfId="1" applyFont="1" applyFill="1" applyBorder="1" applyAlignment="1">
      <alignment vertical="center"/>
    </xf>
    <xf numFmtId="166" fontId="8" fillId="2" borderId="32" xfId="36" applyNumberFormat="1" applyFont="1" applyFill="1" applyBorder="1"/>
    <xf numFmtId="166" fontId="8" fillId="2" borderId="0" xfId="36" applyNumberFormat="1" applyFont="1" applyFill="1"/>
    <xf numFmtId="166" fontId="8" fillId="2" borderId="0" xfId="36" applyNumberFormat="1" applyFont="1" applyFill="1" applyAlignment="1">
      <alignment horizontal="center"/>
    </xf>
    <xf numFmtId="166" fontId="33" fillId="2" borderId="32" xfId="36" applyNumberFormat="1" applyFont="1" applyFill="1" applyBorder="1"/>
    <xf numFmtId="166" fontId="33" fillId="2" borderId="0" xfId="36" applyNumberFormat="1" applyFont="1" applyFill="1"/>
    <xf numFmtId="166" fontId="33" fillId="2" borderId="0" xfId="36" applyNumberFormat="1" applyFont="1" applyFill="1" applyAlignment="1">
      <alignment horizontal="center"/>
    </xf>
    <xf numFmtId="165" fontId="34" fillId="3" borderId="0" xfId="240" applyFont="1" applyFill="1" applyAlignment="1">
      <alignment vertical="center"/>
    </xf>
    <xf numFmtId="165" fontId="34" fillId="2" borderId="0" xfId="240" applyFont="1" applyFill="1" applyAlignment="1">
      <alignment vertical="center"/>
    </xf>
    <xf numFmtId="165" fontId="34" fillId="2" borderId="33" xfId="240" applyFont="1" applyFill="1" applyBorder="1" applyAlignment="1">
      <alignment vertical="center"/>
    </xf>
    <xf numFmtId="165" fontId="34" fillId="2" borderId="35" xfId="240" applyFont="1" applyFill="1" applyBorder="1" applyAlignment="1">
      <alignment vertical="center"/>
    </xf>
    <xf numFmtId="165" fontId="34" fillId="2" borderId="36" xfId="240" applyFont="1" applyFill="1" applyBorder="1" applyAlignment="1">
      <alignment vertical="center"/>
    </xf>
    <xf numFmtId="168" fontId="62" fillId="2" borderId="0" xfId="19" applyNumberFormat="1" applyFont="1" applyFill="1" applyAlignment="1">
      <alignment vertical="center"/>
    </xf>
    <xf numFmtId="165" fontId="61" fillId="2" borderId="1" xfId="39" applyNumberFormat="1" applyFont="1" applyFill="1" applyBorder="1" applyAlignment="1">
      <alignment horizontal="center" vertical="center"/>
    </xf>
    <xf numFmtId="165" fontId="61" fillId="2" borderId="10" xfId="39" applyNumberFormat="1" applyFont="1" applyFill="1" applyBorder="1" applyAlignment="1">
      <alignment horizontal="center" vertical="center"/>
    </xf>
    <xf numFmtId="165" fontId="61" fillId="2" borderId="2" xfId="39" applyNumberFormat="1" applyFont="1" applyFill="1" applyBorder="1" applyAlignment="1">
      <alignment horizontal="center" vertical="center"/>
    </xf>
    <xf numFmtId="165" fontId="37" fillId="2" borderId="37" xfId="58" applyNumberFormat="1" applyFont="1" applyFill="1" applyBorder="1" applyAlignment="1">
      <alignment horizontal="center" vertical="center"/>
    </xf>
    <xf numFmtId="165" fontId="34" fillId="2" borderId="37" xfId="58" applyNumberFormat="1" applyFont="1" applyFill="1" applyBorder="1" applyAlignment="1">
      <alignment horizontal="center" vertical="center"/>
    </xf>
    <xf numFmtId="165" fontId="33" fillId="2" borderId="37" xfId="58" applyNumberFormat="1" applyFont="1" applyFill="1" applyBorder="1" applyAlignment="1">
      <alignment vertical="center"/>
    </xf>
    <xf numFmtId="165" fontId="33" fillId="2" borderId="41" xfId="58" applyNumberFormat="1" applyFont="1" applyFill="1" applyBorder="1" applyAlignment="1">
      <alignment vertical="center"/>
    </xf>
    <xf numFmtId="165" fontId="64" fillId="2" borderId="46" xfId="58" applyNumberFormat="1" applyFont="1" applyFill="1" applyBorder="1" applyAlignment="1">
      <alignment vertical="center"/>
    </xf>
    <xf numFmtId="165" fontId="63" fillId="2" borderId="98" xfId="58" applyNumberFormat="1" applyFont="1" applyFill="1" applyBorder="1" applyAlignment="1">
      <alignment vertical="center"/>
    </xf>
    <xf numFmtId="165" fontId="33" fillId="2" borderId="99" xfId="58" applyNumberFormat="1" applyFont="1" applyFill="1" applyBorder="1" applyAlignment="1">
      <alignment vertical="center"/>
    </xf>
    <xf numFmtId="165" fontId="63" fillId="2" borderId="100" xfId="58" applyNumberFormat="1" applyFont="1" applyFill="1" applyBorder="1" applyAlignment="1">
      <alignment vertical="center"/>
    </xf>
    <xf numFmtId="165" fontId="33" fillId="2" borderId="66" xfId="58" applyNumberFormat="1" applyFont="1" applyFill="1" applyBorder="1" applyAlignment="1">
      <alignment vertical="center"/>
    </xf>
    <xf numFmtId="165" fontId="33" fillId="2" borderId="101" xfId="58" applyNumberFormat="1" applyFont="1" applyFill="1" applyBorder="1" applyAlignment="1">
      <alignment vertical="center"/>
    </xf>
    <xf numFmtId="165" fontId="33" fillId="2" borderId="38" xfId="58" applyNumberFormat="1" applyFont="1" applyFill="1" applyBorder="1" applyAlignment="1">
      <alignment vertical="center"/>
    </xf>
    <xf numFmtId="165" fontId="33" fillId="2" borderId="44" xfId="58" applyNumberFormat="1" applyFont="1" applyFill="1" applyBorder="1" applyAlignment="1">
      <alignment vertical="center"/>
    </xf>
    <xf numFmtId="165" fontId="33" fillId="2" borderId="62" xfId="58" applyNumberFormat="1" applyFont="1" applyFill="1" applyBorder="1" applyAlignment="1">
      <alignment vertical="center"/>
    </xf>
    <xf numFmtId="165" fontId="33" fillId="2" borderId="102" xfId="58" applyNumberFormat="1" applyFont="1" applyFill="1" applyBorder="1" applyAlignment="1">
      <alignment vertical="center"/>
    </xf>
    <xf numFmtId="168" fontId="33" fillId="2" borderId="0" xfId="242" applyNumberFormat="1" applyFont="1" applyFill="1" applyAlignment="1">
      <alignment vertical="center"/>
    </xf>
    <xf numFmtId="165" fontId="33" fillId="2" borderId="67" xfId="58" applyNumberFormat="1" applyFont="1" applyFill="1" applyBorder="1" applyAlignment="1">
      <alignment vertical="center"/>
    </xf>
    <xf numFmtId="165" fontId="63" fillId="2" borderId="46" xfId="58" applyNumberFormat="1" applyFont="1" applyFill="1" applyBorder="1" applyAlignment="1">
      <alignment vertical="center"/>
    </xf>
    <xf numFmtId="165" fontId="33" fillId="2" borderId="94" xfId="58" applyNumberFormat="1" applyFont="1" applyFill="1" applyBorder="1" applyAlignment="1">
      <alignment vertical="center"/>
    </xf>
    <xf numFmtId="166" fontId="38" fillId="2" borderId="0" xfId="36" applyNumberFormat="1" applyFont="1" applyFill="1" applyAlignment="1">
      <alignment horizontal="right" vertical="center"/>
    </xf>
    <xf numFmtId="166" fontId="38" fillId="2" borderId="0" xfId="36" applyNumberFormat="1" applyFont="1" applyFill="1" applyAlignment="1">
      <alignment horizontal="center" vertical="center"/>
    </xf>
    <xf numFmtId="165" fontId="38" fillId="2" borderId="48" xfId="7" applyFont="1" applyFill="1" applyBorder="1" applyAlignment="1">
      <alignment vertical="center"/>
    </xf>
    <xf numFmtId="166" fontId="73" fillId="2" borderId="0" xfId="36" applyNumberFormat="1" applyFont="1" applyFill="1"/>
    <xf numFmtId="166" fontId="8" fillId="2" borderId="34" xfId="36" applyNumberFormat="1" applyFont="1" applyFill="1" applyBorder="1"/>
    <xf numFmtId="166" fontId="72" fillId="2" borderId="35" xfId="36" applyNumberFormat="1" applyFont="1" applyFill="1" applyBorder="1"/>
    <xf numFmtId="166" fontId="33" fillId="2" borderId="35" xfId="36" applyNumberFormat="1" applyFont="1" applyFill="1" applyBorder="1"/>
    <xf numFmtId="166" fontId="8" fillId="2" borderId="35" xfId="36" applyNumberFormat="1" applyFont="1" applyFill="1" applyBorder="1"/>
    <xf numFmtId="166" fontId="8" fillId="2" borderId="35" xfId="36" applyNumberFormat="1" applyFont="1" applyFill="1" applyBorder="1" applyAlignment="1">
      <alignment horizontal="center"/>
    </xf>
    <xf numFmtId="166" fontId="37" fillId="2" borderId="37" xfId="36" applyNumberFormat="1" applyFont="1" applyFill="1" applyBorder="1" applyAlignment="1">
      <alignment horizontal="center" vertical="center"/>
    </xf>
    <xf numFmtId="166" fontId="33" fillId="2" borderId="37" xfId="36" applyNumberFormat="1" applyFont="1" applyFill="1" applyBorder="1" applyAlignment="1">
      <alignment horizontal="center" vertical="center"/>
    </xf>
    <xf numFmtId="166" fontId="37" fillId="2" borderId="38" xfId="27" applyNumberFormat="1" applyFont="1" applyFill="1" applyBorder="1"/>
    <xf numFmtId="166" fontId="37" fillId="2" borderId="39" xfId="36" applyNumberFormat="1" applyFont="1" applyFill="1" applyBorder="1"/>
    <xf numFmtId="166" fontId="37" fillId="2" borderId="40" xfId="36" applyNumberFormat="1" applyFont="1" applyFill="1" applyBorder="1" applyAlignment="1">
      <alignment horizontal="center" vertical="center"/>
    </xf>
    <xf numFmtId="166" fontId="37" fillId="2" borderId="37" xfId="27" applyNumberFormat="1" applyFont="1" applyFill="1" applyBorder="1" applyAlignment="1">
      <alignment vertical="center"/>
    </xf>
    <xf numFmtId="166" fontId="37" fillId="2" borderId="37" xfId="27" applyNumberFormat="1" applyFont="1" applyFill="1" applyBorder="1" applyAlignment="1">
      <alignment horizontal="center" vertical="center"/>
    </xf>
    <xf numFmtId="166" fontId="33" fillId="2" borderId="41" xfId="36" applyNumberFormat="1" applyFont="1" applyFill="1" applyBorder="1" applyAlignment="1">
      <alignment horizontal="center" vertical="center"/>
    </xf>
    <xf numFmtId="166" fontId="33" fillId="2" borderId="45" xfId="36" applyNumberFormat="1" applyFont="1" applyFill="1" applyBorder="1" applyAlignment="1">
      <alignment horizontal="center" vertical="center"/>
    </xf>
    <xf numFmtId="166" fontId="37" fillId="2" borderId="45" xfId="36" applyNumberFormat="1" applyFont="1" applyFill="1" applyBorder="1" applyAlignment="1">
      <alignment horizontal="center" vertical="center"/>
    </xf>
    <xf numFmtId="166" fontId="33" fillId="2" borderId="1" xfId="36" applyNumberFormat="1" applyFont="1" applyFill="1" applyBorder="1" applyAlignment="1">
      <alignment horizontal="center" vertical="center"/>
    </xf>
    <xf numFmtId="166" fontId="37" fillId="2" borderId="67" xfId="36" applyNumberFormat="1" applyFont="1" applyFill="1" applyBorder="1" applyAlignment="1">
      <alignment horizontal="center" vertical="center"/>
    </xf>
    <xf numFmtId="166" fontId="67" fillId="2" borderId="45" xfId="36" applyNumberFormat="1" applyFont="1" applyFill="1" applyBorder="1" applyAlignment="1">
      <alignment horizontal="center" vertical="center"/>
    </xf>
    <xf numFmtId="166" fontId="33" fillId="2" borderId="80" xfId="36" applyNumberFormat="1" applyFont="1" applyFill="1" applyBorder="1" applyAlignment="1">
      <alignment horizontal="center" vertical="center"/>
    </xf>
    <xf numFmtId="166" fontId="74" fillId="2" borderId="45" xfId="36" applyNumberFormat="1" applyFont="1" applyFill="1" applyBorder="1" applyAlignment="1">
      <alignment horizontal="center" vertical="center"/>
    </xf>
    <xf numFmtId="166" fontId="8" fillId="2" borderId="38" xfId="36" applyNumberFormat="1" applyFont="1" applyFill="1" applyBorder="1" applyAlignment="1">
      <alignment horizontal="center" vertical="center"/>
    </xf>
    <xf numFmtId="166" fontId="8" fillId="2" borderId="41" xfId="36" applyNumberFormat="1" applyFont="1" applyFill="1" applyBorder="1" applyAlignment="1">
      <alignment horizontal="center" vertical="center"/>
    </xf>
    <xf numFmtId="165" fontId="33" fillId="2" borderId="37" xfId="62" applyNumberFormat="1" applyFont="1" applyFill="1" applyBorder="1" applyAlignment="1">
      <alignment vertical="center"/>
    </xf>
    <xf numFmtId="166" fontId="37" fillId="2" borderId="88" xfId="36" applyNumberFormat="1" applyFont="1" applyFill="1" applyBorder="1" applyAlignment="1">
      <alignment horizontal="center" vertical="center"/>
    </xf>
    <xf numFmtId="166" fontId="33" fillId="2" borderId="89" xfId="36" applyNumberFormat="1" applyFont="1" applyFill="1" applyBorder="1" applyAlignment="1">
      <alignment horizontal="center" vertical="center"/>
    </xf>
    <xf numFmtId="166" fontId="33" fillId="2" borderId="62" xfId="36" applyNumberFormat="1" applyFont="1" applyFill="1" applyBorder="1" applyAlignment="1">
      <alignment horizontal="center" vertical="center"/>
    </xf>
    <xf numFmtId="166" fontId="38" fillId="3" borderId="91" xfId="36" applyNumberFormat="1" applyFont="1" applyFill="1" applyBorder="1" applyAlignment="1">
      <alignment horizontal="right" vertical="center"/>
    </xf>
    <xf numFmtId="166" fontId="75" fillId="2" borderId="46" xfId="36" applyNumberFormat="1" applyFont="1" applyFill="1" applyBorder="1" applyAlignment="1">
      <alignment horizontal="center" vertical="center"/>
    </xf>
    <xf numFmtId="166" fontId="38" fillId="2" borderId="46" xfId="36" applyNumberFormat="1" applyFont="1" applyFill="1" applyBorder="1" applyAlignment="1">
      <alignment horizontal="center" vertical="center"/>
    </xf>
    <xf numFmtId="166" fontId="72" fillId="2" borderId="0" xfId="36" applyNumberFormat="1" applyFont="1" applyFill="1" applyAlignment="1">
      <alignment horizontal="center" vertical="center"/>
    </xf>
    <xf numFmtId="166" fontId="77" fillId="2" borderId="0" xfId="36" applyNumberFormat="1" applyFont="1" applyFill="1" applyAlignment="1">
      <alignment horizontal="center" vertical="center"/>
    </xf>
    <xf numFmtId="166" fontId="79" fillId="2" borderId="0" xfId="36" applyNumberFormat="1" applyFont="1" applyFill="1"/>
    <xf numFmtId="166" fontId="33" fillId="2" borderId="34" xfId="36" applyNumberFormat="1" applyFont="1" applyFill="1" applyBorder="1"/>
    <xf numFmtId="166" fontId="79" fillId="2" borderId="35" xfId="36" applyNumberFormat="1" applyFont="1" applyFill="1" applyBorder="1"/>
    <xf numFmtId="166" fontId="33" fillId="2" borderId="35" xfId="36" applyNumberFormat="1" applyFont="1" applyFill="1" applyBorder="1" applyAlignment="1">
      <alignment horizontal="center"/>
    </xf>
    <xf numFmtId="166" fontId="80" fillId="2" borderId="37" xfId="36" applyNumberFormat="1" applyFont="1" applyFill="1" applyBorder="1" applyAlignment="1">
      <alignment horizontal="center" vertical="center"/>
    </xf>
    <xf numFmtId="165" fontId="4" fillId="2" borderId="1" xfId="39" applyNumberFormat="1" applyFont="1" applyFill="1" applyBorder="1" applyAlignment="1">
      <alignment horizontal="center" vertical="center"/>
    </xf>
    <xf numFmtId="165" fontId="4" fillId="2" borderId="10" xfId="39" applyNumberFormat="1" applyFont="1" applyFill="1" applyBorder="1" applyAlignment="1">
      <alignment horizontal="center" vertical="center"/>
    </xf>
    <xf numFmtId="165" fontId="4" fillId="2" borderId="2" xfId="39" applyNumberFormat="1" applyFont="1" applyFill="1" applyBorder="1" applyAlignment="1">
      <alignment horizontal="center" vertical="center"/>
    </xf>
    <xf numFmtId="166" fontId="81" fillId="2" borderId="67" xfId="36" applyNumberFormat="1" applyFont="1" applyFill="1" applyBorder="1" applyAlignment="1">
      <alignment horizontal="center" vertical="center"/>
    </xf>
    <xf numFmtId="166" fontId="79" fillId="2" borderId="45" xfId="36" applyNumberFormat="1" applyFont="1" applyFill="1" applyBorder="1" applyAlignment="1">
      <alignment horizontal="center" vertical="center"/>
    </xf>
    <xf numFmtId="166" fontId="82" fillId="2" borderId="46" xfId="36" applyNumberFormat="1" applyFont="1" applyFill="1" applyBorder="1" applyAlignment="1">
      <alignment horizontal="center" vertical="center"/>
    </xf>
    <xf numFmtId="0" fontId="25" fillId="0" borderId="1" xfId="15" applyFont="1" applyBorder="1" applyAlignment="1">
      <alignment horizontal="center" vertical="center"/>
    </xf>
    <xf numFmtId="0" fontId="0" fillId="0" borderId="2" xfId="0" applyBorder="1"/>
    <xf numFmtId="0" fontId="25" fillId="2" borderId="1" xfId="15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4" fillId="0" borderId="9" xfId="15" applyFont="1" applyBorder="1" applyAlignment="1">
      <alignment horizontal="center" vertical="center"/>
    </xf>
    <xf numFmtId="0" fontId="0" fillId="0" borderId="9" xfId="0" applyBorder="1"/>
    <xf numFmtId="0" fontId="13" fillId="0" borderId="0" xfId="8" applyFont="1" applyAlignment="1">
      <alignment vertical="center"/>
    </xf>
    <xf numFmtId="0" fontId="11" fillId="0" borderId="0" xfId="13" applyFont="1"/>
    <xf numFmtId="0" fontId="68" fillId="2" borderId="8" xfId="0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horizontal="center" vertical="center"/>
    </xf>
    <xf numFmtId="0" fontId="87" fillId="2" borderId="0" xfId="8" applyFont="1" applyFill="1" applyAlignment="1">
      <alignment vertical="center"/>
    </xf>
    <xf numFmtId="0" fontId="69" fillId="2" borderId="0" xfId="13" applyFont="1" applyFill="1"/>
    <xf numFmtId="0" fontId="68" fillId="2" borderId="1" xfId="0" applyFont="1" applyFill="1" applyBorder="1" applyAlignment="1">
      <alignment horizontal="center" vertical="center" wrapText="1"/>
    </xf>
    <xf numFmtId="165" fontId="68" fillId="2" borderId="1" xfId="1" applyFont="1" applyFill="1" applyBorder="1" applyAlignment="1">
      <alignment horizontal="center" vertical="center"/>
    </xf>
    <xf numFmtId="0" fontId="0" fillId="0" borderId="70" xfId="0" applyBorder="1"/>
    <xf numFmtId="0" fontId="0" fillId="0" borderId="8" xfId="0" applyBorder="1"/>
    <xf numFmtId="165" fontId="33" fillId="2" borderId="37" xfId="58" applyNumberFormat="1" applyFont="1" applyFill="1" applyBorder="1" applyAlignment="1">
      <alignment horizontal="center" vertical="center"/>
    </xf>
    <xf numFmtId="0" fontId="0" fillId="0" borderId="40" xfId="0" applyBorder="1"/>
    <xf numFmtId="0" fontId="63" fillId="2" borderId="46" xfId="244" applyNumberFormat="1" applyFont="1" applyFill="1" applyBorder="1" applyAlignment="1">
      <alignment horizontal="center" vertical="center"/>
    </xf>
    <xf numFmtId="0" fontId="0" fillId="0" borderId="92" xfId="0" applyBorder="1"/>
    <xf numFmtId="0" fontId="0" fillId="0" borderId="93" xfId="0" applyBorder="1"/>
    <xf numFmtId="0" fontId="61" fillId="2" borderId="1" xfId="19" applyNumberFormat="1" applyFont="1" applyFill="1" applyBorder="1" applyAlignment="1">
      <alignment horizontal="center" vertical="center"/>
    </xf>
    <xf numFmtId="165" fontId="33" fillId="2" borderId="104" xfId="58" applyNumberFormat="1" applyFont="1" applyFill="1" applyBorder="1" applyAlignment="1">
      <alignment horizontal="center" vertical="center"/>
    </xf>
    <xf numFmtId="0" fontId="0" fillId="0" borderId="85" xfId="0" applyBorder="1"/>
    <xf numFmtId="167" fontId="66" fillId="2" borderId="0" xfId="36" applyFont="1" applyFill="1" applyAlignment="1">
      <alignment horizontal="center"/>
    </xf>
    <xf numFmtId="0" fontId="35" fillId="2" borderId="0" xfId="22" applyFont="1" applyFill="1"/>
    <xf numFmtId="0" fontId="63" fillId="2" borderId="46" xfId="38" applyFont="1" applyFill="1" applyBorder="1" applyAlignment="1">
      <alignment horizontal="center" vertical="center"/>
    </xf>
    <xf numFmtId="0" fontId="37" fillId="2" borderId="46" xfId="244" applyNumberFormat="1" applyFont="1" applyFill="1" applyBorder="1" applyAlignment="1">
      <alignment horizontal="center" vertical="center"/>
    </xf>
    <xf numFmtId="165" fontId="61" fillId="2" borderId="1" xfId="39" applyNumberFormat="1" applyFont="1" applyFill="1" applyBorder="1" applyAlignment="1">
      <alignment horizontal="center" vertical="center"/>
    </xf>
    <xf numFmtId="0" fontId="37" fillId="2" borderId="66" xfId="38" applyFont="1" applyFill="1" applyBorder="1" applyAlignment="1">
      <alignment horizontal="left" vertical="center"/>
    </xf>
    <xf numFmtId="0" fontId="0" fillId="0" borderId="60" xfId="0" applyBorder="1"/>
    <xf numFmtId="0" fontId="0" fillId="0" borderId="61" xfId="0" applyBorder="1"/>
    <xf numFmtId="165" fontId="33" fillId="2" borderId="105" xfId="58" applyNumberFormat="1" applyFont="1" applyFill="1" applyBorder="1" applyAlignment="1">
      <alignment horizontal="center" vertical="center"/>
    </xf>
    <xf numFmtId="0" fontId="0" fillId="0" borderId="95" xfId="0" applyBorder="1"/>
    <xf numFmtId="0" fontId="0" fillId="0" borderId="96" xfId="0" applyBorder="1"/>
    <xf numFmtId="168" fontId="61" fillId="2" borderId="1" xfId="19" applyNumberFormat="1" applyFont="1" applyFill="1" applyBorder="1" applyAlignment="1">
      <alignment horizontal="center" vertical="center"/>
    </xf>
    <xf numFmtId="0" fontId="0" fillId="0" borderId="22" xfId="0" applyBorder="1"/>
    <xf numFmtId="166" fontId="38" fillId="2" borderId="0" xfId="36" applyNumberFormat="1" applyFont="1" applyFill="1" applyAlignment="1">
      <alignment horizontal="center" vertical="center"/>
    </xf>
    <xf numFmtId="0" fontId="1" fillId="2" borderId="0" xfId="241" applyFont="1" applyFill="1"/>
    <xf numFmtId="165" fontId="33" fillId="2" borderId="103" xfId="58" applyNumberFormat="1" applyFont="1" applyFill="1" applyBorder="1" applyAlignment="1">
      <alignment horizontal="center" vertical="center"/>
    </xf>
    <xf numFmtId="0" fontId="0" fillId="0" borderId="97" xfId="0" applyBorder="1"/>
    <xf numFmtId="166" fontId="34" fillId="2" borderId="37" xfId="36" applyNumberFormat="1" applyFont="1" applyFill="1" applyBorder="1" applyAlignment="1">
      <alignment horizontal="center" vertical="center"/>
    </xf>
    <xf numFmtId="0" fontId="0" fillId="0" borderId="41" xfId="0" applyBorder="1"/>
    <xf numFmtId="166" fontId="38" fillId="2" borderId="46" xfId="36" applyNumberFormat="1" applyFont="1" applyFill="1" applyBorder="1" applyAlignment="1">
      <alignment horizontal="center" vertical="center"/>
    </xf>
    <xf numFmtId="0" fontId="0" fillId="0" borderId="63" xfId="0" applyBorder="1"/>
    <xf numFmtId="0" fontId="0" fillId="0" borderId="64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166" fontId="67" fillId="2" borderId="94" xfId="36" applyNumberFormat="1" applyFont="1" applyFill="1" applyBorder="1" applyAlignment="1">
      <alignment horizontal="center" vertical="center"/>
    </xf>
    <xf numFmtId="0" fontId="0" fillId="0" borderId="87" xfId="0" applyBorder="1"/>
    <xf numFmtId="169" fontId="33" fillId="2" borderId="40" xfId="36" applyNumberFormat="1" applyFont="1" applyFill="1" applyBorder="1" applyAlignment="1">
      <alignment horizontal="left" vertical="top" wrapText="1"/>
    </xf>
    <xf numFmtId="165" fontId="4" fillId="2" borderId="1" xfId="39" applyNumberFormat="1" applyFont="1" applyFill="1" applyBorder="1" applyAlignment="1">
      <alignment horizontal="center" vertical="center"/>
    </xf>
    <xf numFmtId="166" fontId="80" fillId="2" borderId="37" xfId="36" applyNumberFormat="1" applyFont="1" applyFill="1" applyBorder="1" applyAlignment="1">
      <alignment horizontal="center" vertical="center"/>
    </xf>
    <xf numFmtId="0" fontId="4" fillId="2" borderId="1" xfId="19" applyNumberFormat="1" applyFont="1" applyFill="1" applyBorder="1" applyAlignment="1">
      <alignment horizontal="center" vertical="center"/>
    </xf>
  </cellXfs>
  <cellStyles count="247">
    <cellStyle name="0,0_x000d__x000a_NA_x000d__x000a_" xfId="72" xr:uid="{00000000-0005-0000-0000-000048000000}"/>
    <cellStyle name="20% - Accent1" xfId="73" xr:uid="{00000000-0005-0000-0000-000049000000}"/>
    <cellStyle name="20% - Accent1 2" xfId="74" xr:uid="{00000000-0005-0000-0000-00004A000000}"/>
    <cellStyle name="20% - Accent2" xfId="75" xr:uid="{00000000-0005-0000-0000-00004B000000}"/>
    <cellStyle name="20% - Accent2 2" xfId="76" xr:uid="{00000000-0005-0000-0000-00004C000000}"/>
    <cellStyle name="20% - Accent3" xfId="77" xr:uid="{00000000-0005-0000-0000-00004D000000}"/>
    <cellStyle name="20% - Accent3 2" xfId="78" xr:uid="{00000000-0005-0000-0000-00004E000000}"/>
    <cellStyle name="20% - Accent4" xfId="79" xr:uid="{00000000-0005-0000-0000-00004F000000}"/>
    <cellStyle name="20% - Accent4 2" xfId="80" xr:uid="{00000000-0005-0000-0000-000050000000}"/>
    <cellStyle name="20% - Accent5" xfId="81" xr:uid="{00000000-0005-0000-0000-000051000000}"/>
    <cellStyle name="20% - Accent5 2" xfId="82" xr:uid="{00000000-0005-0000-0000-000052000000}"/>
    <cellStyle name="20% - Accent6" xfId="83" xr:uid="{00000000-0005-0000-0000-000053000000}"/>
    <cellStyle name="20% - Accent6 2" xfId="84" xr:uid="{00000000-0005-0000-0000-000054000000}"/>
    <cellStyle name="40% - Accent1" xfId="85" xr:uid="{00000000-0005-0000-0000-000055000000}"/>
    <cellStyle name="40% - Accent1 2" xfId="86" xr:uid="{00000000-0005-0000-0000-000056000000}"/>
    <cellStyle name="40% - Accent2" xfId="87" xr:uid="{00000000-0005-0000-0000-000057000000}"/>
    <cellStyle name="40% - Accent2 2" xfId="88" xr:uid="{00000000-0005-0000-0000-000058000000}"/>
    <cellStyle name="40% - Accent3" xfId="89" xr:uid="{00000000-0005-0000-0000-000059000000}"/>
    <cellStyle name="40% - Accent3 2" xfId="90" xr:uid="{00000000-0005-0000-0000-00005A000000}"/>
    <cellStyle name="40% - Accent4" xfId="91" xr:uid="{00000000-0005-0000-0000-00005B000000}"/>
    <cellStyle name="40% - Accent4 2" xfId="92" xr:uid="{00000000-0005-0000-0000-00005C000000}"/>
    <cellStyle name="40% - Accent5" xfId="93" xr:uid="{00000000-0005-0000-0000-00005D000000}"/>
    <cellStyle name="40% - Accent5 2" xfId="94" xr:uid="{00000000-0005-0000-0000-00005E000000}"/>
    <cellStyle name="40% - Accent6" xfId="95" xr:uid="{00000000-0005-0000-0000-00005F000000}"/>
    <cellStyle name="40% - Accent6 2" xfId="96" xr:uid="{00000000-0005-0000-0000-000060000000}"/>
    <cellStyle name="60% - Accent1" xfId="97" xr:uid="{00000000-0005-0000-0000-000061000000}"/>
    <cellStyle name="60% - Accent1 2" xfId="98" xr:uid="{00000000-0005-0000-0000-000062000000}"/>
    <cellStyle name="60% - Accent2" xfId="99" xr:uid="{00000000-0005-0000-0000-000063000000}"/>
    <cellStyle name="60% - Accent2 2" xfId="100" xr:uid="{00000000-0005-0000-0000-000064000000}"/>
    <cellStyle name="60% - Accent3" xfId="101" xr:uid="{00000000-0005-0000-0000-000065000000}"/>
    <cellStyle name="60% - Accent3 2" xfId="102" xr:uid="{00000000-0005-0000-0000-000066000000}"/>
    <cellStyle name="60% - Accent4" xfId="103" xr:uid="{00000000-0005-0000-0000-000067000000}"/>
    <cellStyle name="60% - Accent4 2" xfId="104" xr:uid="{00000000-0005-0000-0000-000068000000}"/>
    <cellStyle name="60% - Accent5" xfId="105" xr:uid="{00000000-0005-0000-0000-000069000000}"/>
    <cellStyle name="60% - Accent5 2" xfId="106" xr:uid="{00000000-0005-0000-0000-00006A000000}"/>
    <cellStyle name="60% - Accent6" xfId="107" xr:uid="{00000000-0005-0000-0000-00006B000000}"/>
    <cellStyle name="60% - Accent6 2" xfId="108" xr:uid="{00000000-0005-0000-0000-00006C000000}"/>
    <cellStyle name="Accent1" xfId="109" xr:uid="{00000000-0005-0000-0000-00006D000000}"/>
    <cellStyle name="Accent1 2" xfId="110" xr:uid="{00000000-0005-0000-0000-00006E000000}"/>
    <cellStyle name="Accent2" xfId="111" xr:uid="{00000000-0005-0000-0000-00006F000000}"/>
    <cellStyle name="Accent2 2" xfId="112" xr:uid="{00000000-0005-0000-0000-000070000000}"/>
    <cellStyle name="Accent3" xfId="113" xr:uid="{00000000-0005-0000-0000-000071000000}"/>
    <cellStyle name="Accent3 2" xfId="114" xr:uid="{00000000-0005-0000-0000-000072000000}"/>
    <cellStyle name="Accent4" xfId="115" xr:uid="{00000000-0005-0000-0000-000073000000}"/>
    <cellStyle name="Accent4 2" xfId="116" xr:uid="{00000000-0005-0000-0000-000074000000}"/>
    <cellStyle name="Accent5" xfId="117" xr:uid="{00000000-0005-0000-0000-000075000000}"/>
    <cellStyle name="Accent5 2" xfId="118" xr:uid="{00000000-0005-0000-0000-000076000000}"/>
    <cellStyle name="Accent6" xfId="119" xr:uid="{00000000-0005-0000-0000-000077000000}"/>
    <cellStyle name="Accent6 2" xfId="120" xr:uid="{00000000-0005-0000-0000-000078000000}"/>
    <cellStyle name="Bad" xfId="121" xr:uid="{00000000-0005-0000-0000-000079000000}"/>
    <cellStyle name="Bad 2" xfId="122" xr:uid="{00000000-0005-0000-0000-00007A000000}"/>
    <cellStyle name="Calculation" xfId="123" xr:uid="{00000000-0005-0000-0000-00007B000000}"/>
    <cellStyle name="Calculation 2" xfId="124" xr:uid="{00000000-0005-0000-0000-00007C000000}"/>
    <cellStyle name="Check Cell" xfId="125" xr:uid="{00000000-0005-0000-0000-00007D000000}"/>
    <cellStyle name="Check Cell 2" xfId="126" xr:uid="{00000000-0005-0000-0000-00007E000000}"/>
    <cellStyle name="Comma" xfId="1" builtinId="3"/>
    <cellStyle name="Comma 14" xfId="127" xr:uid="{00000000-0005-0000-0000-00007F000000}"/>
    <cellStyle name="Comma 17" xfId="128" xr:uid="{00000000-0005-0000-0000-000080000000}"/>
    <cellStyle name="Comma 17 2" xfId="129" xr:uid="{00000000-0005-0000-0000-000081000000}"/>
    <cellStyle name="Comma 17 2 2" xfId="130" xr:uid="{00000000-0005-0000-0000-000082000000}"/>
    <cellStyle name="Comma 17 2 2 2" xfId="131" xr:uid="{00000000-0005-0000-0000-000083000000}"/>
    <cellStyle name="Comma 17 3" xfId="132" xr:uid="{00000000-0005-0000-0000-000084000000}"/>
    <cellStyle name="Comma 2" xfId="2" xr:uid="{00000000-0005-0000-0000-000002000000}"/>
    <cellStyle name="Comma 2 2" xfId="16" xr:uid="{00000000-0005-0000-0000-000010000000}"/>
    <cellStyle name="Comma 2 3" xfId="18" xr:uid="{00000000-0005-0000-0000-000012000000}"/>
    <cellStyle name="Comma 2 4" xfId="30" xr:uid="{00000000-0005-0000-0000-00001E000000}"/>
    <cellStyle name="Comma 2 4 2" xfId="51" xr:uid="{00000000-0005-0000-0000-000033000000}"/>
    <cellStyle name="Comma 2 5" xfId="42" xr:uid="{00000000-0005-0000-0000-00002A000000}"/>
    <cellStyle name="Comma 3" xfId="11" xr:uid="{00000000-0005-0000-0000-00000B000000}"/>
    <cellStyle name="Comma 4" xfId="14" xr:uid="{00000000-0005-0000-0000-00000E000000}"/>
    <cellStyle name="Comma 5" xfId="20" xr:uid="{00000000-0005-0000-0000-000014000000}"/>
    <cellStyle name="Comma 6" xfId="26" xr:uid="{00000000-0005-0000-0000-00001A000000}"/>
    <cellStyle name="Comma 6 2" xfId="39" xr:uid="{00000000-0005-0000-0000-000027000000}"/>
    <cellStyle name="Comma 7" xfId="62" xr:uid="{00000000-0005-0000-0000-00003E000000}"/>
    <cellStyle name="Explanatory Text" xfId="133" xr:uid="{00000000-0005-0000-0000-000085000000}"/>
    <cellStyle name="Explanatory Text 2" xfId="134" xr:uid="{00000000-0005-0000-0000-000086000000}"/>
    <cellStyle name="Good" xfId="135" xr:uid="{00000000-0005-0000-0000-000087000000}"/>
    <cellStyle name="Good 2" xfId="136" xr:uid="{00000000-0005-0000-0000-000088000000}"/>
    <cellStyle name="Heading 1" xfId="137" xr:uid="{00000000-0005-0000-0000-000089000000}"/>
    <cellStyle name="Heading 1 2" xfId="138" xr:uid="{00000000-0005-0000-0000-00008A000000}"/>
    <cellStyle name="Heading 2" xfId="139" xr:uid="{00000000-0005-0000-0000-00008B000000}"/>
    <cellStyle name="Heading 2 2" xfId="140" xr:uid="{00000000-0005-0000-0000-00008C000000}"/>
    <cellStyle name="Heading 3" xfId="141" xr:uid="{00000000-0005-0000-0000-00008D000000}"/>
    <cellStyle name="Heading 3 2" xfId="142" xr:uid="{00000000-0005-0000-0000-00008E000000}"/>
    <cellStyle name="Heading 4" xfId="143" xr:uid="{00000000-0005-0000-0000-00008F000000}"/>
    <cellStyle name="Heading 4 2" xfId="144" xr:uid="{00000000-0005-0000-0000-000090000000}"/>
    <cellStyle name="Input" xfId="145" xr:uid="{00000000-0005-0000-0000-000091000000}"/>
    <cellStyle name="Input 2" xfId="146" xr:uid="{00000000-0005-0000-0000-000092000000}"/>
    <cellStyle name="Linked Cell" xfId="147" xr:uid="{00000000-0005-0000-0000-000093000000}"/>
    <cellStyle name="Linked Cell 2" xfId="148" xr:uid="{00000000-0005-0000-0000-000094000000}"/>
    <cellStyle name="Neutral" xfId="149" xr:uid="{00000000-0005-0000-0000-000095000000}"/>
    <cellStyle name="Neutral 2" xfId="150" xr:uid="{00000000-0005-0000-0000-000096000000}"/>
    <cellStyle name="Normal" xfId="0" builtinId="0"/>
    <cellStyle name="Normal 10" xfId="151" xr:uid="{00000000-0005-0000-0000-000097000000}"/>
    <cellStyle name="Normal 12" xfId="152" xr:uid="{00000000-0005-0000-0000-000098000000}"/>
    <cellStyle name="Normal 12 2" xfId="153" xr:uid="{00000000-0005-0000-0000-000099000000}"/>
    <cellStyle name="Normal 12 3" xfId="154" xr:uid="{00000000-0005-0000-0000-00009A000000}"/>
    <cellStyle name="Normal 12 3 2" xfId="155" xr:uid="{00000000-0005-0000-0000-00009B000000}"/>
    <cellStyle name="Normal 2" xfId="3" xr:uid="{00000000-0005-0000-0000-000003000000}"/>
    <cellStyle name="Normal 2 2" xfId="17" xr:uid="{00000000-0005-0000-0000-000011000000}"/>
    <cellStyle name="Normal 2 3" xfId="31" xr:uid="{00000000-0005-0000-0000-00001F000000}"/>
    <cellStyle name="Normal 2 3 2" xfId="52" xr:uid="{00000000-0005-0000-0000-000034000000}"/>
    <cellStyle name="Normal 2 4" xfId="43" xr:uid="{00000000-0005-0000-0000-00002B000000}"/>
    <cellStyle name="Normal 3" xfId="9" xr:uid="{00000000-0005-0000-0000-000009000000}"/>
    <cellStyle name="Normal 3 2" xfId="156" xr:uid="{00000000-0005-0000-0000-00009C000000}"/>
    <cellStyle name="Normal 4" xfId="13" xr:uid="{00000000-0005-0000-0000-00000D000000}"/>
    <cellStyle name="Normal 5" xfId="21" xr:uid="{00000000-0005-0000-0000-000015000000}"/>
    <cellStyle name="Normal 6" xfId="25" xr:uid="{00000000-0005-0000-0000-000019000000}"/>
    <cellStyle name="Normal 6 2" xfId="48" xr:uid="{00000000-0005-0000-0000-000030000000}"/>
    <cellStyle name="Normal 7" xfId="40" xr:uid="{00000000-0005-0000-0000-000028000000}"/>
    <cellStyle name="Normal 7 2" xfId="57" xr:uid="{00000000-0005-0000-0000-000039000000}"/>
    <cellStyle name="Normal 7 3" xfId="65" xr:uid="{00000000-0005-0000-0000-000041000000}"/>
    <cellStyle name="Normal 7 3 2" xfId="157" xr:uid="{00000000-0005-0000-0000-00009D000000}"/>
    <cellStyle name="Normal 7 3 2 2" xfId="213" xr:uid="{00000000-0005-0000-0000-0000D5000000}"/>
    <cellStyle name="Normal 7 4" xfId="158" xr:uid="{00000000-0005-0000-0000-00009E000000}"/>
    <cellStyle name="Normal 7 4 2" xfId="218" xr:uid="{00000000-0005-0000-0000-0000DA000000}"/>
    <cellStyle name="Normal 8" xfId="15" xr:uid="{00000000-0005-0000-0000-00000F000000}"/>
    <cellStyle name="Normal 9" xfId="159" xr:uid="{00000000-0005-0000-0000-00009F000000}"/>
    <cellStyle name="Normal_AIS0004a" xfId="8" xr:uid="{00000000-0005-0000-0000-000008000000}"/>
    <cellStyle name="Normal_COST-EE" xfId="37" xr:uid="{00000000-0005-0000-0000-000025000000}"/>
    <cellStyle name="Note" xfId="160" xr:uid="{00000000-0005-0000-0000-0000A0000000}"/>
    <cellStyle name="Note 2" xfId="161" xr:uid="{00000000-0005-0000-0000-0000A1000000}"/>
    <cellStyle name="Output" xfId="162" xr:uid="{00000000-0005-0000-0000-0000A2000000}"/>
    <cellStyle name="Output 2" xfId="163" xr:uid="{00000000-0005-0000-0000-0000A3000000}"/>
    <cellStyle name="Style 1" xfId="164" xr:uid="{00000000-0005-0000-0000-0000A4000000}"/>
    <cellStyle name="Title" xfId="165" xr:uid="{00000000-0005-0000-0000-0000A5000000}"/>
    <cellStyle name="Title 2" xfId="166" xr:uid="{00000000-0005-0000-0000-0000A6000000}"/>
    <cellStyle name="Total" xfId="167" xr:uid="{00000000-0005-0000-0000-0000A7000000}"/>
    <cellStyle name="Total 2" xfId="168" xr:uid="{00000000-0005-0000-0000-0000A8000000}"/>
    <cellStyle name="Warning Text" xfId="169" xr:uid="{00000000-0005-0000-0000-0000A9000000}"/>
    <cellStyle name="Warning Text 2" xfId="170" xr:uid="{00000000-0005-0000-0000-0000AA000000}"/>
    <cellStyle name="เครื่องหมายจุลภาค 2" xfId="7" xr:uid="{00000000-0005-0000-0000-000007000000}"/>
    <cellStyle name="เครื่องหมายจุลภาค 2 2" xfId="6" xr:uid="{00000000-0005-0000-0000-000006000000}"/>
    <cellStyle name="เครื่องหมายจุลภาค 2 3" xfId="60" xr:uid="{00000000-0005-0000-0000-00003C000000}"/>
    <cellStyle name="เครื่องหมายจุลภาค 2 4" xfId="171" xr:uid="{00000000-0005-0000-0000-0000AB000000}"/>
    <cellStyle name="เครื่องหมายจุลภาค 3" xfId="172" xr:uid="{00000000-0005-0000-0000-0000AC000000}"/>
    <cellStyle name="เครื่องหมายจุลภาค 3 2" xfId="173" xr:uid="{00000000-0005-0000-0000-0000AD000000}"/>
    <cellStyle name="เครื่องหมายจุลภาค 3 2 2" xfId="174" xr:uid="{00000000-0005-0000-0000-0000AE000000}"/>
    <cellStyle name="เครื่องหมายจุลภาค 3 2 2 2" xfId="175" xr:uid="{00000000-0005-0000-0000-0000AF000000}"/>
    <cellStyle name="เครื่องหมายจุลภาค 3 2 3" xfId="176" xr:uid="{00000000-0005-0000-0000-0000B0000000}"/>
    <cellStyle name="เครื่องหมายจุลภาค 3 2 3 2" xfId="177" xr:uid="{00000000-0005-0000-0000-0000B1000000}"/>
    <cellStyle name="เครื่องหมายจุลภาค 3 2 3 2 2" xfId="178" xr:uid="{00000000-0005-0000-0000-0000B2000000}"/>
    <cellStyle name="เครื่องหมายจุลภาค 3 2 3 2 2 2" xfId="179" xr:uid="{00000000-0005-0000-0000-0000B3000000}"/>
    <cellStyle name="เครื่องหมายจุลภาค 3 2 3 2 2 2 2" xfId="180" xr:uid="{00000000-0005-0000-0000-0000B4000000}"/>
    <cellStyle name="เครื่องหมายจุลภาค 3 2 3 2 2 2 2 2" xfId="181" xr:uid="{00000000-0005-0000-0000-0000B5000000}"/>
    <cellStyle name="เครื่องหมายจุลภาค 3 2 3 2 2 2 2 2 2" xfId="182" xr:uid="{00000000-0005-0000-0000-0000B6000000}"/>
    <cellStyle name="เครื่องหมายจุลภาค 3 2 3 2 2 2 2 2 3" xfId="183" xr:uid="{00000000-0005-0000-0000-0000B7000000}"/>
    <cellStyle name="เครื่องหมายจุลภาค 3 2 3 2 2 2 2 2 3 2" xfId="184" xr:uid="{00000000-0005-0000-0000-0000B8000000}"/>
    <cellStyle name="เครื่องหมายจุลภาค 3 2 3 2 2 2 2 2 3 3" xfId="70" xr:uid="{00000000-0005-0000-0000-000046000000}"/>
    <cellStyle name="เครื่องหมายจุลภาค 3 2 3 2 2 2 2 2 3 3 2" xfId="211" xr:uid="{00000000-0005-0000-0000-0000D3000000}"/>
    <cellStyle name="เครื่องหมายจุลภาค 3 2 3 2 2 2 2 2 3 3 3" xfId="216" xr:uid="{00000000-0005-0000-0000-0000D8000000}"/>
    <cellStyle name="เครื่องหมายจุลภาค 3 2 3 2 2 2 2 2 3 3 7" xfId="237" xr:uid="{00000000-0005-0000-0000-0000ED000000}"/>
    <cellStyle name="เครื่องหมายจุลภาค 3 2 3 2 2 3" xfId="185" xr:uid="{00000000-0005-0000-0000-0000B9000000}"/>
    <cellStyle name="เครื่องหมายจุลภาค 4" xfId="10" xr:uid="{00000000-0005-0000-0000-00000A000000}"/>
    <cellStyle name="เครื่องหมายจุลภาค 4 2" xfId="23" xr:uid="{00000000-0005-0000-0000-000017000000}"/>
    <cellStyle name="เครื่องหมายจุลภาค 4 2 2" xfId="28" xr:uid="{00000000-0005-0000-0000-00001C000000}"/>
    <cellStyle name="เครื่องหมายจุลภาค 4 2 2 2" xfId="49" xr:uid="{00000000-0005-0000-0000-000031000000}"/>
    <cellStyle name="เครื่องหมายจุลภาค 4 2 2 2 2" xfId="63" xr:uid="{00000000-0005-0000-0000-00003F000000}"/>
    <cellStyle name="เครื่องหมายจุลภาค 4 2 2 2 2 2" xfId="186" xr:uid="{00000000-0005-0000-0000-0000BA000000}"/>
    <cellStyle name="เครื่องหมายจุลภาค 4 2 3" xfId="34" xr:uid="{00000000-0005-0000-0000-000022000000}"/>
    <cellStyle name="เครื่องหมายจุลภาค 4 2 3 2" xfId="55" xr:uid="{00000000-0005-0000-0000-000037000000}"/>
    <cellStyle name="เครื่องหมายจุลภาค 4 2 3 2 2" xfId="187" xr:uid="{00000000-0005-0000-0000-0000BB000000}"/>
    <cellStyle name="เครื่องหมายจุลภาค 4 2 3 2 2 2" xfId="188" xr:uid="{00000000-0005-0000-0000-0000BC000000}"/>
    <cellStyle name="เครื่องหมายจุลภาค 4 2 3 2 2 2 2" xfId="219" xr:uid="{00000000-0005-0000-0000-0000DB000000}"/>
    <cellStyle name="เครื่องหมายจุลภาค 4 2 3 2 2 2 2 2" xfId="220" xr:uid="{00000000-0005-0000-0000-0000DC000000}"/>
    <cellStyle name="เครื่องหมายจุลภาค 4 2 3 2 2 2 2 2 2" xfId="221" xr:uid="{00000000-0005-0000-0000-0000DD000000}"/>
    <cellStyle name="เครื่องหมายจุลภาค 4 2 3 2 2 2 2 2 2 2 2 2" xfId="240" xr:uid="{00000000-0005-0000-0000-0000F0000000}"/>
    <cellStyle name="เครื่องหมายจุลภาค 4 2 3 2 2 2 2 3 2 3 2 2 2" xfId="243" xr:uid="{00000000-0005-0000-0000-0000F3000000}"/>
    <cellStyle name="เครื่องหมายจุลภาค 4 2 3 2 2 3" xfId="189" xr:uid="{00000000-0005-0000-0000-0000BD000000}"/>
    <cellStyle name="เครื่องหมายจุลภาค 4 2 3 2 2 4" xfId="190" xr:uid="{00000000-0005-0000-0000-0000BE000000}"/>
    <cellStyle name="เครื่องหมายจุลภาค 4 2 3 2 2 5" xfId="67" xr:uid="{00000000-0005-0000-0000-000043000000}"/>
    <cellStyle name="เครื่องหมายจุลภาค 4 2 3 2 2 5 2" xfId="208" xr:uid="{00000000-0005-0000-0000-0000D0000000}"/>
    <cellStyle name="เครื่องหมายจุลภาค 4 2 3 2 2 5 2 2" xfId="214" xr:uid="{00000000-0005-0000-0000-0000D6000000}"/>
    <cellStyle name="เครื่องหมายจุลภาค 4 2 3 2 2 5 3" xfId="225" xr:uid="{00000000-0005-0000-0000-0000E1000000}"/>
    <cellStyle name="เครื่องหมายจุลภาค 4 2 3 2 2 5 3 2 2" xfId="234" xr:uid="{00000000-0005-0000-0000-0000EA000000}"/>
    <cellStyle name="เครื่องหมายจุลภาค 4 2 3 2 2 5 4" xfId="230" xr:uid="{00000000-0005-0000-0000-0000E6000000}"/>
    <cellStyle name="เครื่องหมายจุลภาค 4 2 3 2 2 5 8" xfId="236" xr:uid="{00000000-0005-0000-0000-0000EC000000}"/>
    <cellStyle name="เครื่องหมายจุลภาค 4 2 4" xfId="46" xr:uid="{00000000-0005-0000-0000-00002E000000}"/>
    <cellStyle name="เครื่องหมายจุลภาค 4 3" xfId="32" xr:uid="{00000000-0005-0000-0000-000020000000}"/>
    <cellStyle name="เครื่องหมายจุลภาค 4 3 2" xfId="53" xr:uid="{00000000-0005-0000-0000-000035000000}"/>
    <cellStyle name="เครื่องหมายจุลภาค 4 3 2 2" xfId="191" xr:uid="{00000000-0005-0000-0000-0000BF000000}"/>
    <cellStyle name="เครื่องหมายจุลภาค 4 4" xfId="44" xr:uid="{00000000-0005-0000-0000-00002C000000}"/>
    <cellStyle name="เครื่องหมายจุลภาค 5" xfId="41" xr:uid="{00000000-0005-0000-0000-000029000000}"/>
    <cellStyle name="เครื่องหมายจุลภาค 5 2" xfId="58" xr:uid="{00000000-0005-0000-0000-00003A000000}"/>
    <cellStyle name="เครื่องหมายจุลภาค 5 3" xfId="66" xr:uid="{00000000-0005-0000-0000-000042000000}"/>
    <cellStyle name="เครื่องหมายจุลภาค 5 3 2" xfId="68" xr:uid="{00000000-0005-0000-0000-000044000000}"/>
    <cellStyle name="เครื่องหมายจุลภาค 5 3 2 2" xfId="209" xr:uid="{00000000-0005-0000-0000-0000D1000000}"/>
    <cellStyle name="เครื่องหมายจุลภาค 5 3 2 2 2" xfId="233" xr:uid="{00000000-0005-0000-0000-0000E9000000}"/>
    <cellStyle name="เครื่องหมายจุลภาค 5 4" xfId="192" xr:uid="{00000000-0005-0000-0000-0000C0000000}"/>
    <cellStyle name="เครื่องหมายจุลภาค 5 4 2" xfId="69" xr:uid="{00000000-0005-0000-0000-000045000000}"/>
    <cellStyle name="เครื่องหมายจุลภาค 5 4 2 2" xfId="210" xr:uid="{00000000-0005-0000-0000-0000D2000000}"/>
    <cellStyle name="เครื่องหมายจุลภาค 5 4 2 2 2" xfId="215" xr:uid="{00000000-0005-0000-0000-0000D7000000}"/>
    <cellStyle name="เครื่องหมายจุลภาค 5 4 2 3" xfId="227" xr:uid="{00000000-0005-0000-0000-0000E3000000}"/>
    <cellStyle name="เครื่องหมายจุลภาค 5 4 2 4" xfId="228" xr:uid="{00000000-0005-0000-0000-0000E4000000}"/>
    <cellStyle name="เครื่องหมายจุลภาค 5 4 2 4 2" xfId="231" xr:uid="{00000000-0005-0000-0000-0000E7000000}"/>
    <cellStyle name="เครื่องหมายจุลภาค 5 4 2 5" xfId="239" xr:uid="{00000000-0005-0000-0000-0000EF000000}"/>
    <cellStyle name="เครื่องหมายจุลภาค 6" xfId="59" xr:uid="{00000000-0005-0000-0000-00003B000000}"/>
    <cellStyle name="เครื่องหมายจุลภาค_OPC-AC-Cost" xfId="19" xr:uid="{00000000-0005-0000-0000-000013000000}"/>
    <cellStyle name="เครื่องหมายจุลภาค_OPC-AC-Cost 2" xfId="36" xr:uid="{00000000-0005-0000-0000-000024000000}"/>
    <cellStyle name="เครื่องหมายจุลภาค_OPC-AC-Cost 3 2" xfId="242" xr:uid="{00000000-0005-0000-0000-0000F2000000}"/>
    <cellStyle name="เครื่องหมายจุลภาค_OPC-AC-Cost_COST-EE 2" xfId="232" xr:uid="{00000000-0005-0000-0000-0000E8000000}"/>
    <cellStyle name="เครื่องหมายจุลภาค_OPC-AC-Cost_COST-EE 2 2" xfId="244" xr:uid="{00000000-0005-0000-0000-0000F4000000}"/>
    <cellStyle name="ปกติ 2" xfId="4" xr:uid="{00000000-0005-0000-0000-000004000000}"/>
    <cellStyle name="ปกติ 3" xfId="5" xr:uid="{00000000-0005-0000-0000-000005000000}"/>
    <cellStyle name="ปกติ 3 2" xfId="22" xr:uid="{00000000-0005-0000-0000-000016000000}"/>
    <cellStyle name="ปกติ 4" xfId="61" xr:uid="{00000000-0005-0000-0000-00003D000000}"/>
    <cellStyle name="ปกติ 4 2" xfId="193" xr:uid="{00000000-0005-0000-0000-0000C1000000}"/>
    <cellStyle name="ปกติ 4 2 2" xfId="194" xr:uid="{00000000-0005-0000-0000-0000C2000000}"/>
    <cellStyle name="ปกติ 4 2 2 2" xfId="195" xr:uid="{00000000-0005-0000-0000-0000C3000000}"/>
    <cellStyle name="ปกติ 4 2 3" xfId="196" xr:uid="{00000000-0005-0000-0000-0000C4000000}"/>
    <cellStyle name="ปกติ 4 2 3 2" xfId="197" xr:uid="{00000000-0005-0000-0000-0000C5000000}"/>
    <cellStyle name="ปกติ 4 2 3 2 2" xfId="198" xr:uid="{00000000-0005-0000-0000-0000C6000000}"/>
    <cellStyle name="ปกติ 4 2 3 2 3" xfId="199" xr:uid="{00000000-0005-0000-0000-0000C7000000}"/>
    <cellStyle name="ปกติ 4 2 3 2 3 2" xfId="200" xr:uid="{00000000-0005-0000-0000-0000C8000000}"/>
    <cellStyle name="ปกติ 5" xfId="12" xr:uid="{00000000-0005-0000-0000-00000C000000}"/>
    <cellStyle name="ปกติ 5 2" xfId="24" xr:uid="{00000000-0005-0000-0000-000018000000}"/>
    <cellStyle name="ปกติ 5 2 2" xfId="29" xr:uid="{00000000-0005-0000-0000-00001D000000}"/>
    <cellStyle name="ปกติ 5 2 2 2" xfId="50" xr:uid="{00000000-0005-0000-0000-000032000000}"/>
    <cellStyle name="ปกติ 5 2 2 2 2" xfId="64" xr:uid="{00000000-0005-0000-0000-000040000000}"/>
    <cellStyle name="ปกติ 5 2 2 2 2 2" xfId="201" xr:uid="{00000000-0005-0000-0000-0000C9000000}"/>
    <cellStyle name="ปกติ 5 2 3" xfId="35" xr:uid="{00000000-0005-0000-0000-000023000000}"/>
    <cellStyle name="ปกติ 5 2 3 2" xfId="56" xr:uid="{00000000-0005-0000-0000-000038000000}"/>
    <cellStyle name="ปกติ 5 2 3 2 2" xfId="202" xr:uid="{00000000-0005-0000-0000-0000CA000000}"/>
    <cellStyle name="ปกติ 5 2 3 2 2 2" xfId="203" xr:uid="{00000000-0005-0000-0000-0000CB000000}"/>
    <cellStyle name="ปกติ 5 2 3 2 2 2 2" xfId="222" xr:uid="{00000000-0005-0000-0000-0000DE000000}"/>
    <cellStyle name="ปกติ 5 2 3 2 2 2 2 2" xfId="223" xr:uid="{00000000-0005-0000-0000-0000DF000000}"/>
    <cellStyle name="ปกติ 5 2 3 2 2 2 2 2 2" xfId="224" xr:uid="{00000000-0005-0000-0000-0000E0000000}"/>
    <cellStyle name="ปกติ 5 2 3 2 2 2 2 2 2 2 2 2" xfId="241" xr:uid="{00000000-0005-0000-0000-0000F1000000}"/>
    <cellStyle name="ปกติ 5 2 3 2 2 2 2 3 2 3 2 2 2" xfId="246" xr:uid="{00000000-0005-0000-0000-0000F6000000}"/>
    <cellStyle name="ปกติ 5 2 3 2 2 3" xfId="204" xr:uid="{00000000-0005-0000-0000-0000CC000000}"/>
    <cellStyle name="ปกติ 5 2 3 2 2 4" xfId="205" xr:uid="{00000000-0005-0000-0000-0000CD000000}"/>
    <cellStyle name="ปกติ 5 2 3 2 2 5" xfId="71" xr:uid="{00000000-0005-0000-0000-000047000000}"/>
    <cellStyle name="ปกติ 5 2 3 2 2 5 2" xfId="212" xr:uid="{00000000-0005-0000-0000-0000D4000000}"/>
    <cellStyle name="ปกติ 5 2 3 2 2 5 2 2" xfId="217" xr:uid="{00000000-0005-0000-0000-0000D9000000}"/>
    <cellStyle name="ปกติ 5 2 3 2 2 5 3" xfId="226" xr:uid="{00000000-0005-0000-0000-0000E2000000}"/>
    <cellStyle name="ปกติ 5 2 3 2 2 5 3 2 2" xfId="235" xr:uid="{00000000-0005-0000-0000-0000EB000000}"/>
    <cellStyle name="ปกติ 5 2 3 2 2 5 4" xfId="229" xr:uid="{00000000-0005-0000-0000-0000E5000000}"/>
    <cellStyle name="ปกติ 5 2 3 2 2 5 8" xfId="238" xr:uid="{00000000-0005-0000-0000-0000EE000000}"/>
    <cellStyle name="ปกติ 5 2 4" xfId="47" xr:uid="{00000000-0005-0000-0000-00002F000000}"/>
    <cellStyle name="ปกติ 5 3" xfId="33" xr:uid="{00000000-0005-0000-0000-000021000000}"/>
    <cellStyle name="ปกติ 5 3 2" xfId="54" xr:uid="{00000000-0005-0000-0000-000036000000}"/>
    <cellStyle name="ปกติ 5 4" xfId="45" xr:uid="{00000000-0005-0000-0000-00002D000000}"/>
    <cellStyle name="ปกติ 5 5" xfId="206" xr:uid="{00000000-0005-0000-0000-0000CE000000}"/>
    <cellStyle name="ปกติ_OPC-AC-Cost" xfId="27" xr:uid="{00000000-0005-0000-0000-00001B000000}"/>
    <cellStyle name="ปกติ_OPC-AC-Cost_COST-EE" xfId="38" xr:uid="{00000000-0005-0000-0000-000026000000}"/>
    <cellStyle name="ปกติ_OPC-AC-Cost_COST-EE 10" xfId="245" xr:uid="{00000000-0005-0000-0000-0000F5000000}"/>
    <cellStyle name="ลักษณะ 1" xfId="207" xr:uid="{00000000-0005-0000-0000-0000C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L27"/>
  <sheetViews>
    <sheetView showGridLines="0" tabSelected="1" view="pageBreakPreview" zoomScale="107" zoomScaleNormal="100" zoomScaleSheetLayoutView="100" workbookViewId="0">
      <selection activeCell="C21" sqref="C21"/>
    </sheetView>
  </sheetViews>
  <sheetFormatPr baseColWidth="10" defaultColWidth="9" defaultRowHeight="19"/>
  <cols>
    <col min="1" max="1" width="6.1640625" style="36" customWidth="1"/>
    <col min="2" max="2" width="5.6640625" style="36" customWidth="1"/>
    <col min="3" max="3" width="60.33203125" style="19" customWidth="1"/>
    <col min="4" max="4" width="19.1640625" style="284" customWidth="1"/>
    <col min="5" max="5" width="9" style="19" customWidth="1"/>
    <col min="6" max="16384" width="9" style="19"/>
  </cols>
  <sheetData>
    <row r="1" spans="1:5" s="8" customFormat="1" ht="5.25" customHeight="1">
      <c r="A1" s="7"/>
      <c r="B1" s="7"/>
      <c r="D1" s="7"/>
    </row>
    <row r="2" spans="1:5" s="8" customFormat="1" ht="6.75" customHeight="1">
      <c r="A2" s="406"/>
      <c r="B2" s="407"/>
      <c r="C2" s="274"/>
      <c r="D2" s="274"/>
    </row>
    <row r="3" spans="1:5" s="8" customFormat="1" ht="16.5" customHeight="1">
      <c r="A3" s="407"/>
      <c r="B3" s="407"/>
      <c r="C3" s="274"/>
      <c r="D3" s="274"/>
    </row>
    <row r="4" spans="1:5" s="8" customFormat="1" ht="13.5" customHeight="1">
      <c r="A4" s="1"/>
      <c r="B4" s="2"/>
      <c r="C4" s="2"/>
      <c r="D4" s="3"/>
    </row>
    <row r="5" spans="1:5" s="8" customFormat="1" ht="16.5" customHeight="1">
      <c r="A5" s="4"/>
      <c r="B5" s="5"/>
      <c r="C5" s="5"/>
      <c r="D5" s="6"/>
    </row>
    <row r="6" spans="1:5" s="8" customFormat="1" ht="8.25" customHeight="1">
      <c r="A6" s="9"/>
      <c r="B6" s="10"/>
      <c r="C6" s="10"/>
      <c r="D6" s="11"/>
    </row>
    <row r="7" spans="1:5" s="13" customFormat="1" ht="21" customHeight="1">
      <c r="A7" s="12" t="s">
        <v>0</v>
      </c>
      <c r="D7" s="14"/>
    </row>
    <row r="8" spans="1:5" s="13" customFormat="1" ht="21" customHeight="1">
      <c r="A8" s="44" t="s">
        <v>1</v>
      </c>
      <c r="B8" s="50" t="s">
        <v>2</v>
      </c>
      <c r="C8" s="15"/>
      <c r="D8" s="75" t="s">
        <v>3</v>
      </c>
    </row>
    <row r="9" spans="1:5" ht="20" customHeight="1">
      <c r="A9" s="16"/>
      <c r="B9" s="17"/>
      <c r="C9" s="18"/>
      <c r="D9" s="285"/>
    </row>
    <row r="10" spans="1:5" ht="20" customHeight="1">
      <c r="A10" s="398" t="s">
        <v>4</v>
      </c>
      <c r="B10" s="400" t="s">
        <v>5</v>
      </c>
      <c r="C10" s="401"/>
      <c r="D10" s="286" t="s">
        <v>6</v>
      </c>
    </row>
    <row r="11" spans="1:5" ht="20" customHeight="1">
      <c r="A11" s="399"/>
      <c r="B11" s="402"/>
      <c r="C11" s="403"/>
      <c r="D11" s="287" t="s">
        <v>7</v>
      </c>
    </row>
    <row r="12" spans="1:5" s="21" customFormat="1" ht="23.25" customHeight="1">
      <c r="A12" s="20"/>
      <c r="B12" s="230" t="s">
        <v>6</v>
      </c>
      <c r="C12" s="231" t="s">
        <v>8</v>
      </c>
      <c r="D12" s="288">
        <f>'Int. 13-05-68'!I97</f>
        <v>0</v>
      </c>
      <c r="E12" s="238"/>
    </row>
    <row r="13" spans="1:5" s="21" customFormat="1" ht="23.25" customHeight="1">
      <c r="A13" s="22"/>
      <c r="B13" s="232" t="s">
        <v>6</v>
      </c>
      <c r="C13" s="233" t="s">
        <v>9</v>
      </c>
      <c r="D13" s="94">
        <f>'EE 13-05-68'!L103</f>
        <v>0</v>
      </c>
      <c r="E13" s="238"/>
    </row>
    <row r="14" spans="1:5" s="21" customFormat="1" ht="23.25" customHeight="1">
      <c r="A14" s="22"/>
      <c r="B14" s="232" t="s">
        <v>6</v>
      </c>
      <c r="C14" s="233" t="s">
        <v>10</v>
      </c>
      <c r="D14" s="95">
        <f>'AC 7-05-68'!L28</f>
        <v>0</v>
      </c>
    </row>
    <row r="15" spans="1:5" s="21" customFormat="1" ht="23.25" customHeight="1">
      <c r="A15" s="25"/>
      <c r="B15" s="232" t="s">
        <v>6</v>
      </c>
      <c r="C15" s="234" t="s">
        <v>11</v>
      </c>
      <c r="D15" s="96">
        <f>'FP 7-05-68'!L14</f>
        <v>0</v>
      </c>
    </row>
    <row r="16" spans="1:5" s="21" customFormat="1" ht="23.25" customHeight="1">
      <c r="A16" s="25"/>
      <c r="B16" s="235"/>
      <c r="C16" s="234"/>
      <c r="D16" s="96"/>
    </row>
    <row r="17" spans="1:12" s="21" customFormat="1" ht="23.25" customHeight="1">
      <c r="A17" s="39"/>
      <c r="B17" s="236"/>
      <c r="C17" s="237" t="s">
        <v>12</v>
      </c>
      <c r="D17" s="97"/>
    </row>
    <row r="18" spans="1:12" s="21" customFormat="1" ht="23.25" customHeight="1">
      <c r="A18" s="37"/>
      <c r="B18" s="38"/>
      <c r="C18" s="40" t="s">
        <v>13</v>
      </c>
      <c r="D18" s="98">
        <f>SUM(D12:D17)</f>
        <v>0</v>
      </c>
    </row>
    <row r="19" spans="1:12" s="21" customFormat="1" ht="23.25" customHeight="1" thickBot="1">
      <c r="A19" s="22"/>
      <c r="B19" s="23"/>
      <c r="C19" s="41" t="s">
        <v>14</v>
      </c>
      <c r="D19" s="289">
        <f>D18*10%</f>
        <v>0</v>
      </c>
    </row>
    <row r="20" spans="1:12" s="21" customFormat="1" ht="23.25" customHeight="1" thickTop="1" thickBot="1">
      <c r="A20" s="22"/>
      <c r="B20" s="24"/>
      <c r="C20" s="41" t="s">
        <v>15</v>
      </c>
      <c r="D20" s="99">
        <f>D18+D19</f>
        <v>0</v>
      </c>
    </row>
    <row r="21" spans="1:12" s="21" customFormat="1" ht="23.25" customHeight="1" thickTop="1" thickBot="1">
      <c r="A21" s="25"/>
      <c r="B21" s="26"/>
      <c r="C21" s="42" t="s">
        <v>16</v>
      </c>
      <c r="D21" s="100">
        <f>D20*7%</f>
        <v>0</v>
      </c>
    </row>
    <row r="22" spans="1:12" s="30" customFormat="1" ht="40.5" customHeight="1" thickTop="1" thickBot="1">
      <c r="A22" s="27"/>
      <c r="B22" s="28"/>
      <c r="C22" s="29" t="s">
        <v>17</v>
      </c>
      <c r="D22" s="290">
        <f>D20+D21</f>
        <v>0</v>
      </c>
    </row>
    <row r="23" spans="1:12" s="32" customFormat="1" ht="39" customHeight="1" thickTop="1">
      <c r="A23" s="31"/>
      <c r="B23" s="404"/>
      <c r="C23" s="405"/>
      <c r="D23" s="405"/>
    </row>
    <row r="24" spans="1:12" s="32" customFormat="1" ht="24" customHeight="1">
      <c r="A24" s="33" t="s">
        <v>18</v>
      </c>
      <c r="B24" s="30"/>
      <c r="C24" s="19" t="s">
        <v>19</v>
      </c>
      <c r="D24" s="291"/>
      <c r="L24" s="32" t="s">
        <v>12</v>
      </c>
    </row>
    <row r="25" spans="1:12">
      <c r="A25" s="34"/>
      <c r="B25" s="35"/>
      <c r="C25" s="19" t="s">
        <v>20</v>
      </c>
      <c r="D25" s="292"/>
    </row>
    <row r="26" spans="1:12">
      <c r="D26" s="292"/>
    </row>
    <row r="27" spans="1:12">
      <c r="D27" s="292"/>
    </row>
  </sheetData>
  <mergeCells count="4">
    <mergeCell ref="A10:A11"/>
    <mergeCell ref="B10:C11"/>
    <mergeCell ref="B23:D23"/>
    <mergeCell ref="A2:B3"/>
  </mergeCells>
  <pageMargins left="0.51181102362204722" right="0" top="0.35433070866141742" bottom="0.51181102362204722" header="0.39370078740157483" footer="0.31496062992125978"/>
  <pageSetup paperSize="9" scale="9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Q98"/>
  <sheetViews>
    <sheetView zoomScale="91" zoomScaleNormal="91" workbookViewId="0">
      <selection activeCell="J11" sqref="J11"/>
    </sheetView>
  </sheetViews>
  <sheetFormatPr baseColWidth="10" defaultColWidth="9" defaultRowHeight="19"/>
  <cols>
    <col min="1" max="1" width="6.1640625" style="253" customWidth="1"/>
    <col min="2" max="2" width="7" style="107" customWidth="1"/>
    <col min="3" max="3" width="47.6640625" style="107" customWidth="1"/>
    <col min="4" max="5" width="7.1640625" style="253" customWidth="1"/>
    <col min="6" max="8" width="10.6640625" style="293" customWidth="1"/>
    <col min="9" max="9" width="14.6640625" style="107" customWidth="1"/>
    <col min="10" max="10" width="6.1640625" style="107" customWidth="1"/>
    <col min="11" max="11" width="9" style="107" customWidth="1"/>
    <col min="12" max="16384" width="9" style="107"/>
  </cols>
  <sheetData>
    <row r="1" spans="1:17" s="240" customFormat="1" ht="5.25" customHeight="1">
      <c r="A1" s="239"/>
      <c r="B1" s="239"/>
      <c r="D1" s="239"/>
      <c r="E1" s="294"/>
    </row>
    <row r="2" spans="1:17" s="240" customFormat="1" ht="6.75" customHeight="1">
      <c r="A2" s="410"/>
      <c r="B2" s="411"/>
      <c r="C2" s="275"/>
      <c r="D2" s="275"/>
      <c r="E2" s="294"/>
    </row>
    <row r="3" spans="1:17" s="240" customFormat="1" ht="16.5" customHeight="1">
      <c r="A3" s="411"/>
      <c r="B3" s="411"/>
      <c r="C3" s="275"/>
      <c r="D3" s="275"/>
      <c r="E3" s="294"/>
    </row>
    <row r="4" spans="1:17" s="240" customFormat="1" ht="13.5" customHeight="1">
      <c r="A4" s="241"/>
      <c r="B4" s="242"/>
      <c r="C4" s="242"/>
      <c r="D4" s="243"/>
      <c r="E4" s="294"/>
    </row>
    <row r="5" spans="1:17" s="240" customFormat="1" ht="16.5" customHeight="1">
      <c r="A5" s="244"/>
      <c r="B5" s="245"/>
      <c r="C5" s="245"/>
      <c r="D5" s="246"/>
      <c r="E5" s="246"/>
      <c r="F5" s="246"/>
      <c r="G5" s="246"/>
      <c r="H5" s="246"/>
      <c r="I5" s="246"/>
      <c r="J5" s="247"/>
    </row>
    <row r="6" spans="1:17" s="249" customFormat="1" ht="23.25" customHeight="1">
      <c r="A6" s="248" t="s">
        <v>21</v>
      </c>
      <c r="D6" s="250"/>
      <c r="E6" s="250"/>
      <c r="F6" s="295"/>
      <c r="G6" s="295"/>
      <c r="H6" s="295"/>
    </row>
    <row r="7" spans="1:17" s="50" customFormat="1" ht="23.25" customHeight="1">
      <c r="A7" s="251" t="s">
        <v>1</v>
      </c>
      <c r="B7" s="50" t="s">
        <v>2</v>
      </c>
      <c r="D7" s="252"/>
      <c r="E7" s="252"/>
      <c r="F7" s="296"/>
      <c r="G7" s="296"/>
      <c r="H7" s="297"/>
      <c r="I7" s="298"/>
      <c r="J7" s="298"/>
    </row>
    <row r="8" spans="1:17" ht="6.75" customHeight="1"/>
    <row r="9" spans="1:17" s="282" customFormat="1">
      <c r="A9" s="412" t="s">
        <v>22</v>
      </c>
      <c r="B9" s="409" t="s">
        <v>23</v>
      </c>
      <c r="C9" s="408"/>
      <c r="D9" s="409" t="s">
        <v>24</v>
      </c>
      <c r="E9" s="409" t="s">
        <v>25</v>
      </c>
      <c r="F9" s="413" t="s">
        <v>26</v>
      </c>
      <c r="G9" s="414"/>
      <c r="H9" s="415"/>
      <c r="I9" s="276" t="s">
        <v>15</v>
      </c>
      <c r="J9" s="281"/>
      <c r="M9" t="s">
        <v>27</v>
      </c>
      <c r="N9" t="s">
        <v>28</v>
      </c>
      <c r="O9" t="s">
        <v>29</v>
      </c>
      <c r="P9" t="s">
        <v>30</v>
      </c>
      <c r="Q9" t="s">
        <v>31</v>
      </c>
    </row>
    <row r="10" spans="1:17" s="282" customFormat="1">
      <c r="A10" s="399"/>
      <c r="B10" s="399"/>
      <c r="C10" s="403"/>
      <c r="D10" s="399"/>
      <c r="E10" s="399"/>
      <c r="F10" s="299" t="s">
        <v>32</v>
      </c>
      <c r="G10" s="299" t="s">
        <v>33</v>
      </c>
      <c r="H10" s="299" t="s">
        <v>34</v>
      </c>
      <c r="I10" s="277" t="s">
        <v>35</v>
      </c>
    </row>
    <row r="11" spans="1:17" s="283" customFormat="1" ht="18.75" customHeight="1">
      <c r="A11" s="101">
        <v>1</v>
      </c>
      <c r="B11" s="102" t="s">
        <v>36</v>
      </c>
      <c r="C11" s="103"/>
      <c r="D11" s="101"/>
      <c r="E11" s="101"/>
      <c r="F11" s="300"/>
      <c r="G11" s="300"/>
      <c r="H11" s="300"/>
      <c r="I11" s="102"/>
    </row>
    <row r="12" spans="1:17" s="283" customFormat="1" ht="18.75" customHeight="1">
      <c r="A12" s="254">
        <v>1</v>
      </c>
      <c r="B12" s="255" t="s">
        <v>37</v>
      </c>
      <c r="C12" s="256" t="s">
        <v>38</v>
      </c>
      <c r="D12" s="257">
        <v>70</v>
      </c>
      <c r="E12" s="258" t="s">
        <v>39</v>
      </c>
      <c r="F12" s="301"/>
      <c r="G12" s="301"/>
      <c r="H12" s="301"/>
      <c r="I12" s="302">
        <f>H12*D12</f>
        <v>0</v>
      </c>
      <c r="J12" s="303"/>
    </row>
    <row r="13" spans="1:17" s="283" customFormat="1" ht="18.75" customHeight="1">
      <c r="A13" s="259"/>
      <c r="B13" s="120"/>
      <c r="C13" s="256" t="s">
        <v>40</v>
      </c>
      <c r="D13" s="258"/>
      <c r="E13" s="257"/>
      <c r="F13" s="304"/>
      <c r="G13" s="304"/>
      <c r="H13" s="304"/>
      <c r="I13" s="302"/>
      <c r="J13" s="303"/>
    </row>
    <row r="14" spans="1:17" s="283" customFormat="1" ht="18.75" customHeight="1">
      <c r="A14" s="259"/>
      <c r="B14" s="120"/>
      <c r="C14" s="260"/>
      <c r="D14" s="258"/>
      <c r="E14" s="258"/>
      <c r="F14" s="301"/>
      <c r="G14" s="301"/>
      <c r="H14" s="301"/>
      <c r="I14" s="302"/>
      <c r="J14" s="303"/>
    </row>
    <row r="15" spans="1:17" ht="18.75" customHeight="1">
      <c r="A15" s="259"/>
      <c r="B15" s="120"/>
      <c r="C15" s="260"/>
      <c r="D15" s="258"/>
      <c r="E15" s="258"/>
      <c r="F15" s="301"/>
      <c r="G15" s="301"/>
      <c r="H15" s="301"/>
      <c r="I15" s="302"/>
      <c r="J15" s="303"/>
    </row>
    <row r="16" spans="1:17" s="283" customFormat="1" ht="18.75" customHeight="1">
      <c r="A16" s="261"/>
      <c r="B16" s="115"/>
      <c r="C16" s="262"/>
      <c r="D16" s="263"/>
      <c r="E16" s="263"/>
      <c r="F16" s="305"/>
      <c r="G16" s="305"/>
      <c r="H16" s="305"/>
      <c r="I16" s="306"/>
      <c r="J16" s="307"/>
    </row>
    <row r="17" spans="1:12" s="283" customFormat="1" ht="18.75" customHeight="1" thickBot="1">
      <c r="A17" s="104"/>
      <c r="B17" s="104"/>
      <c r="C17" s="105"/>
      <c r="D17" s="106"/>
      <c r="E17" s="106"/>
      <c r="F17" s="308"/>
      <c r="G17" s="308"/>
      <c r="H17" s="308"/>
      <c r="I17" s="309"/>
    </row>
    <row r="18" spans="1:12" s="283" customFormat="1" ht="18.75" customHeight="1" thickTop="1" thickBot="1">
      <c r="A18" s="108"/>
      <c r="B18" s="109" t="s">
        <v>6</v>
      </c>
      <c r="C18" s="110" t="str">
        <f>(B11)</f>
        <v>งานรื้อถอน และงานเตรียมพื้นที่</v>
      </c>
      <c r="D18" s="111"/>
      <c r="E18" s="111"/>
      <c r="F18" s="310"/>
      <c r="G18" s="310"/>
      <c r="H18" s="310"/>
      <c r="I18" s="311">
        <f>SUM(I12:I17)</f>
        <v>0</v>
      </c>
      <c r="J18" s="303"/>
    </row>
    <row r="19" spans="1:12" s="283" customFormat="1" ht="18.75" customHeight="1" thickTop="1">
      <c r="A19" s="101">
        <v>2</v>
      </c>
      <c r="B19" s="112" t="s">
        <v>41</v>
      </c>
      <c r="C19" s="103"/>
      <c r="D19" s="101"/>
      <c r="E19" s="101"/>
      <c r="F19" s="300"/>
      <c r="G19" s="300"/>
      <c r="H19" s="300"/>
      <c r="I19" s="102"/>
      <c r="J19" s="303"/>
    </row>
    <row r="20" spans="1:12" s="283" customFormat="1" ht="18.75" customHeight="1">
      <c r="A20" s="259">
        <v>1</v>
      </c>
      <c r="B20" s="120" t="s">
        <v>42</v>
      </c>
      <c r="C20" s="260" t="s">
        <v>43</v>
      </c>
      <c r="D20" s="258">
        <v>74</v>
      </c>
      <c r="E20" s="258" t="s">
        <v>39</v>
      </c>
      <c r="F20" s="301"/>
      <c r="G20" s="301"/>
      <c r="H20" s="301"/>
      <c r="I20" s="302">
        <f>H20*D20</f>
        <v>0</v>
      </c>
      <c r="J20" s="303"/>
    </row>
    <row r="21" spans="1:12" ht="18.75" customHeight="1">
      <c r="A21" s="259"/>
      <c r="B21" s="120"/>
      <c r="C21" s="260" t="s">
        <v>44</v>
      </c>
      <c r="D21" s="258"/>
      <c r="E21" s="258"/>
      <c r="F21" s="301"/>
      <c r="G21" s="301"/>
      <c r="H21" s="301"/>
      <c r="I21" s="302">
        <f>H21*D21</f>
        <v>0</v>
      </c>
      <c r="J21" s="307"/>
    </row>
    <row r="22" spans="1:12" ht="18.75" customHeight="1">
      <c r="A22" s="259">
        <v>2</v>
      </c>
      <c r="B22" s="120" t="s">
        <v>45</v>
      </c>
      <c r="C22" s="264" t="s">
        <v>46</v>
      </c>
      <c r="D22" s="258">
        <v>6</v>
      </c>
      <c r="E22" s="258" t="s">
        <v>39</v>
      </c>
      <c r="F22" s="301"/>
      <c r="G22" s="301"/>
      <c r="H22" s="301"/>
      <c r="I22" s="302">
        <f>H22*D22</f>
        <v>0</v>
      </c>
      <c r="J22" s="283"/>
    </row>
    <row r="23" spans="1:12" ht="18.75" customHeight="1">
      <c r="A23" s="259"/>
      <c r="B23" s="120"/>
      <c r="C23" s="264" t="s">
        <v>47</v>
      </c>
      <c r="D23" s="258"/>
      <c r="E23" s="258"/>
      <c r="F23" s="301"/>
      <c r="G23" s="301"/>
      <c r="H23" s="301"/>
      <c r="I23" s="302">
        <f>H23*D23</f>
        <v>0</v>
      </c>
      <c r="J23" s="303"/>
    </row>
    <row r="24" spans="1:12" ht="18.75" customHeight="1">
      <c r="A24" s="259">
        <v>3</v>
      </c>
      <c r="B24" s="120" t="s">
        <v>48</v>
      </c>
      <c r="C24" s="260" t="s">
        <v>49</v>
      </c>
      <c r="D24" s="258">
        <v>18</v>
      </c>
      <c r="E24" s="258" t="s">
        <v>50</v>
      </c>
      <c r="F24" s="301"/>
      <c r="G24" s="301"/>
      <c r="H24" s="301"/>
      <c r="I24" s="302">
        <f>H24*D24</f>
        <v>0</v>
      </c>
      <c r="J24" s="303"/>
      <c r="L24" s="107" t="s">
        <v>12</v>
      </c>
    </row>
    <row r="25" spans="1:12" ht="18.75" customHeight="1" thickBot="1">
      <c r="A25" s="104"/>
      <c r="B25" s="104"/>
      <c r="C25" s="105"/>
      <c r="D25" s="106"/>
      <c r="E25" s="106"/>
      <c r="F25" s="308"/>
      <c r="G25" s="308"/>
      <c r="H25" s="308"/>
      <c r="I25" s="309"/>
      <c r="J25" s="307"/>
    </row>
    <row r="26" spans="1:12" ht="18.75" customHeight="1" thickTop="1" thickBot="1">
      <c r="A26" s="108"/>
      <c r="B26" s="109" t="s">
        <v>6</v>
      </c>
      <c r="C26" s="110" t="str">
        <f>(B19)</f>
        <v>งานพื้น</v>
      </c>
      <c r="D26" s="111"/>
      <c r="E26" s="111"/>
      <c r="F26" s="310"/>
      <c r="G26" s="310"/>
      <c r="H26" s="310"/>
      <c r="I26" s="311">
        <f>SUM(I20:I25)</f>
        <v>0</v>
      </c>
      <c r="J26" s="283"/>
    </row>
    <row r="27" spans="1:12" ht="18.75" customHeight="1" thickTop="1">
      <c r="A27" s="113">
        <v>3</v>
      </c>
      <c r="B27" s="112" t="s">
        <v>51</v>
      </c>
      <c r="C27" s="114"/>
      <c r="D27" s="113"/>
      <c r="E27" s="113"/>
      <c r="F27" s="300"/>
      <c r="G27" s="304"/>
      <c r="H27" s="300"/>
      <c r="I27" s="102"/>
      <c r="J27" s="303"/>
    </row>
    <row r="28" spans="1:12" ht="18.75" customHeight="1">
      <c r="A28" s="259">
        <v>1</v>
      </c>
      <c r="B28" s="120" t="s">
        <v>52</v>
      </c>
      <c r="C28" s="260" t="s">
        <v>53</v>
      </c>
      <c r="D28" s="258">
        <v>1</v>
      </c>
      <c r="E28" s="258" t="s">
        <v>54</v>
      </c>
      <c r="F28" s="301"/>
      <c r="G28" s="301"/>
      <c r="H28" s="301"/>
      <c r="I28" s="302">
        <f>H28*D28</f>
        <v>0</v>
      </c>
      <c r="J28" s="303"/>
    </row>
    <row r="29" spans="1:12" ht="18.75" customHeight="1">
      <c r="A29" s="259">
        <v>2</v>
      </c>
      <c r="B29" s="120" t="s">
        <v>55</v>
      </c>
      <c r="C29" s="260"/>
      <c r="D29" s="258">
        <v>1</v>
      </c>
      <c r="E29" s="258" t="s">
        <v>54</v>
      </c>
      <c r="F29" s="301"/>
      <c r="G29" s="301"/>
      <c r="H29" s="301"/>
      <c r="I29" s="302">
        <f>H29*D29</f>
        <v>0</v>
      </c>
      <c r="J29" s="303"/>
    </row>
    <row r="30" spans="1:12" ht="18.75" customHeight="1">
      <c r="A30" s="259"/>
      <c r="B30" s="120"/>
      <c r="C30" s="260"/>
      <c r="D30" s="258"/>
      <c r="E30" s="258"/>
      <c r="F30" s="301"/>
      <c r="G30" s="301"/>
      <c r="H30" s="301"/>
      <c r="I30" s="302"/>
      <c r="J30" s="303"/>
    </row>
    <row r="31" spans="1:12" ht="18.75" customHeight="1">
      <c r="A31" s="261"/>
      <c r="B31" s="120"/>
      <c r="C31" s="260"/>
      <c r="D31" s="258"/>
      <c r="E31" s="258"/>
      <c r="F31" s="301"/>
      <c r="G31" s="301"/>
      <c r="H31" s="301"/>
      <c r="I31" s="302"/>
      <c r="J31" s="303"/>
    </row>
    <row r="32" spans="1:12" ht="18.75" customHeight="1" thickBot="1">
      <c r="A32" s="115"/>
      <c r="B32" s="265"/>
      <c r="C32" s="260"/>
      <c r="D32" s="258"/>
      <c r="E32" s="258"/>
      <c r="F32" s="301"/>
      <c r="G32" s="301"/>
      <c r="H32" s="301"/>
      <c r="I32" s="302"/>
      <c r="J32" s="303"/>
    </row>
    <row r="33" spans="1:10" ht="18.75" customHeight="1" thickTop="1" thickBot="1">
      <c r="A33" s="116"/>
      <c r="B33" s="117" t="s">
        <v>6</v>
      </c>
      <c r="C33" s="118" t="str">
        <f>(B27)</f>
        <v>งานผนัง</v>
      </c>
      <c r="D33" s="119"/>
      <c r="E33" s="119"/>
      <c r="F33" s="119"/>
      <c r="G33" s="119"/>
      <c r="H33" s="312"/>
      <c r="I33" s="313">
        <f>SUM(I28:I32)</f>
        <v>0</v>
      </c>
      <c r="J33" s="303"/>
    </row>
    <row r="34" spans="1:10" ht="18.75" customHeight="1" thickTop="1">
      <c r="A34" s="113">
        <v>4</v>
      </c>
      <c r="B34" s="112" t="s">
        <v>56</v>
      </c>
      <c r="C34" s="112"/>
      <c r="D34" s="101"/>
      <c r="E34" s="101"/>
      <c r="F34" s="304"/>
      <c r="G34" s="304"/>
      <c r="H34" s="300"/>
      <c r="I34" s="102"/>
      <c r="J34" s="303"/>
    </row>
    <row r="35" spans="1:10" ht="18.75" customHeight="1">
      <c r="A35" s="254">
        <v>1</v>
      </c>
      <c r="B35" s="265" t="s">
        <v>57</v>
      </c>
      <c r="C35" s="256" t="s">
        <v>58</v>
      </c>
      <c r="D35" s="257">
        <v>23</v>
      </c>
      <c r="E35" s="257" t="s">
        <v>39</v>
      </c>
      <c r="F35" s="304"/>
      <c r="G35" s="304"/>
      <c r="H35" s="304"/>
      <c r="I35" s="314">
        <f t="shared" ref="I35:I40" si="0">H35*D35</f>
        <v>0</v>
      </c>
      <c r="J35" s="303"/>
    </row>
    <row r="36" spans="1:10" ht="18.75" customHeight="1">
      <c r="A36" s="254"/>
      <c r="B36" s="265"/>
      <c r="C36" s="256" t="s">
        <v>59</v>
      </c>
      <c r="D36" s="257"/>
      <c r="E36" s="257"/>
      <c r="F36" s="304"/>
      <c r="G36" s="304"/>
      <c r="H36" s="304"/>
      <c r="I36" s="314">
        <f t="shared" si="0"/>
        <v>0</v>
      </c>
      <c r="J36" s="303"/>
    </row>
    <row r="37" spans="1:10" ht="18.75" customHeight="1">
      <c r="A37" s="259"/>
      <c r="B37" s="120"/>
      <c r="C37" s="260" t="s">
        <v>60</v>
      </c>
      <c r="D37" s="258"/>
      <c r="E37" s="258"/>
      <c r="F37" s="301"/>
      <c r="G37" s="301"/>
      <c r="H37" s="304"/>
      <c r="I37" s="314">
        <f t="shared" si="0"/>
        <v>0</v>
      </c>
      <c r="J37" s="303"/>
    </row>
    <row r="38" spans="1:10" ht="18.75" customHeight="1">
      <c r="A38" s="259">
        <v>2</v>
      </c>
      <c r="B38" s="120" t="s">
        <v>61</v>
      </c>
      <c r="C38" s="256" t="s">
        <v>58</v>
      </c>
      <c r="D38" s="258">
        <v>15</v>
      </c>
      <c r="E38" s="258" t="s">
        <v>39</v>
      </c>
      <c r="F38" s="301"/>
      <c r="G38" s="301"/>
      <c r="H38" s="304"/>
      <c r="I38" s="314">
        <f t="shared" si="0"/>
        <v>0</v>
      </c>
      <c r="J38" s="303"/>
    </row>
    <row r="39" spans="1:10" ht="18.75" customHeight="1">
      <c r="A39" s="259"/>
      <c r="B39" s="120"/>
      <c r="C39" s="260" t="s">
        <v>62</v>
      </c>
      <c r="D39" s="258"/>
      <c r="E39" s="258"/>
      <c r="F39" s="301"/>
      <c r="G39" s="301"/>
      <c r="H39" s="304"/>
      <c r="I39" s="314">
        <f t="shared" si="0"/>
        <v>0</v>
      </c>
      <c r="J39" s="303"/>
    </row>
    <row r="40" spans="1:10" ht="19.5" customHeight="1">
      <c r="A40" s="259">
        <v>3</v>
      </c>
      <c r="B40" s="120" t="s">
        <v>63</v>
      </c>
      <c r="C40" s="260" t="s">
        <v>64</v>
      </c>
      <c r="D40" s="258">
        <v>33</v>
      </c>
      <c r="E40" s="258" t="s">
        <v>39</v>
      </c>
      <c r="F40" s="301"/>
      <c r="G40" s="301"/>
      <c r="H40" s="304"/>
      <c r="I40" s="314">
        <f t="shared" si="0"/>
        <v>0</v>
      </c>
      <c r="J40" s="303"/>
    </row>
    <row r="41" spans="1:10" ht="19.5" customHeight="1">
      <c r="A41" s="259"/>
      <c r="B41" s="120"/>
      <c r="C41" s="260" t="s">
        <v>65</v>
      </c>
      <c r="D41" s="258"/>
      <c r="E41" s="258"/>
      <c r="F41" s="301"/>
      <c r="G41" s="301"/>
      <c r="H41" s="304"/>
      <c r="I41" s="314"/>
      <c r="J41" s="307"/>
    </row>
    <row r="42" spans="1:10" s="283" customFormat="1" ht="19.5" customHeight="1">
      <c r="A42" s="259"/>
      <c r="B42" s="120"/>
      <c r="C42" s="260" t="s">
        <v>66</v>
      </c>
      <c r="D42" s="258"/>
      <c r="E42" s="258"/>
      <c r="F42" s="301"/>
      <c r="G42" s="301"/>
      <c r="H42" s="304"/>
      <c r="I42" s="314"/>
    </row>
    <row r="43" spans="1:10" ht="19.5" customHeight="1">
      <c r="A43" s="259"/>
      <c r="B43" s="120"/>
      <c r="C43" s="260" t="s">
        <v>66</v>
      </c>
      <c r="D43" s="258"/>
      <c r="E43" s="258"/>
      <c r="F43" s="301"/>
      <c r="G43" s="301"/>
      <c r="H43" s="304"/>
      <c r="I43" s="314"/>
      <c r="J43" s="303"/>
    </row>
    <row r="44" spans="1:10" ht="19.5" customHeight="1">
      <c r="A44" s="259">
        <v>4</v>
      </c>
      <c r="B44" s="120" t="s">
        <v>67</v>
      </c>
      <c r="C44" s="260" t="s">
        <v>64</v>
      </c>
      <c r="D44" s="258">
        <v>48</v>
      </c>
      <c r="E44" s="258" t="s">
        <v>39</v>
      </c>
      <c r="F44" s="301"/>
      <c r="G44" s="301"/>
      <c r="H44" s="304"/>
      <c r="I44" s="314">
        <f t="shared" ref="I44:I50" si="1">H44*D44</f>
        <v>0</v>
      </c>
      <c r="J44" s="303"/>
    </row>
    <row r="45" spans="1:10" ht="19.5" customHeight="1">
      <c r="A45" s="259"/>
      <c r="B45" s="120"/>
      <c r="C45" s="260" t="s">
        <v>68</v>
      </c>
      <c r="D45" s="258"/>
      <c r="E45" s="258"/>
      <c r="F45" s="301"/>
      <c r="G45" s="301"/>
      <c r="H45" s="304"/>
      <c r="I45" s="314">
        <f t="shared" si="1"/>
        <v>0</v>
      </c>
      <c r="J45" s="303"/>
    </row>
    <row r="46" spans="1:10" ht="19.5" customHeight="1">
      <c r="A46" s="259"/>
      <c r="B46" s="120"/>
      <c r="C46" s="260" t="s">
        <v>69</v>
      </c>
      <c r="D46" s="258"/>
      <c r="E46" s="258"/>
      <c r="F46" s="301"/>
      <c r="G46" s="301"/>
      <c r="H46" s="304"/>
      <c r="I46" s="314">
        <f t="shared" si="1"/>
        <v>0</v>
      </c>
      <c r="J46" s="303"/>
    </row>
    <row r="47" spans="1:10" ht="19.5" customHeight="1">
      <c r="A47" s="259">
        <v>5</v>
      </c>
      <c r="B47" s="120" t="s">
        <v>70</v>
      </c>
      <c r="C47" s="260" t="s">
        <v>71</v>
      </c>
      <c r="D47" s="258">
        <v>8</v>
      </c>
      <c r="E47" s="258" t="s">
        <v>50</v>
      </c>
      <c r="F47" s="301"/>
      <c r="G47" s="301"/>
      <c r="H47" s="304"/>
      <c r="I47" s="314">
        <f t="shared" si="1"/>
        <v>0</v>
      </c>
      <c r="J47" s="303"/>
    </row>
    <row r="48" spans="1:10" ht="19.5" customHeight="1">
      <c r="A48" s="259">
        <v>6</v>
      </c>
      <c r="B48" s="120" t="s">
        <v>72</v>
      </c>
      <c r="C48" s="266" t="s">
        <v>73</v>
      </c>
      <c r="D48" s="258">
        <v>13</v>
      </c>
      <c r="E48" s="258" t="s">
        <v>50</v>
      </c>
      <c r="F48" s="301"/>
      <c r="G48" s="301"/>
      <c r="H48" s="304"/>
      <c r="I48" s="314">
        <f t="shared" si="1"/>
        <v>0</v>
      </c>
      <c r="J48" s="303"/>
    </row>
    <row r="49" spans="1:10" ht="19.5" customHeight="1">
      <c r="A49" s="259"/>
      <c r="B49" s="120"/>
      <c r="C49" s="266" t="s">
        <v>74</v>
      </c>
      <c r="D49" s="258"/>
      <c r="E49" s="258"/>
      <c r="F49" s="301"/>
      <c r="G49" s="301"/>
      <c r="H49" s="304"/>
      <c r="I49" s="314">
        <f t="shared" si="1"/>
        <v>0</v>
      </c>
      <c r="J49" s="303"/>
    </row>
    <row r="50" spans="1:10" ht="19.5" customHeight="1">
      <c r="A50" s="259">
        <v>7</v>
      </c>
      <c r="B50" s="120"/>
      <c r="C50" s="266" t="s">
        <v>75</v>
      </c>
      <c r="D50" s="258">
        <v>29</v>
      </c>
      <c r="E50" s="258" t="s">
        <v>39</v>
      </c>
      <c r="F50" s="301"/>
      <c r="G50" s="301"/>
      <c r="H50" s="304"/>
      <c r="I50" s="314">
        <f t="shared" si="1"/>
        <v>0</v>
      </c>
      <c r="J50" s="303"/>
    </row>
    <row r="51" spans="1:10" ht="19.5" customHeight="1">
      <c r="A51" s="259"/>
      <c r="B51" s="120"/>
      <c r="C51" s="260"/>
      <c r="D51" s="258"/>
      <c r="E51" s="258"/>
      <c r="F51" s="301"/>
      <c r="G51" s="301"/>
      <c r="H51" s="301"/>
      <c r="I51" s="302"/>
      <c r="J51" s="307"/>
    </row>
    <row r="52" spans="1:10" ht="20.25" customHeight="1" thickBot="1">
      <c r="A52" s="104"/>
      <c r="B52" s="104"/>
      <c r="C52" s="267"/>
      <c r="D52" s="106"/>
      <c r="E52" s="106"/>
      <c r="F52" s="305"/>
      <c r="G52" s="305"/>
      <c r="H52" s="308"/>
      <c r="I52" s="309"/>
      <c r="J52" s="283"/>
    </row>
    <row r="53" spans="1:10" ht="20.25" customHeight="1" thickTop="1" thickBot="1">
      <c r="A53" s="116"/>
      <c r="B53" s="117" t="s">
        <v>6</v>
      </c>
      <c r="C53" s="118" t="str">
        <f>(B34)</f>
        <v>งานวัสดุปิดผิวผนัง</v>
      </c>
      <c r="D53" s="119"/>
      <c r="E53" s="119"/>
      <c r="F53" s="119"/>
      <c r="G53" s="119"/>
      <c r="H53" s="312"/>
      <c r="I53" s="313">
        <f>SUM(I35:I52)</f>
        <v>0</v>
      </c>
      <c r="J53" s="303"/>
    </row>
    <row r="54" spans="1:10" ht="20.25" customHeight="1" thickTop="1">
      <c r="A54" s="113">
        <v>5</v>
      </c>
      <c r="B54" s="112" t="s">
        <v>76</v>
      </c>
      <c r="C54" s="112"/>
      <c r="D54" s="101"/>
      <c r="E54" s="101"/>
      <c r="F54" s="304"/>
      <c r="G54" s="304"/>
      <c r="H54" s="300"/>
      <c r="I54" s="102"/>
      <c r="J54" s="303"/>
    </row>
    <row r="55" spans="1:10" ht="20.25" customHeight="1">
      <c r="A55" s="259">
        <v>1</v>
      </c>
      <c r="B55" s="120" t="s">
        <v>77</v>
      </c>
      <c r="C55" s="260" t="s">
        <v>78</v>
      </c>
      <c r="D55" s="258">
        <v>84</v>
      </c>
      <c r="E55" s="258" t="s">
        <v>39</v>
      </c>
      <c r="F55" s="301"/>
      <c r="G55" s="301"/>
      <c r="H55" s="301"/>
      <c r="I55" s="302">
        <f>H55*D55</f>
        <v>0</v>
      </c>
      <c r="J55" s="303"/>
    </row>
    <row r="56" spans="1:10" ht="20.25" customHeight="1">
      <c r="A56" s="259"/>
      <c r="B56" s="120"/>
      <c r="C56" s="260" t="s">
        <v>79</v>
      </c>
      <c r="D56" s="258"/>
      <c r="E56" s="258"/>
      <c r="F56" s="301"/>
      <c r="G56" s="301"/>
      <c r="H56" s="301"/>
      <c r="I56" s="302"/>
      <c r="J56" s="303"/>
    </row>
    <row r="57" spans="1:10" s="283" customFormat="1" ht="20.25" customHeight="1">
      <c r="A57" s="259"/>
      <c r="B57" s="120"/>
      <c r="C57" s="260" t="s">
        <v>80</v>
      </c>
      <c r="D57" s="258"/>
      <c r="E57" s="258"/>
      <c r="F57" s="301"/>
      <c r="G57" s="301"/>
      <c r="H57" s="301"/>
      <c r="I57" s="302"/>
      <c r="J57" s="303"/>
    </row>
    <row r="58" spans="1:10" ht="20.25" customHeight="1">
      <c r="A58" s="259"/>
      <c r="B58" s="120"/>
      <c r="C58" s="260" t="s">
        <v>81</v>
      </c>
      <c r="D58" s="258"/>
      <c r="E58" s="258"/>
      <c r="F58" s="301"/>
      <c r="G58" s="301"/>
      <c r="H58" s="301"/>
      <c r="I58" s="302"/>
      <c r="J58" s="303"/>
    </row>
    <row r="59" spans="1:10" ht="20.25" customHeight="1">
      <c r="A59" s="259"/>
      <c r="B59" s="120"/>
      <c r="C59" s="262" t="s">
        <v>82</v>
      </c>
      <c r="D59" s="258"/>
      <c r="E59" s="258"/>
      <c r="F59" s="301"/>
      <c r="G59" s="301"/>
      <c r="H59" s="301"/>
      <c r="I59" s="302"/>
      <c r="J59" s="307"/>
    </row>
    <row r="60" spans="1:10" ht="20.25" customHeight="1">
      <c r="A60" s="259">
        <v>2</v>
      </c>
      <c r="B60" s="120" t="s">
        <v>83</v>
      </c>
      <c r="C60" s="260" t="s">
        <v>84</v>
      </c>
      <c r="D60" s="258">
        <v>6</v>
      </c>
      <c r="E60" s="258" t="s">
        <v>39</v>
      </c>
      <c r="F60" s="301"/>
      <c r="G60" s="301"/>
      <c r="H60" s="301"/>
      <c r="I60" s="302">
        <f>H60*D60</f>
        <v>0</v>
      </c>
      <c r="J60" s="283"/>
    </row>
    <row r="61" spans="1:10">
      <c r="A61" s="259"/>
      <c r="B61" s="120"/>
      <c r="C61" s="260" t="s">
        <v>85</v>
      </c>
      <c r="D61" s="258"/>
      <c r="E61" s="258"/>
      <c r="F61" s="301"/>
      <c r="G61" s="301"/>
      <c r="H61" s="301"/>
      <c r="I61" s="302"/>
      <c r="J61" s="303"/>
    </row>
    <row r="62" spans="1:10">
      <c r="A62" s="259">
        <v>3</v>
      </c>
      <c r="B62" s="120" t="s">
        <v>86</v>
      </c>
      <c r="C62" s="260" t="s">
        <v>87</v>
      </c>
      <c r="D62" s="258">
        <v>1</v>
      </c>
      <c r="E62" s="258" t="s">
        <v>54</v>
      </c>
      <c r="F62" s="301"/>
      <c r="G62" s="301"/>
      <c r="H62" s="301"/>
      <c r="I62" s="302">
        <f>H62*D62</f>
        <v>0</v>
      </c>
      <c r="J62" s="303"/>
    </row>
    <row r="63" spans="1:10">
      <c r="A63" s="259">
        <v>4</v>
      </c>
      <c r="B63" s="120" t="s">
        <v>88</v>
      </c>
      <c r="C63" s="260" t="s">
        <v>89</v>
      </c>
      <c r="D63" s="258">
        <v>1</v>
      </c>
      <c r="E63" s="258" t="s">
        <v>90</v>
      </c>
      <c r="F63" s="301"/>
      <c r="G63" s="301"/>
      <c r="H63" s="301"/>
      <c r="I63" s="302">
        <f>H63*D63</f>
        <v>0</v>
      </c>
      <c r="J63" s="303"/>
    </row>
    <row r="64" spans="1:10">
      <c r="A64" s="259">
        <v>5</v>
      </c>
      <c r="B64" s="120"/>
      <c r="C64" s="260" t="s">
        <v>91</v>
      </c>
      <c r="D64" s="258">
        <v>18</v>
      </c>
      <c r="E64" s="258" t="s">
        <v>50</v>
      </c>
      <c r="F64" s="301"/>
      <c r="G64" s="301"/>
      <c r="H64" s="301"/>
      <c r="I64" s="302">
        <f>H64*D64</f>
        <v>0</v>
      </c>
      <c r="J64" s="303"/>
    </row>
    <row r="65" spans="1:10" ht="20" customHeight="1" thickBot="1">
      <c r="A65" s="259"/>
      <c r="B65" s="120"/>
      <c r="C65" s="260"/>
      <c r="D65" s="258"/>
      <c r="E65" s="258"/>
      <c r="F65" s="301"/>
      <c r="G65" s="301"/>
      <c r="H65" s="301"/>
      <c r="I65" s="302"/>
      <c r="J65" s="303"/>
    </row>
    <row r="66" spans="1:10" ht="21" customHeight="1" thickTop="1" thickBot="1">
      <c r="A66" s="116"/>
      <c r="B66" s="117" t="s">
        <v>6</v>
      </c>
      <c r="C66" s="118" t="str">
        <f>(B54)</f>
        <v>งานฝ้าเพดาน</v>
      </c>
      <c r="D66" s="119"/>
      <c r="E66" s="119"/>
      <c r="F66" s="119"/>
      <c r="G66" s="119"/>
      <c r="H66" s="312"/>
      <c r="I66" s="313">
        <f>SUM(I55:I65)</f>
        <v>0</v>
      </c>
      <c r="J66" s="307"/>
    </row>
    <row r="67" spans="1:10" ht="20.25" customHeight="1" thickTop="1">
      <c r="A67" s="113">
        <v>6</v>
      </c>
      <c r="B67" s="112" t="s">
        <v>92</v>
      </c>
      <c r="C67" s="114"/>
      <c r="D67" s="101"/>
      <c r="E67" s="101"/>
      <c r="F67" s="304"/>
      <c r="G67" s="304"/>
      <c r="H67" s="300"/>
      <c r="I67" s="102"/>
      <c r="J67" s="283"/>
    </row>
    <row r="68" spans="1:10" ht="20.25" customHeight="1">
      <c r="A68" s="261">
        <v>1</v>
      </c>
      <c r="B68" s="115" t="s">
        <v>93</v>
      </c>
      <c r="C68" s="260" t="s">
        <v>94</v>
      </c>
      <c r="D68" s="258">
        <v>55</v>
      </c>
      <c r="E68" s="258" t="s">
        <v>39</v>
      </c>
      <c r="F68" s="301"/>
      <c r="G68" s="301"/>
      <c r="H68" s="301"/>
      <c r="I68" s="302">
        <f>H68*D68</f>
        <v>0</v>
      </c>
      <c r="J68" s="303"/>
    </row>
    <row r="69" spans="1:10" ht="20.25" customHeight="1">
      <c r="A69" s="120">
        <v>2</v>
      </c>
      <c r="B69" s="120" t="s">
        <v>95</v>
      </c>
      <c r="C69" s="260" t="s">
        <v>96</v>
      </c>
      <c r="D69" s="258">
        <v>1</v>
      </c>
      <c r="E69" s="258" t="s">
        <v>54</v>
      </c>
      <c r="F69" s="301"/>
      <c r="G69" s="301"/>
      <c r="H69" s="301"/>
      <c r="I69" s="302">
        <f>H69*D69</f>
        <v>0</v>
      </c>
      <c r="J69" s="303"/>
    </row>
    <row r="70" spans="1:10" ht="20.25" customHeight="1">
      <c r="A70" s="120"/>
      <c r="B70" s="115"/>
      <c r="C70" s="260"/>
      <c r="D70" s="258"/>
      <c r="E70" s="258"/>
      <c r="F70" s="301"/>
      <c r="G70" s="301"/>
      <c r="H70" s="301"/>
      <c r="I70" s="302"/>
      <c r="J70" s="303"/>
    </row>
    <row r="71" spans="1:10" ht="20.25" customHeight="1" thickBot="1">
      <c r="A71" s="120"/>
      <c r="B71" s="115"/>
      <c r="C71" s="268"/>
      <c r="D71" s="263"/>
      <c r="E71" s="258"/>
      <c r="F71" s="305"/>
      <c r="G71" s="305"/>
      <c r="H71" s="301"/>
      <c r="I71" s="302"/>
      <c r="J71" s="303"/>
    </row>
    <row r="72" spans="1:10" ht="20.25" customHeight="1" thickTop="1" thickBot="1">
      <c r="A72" s="116"/>
      <c r="B72" s="117" t="s">
        <v>6</v>
      </c>
      <c r="C72" s="118" t="str">
        <f>(B67)</f>
        <v>งานประตู</v>
      </c>
      <c r="D72" s="119"/>
      <c r="E72" s="119"/>
      <c r="F72" s="119"/>
      <c r="G72" s="119"/>
      <c r="H72" s="312"/>
      <c r="I72" s="313">
        <f>SUM(I68:I71)</f>
        <v>0</v>
      </c>
      <c r="J72" s="303"/>
    </row>
    <row r="73" spans="1:10" ht="20.25" customHeight="1" thickTop="1">
      <c r="A73" s="101">
        <v>7</v>
      </c>
      <c r="B73" s="112" t="s">
        <v>97</v>
      </c>
      <c r="C73" s="103"/>
      <c r="D73" s="101"/>
      <c r="E73" s="101"/>
      <c r="F73" s="304"/>
      <c r="G73" s="304"/>
      <c r="H73" s="300"/>
      <c r="I73" s="102"/>
      <c r="J73" s="303"/>
    </row>
    <row r="74" spans="1:10" ht="20.25" customHeight="1">
      <c r="A74" s="259">
        <v>1</v>
      </c>
      <c r="B74" s="120" t="s">
        <v>98</v>
      </c>
      <c r="C74" s="269" t="s">
        <v>99</v>
      </c>
      <c r="D74" s="258">
        <v>1</v>
      </c>
      <c r="E74" s="258" t="s">
        <v>54</v>
      </c>
      <c r="F74" s="301"/>
      <c r="G74" s="301"/>
      <c r="H74" s="301"/>
      <c r="I74" s="302">
        <f>H74*D74</f>
        <v>0</v>
      </c>
      <c r="J74" s="303"/>
    </row>
    <row r="75" spans="1:10" ht="20.25" customHeight="1">
      <c r="A75" s="261">
        <v>2</v>
      </c>
      <c r="B75" s="120" t="s">
        <v>100</v>
      </c>
      <c r="C75" s="269" t="s">
        <v>101</v>
      </c>
      <c r="D75" s="258">
        <v>1</v>
      </c>
      <c r="E75" s="258" t="s">
        <v>54</v>
      </c>
      <c r="F75" s="301"/>
      <c r="G75" s="301"/>
      <c r="H75" s="301"/>
      <c r="I75" s="302">
        <f>H75*D75</f>
        <v>0</v>
      </c>
      <c r="J75" s="303"/>
    </row>
    <row r="76" spans="1:10" ht="20.25" customHeight="1" thickBot="1">
      <c r="A76" s="104"/>
      <c r="B76" s="104"/>
      <c r="C76" s="105"/>
      <c r="D76" s="106"/>
      <c r="E76" s="106"/>
      <c r="F76" s="106"/>
      <c r="G76" s="106"/>
      <c r="H76" s="308"/>
      <c r="I76" s="309"/>
      <c r="J76" s="303"/>
    </row>
    <row r="77" spans="1:10" ht="20.25" customHeight="1" thickTop="1" thickBot="1">
      <c r="A77" s="108"/>
      <c r="B77" s="109" t="s">
        <v>6</v>
      </c>
      <c r="C77" s="110" t="str">
        <f>(B73)</f>
        <v>งานเฟอร์นิเจอร์</v>
      </c>
      <c r="D77" s="111"/>
      <c r="E77" s="111"/>
      <c r="F77" s="111"/>
      <c r="G77" s="111"/>
      <c r="H77" s="310"/>
      <c r="I77" s="311">
        <f>SUM(I74:I76)</f>
        <v>0</v>
      </c>
      <c r="J77" s="307"/>
    </row>
    <row r="78" spans="1:10" ht="20.25" customHeight="1" thickTop="1">
      <c r="A78" s="113">
        <v>8</v>
      </c>
      <c r="B78" s="112" t="s">
        <v>102</v>
      </c>
      <c r="C78" s="114"/>
      <c r="D78" s="101"/>
      <c r="E78" s="101"/>
      <c r="F78" s="304"/>
      <c r="G78" s="304"/>
      <c r="H78" s="300"/>
      <c r="I78" s="102"/>
      <c r="J78" s="283"/>
    </row>
    <row r="79" spans="1:10" ht="20.25" customHeight="1">
      <c r="A79" s="120">
        <v>1</v>
      </c>
      <c r="B79" s="265" t="s">
        <v>103</v>
      </c>
      <c r="C79" s="256" t="s">
        <v>104</v>
      </c>
      <c r="D79" s="257">
        <v>2</v>
      </c>
      <c r="E79" s="257" t="s">
        <v>54</v>
      </c>
      <c r="F79" s="304"/>
      <c r="G79" s="304"/>
      <c r="H79" s="304"/>
      <c r="I79" s="314">
        <f t="shared" ref="I79:I84" si="2">H79*D79</f>
        <v>0</v>
      </c>
      <c r="J79" s="303"/>
    </row>
    <row r="80" spans="1:10" ht="20.25" customHeight="1">
      <c r="A80" s="120">
        <v>2</v>
      </c>
      <c r="B80" s="120" t="s">
        <v>105</v>
      </c>
      <c r="C80" s="260" t="s">
        <v>106</v>
      </c>
      <c r="D80" s="258">
        <v>1</v>
      </c>
      <c r="E80" s="258" t="s">
        <v>54</v>
      </c>
      <c r="F80" s="301"/>
      <c r="G80" s="301"/>
      <c r="H80" s="304"/>
      <c r="I80" s="314">
        <f t="shared" si="2"/>
        <v>0</v>
      </c>
      <c r="J80" s="303"/>
    </row>
    <row r="81" spans="1:10" ht="20.25" customHeight="1">
      <c r="A81" s="120">
        <v>3</v>
      </c>
      <c r="B81" s="120" t="s">
        <v>107</v>
      </c>
      <c r="C81" s="260" t="s">
        <v>108</v>
      </c>
      <c r="D81" s="258"/>
      <c r="E81" s="258"/>
      <c r="F81" s="301"/>
      <c r="G81" s="301"/>
      <c r="H81" s="304"/>
      <c r="I81" s="314">
        <f t="shared" si="2"/>
        <v>0</v>
      </c>
      <c r="J81" s="303"/>
    </row>
    <row r="82" spans="1:10" ht="20.25" customHeight="1">
      <c r="A82" s="120"/>
      <c r="B82" s="270" t="s">
        <v>109</v>
      </c>
      <c r="C82" s="269" t="s">
        <v>110</v>
      </c>
      <c r="D82" s="258">
        <v>4</v>
      </c>
      <c r="E82" s="258" t="s">
        <v>54</v>
      </c>
      <c r="F82" s="301"/>
      <c r="G82" s="301"/>
      <c r="H82" s="304"/>
      <c r="I82" s="314">
        <f t="shared" si="2"/>
        <v>0</v>
      </c>
      <c r="J82" s="303"/>
    </row>
    <row r="83" spans="1:10" ht="20.25" customHeight="1">
      <c r="A83" s="120"/>
      <c r="B83" s="120" t="s">
        <v>111</v>
      </c>
      <c r="C83" s="269" t="s">
        <v>112</v>
      </c>
      <c r="D83" s="258">
        <v>1</v>
      </c>
      <c r="E83" s="258" t="s">
        <v>54</v>
      </c>
      <c r="F83" s="301"/>
      <c r="G83" s="301"/>
      <c r="H83" s="304"/>
      <c r="I83" s="314">
        <f t="shared" si="2"/>
        <v>0</v>
      </c>
      <c r="J83" s="303"/>
    </row>
    <row r="84" spans="1:10" ht="20.25" customHeight="1">
      <c r="A84" s="120">
        <v>4</v>
      </c>
      <c r="B84" s="115" t="s">
        <v>113</v>
      </c>
      <c r="C84" s="269" t="s">
        <v>114</v>
      </c>
      <c r="D84" s="258">
        <v>29</v>
      </c>
      <c r="E84" s="258" t="s">
        <v>39</v>
      </c>
      <c r="F84" s="301"/>
      <c r="G84" s="301"/>
      <c r="H84" s="304"/>
      <c r="I84" s="314">
        <f t="shared" si="2"/>
        <v>0</v>
      </c>
      <c r="J84" s="303"/>
    </row>
    <row r="85" spans="1:10" ht="20.25" customHeight="1" thickBot="1">
      <c r="A85" s="120"/>
      <c r="B85" s="104"/>
      <c r="C85" s="269" t="s">
        <v>115</v>
      </c>
      <c r="D85" s="258"/>
      <c r="E85" s="258"/>
      <c r="F85" s="301"/>
      <c r="G85" s="301"/>
      <c r="H85" s="301"/>
      <c r="I85" s="302"/>
      <c r="J85" s="303"/>
    </row>
    <row r="86" spans="1:10" ht="20.25" customHeight="1" thickTop="1" thickBot="1">
      <c r="A86" s="116"/>
      <c r="B86" s="117" t="s">
        <v>6</v>
      </c>
      <c r="C86" s="121" t="str">
        <f>(B78)</f>
        <v>งานป้าย</v>
      </c>
      <c r="D86" s="119"/>
      <c r="E86" s="119"/>
      <c r="F86" s="119"/>
      <c r="G86" s="119"/>
      <c r="H86" s="312"/>
      <c r="I86" s="313">
        <f>SUM(I79:I85)</f>
        <v>0</v>
      </c>
      <c r="J86" s="303"/>
    </row>
    <row r="87" spans="1:10" ht="20.25" customHeight="1" thickTop="1">
      <c r="A87" s="101">
        <v>9</v>
      </c>
      <c r="B87" s="112" t="s">
        <v>116</v>
      </c>
      <c r="C87" s="103"/>
      <c r="D87" s="101"/>
      <c r="E87" s="101"/>
      <c r="F87" s="304"/>
      <c r="G87" s="304"/>
      <c r="H87" s="300"/>
      <c r="I87" s="102"/>
      <c r="J87" s="307"/>
    </row>
    <row r="88" spans="1:10" ht="20.25" customHeight="1">
      <c r="A88" s="257">
        <v>1</v>
      </c>
      <c r="B88" s="120" t="s">
        <v>117</v>
      </c>
      <c r="C88" s="271" t="s">
        <v>118</v>
      </c>
      <c r="D88" s="257">
        <v>80</v>
      </c>
      <c r="E88" s="258" t="s">
        <v>39</v>
      </c>
      <c r="F88" s="304"/>
      <c r="G88" s="304"/>
      <c r="H88" s="301"/>
      <c r="I88" s="302">
        <f>H88*D88</f>
        <v>0</v>
      </c>
      <c r="J88" s="315"/>
    </row>
    <row r="89" spans="1:10" ht="20.25" customHeight="1">
      <c r="A89" s="120">
        <v>2</v>
      </c>
      <c r="B89" s="272" t="s">
        <v>119</v>
      </c>
      <c r="C89" s="262" t="s">
        <v>120</v>
      </c>
      <c r="D89" s="258">
        <v>1</v>
      </c>
      <c r="E89" s="258" t="s">
        <v>90</v>
      </c>
      <c r="F89" s="301"/>
      <c r="G89" s="301"/>
      <c r="H89" s="301"/>
      <c r="I89" s="302">
        <f>H89*D89</f>
        <v>0</v>
      </c>
    </row>
    <row r="90" spans="1:10" ht="20.25" customHeight="1">
      <c r="A90" s="120">
        <v>3</v>
      </c>
      <c r="B90" s="273" t="s">
        <v>121</v>
      </c>
      <c r="C90" s="262" t="s">
        <v>122</v>
      </c>
      <c r="D90" s="258">
        <v>3</v>
      </c>
      <c r="E90" s="258" t="s">
        <v>123</v>
      </c>
      <c r="F90" s="301"/>
      <c r="G90" s="301"/>
      <c r="H90" s="301"/>
      <c r="I90" s="302">
        <f>H90*D90</f>
        <v>0</v>
      </c>
    </row>
    <row r="91" spans="1:10" ht="20.25" customHeight="1">
      <c r="A91" s="120"/>
      <c r="B91" s="115"/>
      <c r="C91" s="262" t="s">
        <v>124</v>
      </c>
      <c r="D91" s="258"/>
      <c r="E91" s="258"/>
      <c r="F91" s="301"/>
      <c r="G91" s="301"/>
      <c r="H91" s="301"/>
      <c r="I91" s="302"/>
    </row>
    <row r="92" spans="1:10" ht="20.25" customHeight="1">
      <c r="A92" s="120">
        <v>4</v>
      </c>
      <c r="B92" s="115"/>
      <c r="C92" s="262" t="s">
        <v>125</v>
      </c>
      <c r="D92" s="258">
        <v>6</v>
      </c>
      <c r="E92" s="258" t="s">
        <v>123</v>
      </c>
      <c r="F92" s="301"/>
      <c r="G92" s="301"/>
      <c r="H92" s="301"/>
      <c r="I92" s="302">
        <f>H92*D92</f>
        <v>0</v>
      </c>
    </row>
    <row r="93" spans="1:10" ht="20.25" customHeight="1">
      <c r="A93" s="120"/>
      <c r="B93" s="115"/>
      <c r="C93" s="262" t="s">
        <v>126</v>
      </c>
      <c r="D93" s="258"/>
      <c r="E93" s="258"/>
      <c r="F93" s="301"/>
      <c r="G93" s="301"/>
      <c r="H93" s="301"/>
      <c r="I93" s="302"/>
    </row>
    <row r="94" spans="1:10">
      <c r="A94" s="120"/>
      <c r="B94" s="115"/>
      <c r="C94" s="262" t="s">
        <v>127</v>
      </c>
      <c r="D94" s="258"/>
      <c r="E94" s="258"/>
      <c r="F94" s="301"/>
      <c r="G94" s="301"/>
      <c r="H94" s="301"/>
      <c r="I94" s="302"/>
    </row>
    <row r="95" spans="1:10" ht="20" customHeight="1" thickBot="1">
      <c r="A95" s="115"/>
      <c r="B95" s="115"/>
      <c r="C95" s="262"/>
      <c r="D95" s="263"/>
      <c r="E95" s="263"/>
      <c r="F95" s="305"/>
      <c r="G95" s="305"/>
      <c r="H95" s="305"/>
      <c r="I95" s="306"/>
    </row>
    <row r="96" spans="1:10" ht="21" customHeight="1" thickTop="1" thickBot="1">
      <c r="A96" s="116"/>
      <c r="B96" s="117" t="s">
        <v>6</v>
      </c>
      <c r="C96" s="118" t="str">
        <f>(B87)</f>
        <v>งานอื่นๆ</v>
      </c>
      <c r="D96" s="119"/>
      <c r="E96" s="119"/>
      <c r="F96" s="312"/>
      <c r="G96" s="312"/>
      <c r="H96" s="312"/>
      <c r="I96" s="313">
        <f>SUM(I88:I95)</f>
        <v>0</v>
      </c>
    </row>
    <row r="97" spans="1:9" ht="24" customHeight="1" thickTop="1" thickBot="1">
      <c r="A97" s="122"/>
      <c r="B97" s="123"/>
      <c r="D97" s="122"/>
      <c r="E97" s="316"/>
      <c r="F97" s="316"/>
      <c r="G97" s="317"/>
      <c r="H97" s="297" t="s">
        <v>128</v>
      </c>
      <c r="I97" s="318">
        <f>I96+I86+I77+I72+I66+I53+I33+I26+I18</f>
        <v>0</v>
      </c>
    </row>
    <row r="98" spans="1:9" ht="20" customHeight="1" thickTop="1"/>
  </sheetData>
  <mergeCells count="7">
    <mergeCell ref="F9:H9"/>
    <mergeCell ref="C9:C10"/>
    <mergeCell ref="B9:B10"/>
    <mergeCell ref="D9:D10"/>
    <mergeCell ref="E9:E10"/>
    <mergeCell ref="A2:B3"/>
    <mergeCell ref="A9:A10"/>
  </mergeCells>
  <pageMargins left="0.35433070866141742" right="0.19685039370078741" top="0.35433070866141742" bottom="0.27559055118110237" header="0.19685039370078741" footer="0.15748031496062989"/>
  <pageSetup paperSize="9" scale="69" fitToHeight="100" orientation="portrait"/>
  <headerFooter>
    <oddHeader>&amp;RPage &amp;P/&amp;N</oddHeader>
  </headerFooter>
  <rowBreaks count="1" manualBreakCount="1">
    <brk id="53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R104"/>
  <sheetViews>
    <sheetView topLeftCell="D33" zoomScale="118" zoomScaleNormal="85" workbookViewId="0">
      <selection activeCell="G58" sqref="G58"/>
    </sheetView>
  </sheetViews>
  <sheetFormatPr baseColWidth="10" defaultColWidth="9" defaultRowHeight="15"/>
  <cols>
    <col min="1" max="2" width="6.5" style="91" customWidth="1"/>
    <col min="3" max="3" width="3.83203125" style="91" customWidth="1"/>
    <col min="4" max="4" width="19.1640625" style="91" customWidth="1"/>
    <col min="5" max="5" width="44" style="91" customWidth="1"/>
    <col min="6" max="7" width="7.33203125" style="91" customWidth="1"/>
    <col min="8" max="8" width="17" style="91" customWidth="1"/>
    <col min="9" max="9" width="10.5" style="91" customWidth="1"/>
    <col min="10" max="10" width="20.83203125" style="91" customWidth="1"/>
    <col min="11" max="11" width="10.5" style="91" customWidth="1"/>
    <col min="12" max="12" width="14.1640625" style="91" customWidth="1"/>
    <col min="13" max="13" width="2.6640625" style="91" customWidth="1"/>
    <col min="14" max="14" width="16.5" style="91" customWidth="1"/>
    <col min="15" max="15" width="14.1640625" style="91" customWidth="1"/>
    <col min="16" max="16" width="15.6640625" style="91" customWidth="1"/>
    <col min="17" max="16384" width="9" style="91"/>
  </cols>
  <sheetData>
    <row r="1" spans="1:18" s="52" customFormat="1" ht="19.5" customHeight="1">
      <c r="A1" s="319"/>
      <c r="B1" s="320"/>
      <c r="C1" s="51"/>
      <c r="D1" s="51"/>
      <c r="E1" s="51"/>
      <c r="F1" s="320"/>
      <c r="G1" s="321"/>
      <c r="H1" s="48"/>
      <c r="I1" s="48"/>
      <c r="J1" s="48"/>
      <c r="K1" s="48"/>
      <c r="L1" s="49"/>
    </row>
    <row r="2" spans="1:18" s="54" customFormat="1" ht="18.75" customHeight="1">
      <c r="A2" s="322"/>
      <c r="B2" s="323"/>
      <c r="C2" s="45" t="s">
        <v>129</v>
      </c>
      <c r="D2" s="45"/>
      <c r="E2" s="43" t="s">
        <v>130</v>
      </c>
      <c r="F2" s="323"/>
      <c r="G2" s="324"/>
      <c r="H2" s="53"/>
      <c r="I2" s="53"/>
      <c r="J2" s="424"/>
      <c r="K2" s="425"/>
      <c r="L2" s="47"/>
    </row>
    <row r="3" spans="1:18" s="54" customFormat="1" ht="18.75" customHeight="1">
      <c r="A3" s="322"/>
      <c r="B3" s="323"/>
      <c r="C3" s="45" t="s">
        <v>131</v>
      </c>
      <c r="D3" s="45"/>
      <c r="E3" s="45" t="s">
        <v>132</v>
      </c>
      <c r="F3" s="323"/>
      <c r="G3" s="324"/>
      <c r="H3" s="46"/>
      <c r="I3" s="46"/>
      <c r="J3" s="425"/>
      <c r="K3" s="425"/>
      <c r="L3" s="47"/>
    </row>
    <row r="4" spans="1:18" s="59" customFormat="1" ht="18.75" customHeight="1">
      <c r="A4" s="55"/>
      <c r="B4" s="62"/>
      <c r="C4" s="56" t="s">
        <v>133</v>
      </c>
      <c r="D4" s="56"/>
      <c r="E4" s="57" t="s">
        <v>134</v>
      </c>
      <c r="F4" s="58"/>
      <c r="G4" s="56"/>
      <c r="H4" s="325"/>
      <c r="I4" s="325"/>
      <c r="J4" s="325"/>
      <c r="K4" s="326"/>
      <c r="L4" s="327"/>
    </row>
    <row r="5" spans="1:18" s="59" customFormat="1" ht="19.5" customHeight="1" thickBot="1">
      <c r="A5" s="60"/>
      <c r="B5" s="80"/>
      <c r="C5" s="61"/>
      <c r="D5" s="61"/>
      <c r="E5" s="61"/>
      <c r="F5" s="61"/>
      <c r="G5" s="61"/>
      <c r="H5" s="328"/>
      <c r="I5" s="328"/>
      <c r="J5" s="328"/>
      <c r="K5" s="328"/>
      <c r="L5" s="329"/>
    </row>
    <row r="6" spans="1:18" s="59" customFormat="1" ht="10.5" customHeight="1" thickTop="1">
      <c r="A6" s="62"/>
      <c r="B6" s="62"/>
      <c r="C6" s="56"/>
      <c r="D6" s="56"/>
      <c r="E6" s="56"/>
      <c r="F6" s="56"/>
      <c r="G6" s="56"/>
      <c r="H6" s="326"/>
      <c r="I6" s="326"/>
      <c r="J6" s="326"/>
      <c r="K6" s="326"/>
      <c r="L6" s="326"/>
      <c r="M6" s="81"/>
    </row>
    <row r="7" spans="1:18" s="330" customFormat="1" ht="20" customHeight="1">
      <c r="A7" s="421" t="s">
        <v>22</v>
      </c>
      <c r="B7" s="421" t="s">
        <v>23</v>
      </c>
      <c r="C7" s="435" t="s">
        <v>135</v>
      </c>
      <c r="D7" s="433"/>
      <c r="E7" s="401"/>
      <c r="F7" s="421" t="s">
        <v>25</v>
      </c>
      <c r="G7" s="421" t="s">
        <v>136</v>
      </c>
      <c r="H7" s="428" t="s">
        <v>137</v>
      </c>
      <c r="I7" s="415"/>
      <c r="J7" s="428" t="s">
        <v>138</v>
      </c>
      <c r="K7" s="415"/>
      <c r="L7" s="332" t="s">
        <v>139</v>
      </c>
      <c r="N7" t="s">
        <v>27</v>
      </c>
      <c r="O7" t="s">
        <v>28</v>
      </c>
      <c r="P7" t="s">
        <v>29</v>
      </c>
      <c r="Q7" t="s">
        <v>30</v>
      </c>
      <c r="R7" t="s">
        <v>31</v>
      </c>
    </row>
    <row r="8" spans="1:18" s="330" customFormat="1" ht="20" customHeight="1">
      <c r="A8" s="399"/>
      <c r="B8" s="399"/>
      <c r="C8" s="402"/>
      <c r="D8" s="436"/>
      <c r="E8" s="403"/>
      <c r="F8" s="399"/>
      <c r="G8" s="399"/>
      <c r="H8" s="331" t="s">
        <v>140</v>
      </c>
      <c r="I8" s="331" t="s">
        <v>141</v>
      </c>
      <c r="J8" s="331" t="s">
        <v>140</v>
      </c>
      <c r="K8" s="331" t="s">
        <v>142</v>
      </c>
      <c r="L8" s="333" t="s">
        <v>143</v>
      </c>
    </row>
    <row r="9" spans="1:18" s="88" customFormat="1" ht="20.75" customHeight="1">
      <c r="A9" s="170">
        <v>1</v>
      </c>
      <c r="B9" s="171"/>
      <c r="C9" s="172" t="s">
        <v>144</v>
      </c>
      <c r="D9" s="173"/>
      <c r="E9" s="174"/>
      <c r="F9" s="175"/>
      <c r="G9" s="176"/>
      <c r="H9" s="334"/>
      <c r="I9" s="334"/>
      <c r="J9" s="335"/>
      <c r="K9" s="335"/>
      <c r="L9" s="334"/>
      <c r="M9" s="89"/>
    </row>
    <row r="10" spans="1:18" s="78" customFormat="1" ht="20.75" customHeight="1">
      <c r="A10" s="177"/>
      <c r="B10" s="178" t="s">
        <v>145</v>
      </c>
      <c r="C10" s="82" t="s">
        <v>146</v>
      </c>
      <c r="D10" s="179" t="s">
        <v>147</v>
      </c>
      <c r="E10" s="76"/>
      <c r="F10" s="77" t="s">
        <v>54</v>
      </c>
      <c r="G10" s="77">
        <v>1</v>
      </c>
      <c r="H10" s="336">
        <v>0</v>
      </c>
      <c r="I10" s="336"/>
      <c r="J10" s="336">
        <v>0</v>
      </c>
      <c r="K10" s="337"/>
      <c r="L10" s="337"/>
      <c r="M10" s="79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s="78" customFormat="1" ht="20.75" customHeight="1">
      <c r="A11" s="177"/>
      <c r="B11" s="178" t="s">
        <v>148</v>
      </c>
      <c r="C11" s="82" t="s">
        <v>146</v>
      </c>
      <c r="D11" s="179" t="s">
        <v>149</v>
      </c>
      <c r="E11" s="76"/>
      <c r="F11" s="77" t="s">
        <v>54</v>
      </c>
      <c r="G11" s="77">
        <v>1</v>
      </c>
      <c r="H11" s="336">
        <v>0</v>
      </c>
      <c r="I11" s="336"/>
      <c r="J11" s="336">
        <v>0</v>
      </c>
      <c r="K11" s="337"/>
      <c r="L11" s="337"/>
      <c r="M11" s="79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s="90" customFormat="1" ht="20.75" customHeight="1">
      <c r="A12" s="177"/>
      <c r="B12" s="178" t="s">
        <v>150</v>
      </c>
      <c r="C12" s="82" t="s">
        <v>146</v>
      </c>
      <c r="D12" s="179" t="s">
        <v>151</v>
      </c>
      <c r="E12" s="76"/>
      <c r="F12" s="77" t="s">
        <v>54</v>
      </c>
      <c r="G12" s="77">
        <v>12</v>
      </c>
      <c r="H12" s="336">
        <v>0</v>
      </c>
      <c r="I12" s="336"/>
      <c r="J12" s="336">
        <v>0</v>
      </c>
      <c r="K12" s="337"/>
      <c r="L12" s="337"/>
      <c r="M12" s="124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s="88" customFormat="1" ht="20.75" customHeight="1">
      <c r="A13" s="177"/>
      <c r="B13" s="178" t="s">
        <v>152</v>
      </c>
      <c r="C13" s="82" t="s">
        <v>146</v>
      </c>
      <c r="D13" s="179" t="s">
        <v>153</v>
      </c>
      <c r="E13" s="76"/>
      <c r="F13" s="77" t="s">
        <v>54</v>
      </c>
      <c r="G13" s="77">
        <v>5</v>
      </c>
      <c r="H13" s="336">
        <v>0</v>
      </c>
      <c r="I13" s="336"/>
      <c r="J13" s="336">
        <v>0</v>
      </c>
      <c r="K13" s="337"/>
      <c r="L13" s="337"/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s="78" customFormat="1" ht="20.75" customHeight="1">
      <c r="A14" s="177"/>
      <c r="B14" s="178" t="s">
        <v>154</v>
      </c>
      <c r="C14" s="82" t="s">
        <v>146</v>
      </c>
      <c r="D14" s="179" t="s">
        <v>155</v>
      </c>
      <c r="E14" s="76"/>
      <c r="F14" s="77" t="s">
        <v>90</v>
      </c>
      <c r="G14" s="77">
        <v>1</v>
      </c>
      <c r="H14" s="336">
        <v>0</v>
      </c>
      <c r="I14" s="336"/>
      <c r="J14" s="336">
        <v>0</v>
      </c>
      <c r="K14" s="337"/>
      <c r="L14" s="337"/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s="78" customFormat="1" ht="20.75" customHeight="1">
      <c r="A15" s="180"/>
      <c r="B15" s="181" t="s">
        <v>156</v>
      </c>
      <c r="C15" s="82" t="s">
        <v>146</v>
      </c>
      <c r="D15" s="182" t="s">
        <v>157</v>
      </c>
      <c r="E15" s="183"/>
      <c r="F15" s="166" t="s">
        <v>54</v>
      </c>
      <c r="G15" s="166">
        <v>1</v>
      </c>
      <c r="H15" s="336">
        <v>0</v>
      </c>
      <c r="I15" s="336"/>
      <c r="J15" s="336">
        <v>0</v>
      </c>
      <c r="K15" s="337"/>
      <c r="L15" s="337"/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s="90" customFormat="1" ht="20.75" customHeight="1" thickBot="1">
      <c r="A16" s="180"/>
      <c r="B16" s="181" t="s">
        <v>158</v>
      </c>
      <c r="C16" s="82" t="s">
        <v>146</v>
      </c>
      <c r="D16" s="182" t="s">
        <v>159</v>
      </c>
      <c r="E16" s="183"/>
      <c r="F16" s="166" t="s">
        <v>54</v>
      </c>
      <c r="G16" s="166">
        <v>1</v>
      </c>
      <c r="H16" s="336">
        <v>8000</v>
      </c>
      <c r="I16" s="336"/>
      <c r="J16" s="336">
        <v>1000</v>
      </c>
      <c r="K16" s="337"/>
      <c r="L16" s="337"/>
      <c r="M16">
        <v>9000</v>
      </c>
      <c r="N16">
        <v>18000</v>
      </c>
      <c r="O16">
        <v>20700</v>
      </c>
      <c r="P16">
        <v>22500</v>
      </c>
      <c r="Q16">
        <v>13500</v>
      </c>
      <c r="R16">
        <v>11700</v>
      </c>
    </row>
    <row r="17" spans="1:18" s="88" customFormat="1" ht="20.75" customHeight="1" thickTop="1" thickBot="1">
      <c r="A17" s="279"/>
      <c r="B17" s="278"/>
      <c r="C17" s="426" t="s">
        <v>160</v>
      </c>
      <c r="D17" s="419"/>
      <c r="E17" s="420"/>
      <c r="F17" s="184"/>
      <c r="G17" s="184"/>
      <c r="H17" s="338"/>
      <c r="I17" s="338"/>
      <c r="J17" s="338"/>
      <c r="K17" s="338"/>
      <c r="L17" s="339"/>
    </row>
    <row r="18" spans="1:18" s="78" customFormat="1" ht="20.75" customHeight="1" thickTop="1">
      <c r="A18" s="170">
        <v>2</v>
      </c>
      <c r="B18" s="185"/>
      <c r="C18" s="429" t="s">
        <v>161</v>
      </c>
      <c r="D18" s="430"/>
      <c r="E18" s="431"/>
      <c r="F18" s="186"/>
      <c r="G18" s="186"/>
      <c r="H18" s="337"/>
      <c r="I18" s="337"/>
      <c r="J18" s="337"/>
      <c r="K18" s="337"/>
      <c r="L18" s="340"/>
    </row>
    <row r="19" spans="1:18" s="78" customFormat="1" ht="20.75" customHeight="1">
      <c r="A19" s="166"/>
      <c r="B19" s="167" t="s">
        <v>162</v>
      </c>
      <c r="C19" s="82" t="s">
        <v>146</v>
      </c>
      <c r="D19" s="63" t="s">
        <v>163</v>
      </c>
      <c r="E19" s="183"/>
      <c r="F19" s="166" t="s">
        <v>164</v>
      </c>
      <c r="G19" s="64">
        <v>33</v>
      </c>
      <c r="H19" s="336">
        <v>0</v>
      </c>
      <c r="I19" s="336"/>
      <c r="J19" s="336">
        <v>0</v>
      </c>
      <c r="K19" s="337"/>
      <c r="L19" s="340"/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s="78" customFormat="1" ht="20.75" customHeight="1">
      <c r="A20" s="166"/>
      <c r="B20" s="167" t="s">
        <v>165</v>
      </c>
      <c r="C20" s="82" t="s">
        <v>146</v>
      </c>
      <c r="D20" s="63" t="s">
        <v>166</v>
      </c>
      <c r="E20" s="183"/>
      <c r="F20" s="166" t="s">
        <v>164</v>
      </c>
      <c r="G20" s="64">
        <v>10</v>
      </c>
      <c r="H20" s="336">
        <v>0</v>
      </c>
      <c r="I20" s="336"/>
      <c r="J20" s="336">
        <v>0</v>
      </c>
      <c r="K20" s="337"/>
      <c r="L20" s="340"/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s="78" customFormat="1" ht="21" customHeight="1">
      <c r="A21" s="166"/>
      <c r="B21" s="167" t="s">
        <v>167</v>
      </c>
      <c r="C21" s="82" t="s">
        <v>146</v>
      </c>
      <c r="D21" s="63" t="s">
        <v>168</v>
      </c>
      <c r="E21" s="183"/>
      <c r="F21" s="166" t="s">
        <v>164</v>
      </c>
      <c r="G21" s="64">
        <v>697</v>
      </c>
      <c r="H21" s="336">
        <v>0</v>
      </c>
      <c r="I21" s="336"/>
      <c r="J21" s="336">
        <v>0</v>
      </c>
      <c r="K21" s="337"/>
      <c r="L21" s="340"/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s="78" customFormat="1" ht="20.75" customHeight="1">
      <c r="A22" s="166"/>
      <c r="B22" s="167" t="s">
        <v>169</v>
      </c>
      <c r="C22" s="82" t="s">
        <v>146</v>
      </c>
      <c r="D22" s="63" t="s">
        <v>170</v>
      </c>
      <c r="E22" s="183"/>
      <c r="F22" s="166" t="s">
        <v>164</v>
      </c>
      <c r="G22" s="64">
        <v>286</v>
      </c>
      <c r="H22" s="336">
        <v>0</v>
      </c>
      <c r="I22" s="336"/>
      <c r="J22" s="336">
        <v>0</v>
      </c>
      <c r="K22" s="337"/>
      <c r="L22" s="340"/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s="78" customFormat="1" ht="21" customHeight="1" thickBot="1">
      <c r="A23" s="166"/>
      <c r="B23" s="167" t="s">
        <v>171</v>
      </c>
      <c r="C23" s="82" t="s">
        <v>146</v>
      </c>
      <c r="D23" s="63" t="s">
        <v>172</v>
      </c>
      <c r="E23" s="183"/>
      <c r="F23" s="166" t="s">
        <v>164</v>
      </c>
      <c r="G23" s="64">
        <v>30</v>
      </c>
      <c r="H23" s="336">
        <v>0</v>
      </c>
      <c r="I23" s="336"/>
      <c r="J23" s="336">
        <v>0</v>
      </c>
      <c r="K23" s="337"/>
      <c r="L23" s="340"/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s="78" customFormat="1" ht="20.75" customHeight="1" thickTop="1" thickBot="1">
      <c r="A24" s="279"/>
      <c r="B24" s="279"/>
      <c r="C24" s="418" t="s">
        <v>173</v>
      </c>
      <c r="D24" s="419"/>
      <c r="E24" s="420"/>
      <c r="F24" s="184"/>
      <c r="G24" s="184"/>
      <c r="H24" s="338"/>
      <c r="I24" s="338"/>
      <c r="J24" s="338"/>
      <c r="K24" s="338"/>
      <c r="L24" s="339"/>
    </row>
    <row r="25" spans="1:18" s="78" customFormat="1" ht="20.75" customHeight="1" thickTop="1">
      <c r="A25" s="170">
        <v>3</v>
      </c>
      <c r="B25" s="185"/>
      <c r="C25" s="65" t="s">
        <v>174</v>
      </c>
      <c r="D25" s="187"/>
      <c r="E25" s="188"/>
      <c r="F25" s="186"/>
      <c r="G25" s="186"/>
      <c r="H25" s="337"/>
      <c r="I25" s="337"/>
      <c r="J25" s="337"/>
      <c r="K25" s="337"/>
      <c r="L25" s="340"/>
    </row>
    <row r="26" spans="1:18" s="78" customFormat="1" ht="20.75" customHeight="1">
      <c r="A26" s="166"/>
      <c r="B26" s="167" t="s">
        <v>175</v>
      </c>
      <c r="C26" s="82" t="s">
        <v>146</v>
      </c>
      <c r="D26" s="63" t="s">
        <v>176</v>
      </c>
      <c r="E26" s="183"/>
      <c r="F26" s="166" t="s">
        <v>164</v>
      </c>
      <c r="G26" s="64">
        <v>2100</v>
      </c>
      <c r="H26" s="336">
        <v>0</v>
      </c>
      <c r="I26" s="336"/>
      <c r="J26" s="336">
        <v>0</v>
      </c>
      <c r="K26" s="337"/>
      <c r="L26" s="340"/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s="78" customFormat="1" ht="20.75" customHeight="1">
      <c r="A27" s="189"/>
      <c r="B27" s="167" t="s">
        <v>177</v>
      </c>
      <c r="C27" s="83" t="s">
        <v>146</v>
      </c>
      <c r="D27" s="66" t="s">
        <v>178</v>
      </c>
      <c r="E27" s="190"/>
      <c r="F27" s="189" t="s">
        <v>164</v>
      </c>
      <c r="G27" s="64">
        <v>1250</v>
      </c>
      <c r="H27" s="336">
        <v>0</v>
      </c>
      <c r="I27" s="336"/>
      <c r="J27" s="336">
        <v>0</v>
      </c>
      <c r="K27" s="337"/>
      <c r="L27" s="340"/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s="90" customFormat="1" ht="20.75" customHeight="1" thickBot="1">
      <c r="A28" s="189"/>
      <c r="B28" s="191" t="s">
        <v>179</v>
      </c>
      <c r="C28" s="83" t="s">
        <v>146</v>
      </c>
      <c r="D28" s="66" t="s">
        <v>180</v>
      </c>
      <c r="E28" s="190"/>
      <c r="F28" s="189" t="s">
        <v>164</v>
      </c>
      <c r="G28" s="64">
        <v>10</v>
      </c>
      <c r="H28" s="336">
        <v>91</v>
      </c>
      <c r="I28" s="336"/>
      <c r="J28" s="336">
        <v>10</v>
      </c>
      <c r="K28" s="337"/>
      <c r="L28" s="340"/>
      <c r="M28">
        <v>1010</v>
      </c>
      <c r="N28">
        <v>2020</v>
      </c>
      <c r="O28">
        <v>2323</v>
      </c>
      <c r="P28">
        <v>2525</v>
      </c>
      <c r="Q28">
        <v>1515</v>
      </c>
      <c r="R28">
        <v>1313</v>
      </c>
    </row>
    <row r="29" spans="1:18" s="88" customFormat="1" ht="21" customHeight="1" thickTop="1" thickBot="1">
      <c r="A29" s="279"/>
      <c r="B29" s="279"/>
      <c r="C29" s="418"/>
      <c r="D29" s="419"/>
      <c r="E29" s="420"/>
      <c r="F29" s="184"/>
      <c r="G29" s="184"/>
      <c r="H29" s="338"/>
      <c r="I29" s="338"/>
      <c r="J29" s="338"/>
      <c r="K29" s="338"/>
      <c r="L29" s="341"/>
    </row>
    <row r="30" spans="1:18" s="78" customFormat="1" ht="21" customHeight="1" thickTop="1">
      <c r="A30" s="192">
        <v>4</v>
      </c>
      <c r="B30" s="193"/>
      <c r="C30" s="67" t="s">
        <v>181</v>
      </c>
      <c r="D30" s="194"/>
      <c r="E30" s="195"/>
      <c r="F30" s="68"/>
      <c r="G30" s="196"/>
      <c r="H30" s="342"/>
      <c r="I30" s="342"/>
      <c r="J30" s="342"/>
      <c r="K30" s="342"/>
      <c r="L30" s="343"/>
    </row>
    <row r="31" spans="1:18" s="78" customFormat="1" ht="21" customHeight="1">
      <c r="A31" s="166"/>
      <c r="B31" s="167" t="s">
        <v>182</v>
      </c>
      <c r="C31" s="82" t="s">
        <v>146</v>
      </c>
      <c r="D31" s="63" t="s">
        <v>183</v>
      </c>
      <c r="E31" s="69"/>
      <c r="F31" s="166" t="s">
        <v>54</v>
      </c>
      <c r="G31" s="166">
        <v>3</v>
      </c>
      <c r="H31" s="336">
        <v>0</v>
      </c>
      <c r="I31" s="336"/>
      <c r="J31" s="336">
        <v>0</v>
      </c>
      <c r="K31" s="337"/>
      <c r="L31" s="340"/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s="78" customFormat="1" ht="21" customHeight="1">
      <c r="A32" s="166"/>
      <c r="B32" s="167"/>
      <c r="C32" s="82"/>
      <c r="D32" s="63" t="s">
        <v>184</v>
      </c>
      <c r="E32" s="69"/>
      <c r="F32" s="166"/>
      <c r="G32" s="166"/>
      <c r="H32" s="336"/>
      <c r="I32" s="336"/>
      <c r="J32" s="336"/>
      <c r="K32" s="337"/>
      <c r="L32" s="340"/>
    </row>
    <row r="33" spans="1:18" s="78" customFormat="1" ht="21" customHeight="1">
      <c r="A33" s="166"/>
      <c r="B33" s="167" t="s">
        <v>185</v>
      </c>
      <c r="C33" s="82" t="s">
        <v>146</v>
      </c>
      <c r="D33" s="63" t="s">
        <v>186</v>
      </c>
      <c r="E33" s="69"/>
      <c r="F33" s="166" t="s">
        <v>54</v>
      </c>
      <c r="G33" s="166">
        <v>41</v>
      </c>
      <c r="H33" s="336">
        <v>0</v>
      </c>
      <c r="I33" s="336"/>
      <c r="J33" s="336">
        <v>0</v>
      </c>
      <c r="K33" s="337"/>
      <c r="L33" s="340"/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s="78" customFormat="1" ht="21" customHeight="1">
      <c r="A34" s="166"/>
      <c r="B34" s="167"/>
      <c r="C34" s="82"/>
      <c r="D34" s="63" t="s">
        <v>187</v>
      </c>
      <c r="E34" s="69"/>
      <c r="F34" s="166"/>
      <c r="G34" s="166"/>
      <c r="H34" s="336"/>
      <c r="I34" s="336"/>
      <c r="J34" s="336"/>
      <c r="K34" s="337"/>
      <c r="L34" s="340"/>
    </row>
    <row r="35" spans="1:18" s="90" customFormat="1" ht="21" customHeight="1">
      <c r="A35" s="77"/>
      <c r="B35" s="85" t="s">
        <v>188</v>
      </c>
      <c r="C35" s="82" t="s">
        <v>146</v>
      </c>
      <c r="D35" s="63" t="s">
        <v>189</v>
      </c>
      <c r="E35" s="69"/>
      <c r="F35" s="77" t="s">
        <v>54</v>
      </c>
      <c r="G35" s="77">
        <v>6</v>
      </c>
      <c r="H35" s="336">
        <v>0</v>
      </c>
      <c r="I35" s="336"/>
      <c r="J35" s="336">
        <v>0</v>
      </c>
      <c r="K35" s="337"/>
      <c r="L35" s="340"/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s="88" customFormat="1" ht="21" customHeight="1">
      <c r="A36" s="77"/>
      <c r="B36" s="85"/>
      <c r="C36" s="82"/>
      <c r="D36" s="63" t="s">
        <v>190</v>
      </c>
      <c r="E36" s="69"/>
      <c r="F36" s="77"/>
      <c r="G36" s="77"/>
      <c r="H36" s="336"/>
      <c r="I36" s="336"/>
      <c r="J36" s="336"/>
      <c r="K36" s="337"/>
      <c r="L36" s="340"/>
    </row>
    <row r="37" spans="1:18" s="78" customFormat="1" ht="21" customHeight="1">
      <c r="A37" s="166"/>
      <c r="B37" s="167" t="s">
        <v>191</v>
      </c>
      <c r="C37" s="82" t="s">
        <v>146</v>
      </c>
      <c r="D37" s="63" t="s">
        <v>192</v>
      </c>
      <c r="E37" s="69"/>
      <c r="F37" s="166" t="s">
        <v>54</v>
      </c>
      <c r="G37" s="166">
        <v>2</v>
      </c>
      <c r="H37" s="336">
        <v>0</v>
      </c>
      <c r="I37" s="336"/>
      <c r="J37" s="336">
        <v>0</v>
      </c>
      <c r="K37" s="337"/>
      <c r="L37" s="340"/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s="78" customFormat="1" ht="21" customHeight="1">
      <c r="A38" s="166"/>
      <c r="B38" s="167"/>
      <c r="C38" s="82"/>
      <c r="D38" s="63" t="s">
        <v>193</v>
      </c>
      <c r="E38" s="69"/>
      <c r="F38" s="166"/>
      <c r="G38" s="166"/>
      <c r="H38" s="336"/>
      <c r="I38" s="336"/>
      <c r="J38" s="344"/>
      <c r="K38" s="345"/>
      <c r="L38" s="340"/>
    </row>
    <row r="39" spans="1:18" s="78" customFormat="1" ht="21" customHeight="1">
      <c r="A39" s="166"/>
      <c r="B39" s="167" t="s">
        <v>194</v>
      </c>
      <c r="C39" s="82" t="s">
        <v>146</v>
      </c>
      <c r="D39" s="63" t="s">
        <v>195</v>
      </c>
      <c r="E39" s="69"/>
      <c r="F39" s="166" t="s">
        <v>54</v>
      </c>
      <c r="G39" s="166">
        <v>5</v>
      </c>
      <c r="H39" s="336">
        <v>0</v>
      </c>
      <c r="I39" s="336"/>
      <c r="J39" s="416">
        <v>0</v>
      </c>
      <c r="K39" s="417"/>
      <c r="L39" s="340"/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s="78" customFormat="1" ht="21" customHeight="1">
      <c r="A40" s="77"/>
      <c r="B40" s="85" t="s">
        <v>196</v>
      </c>
      <c r="C40" s="82" t="s">
        <v>146</v>
      </c>
      <c r="D40" s="63" t="s">
        <v>197</v>
      </c>
      <c r="E40" s="69"/>
      <c r="F40" s="77" t="s">
        <v>54</v>
      </c>
      <c r="G40" s="77">
        <v>5</v>
      </c>
      <c r="H40" s="336">
        <v>0</v>
      </c>
      <c r="I40" s="336"/>
      <c r="J40" s="416">
        <v>0</v>
      </c>
      <c r="K40" s="417"/>
      <c r="L40" s="340"/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s="78" customFormat="1" ht="21.75" customHeight="1">
      <c r="A41" s="166"/>
      <c r="B41" s="167" t="s">
        <v>198</v>
      </c>
      <c r="C41" s="82" t="s">
        <v>146</v>
      </c>
      <c r="D41" s="63" t="s">
        <v>199</v>
      </c>
      <c r="E41" s="69"/>
      <c r="F41" s="166" t="s">
        <v>54</v>
      </c>
      <c r="G41" s="166">
        <v>5</v>
      </c>
      <c r="H41" s="336">
        <v>0</v>
      </c>
      <c r="I41" s="336"/>
      <c r="J41" s="416">
        <v>0</v>
      </c>
      <c r="K41" s="417"/>
      <c r="L41" s="340"/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s="78" customFormat="1" ht="21" customHeight="1">
      <c r="A42" s="166"/>
      <c r="B42" s="167" t="s">
        <v>200</v>
      </c>
      <c r="C42" s="82" t="s">
        <v>146</v>
      </c>
      <c r="D42" s="63" t="s">
        <v>201</v>
      </c>
      <c r="E42" s="69"/>
      <c r="F42" s="166" t="s">
        <v>54</v>
      </c>
      <c r="G42" s="166">
        <v>5</v>
      </c>
      <c r="H42" s="336">
        <v>300</v>
      </c>
      <c r="I42" s="336"/>
      <c r="J42" s="416">
        <v>100</v>
      </c>
      <c r="K42" s="417"/>
      <c r="L42" s="340"/>
      <c r="M42" s="79">
        <v>2000</v>
      </c>
      <c r="N42">
        <v>4000</v>
      </c>
      <c r="O42">
        <v>4600</v>
      </c>
      <c r="P42">
        <v>5000</v>
      </c>
      <c r="Q42">
        <v>3000</v>
      </c>
      <c r="R42">
        <v>2600</v>
      </c>
    </row>
    <row r="43" spans="1:18" s="78" customFormat="1" ht="21.75" customHeight="1" thickBot="1">
      <c r="A43" s="197"/>
      <c r="B43" s="198"/>
      <c r="C43" s="86"/>
      <c r="D43" s="199"/>
      <c r="E43" s="200"/>
      <c r="F43" s="197"/>
      <c r="G43" s="87"/>
      <c r="H43" s="346"/>
      <c r="I43" s="346"/>
      <c r="J43" s="346"/>
      <c r="K43" s="346"/>
      <c r="L43" s="347"/>
      <c r="M43" s="79"/>
    </row>
    <row r="44" spans="1:18" s="78" customFormat="1" ht="21.75" customHeight="1" thickTop="1" thickBot="1">
      <c r="A44" s="279"/>
      <c r="B44" s="279"/>
      <c r="C44" s="418" t="s">
        <v>202</v>
      </c>
      <c r="D44" s="419"/>
      <c r="E44" s="420"/>
      <c r="F44" s="184"/>
      <c r="G44" s="184"/>
      <c r="H44" s="338"/>
      <c r="I44" s="338"/>
      <c r="J44" s="338"/>
      <c r="K44" s="338"/>
      <c r="L44" s="339"/>
    </row>
    <row r="45" spans="1:18" s="90" customFormat="1" ht="21" customHeight="1" thickTop="1">
      <c r="A45" s="192">
        <v>5</v>
      </c>
      <c r="B45" s="193"/>
      <c r="C45" s="67" t="s">
        <v>203</v>
      </c>
      <c r="D45" s="194"/>
      <c r="E45" s="195"/>
      <c r="F45" s="68"/>
      <c r="G45" s="196"/>
      <c r="H45" s="342"/>
      <c r="I45" s="342"/>
      <c r="J45" s="342"/>
      <c r="K45" s="342"/>
      <c r="L45" s="343"/>
    </row>
    <row r="46" spans="1:18" s="90" customFormat="1" ht="21" customHeight="1">
      <c r="A46" s="186"/>
      <c r="B46" s="201" t="s">
        <v>204</v>
      </c>
      <c r="C46" s="82" t="s">
        <v>146</v>
      </c>
      <c r="D46" s="202" t="s">
        <v>205</v>
      </c>
      <c r="E46" s="203"/>
      <c r="F46" s="186" t="s">
        <v>54</v>
      </c>
      <c r="G46" s="204">
        <v>4</v>
      </c>
      <c r="H46" s="336">
        <v>0</v>
      </c>
      <c r="I46" s="336"/>
      <c r="J46" s="336">
        <v>0</v>
      </c>
      <c r="K46" s="337"/>
      <c r="L46" s="340"/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s="78" customFormat="1" ht="21" customHeight="1">
      <c r="A47" s="186"/>
      <c r="B47" s="201" t="s">
        <v>206</v>
      </c>
      <c r="C47" s="82" t="s">
        <v>146</v>
      </c>
      <c r="D47" s="202" t="s">
        <v>207</v>
      </c>
      <c r="E47" s="203"/>
      <c r="F47" s="186" t="s">
        <v>54</v>
      </c>
      <c r="G47" s="204">
        <v>1</v>
      </c>
      <c r="H47" s="336">
        <v>0</v>
      </c>
      <c r="I47" s="336"/>
      <c r="J47" s="336">
        <v>0</v>
      </c>
      <c r="K47" s="337"/>
      <c r="L47" s="340"/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s="78" customFormat="1" ht="21" customHeight="1">
      <c r="A48" s="166"/>
      <c r="B48" s="167" t="s">
        <v>208</v>
      </c>
      <c r="C48" s="82" t="s">
        <v>146</v>
      </c>
      <c r="D48" s="63" t="s">
        <v>209</v>
      </c>
      <c r="E48" s="69"/>
      <c r="F48" s="166" t="s">
        <v>54</v>
      </c>
      <c r="G48" s="64">
        <v>33</v>
      </c>
      <c r="H48" s="336">
        <v>0</v>
      </c>
      <c r="I48" s="336"/>
      <c r="J48" s="336">
        <v>0</v>
      </c>
      <c r="K48" s="337"/>
      <c r="L48" s="340"/>
      <c r="M48" s="79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s="88" customFormat="1" ht="21" customHeight="1">
      <c r="A49" s="166"/>
      <c r="B49" s="167" t="s">
        <v>210</v>
      </c>
      <c r="C49" s="82" t="s">
        <v>146</v>
      </c>
      <c r="D49" s="63" t="s">
        <v>211</v>
      </c>
      <c r="E49" s="69"/>
      <c r="F49" s="166" t="s">
        <v>54</v>
      </c>
      <c r="G49" s="64">
        <v>8</v>
      </c>
      <c r="H49" s="336">
        <v>0</v>
      </c>
      <c r="I49" s="336"/>
      <c r="J49" s="336">
        <v>0</v>
      </c>
      <c r="K49" s="337"/>
      <c r="L49" s="340"/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s="348" customFormat="1" ht="19.5" customHeight="1">
      <c r="A50" s="166"/>
      <c r="B50" s="167"/>
      <c r="C50" s="82"/>
      <c r="D50" s="63" t="s">
        <v>212</v>
      </c>
      <c r="E50" s="69"/>
      <c r="F50" s="166"/>
      <c r="G50" s="64"/>
      <c r="H50" s="336"/>
      <c r="I50" s="336"/>
      <c r="J50" s="336"/>
      <c r="K50" s="337"/>
      <c r="L50" s="340"/>
    </row>
    <row r="51" spans="1:18" ht="18" customHeight="1">
      <c r="A51" s="166"/>
      <c r="B51" s="167" t="s">
        <v>213</v>
      </c>
      <c r="C51" s="82" t="s">
        <v>146</v>
      </c>
      <c r="D51" s="63" t="s">
        <v>214</v>
      </c>
      <c r="E51" s="69"/>
      <c r="F51" s="166" t="s">
        <v>54</v>
      </c>
      <c r="G51" s="64">
        <v>3</v>
      </c>
      <c r="H51" s="336">
        <v>0</v>
      </c>
      <c r="I51" s="336"/>
      <c r="J51" s="336">
        <v>0</v>
      </c>
      <c r="K51" s="337"/>
      <c r="L51" s="340"/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ht="18" customHeight="1">
      <c r="A52" s="166"/>
      <c r="B52" s="167"/>
      <c r="C52" s="82"/>
      <c r="D52" s="63" t="s">
        <v>212</v>
      </c>
      <c r="E52" s="69"/>
      <c r="F52" s="166"/>
      <c r="G52" s="64"/>
      <c r="H52" s="336"/>
      <c r="I52" s="336"/>
      <c r="J52" s="336"/>
      <c r="K52" s="337"/>
      <c r="L52" s="340"/>
    </row>
    <row r="53" spans="1:18" ht="18" customHeight="1">
      <c r="A53" s="77"/>
      <c r="B53" s="85" t="s">
        <v>215</v>
      </c>
      <c r="C53" s="82" t="s">
        <v>146</v>
      </c>
      <c r="D53" s="63" t="s">
        <v>216</v>
      </c>
      <c r="E53" s="69"/>
      <c r="F53" s="77" t="s">
        <v>54</v>
      </c>
      <c r="G53" s="64">
        <v>2</v>
      </c>
      <c r="H53" s="336">
        <v>0</v>
      </c>
      <c r="I53" s="336"/>
      <c r="J53" s="336">
        <v>0</v>
      </c>
      <c r="K53" s="337"/>
      <c r="L53" s="340"/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ht="18" customHeight="1">
      <c r="A54" s="166"/>
      <c r="B54" s="167" t="s">
        <v>217</v>
      </c>
      <c r="C54" s="82" t="s">
        <v>146</v>
      </c>
      <c r="D54" s="63" t="s">
        <v>218</v>
      </c>
      <c r="E54" s="69"/>
      <c r="F54" s="166" t="s">
        <v>54</v>
      </c>
      <c r="G54" s="64">
        <v>2</v>
      </c>
      <c r="H54" s="336">
        <v>0</v>
      </c>
      <c r="I54" s="336"/>
      <c r="J54" s="336">
        <v>0</v>
      </c>
      <c r="K54" s="337"/>
      <c r="L54" s="340"/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ht="18" customHeight="1">
      <c r="A55" s="166"/>
      <c r="B55" s="167" t="s">
        <v>219</v>
      </c>
      <c r="C55" s="82" t="s">
        <v>146</v>
      </c>
      <c r="D55" s="63" t="s">
        <v>220</v>
      </c>
      <c r="E55" s="69"/>
      <c r="F55" s="166" t="s">
        <v>54</v>
      </c>
      <c r="G55" s="64">
        <v>5</v>
      </c>
      <c r="H55" s="416">
        <v>0</v>
      </c>
      <c r="I55" s="417"/>
      <c r="J55" s="336">
        <v>0</v>
      </c>
      <c r="K55" s="337"/>
      <c r="L55" s="340"/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t="19" customHeight="1" thickBot="1">
      <c r="A56" s="166"/>
      <c r="B56" s="167" t="s">
        <v>221</v>
      </c>
      <c r="C56" s="84" t="s">
        <v>146</v>
      </c>
      <c r="D56" s="70" t="s">
        <v>222</v>
      </c>
      <c r="E56" s="71"/>
      <c r="F56" s="166" t="s">
        <v>54</v>
      </c>
      <c r="G56" s="64">
        <v>32</v>
      </c>
      <c r="H56" s="336">
        <v>0</v>
      </c>
      <c r="I56" s="336"/>
      <c r="J56" s="336">
        <v>1000</v>
      </c>
      <c r="K56" s="337"/>
      <c r="L56" s="340"/>
      <c r="M56">
        <v>32000</v>
      </c>
      <c r="N56">
        <v>64000</v>
      </c>
      <c r="O56">
        <v>73600</v>
      </c>
      <c r="P56">
        <v>80000</v>
      </c>
      <c r="Q56">
        <v>48000</v>
      </c>
      <c r="R56">
        <v>41600</v>
      </c>
    </row>
    <row r="57" spans="1:18" ht="20" customHeight="1" thickTop="1" thickBot="1">
      <c r="A57" s="279"/>
      <c r="B57" s="279"/>
      <c r="C57" s="427" t="s">
        <v>223</v>
      </c>
      <c r="D57" s="419"/>
      <c r="E57" s="420"/>
      <c r="F57" s="184"/>
      <c r="G57" s="184"/>
      <c r="H57" s="338"/>
      <c r="I57" s="338"/>
      <c r="J57" s="338"/>
      <c r="K57" s="338"/>
      <c r="L57" s="339">
        <f>SUM(L46:L56)</f>
        <v>0</v>
      </c>
    </row>
    <row r="58" spans="1:18" ht="19" customHeight="1" thickTop="1">
      <c r="A58" s="192">
        <v>6</v>
      </c>
      <c r="B58" s="193"/>
      <c r="C58" s="67" t="s">
        <v>224</v>
      </c>
      <c r="D58" s="194"/>
      <c r="E58" s="195"/>
      <c r="F58" s="68"/>
      <c r="G58" s="196"/>
      <c r="H58" s="342"/>
      <c r="I58" s="342"/>
      <c r="J58" s="342"/>
      <c r="K58" s="342"/>
      <c r="L58" s="343"/>
    </row>
    <row r="59" spans="1:18" ht="18" customHeight="1">
      <c r="A59" s="166"/>
      <c r="B59" s="167"/>
      <c r="C59" s="82" t="s">
        <v>146</v>
      </c>
      <c r="D59" s="72" t="s">
        <v>225</v>
      </c>
      <c r="E59" s="73"/>
      <c r="F59" s="166" t="s">
        <v>54</v>
      </c>
      <c r="G59" s="82">
        <v>1</v>
      </c>
      <c r="H59" s="422">
        <v>0</v>
      </c>
      <c r="I59" s="423"/>
      <c r="J59" s="337">
        <v>0</v>
      </c>
      <c r="K59" s="337"/>
      <c r="L59" s="340"/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ht="18" customHeight="1">
      <c r="A60" s="166"/>
      <c r="B60" s="167" t="s">
        <v>226</v>
      </c>
      <c r="C60" s="82" t="s">
        <v>146</v>
      </c>
      <c r="D60" s="72" t="s">
        <v>227</v>
      </c>
      <c r="E60" s="73"/>
      <c r="F60" s="166" t="s">
        <v>54</v>
      </c>
      <c r="G60" s="64">
        <v>29</v>
      </c>
      <c r="H60" s="336">
        <v>0</v>
      </c>
      <c r="I60" s="336"/>
      <c r="J60" s="336">
        <v>0</v>
      </c>
      <c r="K60" s="337"/>
      <c r="L60" s="340"/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t="18" customHeight="1">
      <c r="A61" s="166"/>
      <c r="B61" s="167" t="s">
        <v>228</v>
      </c>
      <c r="C61" s="82" t="s">
        <v>146</v>
      </c>
      <c r="D61" s="72" t="s">
        <v>229</v>
      </c>
      <c r="E61" s="73"/>
      <c r="F61" s="166" t="s">
        <v>54</v>
      </c>
      <c r="G61" s="64">
        <v>10</v>
      </c>
      <c r="H61" s="336">
        <v>0</v>
      </c>
      <c r="I61" s="336"/>
      <c r="J61" s="336">
        <v>0</v>
      </c>
      <c r="K61" s="337"/>
      <c r="L61" s="340"/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t="18" customHeight="1">
      <c r="A62" s="166"/>
      <c r="B62" s="167" t="s">
        <v>230</v>
      </c>
      <c r="C62" s="82" t="s">
        <v>146</v>
      </c>
      <c r="D62" s="63" t="s">
        <v>231</v>
      </c>
      <c r="E62" s="73"/>
      <c r="F62" s="166" t="s">
        <v>164</v>
      </c>
      <c r="G62" s="64">
        <v>609</v>
      </c>
      <c r="H62" s="336">
        <v>0</v>
      </c>
      <c r="I62" s="336"/>
      <c r="J62" s="336">
        <v>0</v>
      </c>
      <c r="K62" s="337"/>
      <c r="L62" s="340"/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ht="18" customHeight="1">
      <c r="A63" s="166"/>
      <c r="B63" s="167" t="s">
        <v>232</v>
      </c>
      <c r="C63" s="82" t="s">
        <v>146</v>
      </c>
      <c r="D63" s="63" t="s">
        <v>233</v>
      </c>
      <c r="E63" s="73"/>
      <c r="F63" s="166" t="s">
        <v>164</v>
      </c>
      <c r="G63" s="64">
        <v>255</v>
      </c>
      <c r="H63" s="336">
        <v>0</v>
      </c>
      <c r="I63" s="336"/>
      <c r="J63" s="336">
        <v>0</v>
      </c>
      <c r="K63" s="337"/>
      <c r="L63" s="340"/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t="18" customHeight="1">
      <c r="A64" s="166"/>
      <c r="B64" s="167" t="s">
        <v>234</v>
      </c>
      <c r="C64" s="82" t="s">
        <v>146</v>
      </c>
      <c r="D64" s="63" t="s">
        <v>235</v>
      </c>
      <c r="E64" s="73"/>
      <c r="F64" s="166" t="s">
        <v>54</v>
      </c>
      <c r="G64" s="64">
        <v>29</v>
      </c>
      <c r="H64" s="336">
        <v>0</v>
      </c>
      <c r="I64" s="336"/>
      <c r="J64" s="336">
        <v>0</v>
      </c>
      <c r="K64" s="337"/>
      <c r="L64" s="340"/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ht="18" customHeight="1">
      <c r="A65" s="166"/>
      <c r="B65" s="191" t="s">
        <v>236</v>
      </c>
      <c r="C65" s="82" t="s">
        <v>146</v>
      </c>
      <c r="D65" s="63" t="s">
        <v>237</v>
      </c>
      <c r="E65" s="73"/>
      <c r="F65" s="166" t="s">
        <v>54</v>
      </c>
      <c r="G65" s="64">
        <v>10</v>
      </c>
      <c r="H65" s="336">
        <v>0</v>
      </c>
      <c r="I65" s="336"/>
      <c r="J65" s="336">
        <v>0</v>
      </c>
      <c r="K65" s="337"/>
      <c r="L65" s="340"/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t="18" customHeight="1">
      <c r="A66" s="166"/>
      <c r="B66" s="167" t="s">
        <v>167</v>
      </c>
      <c r="C66" s="82" t="s">
        <v>146</v>
      </c>
      <c r="D66" s="63" t="s">
        <v>168</v>
      </c>
      <c r="E66" s="183"/>
      <c r="F66" s="166" t="s">
        <v>164</v>
      </c>
      <c r="G66" s="64">
        <v>379</v>
      </c>
      <c r="H66" s="336">
        <v>0</v>
      </c>
      <c r="I66" s="336"/>
      <c r="J66" s="336">
        <v>0</v>
      </c>
      <c r="K66" s="337"/>
      <c r="L66" s="340"/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18" customHeight="1">
      <c r="A67" s="166"/>
      <c r="B67" s="167" t="s">
        <v>238</v>
      </c>
      <c r="C67" s="82" t="s">
        <v>146</v>
      </c>
      <c r="D67" s="63" t="s">
        <v>239</v>
      </c>
      <c r="E67" s="183"/>
      <c r="F67" s="166" t="s">
        <v>164</v>
      </c>
      <c r="G67" s="64">
        <v>16</v>
      </c>
      <c r="H67" s="336">
        <v>0</v>
      </c>
      <c r="I67" s="336"/>
      <c r="J67" s="336">
        <v>0</v>
      </c>
      <c r="K67" s="337"/>
      <c r="L67" s="340"/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ht="18" customHeight="1">
      <c r="A68" s="166"/>
      <c r="B68" s="167" t="s">
        <v>171</v>
      </c>
      <c r="C68" s="82" t="s">
        <v>146</v>
      </c>
      <c r="D68" s="63" t="s">
        <v>172</v>
      </c>
      <c r="E68" s="183"/>
      <c r="F68" s="166" t="s">
        <v>164</v>
      </c>
      <c r="G68" s="64">
        <v>30</v>
      </c>
      <c r="H68" s="336">
        <v>0</v>
      </c>
      <c r="I68" s="336"/>
      <c r="J68" s="336">
        <v>0</v>
      </c>
      <c r="K68" s="337"/>
      <c r="L68" s="340"/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t="18" customHeight="1">
      <c r="A69" s="166"/>
      <c r="B69" s="167" t="s">
        <v>169</v>
      </c>
      <c r="C69" s="82" t="s">
        <v>146</v>
      </c>
      <c r="D69" s="63" t="s">
        <v>170</v>
      </c>
      <c r="E69" s="183"/>
      <c r="F69" s="166" t="s">
        <v>164</v>
      </c>
      <c r="G69" s="64">
        <v>90</v>
      </c>
      <c r="H69" s="336">
        <v>0</v>
      </c>
      <c r="I69" s="336"/>
      <c r="J69" s="336">
        <v>0</v>
      </c>
      <c r="K69" s="337"/>
      <c r="L69" s="340"/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ht="19" customHeight="1" thickBot="1">
      <c r="A70" s="205"/>
      <c r="B70" s="191" t="s">
        <v>240</v>
      </c>
      <c r="C70" s="82" t="s">
        <v>146</v>
      </c>
      <c r="D70" s="206" t="s">
        <v>241</v>
      </c>
      <c r="E70" s="207"/>
      <c r="F70" s="205" t="s">
        <v>90</v>
      </c>
      <c r="G70" s="74">
        <v>1</v>
      </c>
      <c r="H70" s="349">
        <v>44</v>
      </c>
      <c r="I70" s="336"/>
      <c r="J70" s="349">
        <v>22</v>
      </c>
      <c r="K70" s="337"/>
      <c r="L70" s="340"/>
      <c r="M70">
        <v>66</v>
      </c>
      <c r="N70">
        <v>132</v>
      </c>
      <c r="O70">
        <v>151.80000000000001</v>
      </c>
      <c r="P70">
        <v>165</v>
      </c>
      <c r="Q70">
        <v>99</v>
      </c>
      <c r="R70">
        <v>85.8</v>
      </c>
    </row>
    <row r="71" spans="1:18" ht="20" customHeight="1" thickTop="1" thickBot="1">
      <c r="A71" s="279"/>
      <c r="B71" s="279"/>
      <c r="C71" s="418" t="s">
        <v>242</v>
      </c>
      <c r="D71" s="419"/>
      <c r="E71" s="420"/>
      <c r="F71" s="184"/>
      <c r="G71" s="184"/>
      <c r="H71" s="338"/>
      <c r="I71" s="338"/>
      <c r="J71" s="338"/>
      <c r="K71" s="338"/>
      <c r="L71" s="339"/>
    </row>
    <row r="72" spans="1:18" ht="19" customHeight="1" thickTop="1">
      <c r="A72" s="192">
        <v>8</v>
      </c>
      <c r="B72" s="193"/>
      <c r="C72" s="67" t="s">
        <v>243</v>
      </c>
      <c r="D72" s="194"/>
      <c r="E72" s="195"/>
      <c r="F72" s="68"/>
      <c r="G72" s="196"/>
      <c r="H72" s="342"/>
      <c r="I72" s="342"/>
      <c r="J72" s="342"/>
      <c r="K72" s="342"/>
      <c r="L72" s="343"/>
    </row>
    <row r="73" spans="1:18" ht="18" customHeight="1">
      <c r="A73" s="208"/>
      <c r="B73" s="205" t="s">
        <v>244</v>
      </c>
      <c r="C73" s="82" t="s">
        <v>146</v>
      </c>
      <c r="D73" s="63" t="s">
        <v>245</v>
      </c>
      <c r="E73" s="69"/>
      <c r="F73" s="166" t="s">
        <v>54</v>
      </c>
      <c r="G73" s="186">
        <v>1</v>
      </c>
      <c r="H73" s="336">
        <v>0</v>
      </c>
      <c r="I73" s="336"/>
      <c r="J73" s="336">
        <v>0</v>
      </c>
      <c r="K73" s="337"/>
      <c r="L73" s="340"/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ht="21" customHeight="1">
      <c r="A74" s="166"/>
      <c r="B74" s="205" t="s">
        <v>246</v>
      </c>
      <c r="C74" s="82" t="s">
        <v>146</v>
      </c>
      <c r="D74" s="63" t="s">
        <v>247</v>
      </c>
      <c r="E74" s="183"/>
      <c r="F74" s="166" t="s">
        <v>164</v>
      </c>
      <c r="G74" s="64">
        <v>16</v>
      </c>
      <c r="H74" s="336">
        <v>0</v>
      </c>
      <c r="I74" s="336"/>
      <c r="J74" s="336">
        <v>0</v>
      </c>
      <c r="K74" s="337"/>
      <c r="L74" s="340"/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t="18" customHeight="1">
      <c r="A75" s="166"/>
      <c r="B75" s="205" t="s">
        <v>167</v>
      </c>
      <c r="C75" s="84" t="s">
        <v>146</v>
      </c>
      <c r="D75" s="70" t="s">
        <v>248</v>
      </c>
      <c r="E75" s="71"/>
      <c r="F75" s="166" t="s">
        <v>164</v>
      </c>
      <c r="G75" s="209">
        <v>16</v>
      </c>
      <c r="H75" s="336">
        <v>0</v>
      </c>
      <c r="I75" s="336"/>
      <c r="J75" s="336">
        <v>0</v>
      </c>
      <c r="K75" s="337"/>
      <c r="L75" s="340"/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t="18" customHeight="1">
      <c r="A76" s="166"/>
      <c r="B76" s="205" t="s">
        <v>169</v>
      </c>
      <c r="C76" s="82" t="s">
        <v>146</v>
      </c>
      <c r="D76" s="63" t="s">
        <v>170</v>
      </c>
      <c r="E76" s="183"/>
      <c r="F76" s="166" t="s">
        <v>164</v>
      </c>
      <c r="G76" s="64">
        <v>2</v>
      </c>
      <c r="H76" s="336">
        <v>0</v>
      </c>
      <c r="I76" s="336"/>
      <c r="J76" s="336">
        <v>500</v>
      </c>
      <c r="K76" s="337"/>
      <c r="L76" s="340"/>
      <c r="M76">
        <v>1000</v>
      </c>
      <c r="N76">
        <v>2000</v>
      </c>
      <c r="O76">
        <v>2300</v>
      </c>
      <c r="P76">
        <v>2500</v>
      </c>
      <c r="Q76">
        <v>1500</v>
      </c>
      <c r="R76">
        <v>1300</v>
      </c>
    </row>
    <row r="77" spans="1:18" ht="19" customHeight="1" thickBot="1">
      <c r="A77" s="197"/>
      <c r="B77" s="198"/>
      <c r="C77" s="86"/>
      <c r="D77" s="210"/>
      <c r="E77" s="211"/>
      <c r="F77" s="197"/>
      <c r="G77" s="87"/>
      <c r="H77" s="346"/>
      <c r="I77" s="346"/>
      <c r="J77" s="346"/>
      <c r="K77" s="346"/>
      <c r="L77" s="347"/>
    </row>
    <row r="78" spans="1:18" ht="20" customHeight="1" thickTop="1" thickBot="1">
      <c r="A78" s="279"/>
      <c r="B78" s="279"/>
      <c r="C78" s="418" t="s">
        <v>249</v>
      </c>
      <c r="D78" s="419"/>
      <c r="E78" s="420"/>
      <c r="F78" s="184"/>
      <c r="G78" s="184"/>
      <c r="H78" s="338"/>
      <c r="I78" s="338"/>
      <c r="J78" s="338"/>
      <c r="K78" s="338"/>
      <c r="L78" s="339"/>
    </row>
    <row r="79" spans="1:18" ht="19" customHeight="1" thickTop="1">
      <c r="A79" s="192">
        <v>9</v>
      </c>
      <c r="B79" s="193"/>
      <c r="C79" s="67" t="s">
        <v>250</v>
      </c>
      <c r="D79" s="194"/>
      <c r="E79" s="195"/>
      <c r="F79" s="68"/>
      <c r="G79" s="196"/>
      <c r="H79" s="342"/>
      <c r="I79" s="342"/>
      <c r="J79" s="342"/>
      <c r="K79" s="342"/>
      <c r="L79" s="343"/>
    </row>
    <row r="80" spans="1:18" ht="18" customHeight="1">
      <c r="A80" s="208"/>
      <c r="B80" s="205" t="s">
        <v>86</v>
      </c>
      <c r="C80" s="82" t="s">
        <v>146</v>
      </c>
      <c r="D80" s="63" t="s">
        <v>251</v>
      </c>
      <c r="E80" s="69"/>
      <c r="F80" s="166" t="s">
        <v>54</v>
      </c>
      <c r="G80" s="64">
        <v>3</v>
      </c>
      <c r="H80" s="336">
        <v>0</v>
      </c>
      <c r="I80" s="336"/>
      <c r="J80" s="336">
        <v>0</v>
      </c>
      <c r="K80" s="337"/>
      <c r="L80" s="337"/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ht="21" customHeight="1">
      <c r="A81" s="166"/>
      <c r="B81" s="205" t="s">
        <v>162</v>
      </c>
      <c r="C81" s="82" t="s">
        <v>146</v>
      </c>
      <c r="D81" s="63" t="s">
        <v>252</v>
      </c>
      <c r="E81" s="183"/>
      <c r="F81" s="166" t="s">
        <v>164</v>
      </c>
      <c r="G81" s="64">
        <v>88</v>
      </c>
      <c r="H81" s="336">
        <v>0</v>
      </c>
      <c r="I81" s="336"/>
      <c r="J81" s="336">
        <v>0</v>
      </c>
      <c r="K81" s="337"/>
      <c r="L81" s="337"/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t="18" customHeight="1">
      <c r="A82" s="166"/>
      <c r="B82" s="167" t="s">
        <v>253</v>
      </c>
      <c r="C82" s="212" t="s">
        <v>146</v>
      </c>
      <c r="D82" s="213" t="s">
        <v>254</v>
      </c>
      <c r="E82" s="214"/>
      <c r="F82" s="166" t="s">
        <v>164</v>
      </c>
      <c r="G82" s="215">
        <v>22</v>
      </c>
      <c r="H82" s="336">
        <v>0</v>
      </c>
      <c r="I82" s="336"/>
      <c r="J82" s="336">
        <v>0</v>
      </c>
      <c r="K82" s="337"/>
      <c r="L82" s="337"/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ht="18" customHeight="1">
      <c r="A83" s="166"/>
      <c r="B83" s="205" t="s">
        <v>167</v>
      </c>
      <c r="C83" s="82" t="s">
        <v>146</v>
      </c>
      <c r="D83" s="63" t="s">
        <v>248</v>
      </c>
      <c r="E83" s="69"/>
      <c r="F83" s="166" t="s">
        <v>164</v>
      </c>
      <c r="G83" s="64">
        <v>22</v>
      </c>
      <c r="H83" s="336">
        <v>0</v>
      </c>
      <c r="I83" s="336"/>
      <c r="J83" s="336">
        <v>0</v>
      </c>
      <c r="K83" s="337"/>
      <c r="L83" s="337"/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ht="19" customHeight="1" thickBot="1">
      <c r="A84" s="166"/>
      <c r="B84" s="205" t="s">
        <v>169</v>
      </c>
      <c r="C84" s="82" t="s">
        <v>146</v>
      </c>
      <c r="D84" s="63" t="s">
        <v>170</v>
      </c>
      <c r="E84" s="183"/>
      <c r="F84" s="166" t="s">
        <v>164</v>
      </c>
      <c r="G84" s="64">
        <v>5</v>
      </c>
      <c r="H84" s="336">
        <v>0</v>
      </c>
      <c r="I84" s="336"/>
      <c r="J84" s="336">
        <v>500</v>
      </c>
      <c r="K84" s="337"/>
      <c r="L84" s="337"/>
      <c r="M84">
        <v>2500</v>
      </c>
      <c r="N84">
        <v>5000</v>
      </c>
      <c r="O84">
        <v>5750</v>
      </c>
      <c r="P84">
        <v>6250</v>
      </c>
      <c r="Q84">
        <v>3750</v>
      </c>
      <c r="R84">
        <v>3250</v>
      </c>
    </row>
    <row r="85" spans="1:18" ht="20" customHeight="1" thickTop="1" thickBot="1">
      <c r="A85" s="279"/>
      <c r="B85" s="279"/>
      <c r="C85" s="418" t="s">
        <v>255</v>
      </c>
      <c r="D85" s="419"/>
      <c r="E85" s="420"/>
      <c r="F85" s="184"/>
      <c r="G85" s="184"/>
      <c r="H85" s="338"/>
      <c r="I85" s="338"/>
      <c r="J85" s="338"/>
      <c r="K85" s="338"/>
      <c r="L85" s="350"/>
    </row>
    <row r="86" spans="1:18" ht="19" customHeight="1" thickTop="1">
      <c r="A86" s="192">
        <v>10</v>
      </c>
      <c r="B86" s="193"/>
      <c r="C86" s="67" t="s">
        <v>256</v>
      </c>
      <c r="D86" s="194"/>
      <c r="E86" s="195"/>
      <c r="F86" s="68"/>
      <c r="G86" s="196"/>
      <c r="H86" s="342"/>
      <c r="I86" s="342"/>
      <c r="J86" s="342"/>
      <c r="K86" s="342"/>
      <c r="L86" s="342"/>
    </row>
    <row r="87" spans="1:18" ht="18" customHeight="1">
      <c r="A87" s="208"/>
      <c r="B87" s="205" t="s">
        <v>257</v>
      </c>
      <c r="C87" s="82" t="s">
        <v>146</v>
      </c>
      <c r="D87" s="63" t="s">
        <v>258</v>
      </c>
      <c r="E87" s="69"/>
      <c r="F87" s="166" t="s">
        <v>54</v>
      </c>
      <c r="G87" s="186">
        <v>5</v>
      </c>
      <c r="H87" s="336">
        <v>0</v>
      </c>
      <c r="I87" s="336"/>
      <c r="J87" s="336">
        <v>0</v>
      </c>
      <c r="K87" s="337"/>
      <c r="L87" s="337"/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ht="18" customHeight="1">
      <c r="A88" s="166"/>
      <c r="B88" s="205" t="s">
        <v>259</v>
      </c>
      <c r="C88" s="82" t="s">
        <v>146</v>
      </c>
      <c r="D88" s="63" t="s">
        <v>260</v>
      </c>
      <c r="E88" s="183"/>
      <c r="F88" s="166" t="s">
        <v>54</v>
      </c>
      <c r="G88" s="64">
        <v>1</v>
      </c>
      <c r="H88" s="336">
        <v>0</v>
      </c>
      <c r="I88" s="336"/>
      <c r="J88" s="336">
        <v>0</v>
      </c>
      <c r="K88" s="337"/>
      <c r="L88" s="337"/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t="18" customHeight="1">
      <c r="A89" s="166"/>
      <c r="B89" s="205"/>
      <c r="C89" s="82"/>
      <c r="D89" s="63" t="s">
        <v>261</v>
      </c>
      <c r="E89" s="183"/>
      <c r="F89" s="166"/>
      <c r="G89" s="64"/>
      <c r="H89" s="336"/>
      <c r="I89" s="336"/>
      <c r="J89" s="336"/>
      <c r="K89" s="337"/>
      <c r="L89" s="337"/>
    </row>
    <row r="90" spans="1:18" ht="21" customHeight="1">
      <c r="A90" s="166"/>
      <c r="B90" s="205" t="s">
        <v>262</v>
      </c>
      <c r="C90" s="82" t="s">
        <v>146</v>
      </c>
      <c r="D90" s="63" t="s">
        <v>263</v>
      </c>
      <c r="E90" s="183"/>
      <c r="F90" s="166" t="s">
        <v>164</v>
      </c>
      <c r="G90" s="64">
        <v>56</v>
      </c>
      <c r="H90" s="336">
        <v>0</v>
      </c>
      <c r="I90" s="336"/>
      <c r="J90" s="336">
        <v>0</v>
      </c>
      <c r="K90" s="337"/>
      <c r="L90" s="337"/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t="18" customHeight="1">
      <c r="A91" s="166"/>
      <c r="B91" s="205" t="s">
        <v>162</v>
      </c>
      <c r="C91" s="82" t="s">
        <v>146</v>
      </c>
      <c r="D91" s="63" t="s">
        <v>163</v>
      </c>
      <c r="E91" s="183"/>
      <c r="F91" s="166" t="s">
        <v>164</v>
      </c>
      <c r="G91" s="64">
        <v>28</v>
      </c>
      <c r="H91" s="336">
        <v>0</v>
      </c>
      <c r="I91" s="336"/>
      <c r="J91" s="336">
        <v>0</v>
      </c>
      <c r="K91" s="337"/>
      <c r="L91" s="337"/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ht="19" customHeight="1" thickBot="1">
      <c r="A92" s="166"/>
      <c r="B92" s="205" t="s">
        <v>169</v>
      </c>
      <c r="C92" s="82" t="s">
        <v>146</v>
      </c>
      <c r="D92" s="63" t="s">
        <v>170</v>
      </c>
      <c r="E92" s="183"/>
      <c r="F92" s="166" t="s">
        <v>164</v>
      </c>
      <c r="G92" s="64">
        <v>8</v>
      </c>
      <c r="H92" s="336">
        <v>6</v>
      </c>
      <c r="I92" s="336"/>
      <c r="J92" s="336">
        <v>4</v>
      </c>
      <c r="K92" s="337"/>
      <c r="L92" s="337"/>
      <c r="M92">
        <v>80</v>
      </c>
      <c r="N92">
        <v>160</v>
      </c>
      <c r="O92">
        <v>184</v>
      </c>
      <c r="P92">
        <v>200</v>
      </c>
      <c r="Q92">
        <v>120</v>
      </c>
      <c r="R92">
        <v>104</v>
      </c>
    </row>
    <row r="93" spans="1:18" ht="20" customHeight="1" thickTop="1" thickBot="1">
      <c r="A93" s="279"/>
      <c r="B93" s="279"/>
      <c r="C93" s="418" t="s">
        <v>264</v>
      </c>
      <c r="D93" s="419"/>
      <c r="E93" s="420"/>
      <c r="F93" s="184"/>
      <c r="G93" s="184"/>
      <c r="H93" s="338"/>
      <c r="I93" s="338"/>
      <c r="J93" s="338"/>
      <c r="K93" s="338"/>
      <c r="L93" s="350"/>
    </row>
    <row r="94" spans="1:18" ht="19" customHeight="1" thickTop="1">
      <c r="A94" s="192">
        <v>11</v>
      </c>
      <c r="B94" s="193"/>
      <c r="C94" s="67" t="s">
        <v>265</v>
      </c>
      <c r="D94" s="194"/>
      <c r="E94" s="195"/>
      <c r="F94" s="68"/>
      <c r="G94" s="196"/>
      <c r="H94" s="351"/>
      <c r="I94" s="351"/>
      <c r="J94" s="351"/>
      <c r="K94" s="351"/>
      <c r="L94" s="351"/>
    </row>
    <row r="95" spans="1:18" ht="18" customHeight="1">
      <c r="A95" s="166"/>
      <c r="B95" s="167" t="s">
        <v>266</v>
      </c>
      <c r="C95" s="82" t="s">
        <v>146</v>
      </c>
      <c r="D95" s="72" t="s">
        <v>267</v>
      </c>
      <c r="E95" s="73"/>
      <c r="F95" s="166" t="s">
        <v>54</v>
      </c>
      <c r="G95" s="82">
        <v>6</v>
      </c>
      <c r="H95" s="432">
        <v>0</v>
      </c>
      <c r="I95" s="433"/>
      <c r="J95" s="433"/>
      <c r="K95" s="433"/>
      <c r="L95" s="434"/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ht="18" customHeight="1">
      <c r="A96" s="166"/>
      <c r="B96" s="167" t="s">
        <v>268</v>
      </c>
      <c r="C96" s="82" t="s">
        <v>146</v>
      </c>
      <c r="D96" s="72" t="s">
        <v>269</v>
      </c>
      <c r="E96" s="73"/>
      <c r="F96" s="166" t="s">
        <v>54</v>
      </c>
      <c r="G96" s="82">
        <v>1</v>
      </c>
      <c r="H96" s="432">
        <v>0</v>
      </c>
      <c r="I96" s="433"/>
      <c r="J96" s="433"/>
      <c r="K96" s="433"/>
      <c r="L96" s="434"/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t="18" customHeight="1">
      <c r="A97" s="166"/>
      <c r="B97" s="167" t="s">
        <v>270</v>
      </c>
      <c r="C97" s="82" t="s">
        <v>146</v>
      </c>
      <c r="D97" s="72" t="s">
        <v>270</v>
      </c>
      <c r="E97" s="73"/>
      <c r="F97" s="166" t="s">
        <v>54</v>
      </c>
      <c r="G97" s="82">
        <v>1</v>
      </c>
      <c r="H97" s="439">
        <v>0</v>
      </c>
      <c r="I97" s="414"/>
      <c r="J97" s="414"/>
      <c r="K97" s="414"/>
      <c r="L97" s="440"/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ht="18" customHeight="1">
      <c r="A98" s="166"/>
      <c r="B98" s="167" t="s">
        <v>232</v>
      </c>
      <c r="C98" s="82" t="s">
        <v>146</v>
      </c>
      <c r="D98" s="63" t="s">
        <v>271</v>
      </c>
      <c r="E98" s="73"/>
      <c r="F98" s="166" t="s">
        <v>164</v>
      </c>
      <c r="G98" s="64">
        <v>162</v>
      </c>
      <c r="H98" s="337">
        <v>0</v>
      </c>
      <c r="I98" s="337"/>
      <c r="J98" s="337">
        <v>0</v>
      </c>
      <c r="K98" s="337"/>
      <c r="L98" s="337"/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ht="18" customHeight="1">
      <c r="A99" s="166"/>
      <c r="B99" s="191" t="s">
        <v>167</v>
      </c>
      <c r="C99" s="82" t="s">
        <v>146</v>
      </c>
      <c r="D99" s="63" t="s">
        <v>168</v>
      </c>
      <c r="E99" s="183"/>
      <c r="F99" s="166" t="s">
        <v>164</v>
      </c>
      <c r="G99" s="64">
        <v>135</v>
      </c>
      <c r="H99" s="336">
        <v>0</v>
      </c>
      <c r="I99" s="337"/>
      <c r="J99" s="336">
        <v>0</v>
      </c>
      <c r="K99" s="337"/>
      <c r="L99" s="337"/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t="18" customHeight="1">
      <c r="A100" s="166"/>
      <c r="B100" s="167" t="s">
        <v>169</v>
      </c>
      <c r="C100" s="82" t="s">
        <v>146</v>
      </c>
      <c r="D100" s="63" t="s">
        <v>170</v>
      </c>
      <c r="E100" s="183"/>
      <c r="F100" s="166" t="s">
        <v>164</v>
      </c>
      <c r="G100" s="64">
        <v>14</v>
      </c>
      <c r="H100" s="336">
        <v>0</v>
      </c>
      <c r="I100" s="337"/>
      <c r="J100" s="336">
        <v>0</v>
      </c>
      <c r="K100" s="337"/>
      <c r="L100" s="337"/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ht="19" customHeight="1" thickBot="1">
      <c r="A101" s="205"/>
      <c r="B101" s="191" t="s">
        <v>240</v>
      </c>
      <c r="C101" s="82" t="s">
        <v>146</v>
      </c>
      <c r="D101" s="206" t="s">
        <v>241</v>
      </c>
      <c r="E101" s="207"/>
      <c r="F101" s="205" t="s">
        <v>90</v>
      </c>
      <c r="G101" s="74">
        <v>1</v>
      </c>
      <c r="H101" s="349">
        <v>0</v>
      </c>
      <c r="I101" s="337"/>
      <c r="J101" s="349">
        <v>3000</v>
      </c>
      <c r="K101" s="337"/>
      <c r="L101" s="337"/>
      <c r="M101">
        <v>3000</v>
      </c>
      <c r="N101">
        <v>6000</v>
      </c>
      <c r="O101">
        <v>6900</v>
      </c>
      <c r="P101">
        <v>7500</v>
      </c>
      <c r="Q101">
        <v>4500</v>
      </c>
      <c r="R101">
        <v>3900</v>
      </c>
    </row>
    <row r="102" spans="1:18" ht="20" customHeight="1" thickTop="1" thickBot="1">
      <c r="A102" s="279"/>
      <c r="B102" s="278"/>
      <c r="C102" s="418" t="s">
        <v>272</v>
      </c>
      <c r="D102" s="419"/>
      <c r="E102" s="420"/>
      <c r="F102" s="279"/>
      <c r="G102" s="279"/>
      <c r="H102" s="350"/>
      <c r="I102" s="350"/>
      <c r="J102" s="350"/>
      <c r="K102" s="350"/>
      <c r="L102" s="350"/>
    </row>
    <row r="103" spans="1:18" ht="25" customHeight="1" thickTop="1" thickBot="1">
      <c r="A103" s="352"/>
      <c r="B103" s="352"/>
      <c r="C103" s="437"/>
      <c r="D103" s="438"/>
      <c r="E103" s="438"/>
      <c r="F103" s="353"/>
      <c r="G103" s="353"/>
      <c r="H103" s="92"/>
      <c r="I103" s="92"/>
      <c r="J103" s="92"/>
      <c r="K103" s="93" t="s">
        <v>273</v>
      </c>
      <c r="L103" s="354">
        <f>L102+L93+L85+L78+L71+L57+L44+L29+L24+L17</f>
        <v>0</v>
      </c>
    </row>
    <row r="104" spans="1:18" ht="16" customHeight="1" thickTop="1"/>
  </sheetData>
  <mergeCells count="29">
    <mergeCell ref="C103:E103"/>
    <mergeCell ref="H97:L97"/>
    <mergeCell ref="C85:E85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F7:F8"/>
    <mergeCell ref="C29:E29"/>
    <mergeCell ref="C7:E8"/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B7:B8"/>
  </mergeCells>
  <pageMargins left="0.31496062992125978" right="0.15748031496062989" top="0.23622047244094491" bottom="0.19685039370078741" header="0.15748031496062989" footer="0.15748031496062989"/>
  <pageSetup paperSize="9" scale="60" orientation="portrait"/>
  <rowBreaks count="1" manualBreakCount="1">
    <brk id="57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min="1" max="1" width="6.1640625" style="126" customWidth="1"/>
    <col min="2" max="2" width="8.33203125" style="155" customWidth="1"/>
    <col min="3" max="3" width="5.1640625" style="126" customWidth="1"/>
    <col min="4" max="4" width="19.1640625" style="126" customWidth="1"/>
    <col min="5" max="5" width="35.5" style="126" customWidth="1"/>
    <col min="6" max="7" width="6.1640625" style="126" customWidth="1"/>
    <col min="8" max="11" width="9.5" style="126" customWidth="1"/>
    <col min="12" max="12" width="13.5" style="126" customWidth="1"/>
    <col min="13" max="13" width="2.6640625" style="126" customWidth="1"/>
    <col min="14" max="14" width="9" style="126" customWidth="1"/>
    <col min="15" max="16384" width="9" style="126"/>
  </cols>
  <sheetData>
    <row r="1" spans="1:17" ht="21" customHeight="1">
      <c r="A1" s="319"/>
      <c r="B1" s="125"/>
      <c r="C1" s="45" t="s">
        <v>129</v>
      </c>
      <c r="D1" s="45"/>
      <c r="E1" s="43" t="s">
        <v>130</v>
      </c>
      <c r="F1" s="320"/>
      <c r="G1" s="321"/>
      <c r="H1" s="48"/>
      <c r="I1" s="48"/>
      <c r="J1" s="48"/>
      <c r="K1" s="48"/>
      <c r="L1" s="49"/>
    </row>
    <row r="2" spans="1:17" ht="21" customHeight="1">
      <c r="A2" s="319"/>
      <c r="B2" s="355"/>
      <c r="C2" s="45" t="s">
        <v>131</v>
      </c>
      <c r="D2" s="45"/>
      <c r="E2" s="45" t="s">
        <v>132</v>
      </c>
      <c r="F2" s="320"/>
      <c r="G2" s="321"/>
      <c r="H2" s="48"/>
      <c r="I2" s="48"/>
      <c r="J2" s="48"/>
      <c r="K2" s="48"/>
      <c r="L2" s="49"/>
    </row>
    <row r="3" spans="1:17" ht="21" customHeight="1">
      <c r="A3" s="319"/>
      <c r="B3" s="355"/>
      <c r="C3" s="45" t="s">
        <v>133</v>
      </c>
      <c r="D3" s="45"/>
      <c r="E3" s="45" t="s">
        <v>274</v>
      </c>
      <c r="F3" s="320"/>
      <c r="G3" s="321"/>
      <c r="H3" s="48"/>
      <c r="I3" s="48"/>
      <c r="J3" s="48"/>
      <c r="K3" s="48"/>
      <c r="L3" s="49"/>
    </row>
    <row r="4" spans="1:17" ht="22" customHeight="1" thickBot="1">
      <c r="A4" s="356"/>
      <c r="B4" s="357"/>
      <c r="C4" s="358"/>
      <c r="D4" s="358"/>
      <c r="E4" s="358"/>
      <c r="F4" s="359"/>
      <c r="G4" s="360"/>
      <c r="H4" s="127"/>
      <c r="I4" s="127"/>
      <c r="J4" s="127"/>
      <c r="K4" s="127"/>
      <c r="L4" s="128"/>
    </row>
    <row r="5" spans="1:17" ht="21" customHeight="1" thickTop="1">
      <c r="A5" s="441" t="s">
        <v>22</v>
      </c>
      <c r="B5" s="449" t="s">
        <v>23</v>
      </c>
      <c r="C5" s="441" t="s">
        <v>135</v>
      </c>
      <c r="D5" s="444"/>
      <c r="E5" s="445"/>
      <c r="F5" s="421" t="s">
        <v>25</v>
      </c>
      <c r="G5" s="421" t="s">
        <v>136</v>
      </c>
      <c r="H5" s="428" t="s">
        <v>137</v>
      </c>
      <c r="I5" s="415"/>
      <c r="J5" s="428" t="s">
        <v>138</v>
      </c>
      <c r="K5" s="415"/>
      <c r="L5" s="332" t="s">
        <v>139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</row>
    <row r="6" spans="1:17" ht="23.25" customHeight="1">
      <c r="A6" s="442"/>
      <c r="B6" s="450"/>
      <c r="C6" s="446"/>
      <c r="D6" s="447"/>
      <c r="E6" s="448"/>
      <c r="F6" s="399"/>
      <c r="G6" s="399"/>
      <c r="H6" s="331" t="s">
        <v>140</v>
      </c>
      <c r="I6" s="331" t="s">
        <v>141</v>
      </c>
      <c r="J6" s="331" t="s">
        <v>140</v>
      </c>
      <c r="K6" s="331" t="s">
        <v>142</v>
      </c>
      <c r="L6" s="333" t="s">
        <v>143</v>
      </c>
    </row>
    <row r="7" spans="1:17" s="131" customFormat="1" ht="21" customHeight="1">
      <c r="A7" s="361"/>
      <c r="B7" s="362"/>
      <c r="C7" s="363" t="s">
        <v>275</v>
      </c>
      <c r="D7" s="364"/>
      <c r="E7" s="365"/>
      <c r="F7" s="366"/>
      <c r="G7" s="367"/>
      <c r="H7" s="129"/>
      <c r="I7" s="129"/>
      <c r="J7" s="129"/>
      <c r="K7" s="129"/>
      <c r="L7" s="130"/>
    </row>
    <row r="8" spans="1:17" ht="20.25" customHeight="1">
      <c r="A8" s="132"/>
      <c r="B8" s="133"/>
      <c r="C8" s="134"/>
      <c r="D8" s="227" t="s">
        <v>276</v>
      </c>
      <c r="E8" s="135"/>
      <c r="F8" s="368"/>
      <c r="G8" s="368"/>
      <c r="H8" s="136"/>
      <c r="I8" s="136"/>
      <c r="J8" s="136"/>
      <c r="K8" s="136"/>
      <c r="L8" s="136"/>
    </row>
    <row r="9" spans="1:17" s="141" customFormat="1" ht="20.25" customHeight="1">
      <c r="A9" s="132"/>
      <c r="B9" s="369" t="s">
        <v>277</v>
      </c>
      <c r="C9" s="137" t="s">
        <v>146</v>
      </c>
      <c r="D9" s="138" t="s">
        <v>278</v>
      </c>
      <c r="E9" s="139"/>
      <c r="F9" s="160" t="s">
        <v>90</v>
      </c>
      <c r="G9" s="362">
        <v>1</v>
      </c>
      <c r="H9" s="140">
        <v>0</v>
      </c>
      <c r="I9" s="140" t="s">
        <v>279</v>
      </c>
      <c r="J9" s="161">
        <v>1500</v>
      </c>
      <c r="K9" s="162">
        <v>1500</v>
      </c>
      <c r="L9" s="164"/>
      <c r="M9">
        <v>3000</v>
      </c>
      <c r="N9">
        <v>3450</v>
      </c>
      <c r="O9">
        <v>3750</v>
      </c>
      <c r="P9">
        <v>2250</v>
      </c>
      <c r="Q9">
        <v>1950</v>
      </c>
    </row>
    <row r="10" spans="1:17" s="141" customFormat="1" ht="20.25" customHeight="1">
      <c r="A10" s="132"/>
      <c r="B10" s="369"/>
      <c r="C10" s="134" t="s">
        <v>280</v>
      </c>
      <c r="D10" s="142"/>
      <c r="E10" s="135"/>
      <c r="F10" s="368"/>
      <c r="G10" s="368"/>
      <c r="H10" s="136"/>
      <c r="I10" s="136"/>
      <c r="J10" s="136"/>
      <c r="K10" s="136"/>
      <c r="L10" s="136"/>
    </row>
    <row r="11" spans="1:17" s="131" customFormat="1" ht="20.25" customHeight="1">
      <c r="A11" s="370"/>
      <c r="B11" s="371" t="s">
        <v>281</v>
      </c>
      <c r="C11" s="216" t="s">
        <v>146</v>
      </c>
      <c r="D11" s="138" t="s">
        <v>282</v>
      </c>
      <c r="E11" s="168"/>
      <c r="F11" s="160" t="s">
        <v>54</v>
      </c>
      <c r="G11" s="362">
        <v>1</v>
      </c>
      <c r="H11" s="163"/>
      <c r="I11" s="162"/>
      <c r="J11" s="163"/>
      <c r="K11" s="162"/>
      <c r="L11" s="164"/>
    </row>
    <row r="12" spans="1:17" s="131" customFormat="1" ht="20.25" customHeight="1">
      <c r="A12" s="372"/>
      <c r="B12" s="228"/>
      <c r="C12" s="134" t="s">
        <v>283</v>
      </c>
      <c r="D12" s="142"/>
      <c r="E12" s="135"/>
      <c r="F12" s="368"/>
      <c r="G12" s="368"/>
      <c r="H12" s="136"/>
      <c r="I12" s="162"/>
      <c r="J12" s="136"/>
      <c r="K12" s="162"/>
      <c r="L12" s="164"/>
    </row>
    <row r="13" spans="1:17" s="131" customFormat="1" ht="18" customHeight="1">
      <c r="A13" s="132"/>
      <c r="B13" s="373" t="s">
        <v>284</v>
      </c>
      <c r="C13" s="137" t="s">
        <v>146</v>
      </c>
      <c r="D13" s="229" t="s">
        <v>285</v>
      </c>
      <c r="E13" s="139"/>
      <c r="F13" s="160" t="s">
        <v>286</v>
      </c>
      <c r="G13" s="362">
        <v>30</v>
      </c>
      <c r="H13" s="163">
        <v>0</v>
      </c>
      <c r="I13" s="162"/>
      <c r="J13" s="163">
        <v>0</v>
      </c>
      <c r="K13" s="162">
        <v>0</v>
      </c>
      <c r="L13" s="164"/>
      <c r="M13">
        <v>0</v>
      </c>
      <c r="N13">
        <v>0</v>
      </c>
      <c r="O13">
        <v>0</v>
      </c>
      <c r="P13">
        <v>0</v>
      </c>
      <c r="Q13">
        <v>0</v>
      </c>
    </row>
    <row r="14" spans="1:17" s="131" customFormat="1" ht="18" customHeight="1">
      <c r="A14" s="370"/>
      <c r="B14" s="373" t="s">
        <v>287</v>
      </c>
      <c r="C14" s="137" t="s">
        <v>146</v>
      </c>
      <c r="D14" s="229" t="s">
        <v>288</v>
      </c>
      <c r="E14" s="139"/>
      <c r="F14" s="160" t="s">
        <v>164</v>
      </c>
      <c r="G14" s="362">
        <v>2</v>
      </c>
      <c r="H14" s="163">
        <v>0</v>
      </c>
      <c r="I14" s="162"/>
      <c r="J14" s="163">
        <v>0</v>
      </c>
      <c r="K14" s="162">
        <v>0</v>
      </c>
      <c r="L14" s="164"/>
      <c r="M14">
        <v>0</v>
      </c>
      <c r="N14">
        <v>0</v>
      </c>
      <c r="O14">
        <v>0</v>
      </c>
      <c r="P14">
        <v>0</v>
      </c>
      <c r="Q14">
        <v>0</v>
      </c>
    </row>
    <row r="15" spans="1:17" s="131" customFormat="1" ht="18" customHeight="1">
      <c r="A15" s="370"/>
      <c r="B15" s="373" t="s">
        <v>289</v>
      </c>
      <c r="C15" s="137" t="s">
        <v>146</v>
      </c>
      <c r="D15" s="229" t="s">
        <v>290</v>
      </c>
      <c r="E15" s="139"/>
      <c r="F15" s="160" t="s">
        <v>286</v>
      </c>
      <c r="G15" s="362">
        <f>G13</f>
        <v>30</v>
      </c>
      <c r="H15" s="163">
        <v>0</v>
      </c>
      <c r="I15" s="162"/>
      <c r="J15" s="163">
        <v>0</v>
      </c>
      <c r="K15" s="162">
        <v>0</v>
      </c>
      <c r="L15" s="164"/>
      <c r="M15">
        <v>0</v>
      </c>
      <c r="N15">
        <v>0</v>
      </c>
      <c r="O15">
        <v>0</v>
      </c>
      <c r="P15">
        <v>0</v>
      </c>
      <c r="Q15">
        <v>0</v>
      </c>
    </row>
    <row r="16" spans="1:17" s="131" customFormat="1" ht="20.25" customHeight="1">
      <c r="A16" s="370"/>
      <c r="B16" s="374" t="s">
        <v>291</v>
      </c>
      <c r="C16" s="137" t="s">
        <v>146</v>
      </c>
      <c r="D16" s="143" t="s">
        <v>292</v>
      </c>
      <c r="E16" s="139"/>
      <c r="F16" s="160" t="s">
        <v>54</v>
      </c>
      <c r="G16" s="362">
        <v>2</v>
      </c>
      <c r="H16" s="163">
        <v>0</v>
      </c>
      <c r="I16" s="162"/>
      <c r="J16" s="163">
        <v>0</v>
      </c>
      <c r="K16" s="162">
        <v>0</v>
      </c>
      <c r="L16" s="164"/>
      <c r="M16">
        <v>0</v>
      </c>
      <c r="N16">
        <v>0</v>
      </c>
      <c r="O16">
        <v>0</v>
      </c>
      <c r="P16">
        <v>0</v>
      </c>
      <c r="Q16">
        <v>0</v>
      </c>
    </row>
    <row r="17" spans="1:17" s="131" customFormat="1" ht="20.25" customHeight="1">
      <c r="A17" s="370"/>
      <c r="B17" s="369" t="s">
        <v>293</v>
      </c>
      <c r="C17" s="137" t="s">
        <v>146</v>
      </c>
      <c r="D17" s="143" t="s">
        <v>294</v>
      </c>
      <c r="E17" s="139"/>
      <c r="F17" s="160" t="s">
        <v>90</v>
      </c>
      <c r="G17" s="362">
        <v>1</v>
      </c>
      <c r="H17" s="140">
        <v>0</v>
      </c>
      <c r="I17" s="140"/>
      <c r="J17" s="161">
        <v>0</v>
      </c>
      <c r="K17" s="162">
        <v>0</v>
      </c>
      <c r="L17" s="164"/>
      <c r="M17">
        <v>0</v>
      </c>
      <c r="N17">
        <v>0</v>
      </c>
      <c r="O17">
        <v>0</v>
      </c>
      <c r="P17">
        <v>0</v>
      </c>
      <c r="Q17">
        <v>0</v>
      </c>
    </row>
    <row r="18" spans="1:17" s="131" customFormat="1" ht="20.25" customHeight="1">
      <c r="A18" s="370"/>
      <c r="B18" s="369" t="s">
        <v>295</v>
      </c>
      <c r="C18" s="137" t="s">
        <v>146</v>
      </c>
      <c r="D18" s="143" t="s">
        <v>296</v>
      </c>
      <c r="E18" s="139"/>
      <c r="F18" s="160" t="s">
        <v>90</v>
      </c>
      <c r="G18" s="362">
        <v>1</v>
      </c>
      <c r="H18" s="140">
        <v>0</v>
      </c>
      <c r="I18" s="140"/>
      <c r="J18" s="161">
        <v>0</v>
      </c>
      <c r="K18" s="162">
        <v>0</v>
      </c>
      <c r="L18" s="164"/>
      <c r="M18">
        <v>0</v>
      </c>
      <c r="N18">
        <v>0</v>
      </c>
      <c r="O18">
        <v>0</v>
      </c>
      <c r="P18">
        <v>0</v>
      </c>
      <c r="Q18">
        <v>0</v>
      </c>
    </row>
    <row r="19" spans="1:17" s="131" customFormat="1" ht="20.25" customHeight="1">
      <c r="A19" s="370"/>
      <c r="B19" s="375" t="s">
        <v>295</v>
      </c>
      <c r="C19" s="137" t="s">
        <v>146</v>
      </c>
      <c r="D19" s="143" t="s">
        <v>297</v>
      </c>
      <c r="E19" s="139"/>
      <c r="F19" s="160" t="s">
        <v>90</v>
      </c>
      <c r="G19" s="362">
        <v>1</v>
      </c>
      <c r="H19" s="140">
        <v>0</v>
      </c>
      <c r="I19" s="140"/>
      <c r="J19" s="161">
        <v>0</v>
      </c>
      <c r="K19" s="162">
        <v>0</v>
      </c>
      <c r="L19" s="164"/>
      <c r="M19">
        <v>0</v>
      </c>
      <c r="N19">
        <v>0</v>
      </c>
      <c r="O19">
        <v>0</v>
      </c>
      <c r="P19">
        <v>0</v>
      </c>
      <c r="Q19">
        <v>0</v>
      </c>
    </row>
    <row r="20" spans="1:17" s="131" customFormat="1" ht="18" customHeight="1">
      <c r="A20" s="370"/>
      <c r="B20" s="369" t="s">
        <v>298</v>
      </c>
      <c r="C20" s="137" t="s">
        <v>146</v>
      </c>
      <c r="D20" s="143" t="s">
        <v>299</v>
      </c>
      <c r="E20" s="139"/>
      <c r="F20" s="160" t="s">
        <v>90</v>
      </c>
      <c r="G20" s="362">
        <v>1</v>
      </c>
      <c r="H20" s="140">
        <v>2280</v>
      </c>
      <c r="I20" s="140"/>
      <c r="J20" s="161">
        <v>1520</v>
      </c>
      <c r="K20" s="162">
        <v>3800</v>
      </c>
      <c r="L20" s="164"/>
      <c r="M20">
        <v>7600</v>
      </c>
      <c r="N20">
        <v>8740</v>
      </c>
      <c r="O20">
        <v>9500</v>
      </c>
      <c r="P20">
        <v>5700</v>
      </c>
      <c r="Q20">
        <v>4940</v>
      </c>
    </row>
    <row r="21" spans="1:17" s="131" customFormat="1" ht="19" customHeight="1">
      <c r="A21" s="370"/>
      <c r="B21" s="376"/>
      <c r="C21" s="219" t="s">
        <v>300</v>
      </c>
      <c r="D21" s="220"/>
      <c r="E21" s="221"/>
      <c r="F21" s="377"/>
      <c r="G21" s="377"/>
      <c r="H21" s="222"/>
      <c r="I21" s="222"/>
      <c r="J21" s="222"/>
      <c r="K21" s="162"/>
      <c r="L21" s="164"/>
    </row>
    <row r="22" spans="1:17" s="131" customFormat="1" ht="19" customHeight="1">
      <c r="A22" s="370"/>
      <c r="B22" s="376" t="s">
        <v>301</v>
      </c>
      <c r="C22" s="223" t="s">
        <v>146</v>
      </c>
      <c r="D22" s="224" t="s">
        <v>302</v>
      </c>
      <c r="E22" s="225"/>
      <c r="F22" s="226" t="s">
        <v>54</v>
      </c>
      <c r="G22" s="362">
        <v>1</v>
      </c>
      <c r="H22" s="161">
        <v>0</v>
      </c>
      <c r="I22" s="162"/>
      <c r="J22" s="163">
        <v>0</v>
      </c>
      <c r="K22" s="162">
        <v>0</v>
      </c>
      <c r="L22" s="164"/>
      <c r="M22">
        <v>0</v>
      </c>
      <c r="N22">
        <v>0</v>
      </c>
      <c r="O22">
        <v>0</v>
      </c>
      <c r="P22">
        <v>0</v>
      </c>
      <c r="Q22">
        <v>0</v>
      </c>
    </row>
    <row r="23" spans="1:17" s="131" customFormat="1" ht="19" customHeight="1">
      <c r="A23" s="370"/>
      <c r="B23" s="376" t="s">
        <v>303</v>
      </c>
      <c r="C23" s="223" t="s">
        <v>146</v>
      </c>
      <c r="D23" s="224" t="s">
        <v>304</v>
      </c>
      <c r="E23" s="225"/>
      <c r="F23" s="160" t="s">
        <v>54</v>
      </c>
      <c r="G23" s="362">
        <v>1</v>
      </c>
      <c r="H23" s="161">
        <v>0</v>
      </c>
      <c r="I23" s="162"/>
      <c r="J23" s="163">
        <v>0</v>
      </c>
      <c r="K23" s="162">
        <v>0</v>
      </c>
      <c r="L23" s="164"/>
      <c r="M23">
        <v>0</v>
      </c>
      <c r="N23">
        <v>0</v>
      </c>
      <c r="O23">
        <v>0</v>
      </c>
      <c r="P23">
        <v>0</v>
      </c>
      <c r="Q23">
        <v>0</v>
      </c>
    </row>
    <row r="24" spans="1:17" s="131" customFormat="1" ht="20.25" customHeight="1">
      <c r="A24" s="370"/>
      <c r="B24" s="376" t="s">
        <v>305</v>
      </c>
      <c r="C24" s="223" t="s">
        <v>146</v>
      </c>
      <c r="D24" s="224" t="s">
        <v>306</v>
      </c>
      <c r="E24" s="225"/>
      <c r="F24" s="160" t="s">
        <v>164</v>
      </c>
      <c r="G24" s="362">
        <v>22</v>
      </c>
      <c r="H24" s="163">
        <v>0</v>
      </c>
      <c r="I24" s="162"/>
      <c r="J24" s="163">
        <v>0</v>
      </c>
      <c r="K24" s="162">
        <v>0</v>
      </c>
      <c r="L24" s="164"/>
      <c r="M24">
        <v>0</v>
      </c>
      <c r="N24">
        <v>0</v>
      </c>
      <c r="O24">
        <v>0</v>
      </c>
      <c r="P24">
        <v>0</v>
      </c>
      <c r="Q24">
        <v>0</v>
      </c>
    </row>
    <row r="25" spans="1:17" s="131" customFormat="1" ht="20.25" customHeight="1">
      <c r="A25" s="370"/>
      <c r="B25" s="376" t="s">
        <v>167</v>
      </c>
      <c r="C25" s="223" t="s">
        <v>146</v>
      </c>
      <c r="D25" s="224" t="s">
        <v>307</v>
      </c>
      <c r="E25" s="225"/>
      <c r="F25" s="160" t="s">
        <v>164</v>
      </c>
      <c r="G25" s="362">
        <v>6</v>
      </c>
      <c r="H25" s="163">
        <v>0</v>
      </c>
      <c r="I25" s="162"/>
      <c r="J25" s="163">
        <v>0</v>
      </c>
      <c r="K25" s="162">
        <v>0</v>
      </c>
      <c r="L25" s="164"/>
      <c r="M25">
        <v>0</v>
      </c>
      <c r="N25">
        <v>0</v>
      </c>
      <c r="O25">
        <v>0</v>
      </c>
      <c r="P25">
        <v>0</v>
      </c>
      <c r="Q25">
        <v>0</v>
      </c>
    </row>
    <row r="26" spans="1:17" s="131" customFormat="1" ht="20.25" customHeight="1">
      <c r="A26" s="370"/>
      <c r="B26" s="85" t="s">
        <v>169</v>
      </c>
      <c r="C26" s="223" t="s">
        <v>146</v>
      </c>
      <c r="D26" s="63" t="s">
        <v>308</v>
      </c>
      <c r="E26" s="76"/>
      <c r="F26" s="77" t="s">
        <v>164</v>
      </c>
      <c r="G26" s="64">
        <v>4</v>
      </c>
      <c r="H26" s="378">
        <v>0</v>
      </c>
      <c r="I26" s="162"/>
      <c r="J26" s="378">
        <v>0</v>
      </c>
      <c r="K26" s="162">
        <v>0</v>
      </c>
      <c r="L26" s="164"/>
      <c r="M26">
        <v>0</v>
      </c>
      <c r="N26">
        <v>0</v>
      </c>
      <c r="O26">
        <v>0</v>
      </c>
      <c r="P26">
        <v>0</v>
      </c>
      <c r="Q26">
        <v>0</v>
      </c>
    </row>
    <row r="27" spans="1:17" s="131" customFormat="1" ht="20.25" customHeight="1" thickBot="1">
      <c r="A27" s="379"/>
      <c r="B27" s="380"/>
      <c r="C27" s="144"/>
      <c r="D27" s="145"/>
      <c r="E27" s="146"/>
      <c r="F27" s="147"/>
      <c r="G27" s="381"/>
      <c r="H27" s="148"/>
      <c r="I27" s="149"/>
      <c r="J27" s="148"/>
      <c r="K27" s="150"/>
      <c r="L27" s="169"/>
    </row>
    <row r="28" spans="1:17" s="131" customFormat="1" ht="20.25" customHeight="1" thickTop="1" thickBot="1">
      <c r="A28" s="382"/>
      <c r="B28" s="383"/>
      <c r="C28" s="443" t="s">
        <v>309</v>
      </c>
      <c r="D28" s="419"/>
      <c r="E28" s="420"/>
      <c r="F28" s="384"/>
      <c r="G28" s="384"/>
      <c r="H28" s="151"/>
      <c r="I28" s="151"/>
      <c r="J28" s="151"/>
      <c r="K28" s="152"/>
      <c r="L28" s="354">
        <f>SUM(L9:L27)</f>
        <v>0</v>
      </c>
    </row>
    <row r="29" spans="1:17" s="131" customFormat="1" ht="20.25" customHeight="1" thickTop="1">
      <c r="A29" s="126"/>
      <c r="B29" s="154"/>
      <c r="C29" s="126"/>
      <c r="D29" s="126"/>
      <c r="E29" s="126"/>
      <c r="F29" s="126"/>
      <c r="G29" s="126"/>
      <c r="H29" s="126"/>
      <c r="I29" s="126"/>
      <c r="J29" s="126"/>
      <c r="K29" s="126"/>
      <c r="L29" s="126"/>
    </row>
    <row r="30" spans="1:17" s="131" customFormat="1" ht="20.25" customHeight="1">
      <c r="A30" s="126"/>
      <c r="B30" s="385"/>
      <c r="C30" s="126"/>
      <c r="D30" s="126"/>
      <c r="E30" s="126"/>
      <c r="F30" s="126"/>
      <c r="G30" s="126"/>
      <c r="H30" s="126"/>
      <c r="I30" s="126"/>
      <c r="J30" s="126"/>
      <c r="K30" s="126"/>
      <c r="L30" s="126"/>
    </row>
    <row r="31" spans="1:17" s="131" customFormat="1">
      <c r="A31" s="126"/>
      <c r="B31" s="386"/>
      <c r="C31" s="126"/>
      <c r="D31" s="126"/>
      <c r="E31" s="126"/>
      <c r="F31" s="126"/>
      <c r="G31" s="126"/>
      <c r="H31" s="126"/>
      <c r="I31" s="126"/>
      <c r="J31" s="126"/>
      <c r="K31" s="126"/>
      <c r="L31" s="126"/>
    </row>
    <row r="32" spans="1:17" s="131" customFormat="1">
      <c r="A32" s="126"/>
      <c r="B32" s="155"/>
      <c r="C32" s="126"/>
      <c r="D32" s="126"/>
      <c r="E32" s="126"/>
      <c r="F32" s="126"/>
      <c r="G32" s="126"/>
      <c r="H32" s="126"/>
      <c r="I32" s="126"/>
      <c r="J32" s="126"/>
      <c r="K32" s="126"/>
      <c r="L32" s="126"/>
    </row>
    <row r="33" spans="1:12" s="131" customFormat="1">
      <c r="A33" s="126"/>
      <c r="B33" s="155"/>
      <c r="C33" s="126"/>
      <c r="D33" s="126"/>
      <c r="E33" s="126"/>
      <c r="F33" s="126"/>
      <c r="G33" s="126"/>
      <c r="H33" s="126"/>
      <c r="I33" s="126"/>
      <c r="J33" s="126"/>
      <c r="K33" s="126"/>
      <c r="L33" s="126"/>
    </row>
    <row r="34" spans="1:12" s="131" customFormat="1">
      <c r="A34" s="126"/>
      <c r="B34" s="155"/>
      <c r="C34" s="126"/>
      <c r="D34" s="126"/>
      <c r="E34" s="126"/>
      <c r="F34" s="126"/>
      <c r="G34" s="126"/>
      <c r="H34" s="126"/>
      <c r="I34" s="126"/>
      <c r="J34" s="126"/>
      <c r="K34" s="126"/>
      <c r="L34" s="126"/>
    </row>
    <row r="35" spans="1:12" s="131" customFormat="1">
      <c r="A35" s="126"/>
      <c r="B35" s="155"/>
      <c r="C35" s="126"/>
      <c r="D35" s="126"/>
      <c r="E35" s="126"/>
      <c r="F35" s="126"/>
      <c r="G35" s="126"/>
      <c r="H35" s="126"/>
      <c r="I35" s="126"/>
      <c r="J35" s="126"/>
      <c r="K35" s="126"/>
      <c r="L35" s="126"/>
    </row>
    <row r="36" spans="1:12" s="131" customFormat="1">
      <c r="A36" s="126"/>
      <c r="B36" s="155"/>
      <c r="C36" s="126"/>
      <c r="D36" s="126"/>
      <c r="E36" s="126"/>
      <c r="F36" s="126"/>
      <c r="G36" s="126"/>
      <c r="H36" s="126"/>
      <c r="I36" s="126"/>
      <c r="J36" s="126"/>
      <c r="K36" s="126"/>
      <c r="L36" s="126"/>
    </row>
    <row r="37" spans="1:12" s="153" customFormat="1" ht="20.25" customHeight="1">
      <c r="A37" s="126"/>
      <c r="B37" s="155"/>
      <c r="C37" s="126"/>
      <c r="D37" s="126"/>
      <c r="E37" s="126"/>
      <c r="F37" s="126"/>
      <c r="G37" s="126"/>
      <c r="H37" s="126"/>
      <c r="I37" s="126"/>
      <c r="J37" s="126"/>
      <c r="K37" s="126"/>
      <c r="L37" s="126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78" right="0.11811023622047249" top="0.31496062992125978" bottom="0.27559055118110237" header="0.15748031496062989" footer="0.15748031496062989"/>
  <pageSetup paperSize="9" scale="66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min="1" max="1" width="5.5" style="126" customWidth="1"/>
    <col min="2" max="2" width="7.1640625" style="165" customWidth="1"/>
    <col min="3" max="3" width="5.5" style="126" customWidth="1"/>
    <col min="4" max="4" width="19.1640625" style="126" customWidth="1"/>
    <col min="5" max="5" width="40" style="126" customWidth="1"/>
    <col min="6" max="7" width="6.33203125" style="126" customWidth="1"/>
    <col min="8" max="11" width="10.1640625" style="126" customWidth="1"/>
    <col min="12" max="12" width="14.1640625" style="126" customWidth="1"/>
    <col min="13" max="13" width="7.1640625" style="126" customWidth="1"/>
    <col min="14" max="16384" width="7.1640625" style="126"/>
  </cols>
  <sheetData>
    <row r="1" spans="1:17" ht="20.25" customHeight="1">
      <c r="A1" s="322"/>
      <c r="B1" s="387"/>
      <c r="C1" s="45"/>
      <c r="D1" s="45"/>
      <c r="E1" s="45"/>
      <c r="F1" s="323"/>
      <c r="G1" s="324"/>
      <c r="H1" s="46"/>
      <c r="I1" s="46"/>
      <c r="J1" s="46"/>
      <c r="K1" s="46"/>
      <c r="L1" s="47"/>
    </row>
    <row r="2" spans="1:17" ht="20.25" customHeight="1">
      <c r="A2" s="322"/>
      <c r="B2" s="387"/>
      <c r="C2" s="45" t="s">
        <v>129</v>
      </c>
      <c r="D2" s="45"/>
      <c r="E2" s="218" t="s">
        <v>130</v>
      </c>
      <c r="F2" s="323"/>
      <c r="G2" s="324"/>
      <c r="H2" s="46"/>
      <c r="I2" s="46"/>
      <c r="J2" s="46"/>
      <c r="K2" s="46"/>
      <c r="L2" s="47"/>
    </row>
    <row r="3" spans="1:17" ht="20.25" customHeight="1">
      <c r="A3" s="322"/>
      <c r="B3" s="387"/>
      <c r="C3" s="45" t="s">
        <v>131</v>
      </c>
      <c r="D3" s="45"/>
      <c r="E3" s="217" t="s">
        <v>132</v>
      </c>
      <c r="F3" s="323"/>
      <c r="G3" s="324"/>
      <c r="H3" s="46"/>
      <c r="I3" s="46"/>
      <c r="J3" s="46"/>
      <c r="K3" s="46"/>
      <c r="L3" s="47"/>
    </row>
    <row r="4" spans="1:17" ht="20.25" customHeight="1">
      <c r="A4" s="322"/>
      <c r="B4" s="387"/>
      <c r="C4" s="45" t="s">
        <v>133</v>
      </c>
      <c r="D4" s="45"/>
      <c r="E4" s="45" t="s">
        <v>310</v>
      </c>
      <c r="F4" s="323"/>
      <c r="G4" s="324"/>
      <c r="H4" s="46"/>
      <c r="I4" s="46"/>
      <c r="J4" s="46"/>
      <c r="K4" s="46"/>
      <c r="L4" s="47"/>
    </row>
    <row r="5" spans="1:17" ht="20.25" customHeight="1" thickBot="1">
      <c r="A5" s="388"/>
      <c r="B5" s="389"/>
      <c r="C5" s="358"/>
      <c r="D5" s="358"/>
      <c r="E5" s="358"/>
      <c r="F5" s="358"/>
      <c r="G5" s="390"/>
      <c r="H5" s="156"/>
      <c r="I5" s="156"/>
      <c r="J5" s="156"/>
      <c r="K5" s="156"/>
      <c r="L5" s="157"/>
    </row>
    <row r="6" spans="1:17" ht="14" customHeight="1" thickTop="1">
      <c r="A6" s="323"/>
      <c r="B6" s="387"/>
      <c r="C6" s="323"/>
      <c r="D6" s="323"/>
      <c r="E6" s="323"/>
      <c r="F6" s="323"/>
      <c r="G6" s="324"/>
      <c r="H6" s="46"/>
      <c r="I6" s="46"/>
      <c r="J6" s="46"/>
      <c r="K6" s="46"/>
      <c r="L6" s="158"/>
    </row>
    <row r="7" spans="1:17" ht="22.5" customHeight="1">
      <c r="A7" s="441" t="s">
        <v>22</v>
      </c>
      <c r="B7" s="453" t="s">
        <v>23</v>
      </c>
      <c r="C7" s="441" t="s">
        <v>135</v>
      </c>
      <c r="D7" s="444"/>
      <c r="E7" s="445"/>
      <c r="F7" s="454" t="s">
        <v>25</v>
      </c>
      <c r="G7" s="454" t="s">
        <v>136</v>
      </c>
      <c r="H7" s="452" t="s">
        <v>137</v>
      </c>
      <c r="I7" s="415"/>
      <c r="J7" s="452" t="s">
        <v>138</v>
      </c>
      <c r="K7" s="415"/>
      <c r="L7" s="393" t="s">
        <v>139</v>
      </c>
      <c r="M7" t="s">
        <v>27</v>
      </c>
      <c r="N7" t="s">
        <v>28</v>
      </c>
      <c r="O7" t="s">
        <v>29</v>
      </c>
      <c r="P7" t="s">
        <v>30</v>
      </c>
      <c r="Q7" t="s">
        <v>31</v>
      </c>
    </row>
    <row r="8" spans="1:17">
      <c r="A8" s="442"/>
      <c r="B8" s="442"/>
      <c r="C8" s="446"/>
      <c r="D8" s="447"/>
      <c r="E8" s="448"/>
      <c r="F8" s="399"/>
      <c r="G8" s="399"/>
      <c r="H8" s="392" t="s">
        <v>140</v>
      </c>
      <c r="I8" s="392" t="s">
        <v>141</v>
      </c>
      <c r="J8" s="392" t="s">
        <v>140</v>
      </c>
      <c r="K8" s="392" t="s">
        <v>142</v>
      </c>
      <c r="L8" s="394" t="s">
        <v>143</v>
      </c>
    </row>
    <row r="9" spans="1:17" s="131" customFormat="1" ht="21.75" customHeight="1">
      <c r="A9" s="132">
        <v>1</v>
      </c>
      <c r="B9" s="391"/>
      <c r="C9" s="134" t="s">
        <v>311</v>
      </c>
      <c r="D9" s="142"/>
      <c r="E9" s="135"/>
      <c r="F9" s="368"/>
      <c r="G9" s="368"/>
      <c r="H9" s="136"/>
      <c r="I9" s="136"/>
      <c r="J9" s="136"/>
      <c r="K9" s="136"/>
      <c r="L9" s="136"/>
    </row>
    <row r="10" spans="1:17" s="131" customFormat="1" ht="21.75" customHeight="1">
      <c r="A10" s="361"/>
      <c r="B10" s="395" t="s">
        <v>312</v>
      </c>
      <c r="C10" s="159" t="s">
        <v>146</v>
      </c>
      <c r="D10" s="451" t="s">
        <v>313</v>
      </c>
      <c r="E10" s="417"/>
      <c r="F10" s="160" t="s">
        <v>54</v>
      </c>
      <c r="G10" s="362">
        <v>1</v>
      </c>
      <c r="H10" s="161">
        <v>0</v>
      </c>
      <c r="I10" s="162"/>
      <c r="J10" s="163">
        <v>0</v>
      </c>
      <c r="K10" s="162">
        <v>0</v>
      </c>
      <c r="L10" s="164">
        <f>K10+I10</f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s="131" customFormat="1" ht="21.75" customHeight="1">
      <c r="A11" s="361"/>
      <c r="B11" s="395"/>
      <c r="C11" s="159"/>
      <c r="D11" s="143" t="s">
        <v>314</v>
      </c>
      <c r="E11" s="280"/>
      <c r="F11" s="160"/>
      <c r="G11" s="362"/>
      <c r="H11" s="161"/>
      <c r="I11" s="162"/>
      <c r="J11" s="163"/>
      <c r="K11" s="162"/>
      <c r="L11" s="164"/>
    </row>
    <row r="12" spans="1:17" s="131" customFormat="1" ht="21.75" customHeight="1">
      <c r="A12" s="370"/>
      <c r="B12" s="396"/>
      <c r="C12" s="137"/>
      <c r="D12" s="143"/>
      <c r="E12" s="139"/>
      <c r="F12" s="160"/>
      <c r="G12" s="362"/>
      <c r="H12" s="163"/>
      <c r="I12" s="162"/>
      <c r="J12" s="163"/>
      <c r="K12" s="162"/>
      <c r="L12" s="164"/>
    </row>
    <row r="13" spans="1:17" s="131" customFormat="1" ht="21.75" customHeight="1" thickBot="1">
      <c r="A13" s="370"/>
      <c r="B13" s="396"/>
      <c r="C13" s="137"/>
      <c r="D13" s="143"/>
      <c r="E13" s="139"/>
      <c r="F13" s="160"/>
      <c r="G13" s="362"/>
      <c r="H13" s="163"/>
      <c r="I13" s="162"/>
      <c r="J13" s="163"/>
      <c r="K13" s="162"/>
      <c r="L13" s="164"/>
    </row>
    <row r="14" spans="1:17" s="131" customFormat="1" ht="25" customHeight="1" thickTop="1" thickBot="1">
      <c r="A14" s="382"/>
      <c r="B14" s="397"/>
      <c r="C14" s="443" t="s">
        <v>309</v>
      </c>
      <c r="D14" s="419"/>
      <c r="E14" s="420"/>
      <c r="F14" s="384"/>
      <c r="G14" s="384"/>
      <c r="H14" s="151"/>
      <c r="I14" s="151"/>
      <c r="J14" s="151"/>
      <c r="K14" s="152"/>
      <c r="L14" s="354">
        <f>SUM(L10:L13)</f>
        <v>0</v>
      </c>
    </row>
    <row r="15" spans="1:17" ht="21" customHeight="1" thickTop="1"/>
    <row r="24" spans="12:12">
      <c r="L24" s="126" t="s">
        <v>12</v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2" right="0.15748031496062989" top="0.23622047244094491" bottom="0.31496062992125978" header="0.15748031496062989" footer="0.19685039370078741"/>
  <pageSetup paperSize="9" scale="6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sum Int.+ระบบ 13-05-68</vt:lpstr>
      <vt:lpstr>Int. 13-05-68</vt:lpstr>
      <vt:lpstr>EE 13-05-68</vt:lpstr>
      <vt:lpstr>AC 7-05-68</vt:lpstr>
      <vt:lpstr>FP 7-05-68</vt:lpstr>
      <vt:lpstr>'AC 7-05-68'!Print_Area</vt:lpstr>
      <vt:lpstr>'EE 13-05-68'!Print_Area</vt:lpstr>
      <vt:lpstr>'Int. 13-05-68'!Print_Area</vt:lpstr>
      <vt:lpstr>'sum Int.+ระบบ 13-05-68'!Print_Area</vt:lpstr>
      <vt:lpstr>'AC 7-05-68'!Print_Titles</vt:lpstr>
      <vt:lpstr>'EE 13-05-68'!Print_Titles</vt:lpstr>
      <vt:lpstr>'Int. 13-05-68'!Print_Titles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iLLuSioN</dc:creator>
  <cp:lastModifiedBy>Microsoft Office User</cp:lastModifiedBy>
  <cp:lastPrinted>2025-05-20T06:40:52Z</cp:lastPrinted>
  <dcterms:created xsi:type="dcterms:W3CDTF">2019-02-12T17:16:47Z</dcterms:created>
  <dcterms:modified xsi:type="dcterms:W3CDTF">2025-06-13T08:44:23Z</dcterms:modified>
</cp:coreProperties>
</file>