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0480" tabRatio="384" firstSheet="0" activeTab="1" autoFilterDateGrouping="1"/>
  </bookViews>
  <sheets>
    <sheet name="sum Int.+ระบบ 13-05-68" sheetId="1" state="visible" r:id="rId1"/>
    <sheet name="Int. 13-05-68" sheetId="2" state="visible" r:id="rId2"/>
    <sheet name="EE 13-05-68" sheetId="3" state="visible" r:id="rId3"/>
    <sheet name="AC 7-05-68" sheetId="4" state="visible" r:id="rId4"/>
    <sheet name="FP 7-05-68" sheetId="5" state="visible" r:id="rId5"/>
  </sheets>
  <definedNames>
    <definedName name="Excel_BuiltIn_Print_Area_2">"$#REF!.$A$1:$K$51"</definedName>
    <definedName name="Print_Area_MI">#REF!</definedName>
    <definedName name="Print_Titles_MI">#REF!</definedName>
    <definedName name="Print_Area_MI" localSheetId="0">#REF!</definedName>
    <definedName name="PRINT_TITLES_MI" localSheetId="0">#REF!</definedName>
    <definedName name="_xlnm.Print_Area" localSheetId="0">'sum Int.+ระบบ 13-05-68'!$A$1:$D$31</definedName>
    <definedName name="_xlnm.Print_Titles" localSheetId="1">'Int. 13-05-68'!$2:$10</definedName>
    <definedName name="_xlnm.Print_Area" localSheetId="1">'Int. 13-05-68'!$A$1:$I$97</definedName>
    <definedName name="Print_Area_MI" localSheetId="2">#REF!</definedName>
    <definedName name="Print_Titles_MI" localSheetId="2">#REF!</definedName>
    <definedName name="_xlnm.Print_Titles" localSheetId="2">'EE 13-05-68'!$1:$8</definedName>
    <definedName name="_xlnm.Print_Area" localSheetId="2">'EE 13-05-68'!$A$1:$L$103</definedName>
    <definedName name="Print_Area_MI" localSheetId="3">#REF!</definedName>
    <definedName name="Print_Titles_MI" localSheetId="3">#REF!</definedName>
    <definedName name="_xlnm.Print_Titles" localSheetId="3">'AC 7-05-68'!$1:$6</definedName>
    <definedName name="_xlnm.Print_Area" localSheetId="3">'AC 7-05-68'!$A$1:$L$29</definedName>
    <definedName name="Print_Area_MI" localSheetId="4">#REF!</definedName>
    <definedName name="Print_Titles_MI" localSheetId="4">#REF!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mmmm\ d\,\ yyyy"/>
    <numFmt numFmtId="165" formatCode="_-* #,##0.00_-;\-* #,##0.00_-;_-* &quot;-&quot;??_-;_-@_-"/>
    <numFmt numFmtId="166" formatCode="#,##0\ ;&quot; (&quot;#,##0\);&quot; -&quot;#\ ;@\ "/>
    <numFmt numFmtId="167" formatCode="#,##0.00\ ;&quot; (&quot;#,##0.00\);&quot; -&quot;#\ ;@\ "/>
    <numFmt numFmtId="168" formatCode="_(* #,##0_);_(* \(#,##0\);_(* &quot;-&quot;??_);_(@_)"/>
    <numFmt numFmtId="169" formatCode="_(* #,##0_);_(* \(#,##0\);_(* \-??_);_(@_)"/>
    <numFmt numFmtId="170" formatCode="_(* #,##0.00_);_(* \(#,##0.00\);_(* \-??_);_(@_)"/>
    <numFmt numFmtId="171" formatCode="[$-1010409]dd\-mmm\-yyyy;@"/>
    <numFmt numFmtId="172" formatCode="#,##0.00\ ;\-#,##0.00\ ;&quot; -&quot;#\ ;@\ "/>
  </numFmts>
  <fonts count="111">
    <font>
      <name val="Tahoma"/>
      <charset val="222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charset val="222"/>
      <family val="2"/>
      <color theme="1"/>
      <sz val="11"/>
    </font>
    <font>
      <name val="Browallia New"/>
      <family val="2"/>
      <b val="1"/>
      <color theme="1"/>
      <sz val="16"/>
    </font>
    <font>
      <name val="Browallia New"/>
      <family val="2"/>
      <b val="1"/>
      <sz val="15"/>
    </font>
    <font>
      <name val="Arial"/>
      <charset val="222"/>
      <family val="2"/>
      <sz val="10"/>
    </font>
    <font>
      <name val="Calibri"/>
      <family val="2"/>
      <color theme="1"/>
      <sz val="11"/>
      <scheme val="minor"/>
    </font>
    <font>
      <name val="Browallia New"/>
      <family val="2"/>
      <sz val="16"/>
    </font>
    <font>
      <name val="Cordia New"/>
      <family val="2"/>
      <sz val="14"/>
    </font>
    <font>
      <name val="AngsanaUPC"/>
      <charset val="222"/>
      <family val="2"/>
      <color theme="1"/>
      <sz val="16"/>
    </font>
    <font>
      <name val="Browallia New"/>
      <family val="2"/>
      <b val="1"/>
      <i val="1"/>
      <color theme="1"/>
      <sz val="16"/>
    </font>
    <font>
      <name val="Browallia New"/>
      <charset val="222"/>
      <family val="2"/>
      <sz val="15"/>
    </font>
    <font>
      <name val="MS Sans Serif"/>
      <sz val="10"/>
    </font>
    <font>
      <name val="Arial Black"/>
      <charset val="222"/>
      <family val="2"/>
      <b val="1"/>
      <sz val="25"/>
    </font>
    <font>
      <name val="Arial"/>
      <charset val="222"/>
      <family val="2"/>
      <b val="1"/>
      <sz val="11"/>
    </font>
    <font>
      <name val="Arial"/>
      <charset val="222"/>
      <family val="2"/>
      <b val="1"/>
      <sz val="14"/>
    </font>
    <font>
      <name val="AngsanaUPC"/>
      <family val="1"/>
      <sz val="14"/>
    </font>
    <font>
      <name val="Arial"/>
      <family val="2"/>
      <sz val="7"/>
    </font>
    <font>
      <name val="Arial"/>
      <charset val="222"/>
      <family val="2"/>
      <b val="1"/>
      <sz val="6"/>
    </font>
    <font>
      <name val="AngsanaUPC"/>
      <family val="1"/>
      <sz val="6"/>
    </font>
    <font>
      <name val="Browallia New"/>
      <family val="2"/>
      <b val="1"/>
      <i val="1"/>
      <sz val="17"/>
    </font>
    <font>
      <name val="CordiaUPC"/>
      <family val="2"/>
      <sz val="14"/>
    </font>
    <font>
      <name val="Browallia New"/>
      <charset val="222"/>
      <family val="2"/>
      <b val="1"/>
      <sz val="16"/>
    </font>
    <font>
      <name val="Browallia New"/>
      <charset val="222"/>
      <family val="2"/>
      <sz val="16"/>
    </font>
    <font>
      <name val="Browallia New"/>
      <family val="2"/>
      <b val="1"/>
      <i val="1"/>
      <sz val="16"/>
    </font>
    <font>
      <name val="Browallia New"/>
      <family val="2"/>
      <b val="1"/>
      <i val="1"/>
      <sz val="20"/>
    </font>
    <font>
      <name val="Browallia New"/>
      <charset val="222"/>
      <family val="2"/>
      <b val="1"/>
      <i val="1"/>
      <sz val="16"/>
    </font>
    <font>
      <name val="Browallia New"/>
      <family val="2"/>
      <b val="1"/>
      <i val="1"/>
      <sz val="15"/>
    </font>
    <font>
      <name val="Browallia New"/>
      <family val="2"/>
      <i val="1"/>
      <sz val="15"/>
    </font>
    <font>
      <name val="Browallia New"/>
      <family val="2"/>
      <sz val="18"/>
    </font>
    <font>
      <name val="Browallia New"/>
      <family val="2"/>
      <b val="1"/>
      <sz val="18"/>
      <u val="single"/>
    </font>
    <font>
      <name val="Browallia New"/>
      <charset val="222"/>
      <family val="2"/>
      <b val="1"/>
      <i val="1"/>
      <sz val="15"/>
    </font>
    <font>
      <name val="Browallia New"/>
      <charset val="222"/>
      <family val="2"/>
      <b val="1"/>
      <i val="1"/>
      <sz val="17"/>
    </font>
    <font>
      <name val="Browallia New"/>
      <family val="2"/>
      <b val="1"/>
      <i val="1"/>
      <color rgb="FFFF0000"/>
      <sz val="16"/>
    </font>
    <font>
      <name val="CordiaUPC"/>
      <family val="2"/>
      <sz val="14"/>
    </font>
    <font>
      <name val="Browallia New"/>
      <family val="2"/>
      <sz val="14"/>
    </font>
    <font>
      <name val="Browallia New"/>
      <family val="2"/>
      <b val="1"/>
      <sz val="16"/>
    </font>
    <font>
      <name val="Browallia New"/>
      <family val="2"/>
      <color theme="1"/>
      <sz val="16"/>
    </font>
    <font>
      <name val="CordiaUPC"/>
      <family val="2"/>
      <sz val="14"/>
    </font>
    <font>
      <name val="Browallia New"/>
      <family val="2"/>
      <color theme="1"/>
      <sz val="14"/>
    </font>
    <font>
      <name val="Browallia New"/>
      <family val="2"/>
      <b val="1"/>
      <sz val="14"/>
    </font>
    <font>
      <name val="Browallia New"/>
      <family val="2"/>
      <b val="1"/>
      <i val="1"/>
      <sz val="18"/>
    </font>
    <font>
      <name val="CordiaUPC"/>
      <family val="2"/>
      <sz val="14"/>
    </font>
    <font>
      <name val="Times New Roman"/>
      <family val="1"/>
      <sz val="12"/>
    </font>
    <font>
      <name val="Tahoma"/>
      <charset val="222"/>
      <family val="2"/>
      <color indexed="8"/>
      <sz val="11"/>
    </font>
    <font>
      <name val="Tahoma"/>
      <charset val="222"/>
      <family val="2"/>
      <color indexed="9"/>
      <sz val="11"/>
    </font>
    <font>
      <name val="Tahoma"/>
      <charset val="222"/>
      <family val="2"/>
      <color indexed="20"/>
      <sz val="11"/>
    </font>
    <font>
      <name val="Tahoma"/>
      <charset val="222"/>
      <family val="2"/>
      <b val="1"/>
      <color indexed="52"/>
      <sz val="11"/>
    </font>
    <font>
      <name val="Tahoma"/>
      <charset val="222"/>
      <family val="2"/>
      <b val="1"/>
      <color indexed="9"/>
      <sz val="11"/>
    </font>
    <font>
      <name val="Tahoma"/>
      <charset val="222"/>
      <family val="2"/>
      <i val="1"/>
      <color indexed="23"/>
      <sz val="11"/>
    </font>
    <font>
      <name val="Tahoma"/>
      <charset val="222"/>
      <family val="2"/>
      <color indexed="17"/>
      <sz val="11"/>
    </font>
    <font>
      <name val="Tahoma"/>
      <charset val="222"/>
      <family val="2"/>
      <b val="1"/>
      <color indexed="56"/>
      <sz val="15"/>
    </font>
    <font>
      <name val="Tahoma"/>
      <charset val="222"/>
      <family val="2"/>
      <b val="1"/>
      <color indexed="56"/>
      <sz val="13"/>
    </font>
    <font>
      <name val="Tahoma"/>
      <charset val="222"/>
      <family val="2"/>
      <b val="1"/>
      <color indexed="56"/>
      <sz val="11"/>
    </font>
    <font>
      <name val="Tahoma"/>
      <charset val="222"/>
      <family val="2"/>
      <color indexed="62"/>
      <sz val="11"/>
    </font>
    <font>
      <name val="Tahoma"/>
      <charset val="222"/>
      <family val="2"/>
      <color indexed="52"/>
      <sz val="11"/>
    </font>
    <font>
      <name val="Tahoma"/>
      <charset val="222"/>
      <family val="2"/>
      <color indexed="60"/>
      <sz val="11"/>
    </font>
    <font>
      <name val="BrowalliaUPC"/>
      <family val="2"/>
      <sz val="14"/>
    </font>
    <font>
      <name val="Tahoma"/>
      <charset val="222"/>
      <family val="2"/>
      <b val="1"/>
      <color indexed="63"/>
      <sz val="11"/>
    </font>
    <font>
      <name val="Tahoma"/>
      <charset val="222"/>
      <family val="2"/>
      <b val="1"/>
      <color indexed="56"/>
      <sz val="18"/>
    </font>
    <font>
      <name val="Tahoma"/>
      <charset val="222"/>
      <family val="2"/>
      <b val="1"/>
      <color indexed="8"/>
      <sz val="11"/>
    </font>
    <font>
      <name val="Tahoma"/>
      <charset val="222"/>
      <family val="2"/>
      <color indexed="10"/>
      <sz val="11"/>
    </font>
    <font>
      <name val="Browallia New"/>
      <charset val="222"/>
      <family val="2"/>
      <b val="1"/>
      <i val="1"/>
      <color theme="1"/>
      <sz val="16"/>
    </font>
    <font>
      <name val="Cordia New"/>
      <charset val="222"/>
      <family val="2"/>
      <b val="1"/>
      <sz val="16"/>
    </font>
    <font>
      <name val="Browallia New"/>
      <family val="2"/>
      <color rgb="FFFF0000"/>
      <sz val="18"/>
    </font>
    <font>
      <name val="BrowalliaUPC"/>
      <charset val="222"/>
      <family val="2"/>
      <b val="1"/>
      <sz val="15"/>
    </font>
    <font>
      <name val="BrowalliaUPC"/>
      <charset val="222"/>
      <family val="2"/>
      <sz val="15"/>
    </font>
    <font>
      <name val="Browallia New"/>
      <family val="2"/>
      <b val="1"/>
      <i val="1"/>
      <sz val="14"/>
    </font>
    <font>
      <name val="Browallia New"/>
      <family val="2"/>
      <sz val="14"/>
      <vertAlign val="superscript"/>
    </font>
    <font>
      <name val="CordiaUPC"/>
      <family val="2"/>
      <sz val="14"/>
    </font>
    <font>
      <name val="Browallia New"/>
      <family val="2"/>
      <i val="1"/>
      <sz val="14"/>
    </font>
    <font>
      <name val="CordiaUPC"/>
      <family val="2"/>
      <sz val="14"/>
    </font>
    <font>
      <name val="CordiaUPC"/>
      <family val="2"/>
      <sz val="14"/>
    </font>
    <font>
      <name val="Browallia New"/>
      <family val="2"/>
      <b val="1"/>
      <color rgb="FFFF0000"/>
      <sz val="28"/>
    </font>
    <font>
      <name val="Browallia New"/>
      <family val="2"/>
      <sz val="12"/>
    </font>
    <font>
      <name val="Browallia New"/>
      <charset val="222"/>
      <family val="2"/>
      <b val="1"/>
      <color theme="1"/>
      <sz val="15"/>
    </font>
    <font>
      <name val="Browallia New"/>
      <charset val="222"/>
      <family val="2"/>
      <color theme="1"/>
      <sz val="15"/>
    </font>
    <font>
      <name val="Browallia New"/>
      <charset val="222"/>
      <family val="2"/>
      <color rgb="FFFF0000"/>
      <sz val="15"/>
    </font>
    <font>
      <name val="Browallia New"/>
      <charset val="222"/>
      <family val="2"/>
      <b val="1"/>
      <i val="1"/>
      <color theme="1"/>
      <sz val="17"/>
    </font>
    <font>
      <name val="Browallia New"/>
      <charset val="222"/>
      <family val="2"/>
      <sz val="12"/>
    </font>
    <font>
      <name val="Cordia New"/>
      <charset val="222"/>
      <family val="2"/>
      <sz val="12"/>
    </font>
    <font>
      <name val="Browallia New"/>
      <family val="2"/>
      <sz val="11"/>
    </font>
    <font>
      <name val="Browallia New"/>
      <family val="2"/>
      <i val="1"/>
      <sz val="11"/>
    </font>
    <font>
      <name val="Browallia New"/>
      <family val="2"/>
      <b val="1"/>
      <i val="1"/>
      <color theme="1"/>
      <sz val="18"/>
    </font>
    <font>
      <name val="Browallia New"/>
      <charset val="222"/>
      <family val="2"/>
      <i val="1"/>
      <sz val="12"/>
    </font>
    <font>
      <name val="Browallia New"/>
      <charset val="222"/>
      <family val="2"/>
      <color theme="1"/>
      <sz val="12"/>
    </font>
    <font>
      <name val="Browallia New"/>
      <charset val="222"/>
      <family val="2"/>
      <sz val="11"/>
    </font>
    <font>
      <name val="Browallia New"/>
      <charset val="222"/>
      <family val="2"/>
      <b val="1"/>
      <sz val="11"/>
    </font>
    <font>
      <name val="Browallia New"/>
      <charset val="222"/>
      <family val="2"/>
      <sz val="10"/>
    </font>
    <font>
      <name val="Browallia New"/>
      <charset val="222"/>
      <family val="2"/>
      <b val="1"/>
      <i val="1"/>
      <sz val="11"/>
    </font>
    <font>
      <name val="Browallia New"/>
      <charset val="222"/>
      <family val="2"/>
      <color theme="1"/>
      <sz val="11"/>
    </font>
    <font>
      <name val="Browallia New"/>
      <family val="2"/>
      <color theme="1"/>
      <sz val="12"/>
    </font>
    <font>
      <name val="Cordia New"/>
      <family val="2"/>
      <b val="1"/>
      <sz val="14"/>
    </font>
    <font>
      <name val="Cordia New"/>
      <charset val="222"/>
      <family val="2"/>
      <sz val="14"/>
    </font>
    <font>
      <name val="Arial Black"/>
      <charset val="222"/>
      <family val="2"/>
      <b val="1"/>
      <color theme="1"/>
      <sz val="25"/>
    </font>
    <font>
      <name val="Arial"/>
      <charset val="222"/>
      <family val="2"/>
      <b val="1"/>
      <color theme="1"/>
      <sz val="11"/>
    </font>
    <font>
      <name val="Arial"/>
      <charset val="222"/>
      <family val="2"/>
      <b val="1"/>
      <color theme="1"/>
      <sz val="14"/>
    </font>
    <font>
      <name val="AngsanaUPC"/>
      <charset val="222"/>
      <family val="1"/>
      <color theme="1"/>
      <sz val="14"/>
    </font>
    <font>
      <name val="Arial"/>
      <charset val="222"/>
      <family val="2"/>
      <color theme="1"/>
      <sz val="7"/>
    </font>
    <font>
      <name val="Arial"/>
      <charset val="222"/>
      <family val="2"/>
      <b val="1"/>
      <color theme="1"/>
      <sz val="6"/>
    </font>
    <font>
      <name val="AngsanaUPC"/>
      <charset val="222"/>
      <family val="1"/>
      <color theme="1"/>
      <sz val="6"/>
    </font>
    <font>
      <name val="Browallia New"/>
      <charset val="222"/>
      <family val="2"/>
      <b val="1"/>
      <color theme="1"/>
      <sz val="16"/>
    </font>
    <font>
      <name val="Browallia New"/>
      <charset val="222"/>
      <family val="2"/>
      <color theme="1"/>
      <sz val="14"/>
    </font>
    <font>
      <name val="Browallia New"/>
      <charset val="222"/>
      <family val="2"/>
      <color theme="1"/>
      <sz val="9"/>
    </font>
    <font>
      <name val="Browallia New"/>
      <charset val="222"/>
      <family val="2"/>
      <color theme="1"/>
      <sz val="8"/>
    </font>
  </fonts>
  <fills count="2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</borders>
  <cellStyleXfs count="247">
    <xf numFmtId="0" fontId="8" fillId="0" borderId="0"/>
    <xf numFmtId="165" fontId="8" fillId="0" borderId="0"/>
    <xf numFmtId="165" fontId="12" fillId="0" borderId="0"/>
    <xf numFmtId="0" fontId="12" fillId="0" borderId="0"/>
    <xf numFmtId="0" fontId="11" fillId="0" borderId="0"/>
    <xf numFmtId="0" fontId="15" fillId="0" borderId="0"/>
    <xf numFmtId="172" fontId="11" fillId="0" borderId="0"/>
    <xf numFmtId="165" fontId="15" fillId="0" borderId="0"/>
    <xf numFmtId="0" fontId="18" fillId="0" borderId="0"/>
    <xf numFmtId="0" fontId="78" fillId="0" borderId="0"/>
    <xf numFmtId="165" fontId="12" fillId="0" borderId="0"/>
    <xf numFmtId="43" fontId="78" fillId="0" borderId="0"/>
    <xf numFmtId="0" fontId="12" fillId="0" borderId="0"/>
    <xf numFmtId="0" fontId="14" fillId="0" borderId="0"/>
    <xf numFmtId="165" fontId="14" fillId="0" borderId="0"/>
    <xf numFmtId="0" fontId="14" fillId="0" borderId="0"/>
    <xf numFmtId="165" fontId="14" fillId="0" borderId="0"/>
    <xf numFmtId="0" fontId="78" fillId="0" borderId="0"/>
    <xf numFmtId="43" fontId="78" fillId="0" borderId="0"/>
    <xf numFmtId="43" fontId="14" fillId="0" borderId="0"/>
    <xf numFmtId="43" fontId="78" fillId="0" borderId="0"/>
    <xf numFmtId="0" fontId="78" fillId="0" borderId="0"/>
    <xf numFmtId="0" fontId="15" fillId="0" borderId="0"/>
    <xf numFmtId="165" fontId="12" fillId="0" borderId="0"/>
    <xf numFmtId="0" fontId="12" fillId="0" borderId="0"/>
    <xf numFmtId="0" fontId="78" fillId="0" borderId="0"/>
    <xf numFmtId="43" fontId="78" fillId="0" borderId="0"/>
    <xf numFmtId="0" fontId="14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7" fontId="11" fillId="0" borderId="0"/>
    <xf numFmtId="0" fontId="11" fillId="0" borderId="0"/>
    <xf numFmtId="0" fontId="14" fillId="0" borderId="0"/>
    <xf numFmtId="43" fontId="78" fillId="0" borderId="0"/>
    <xf numFmtId="0" fontId="78" fillId="0" borderId="0"/>
    <xf numFmtId="17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43" fontId="8" fillId="0" borderId="0"/>
    <xf numFmtId="165" fontId="15" fillId="0" borderId="0"/>
    <xf numFmtId="0" fontId="78" fillId="0" borderId="0"/>
    <xf numFmtId="43" fontId="8" fillId="0" borderId="0"/>
    <xf numFmtId="165" fontId="12" fillId="0" borderId="0"/>
    <xf numFmtId="0" fontId="12" fillId="0" borderId="0"/>
    <xf numFmtId="0" fontId="78" fillId="0" borderId="0"/>
    <xf numFmtId="170" fontId="78" fillId="0" borderId="0"/>
    <xf numFmtId="165" fontId="12" fillId="0" borderId="0"/>
    <xf numFmtId="166" fontId="78" fillId="0" borderId="0"/>
    <xf numFmtId="167" fontId="78" fillId="0" borderId="0"/>
    <xf numFmtId="165" fontId="12" fillId="0" borderId="0"/>
    <xf numFmtId="0" fontId="12" fillId="0" borderId="0"/>
    <xf numFmtId="0" fontId="49" fillId="0" borderId="0"/>
    <xf numFmtId="0" fontId="50" fillId="4" borderId="0"/>
    <xf numFmtId="0" fontId="50" fillId="4" borderId="0"/>
    <xf numFmtId="0" fontId="50" fillId="5" borderId="0"/>
    <xf numFmtId="0" fontId="50" fillId="5" borderId="0"/>
    <xf numFmtId="0" fontId="50" fillId="6" borderId="0"/>
    <xf numFmtId="0" fontId="50" fillId="6" borderId="0"/>
    <xf numFmtId="0" fontId="50" fillId="7" borderId="0"/>
    <xf numFmtId="0" fontId="50" fillId="7" borderId="0"/>
    <xf numFmtId="0" fontId="50" fillId="8" borderId="0"/>
    <xf numFmtId="0" fontId="50" fillId="8" borderId="0"/>
    <xf numFmtId="0" fontId="50" fillId="9" borderId="0"/>
    <xf numFmtId="0" fontId="50" fillId="9" borderId="0"/>
    <xf numFmtId="0" fontId="50" fillId="10" borderId="0"/>
    <xf numFmtId="0" fontId="50" fillId="10" borderId="0"/>
    <xf numFmtId="0" fontId="50" fillId="11" borderId="0"/>
    <xf numFmtId="0" fontId="50" fillId="11" borderId="0"/>
    <xf numFmtId="0" fontId="50" fillId="12" borderId="0"/>
    <xf numFmtId="0" fontId="50" fillId="12" borderId="0"/>
    <xf numFmtId="0" fontId="50" fillId="7" borderId="0"/>
    <xf numFmtId="0" fontId="50" fillId="7" borderId="0"/>
    <xf numFmtId="0" fontId="50" fillId="10" borderId="0"/>
    <xf numFmtId="0" fontId="50" fillId="10" borderId="0"/>
    <xf numFmtId="0" fontId="50" fillId="13" borderId="0"/>
    <xf numFmtId="0" fontId="50" fillId="13" borderId="0"/>
    <xf numFmtId="0" fontId="51" fillId="14" borderId="0"/>
    <xf numFmtId="0" fontId="51" fillId="14" borderId="0"/>
    <xf numFmtId="0" fontId="51" fillId="11" borderId="0"/>
    <xf numFmtId="0" fontId="51" fillId="11" borderId="0"/>
    <xf numFmtId="0" fontId="51" fillId="12" borderId="0"/>
    <xf numFmtId="0" fontId="51" fillId="12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17" borderId="0"/>
    <xf numFmtId="0" fontId="51" fillId="17" borderId="0"/>
    <xf numFmtId="0" fontId="51" fillId="18" borderId="0"/>
    <xf numFmtId="0" fontId="51" fillId="18" borderId="0"/>
    <xf numFmtId="0" fontId="51" fillId="19" borderId="0"/>
    <xf numFmtId="0" fontId="51" fillId="19" borderId="0"/>
    <xf numFmtId="0" fontId="51" fillId="20" borderId="0"/>
    <xf numFmtId="0" fontId="51" fillId="20" borderId="0"/>
    <xf numFmtId="0" fontId="51" fillId="15" borderId="0"/>
    <xf numFmtId="0" fontId="51" fillId="15" borderId="0"/>
    <xf numFmtId="0" fontId="51" fillId="16" borderId="0"/>
    <xf numFmtId="0" fontId="51" fillId="16" borderId="0"/>
    <xf numFmtId="0" fontId="51" fillId="21" borderId="0"/>
    <xf numFmtId="0" fontId="51" fillId="21" borderId="0"/>
    <xf numFmtId="0" fontId="52" fillId="5" borderId="0"/>
    <xf numFmtId="0" fontId="52" fillId="5" borderId="0"/>
    <xf numFmtId="0" fontId="53" fillId="22" borderId="51"/>
    <xf numFmtId="0" fontId="53" fillId="22" borderId="51"/>
    <xf numFmtId="0" fontId="54" fillId="23" borderId="52"/>
    <xf numFmtId="0" fontId="54" fillId="23" borderId="52"/>
    <xf numFmtId="172" fontId="11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0" fontId="55" fillId="0" borderId="0"/>
    <xf numFmtId="0" fontId="55" fillId="0" borderId="0"/>
    <xf numFmtId="0" fontId="56" fillId="6" borderId="0"/>
    <xf numFmtId="0" fontId="56" fillId="6" borderId="0"/>
    <xf numFmtId="0" fontId="57" fillId="0" borderId="53"/>
    <xf numFmtId="0" fontId="57" fillId="0" borderId="53"/>
    <xf numFmtId="0" fontId="58" fillId="0" borderId="54"/>
    <xf numFmtId="0" fontId="58" fillId="0" borderId="54"/>
    <xf numFmtId="0" fontId="59" fillId="0" borderId="55"/>
    <xf numFmtId="0" fontId="59" fillId="0" borderId="55"/>
    <xf numFmtId="0" fontId="59" fillId="0" borderId="0"/>
    <xf numFmtId="0" fontId="59" fillId="0" borderId="0"/>
    <xf numFmtId="0" fontId="60" fillId="9" borderId="51"/>
    <xf numFmtId="0" fontId="60" fillId="9" borderId="51"/>
    <xf numFmtId="0" fontId="61" fillId="0" borderId="56"/>
    <xf numFmtId="0" fontId="61" fillId="0" borderId="56"/>
    <xf numFmtId="0" fontId="62" fillId="24" borderId="0"/>
    <xf numFmtId="0" fontId="62" fillId="24" borderId="0"/>
    <xf numFmtId="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78" fillId="0" borderId="0"/>
    <xf numFmtId="0" fontId="78" fillId="0" borderId="0"/>
    <xf numFmtId="0" fontId="78" fillId="0" borderId="0"/>
    <xf numFmtId="0" fontId="63" fillId="25" borderId="57"/>
    <xf numFmtId="0" fontId="63" fillId="25" borderId="57"/>
    <xf numFmtId="0" fontId="64" fillId="22" borderId="58"/>
    <xf numFmtId="0" fontId="64" fillId="22" borderId="58"/>
    <xf numFmtId="0" fontId="49" fillId="0" borderId="0"/>
    <xf numFmtId="0" fontId="65" fillId="0" borderId="0"/>
    <xf numFmtId="0" fontId="65" fillId="0" borderId="0"/>
    <xf numFmtId="0" fontId="66" fillId="0" borderId="59"/>
    <xf numFmtId="0" fontId="66" fillId="0" borderId="59"/>
    <xf numFmtId="0" fontId="67" fillId="0" borderId="0"/>
    <xf numFmtId="0" fontId="67" fillId="0" borderId="0"/>
    <xf numFmtId="167" fontId="15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65" fontId="12" fillId="0" borderId="0"/>
    <xf numFmtId="170" fontId="7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49" fillId="0" borderId="0"/>
    <xf numFmtId="165" fontId="12" fillId="0" borderId="0"/>
    <xf numFmtId="169" fontId="78" fillId="0" borderId="0"/>
    <xf numFmtId="166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4" fontId="78" fillId="0" borderId="0"/>
    <xf numFmtId="165" fontId="12" fillId="0" borderId="0"/>
    <xf numFmtId="0" fontId="12" fillId="0" borderId="0"/>
    <xf numFmtId="0" fontId="78" fillId="0" borderId="0"/>
    <xf numFmtId="165" fontId="12" fillId="0" borderId="0"/>
    <xf numFmtId="165" fontId="12" fillId="0" borderId="0"/>
    <xf numFmtId="165" fontId="12" fillId="0" borderId="0"/>
    <xf numFmtId="0" fontId="12" fillId="0" borderId="0"/>
    <xf numFmtId="0" fontId="12" fillId="0" borderId="0"/>
    <xf numFmtId="0" fontId="12" fillId="0" borderId="0"/>
    <xf numFmtId="165" fontId="12" fillId="0" borderId="0"/>
    <xf numFmtId="0" fontId="12" fillId="0" borderId="0"/>
    <xf numFmtId="167" fontId="78" fillId="0" borderId="0"/>
    <xf numFmtId="167" fontId="78" fillId="0" borderId="0"/>
    <xf numFmtId="0" fontId="12" fillId="0" borderId="0"/>
    <xf numFmtId="165" fontId="12" fillId="0" borderId="0"/>
    <xf numFmtId="164" fontId="78" fillId="0" borderId="0"/>
    <xf numFmtId="170" fontId="11" fillId="0" borderId="0"/>
    <xf numFmtId="166" fontId="78" fillId="0" borderId="0"/>
    <xf numFmtId="165" fontId="12" fillId="0" borderId="0"/>
    <xf numFmtId="0" fontId="12" fillId="0" borderId="0"/>
    <xf numFmtId="165" fontId="12" fillId="0" borderId="0"/>
    <xf numFmtId="165" fontId="12" fillId="0" borderId="0"/>
    <xf numFmtId="0" fontId="12" fillId="0" borderId="0"/>
    <xf numFmtId="167" fontId="78" fillId="0" borderId="0"/>
    <xf numFmtId="165" fontId="12" fillId="0" borderId="0"/>
    <xf numFmtId="0" fontId="12" fillId="0" borderId="0"/>
    <xf numFmtId="169" fontId="14" fillId="0" borderId="0"/>
    <xf numFmtId="165" fontId="12" fillId="0" borderId="0"/>
    <xf numFmtId="164" fontId="11" fillId="0" borderId="0"/>
    <xf numFmtId="0" fontId="14" fillId="0" borderId="0"/>
    <xf numFmtId="0" fontId="12" fillId="0" borderId="0"/>
  </cellStyleXfs>
  <cellXfs count="636">
    <xf numFmtId="0" fontId="0" fillId="0" borderId="0" pivotButton="0" quotePrefix="0" xfId="0"/>
    <xf numFmtId="0" fontId="20" fillId="0" borderId="0" applyAlignment="1" pivotButton="0" quotePrefix="0" xfId="8">
      <alignment horizontal="left" vertical="center"/>
    </xf>
    <xf numFmtId="0" fontId="21" fillId="0" borderId="0" applyAlignment="1" pivotButton="0" quotePrefix="0" xfId="8">
      <alignment horizontal="left" vertical="center"/>
    </xf>
    <xf numFmtId="0" fontId="22" fillId="0" borderId="0" pivotButton="0" quotePrefix="0" xfId="8"/>
    <xf numFmtId="0" fontId="23" fillId="0" borderId="24" applyAlignment="1" pivotButton="0" quotePrefix="0" xfId="8">
      <alignment horizontal="left" vertical="center"/>
    </xf>
    <xf numFmtId="0" fontId="24" fillId="0" borderId="24" applyAlignment="1" pivotButton="0" quotePrefix="0" xfId="8">
      <alignment horizontal="left" vertical="center"/>
    </xf>
    <xf numFmtId="0" fontId="25" fillId="0" borderId="24" pivotButton="0" quotePrefix="0" xfId="8"/>
    <xf numFmtId="0" fontId="17" fillId="0" borderId="0" applyAlignment="1" pivotButton="0" quotePrefix="0" xfId="13">
      <alignment horizontal="center"/>
    </xf>
    <xf numFmtId="0" fontId="17" fillId="0" borderId="0" pivotButton="0" quotePrefix="0" xfId="13"/>
    <xf numFmtId="0" fontId="23" fillId="0" borderId="0" applyAlignment="1" pivotButton="0" quotePrefix="0" xfId="8">
      <alignment horizontal="left" vertical="center"/>
    </xf>
    <xf numFmtId="0" fontId="24" fillId="0" borderId="0" applyAlignment="1" pivotButton="0" quotePrefix="0" xfId="8">
      <alignment horizontal="left" vertical="center"/>
    </xf>
    <xf numFmtId="0" fontId="25" fillId="0" borderId="0" pivotButton="0" quotePrefix="0" xfId="8"/>
    <xf numFmtId="0" fontId="30" fillId="0" borderId="0" applyAlignment="1" pivotButton="0" quotePrefix="0" xfId="13">
      <alignment vertical="center"/>
    </xf>
    <xf numFmtId="0" fontId="13" fillId="0" borderId="0" pivotButton="0" quotePrefix="0" xfId="15"/>
    <xf numFmtId="0" fontId="30" fillId="0" borderId="0" applyAlignment="1" pivotButton="0" quotePrefix="0" xfId="15">
      <alignment horizontal="center"/>
    </xf>
    <xf numFmtId="0" fontId="13" fillId="0" borderId="0" applyAlignment="1" pivotButton="0" quotePrefix="0" xfId="15">
      <alignment vertical="center"/>
    </xf>
    <xf numFmtId="0" fontId="28" fillId="0" borderId="0" applyAlignment="1" pivotButton="0" quotePrefix="0" xfId="15">
      <alignment horizontal="left" vertical="center"/>
    </xf>
    <xf numFmtId="0" fontId="28" fillId="0" borderId="0" applyAlignment="1" pivotButton="0" quotePrefix="0" xfId="15">
      <alignment vertical="center"/>
    </xf>
    <xf numFmtId="0" fontId="29" fillId="0" borderId="0" applyAlignment="1" pivotButton="0" quotePrefix="0" xfId="15">
      <alignment vertical="center"/>
    </xf>
    <xf numFmtId="164" fontId="28" fillId="0" borderId="24" applyAlignment="1" pivotButton="0" quotePrefix="0" xfId="15">
      <alignment horizontal="right" vertical="center"/>
    </xf>
    <xf numFmtId="165" fontId="17" fillId="0" borderId="0" pivotButton="0" quotePrefix="0" xfId="16"/>
    <xf numFmtId="0" fontId="17" fillId="0" borderId="0" pivotButton="0" quotePrefix="0" xfId="15"/>
    <xf numFmtId="0" fontId="32" fillId="0" borderId="4" applyAlignment="1" pivotButton="0" quotePrefix="0" xfId="15">
      <alignment horizontal="center" vertical="center"/>
    </xf>
    <xf numFmtId="0" fontId="17" fillId="0" borderId="0" applyAlignment="1" pivotButton="0" quotePrefix="0" xfId="15">
      <alignment vertical="center"/>
    </xf>
    <xf numFmtId="0" fontId="34" fillId="0" borderId="5" applyAlignment="1" pivotButton="0" quotePrefix="0" xfId="15">
      <alignment horizontal="center" vertical="center"/>
    </xf>
    <xf numFmtId="0" fontId="33" fillId="0" borderId="7" applyAlignment="1" pivotButton="0" quotePrefix="0" xfId="15">
      <alignment horizontal="center" vertical="center"/>
    </xf>
    <xf numFmtId="0" fontId="33" fillId="0" borderId="7" applyAlignment="1" pivotButton="0" quotePrefix="0" xfId="15">
      <alignment horizontal="left" vertical="center"/>
    </xf>
    <xf numFmtId="0" fontId="34" fillId="0" borderId="17" applyAlignment="1" pivotButton="0" quotePrefix="0" xfId="15">
      <alignment horizontal="center" vertical="center"/>
    </xf>
    <xf numFmtId="0" fontId="33" fillId="0" borderId="22" applyAlignment="1" pivotButton="0" quotePrefix="0" xfId="15">
      <alignment horizontal="left" vertical="center"/>
    </xf>
    <xf numFmtId="0" fontId="31" fillId="0" borderId="27" applyAlignment="1" pivotButton="0" quotePrefix="0" xfId="15">
      <alignment horizontal="center" vertical="center"/>
    </xf>
    <xf numFmtId="0" fontId="31" fillId="0" borderId="21" applyAlignment="1" pivotButton="0" quotePrefix="0" xfId="15">
      <alignment horizontal="center" vertical="center"/>
    </xf>
    <xf numFmtId="0" fontId="31" fillId="0" borderId="23" applyAlignment="1" pivotButton="0" quotePrefix="0" xfId="15">
      <alignment horizontal="right" vertical="center"/>
    </xf>
    <xf numFmtId="0" fontId="31" fillId="0" borderId="0" applyAlignment="1" pivotButton="0" quotePrefix="0" xfId="15">
      <alignment vertical="center"/>
    </xf>
    <xf numFmtId="0" fontId="35" fillId="0" borderId="0" applyAlignment="1" pivotButton="0" quotePrefix="0" xfId="15">
      <alignment horizontal="center" vertical="center"/>
    </xf>
    <xf numFmtId="165" fontId="35" fillId="0" borderId="0" applyAlignment="1" pivotButton="0" quotePrefix="0" xfId="16">
      <alignment vertical="center"/>
    </xf>
    <xf numFmtId="0" fontId="35" fillId="0" borderId="0" applyAlignment="1" pivotButton="0" quotePrefix="0" xfId="15">
      <alignment vertical="center"/>
    </xf>
    <xf numFmtId="0" fontId="36" fillId="0" borderId="0" applyAlignment="1" pivotButton="0" quotePrefix="0" xfId="15">
      <alignment horizontal="left" vertical="center"/>
    </xf>
    <xf numFmtId="0" fontId="10" fillId="0" borderId="0" applyAlignment="1" pivotButton="0" quotePrefix="0" xfId="15">
      <alignment horizontal="center"/>
    </xf>
    <xf numFmtId="0" fontId="10" fillId="0" borderId="0" applyAlignment="1" pivotButton="0" quotePrefix="0" xfId="15">
      <alignment horizontal="left"/>
    </xf>
    <xf numFmtId="0" fontId="17" fillId="0" borderId="0" applyAlignment="1" pivotButton="0" quotePrefix="0" xfId="15">
      <alignment horizontal="center"/>
    </xf>
    <xf numFmtId="165" fontId="37" fillId="0" borderId="0" pivotButton="0" quotePrefix="0" xfId="16"/>
    <xf numFmtId="0" fontId="34" fillId="0" borderId="16" applyAlignment="1" pivotButton="0" quotePrefix="0" xfId="15">
      <alignment horizontal="center" vertical="center"/>
    </xf>
    <xf numFmtId="0" fontId="33" fillId="0" borderId="28" applyAlignment="1" pivotButton="0" quotePrefix="0" xfId="15">
      <alignment horizontal="center" vertical="center"/>
    </xf>
    <xf numFmtId="0" fontId="34" fillId="0" borderId="26" applyAlignment="1" pivotButton="0" quotePrefix="0" xfId="15">
      <alignment horizontal="center" vertical="center"/>
    </xf>
    <xf numFmtId="0" fontId="33" fillId="0" borderId="31" applyAlignment="1" pivotButton="0" quotePrefix="0" xfId="15">
      <alignment horizontal="right" vertical="center"/>
    </xf>
    <xf numFmtId="0" fontId="33" fillId="0" borderId="32" applyAlignment="1" pivotButton="0" quotePrefix="0" xfId="15">
      <alignment horizontal="right" vertical="center"/>
    </xf>
    <xf numFmtId="0" fontId="33" fillId="0" borderId="33" applyAlignment="1" pivotButton="0" quotePrefix="0" xfId="15">
      <alignment horizontal="right" vertical="center"/>
    </xf>
    <xf numFmtId="0" fontId="9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0" fontId="19" fillId="0" borderId="0" applyAlignment="1" pivotButton="0" quotePrefix="0" xfId="8">
      <alignment vertical="center"/>
    </xf>
    <xf numFmtId="166" fontId="41" fillId="2" borderId="34" pivotButton="0" quotePrefix="0" xfId="36"/>
    <xf numFmtId="0" fontId="42" fillId="2" borderId="0" applyAlignment="1" pivotButton="0" quotePrefix="0" xfId="4">
      <alignment vertical="center"/>
    </xf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7" fontId="41" fillId="2" borderId="0" pivotButton="0" quotePrefix="0" xfId="36"/>
    <xf numFmtId="167" fontId="41" fillId="2" borderId="35" pivotButton="0" quotePrefix="0" xfId="36"/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7" fontId="14" fillId="2" borderId="0" pivotButton="0" quotePrefix="0" xfId="36"/>
    <xf numFmtId="167" fontId="14" fillId="2" borderId="35" pivotButton="0" quotePrefix="0" xfId="36"/>
    <xf numFmtId="165" fontId="47" fillId="2" borderId="50" applyAlignment="1" pivotButton="0" quotePrefix="0" xfId="7">
      <alignment vertical="center"/>
    </xf>
    <xf numFmtId="0" fontId="68" fillId="2" borderId="0" applyAlignment="1" pivotButton="0" quotePrefix="0" xfId="0">
      <alignment vertical="center"/>
    </xf>
    <xf numFmtId="0" fontId="69" fillId="2" borderId="0" applyAlignment="1" pivotButton="0" quotePrefix="0" xfId="4">
      <alignment vertical="center"/>
    </xf>
    <xf numFmtId="0" fontId="15" fillId="2" borderId="0" pivotButton="0" quotePrefix="0" xfId="22"/>
    <xf numFmtId="167" fontId="70" fillId="2" borderId="0" pivotButton="0" quotePrefix="0" xfId="36"/>
    <xf numFmtId="0" fontId="43" fillId="2" borderId="0" pivotButton="0" quotePrefix="0" xfId="22"/>
    <xf numFmtId="0" fontId="42" fillId="2" borderId="34" applyAlignment="1" pivotButton="0" quotePrefix="0" xfId="37">
      <alignment horizontal="center" vertical="center"/>
    </xf>
    <xf numFmtId="0" fontId="42" fillId="2" borderId="0" applyAlignment="1" pivotButton="0" quotePrefix="0" xfId="37">
      <alignment vertical="center"/>
    </xf>
    <xf numFmtId="0" fontId="42" fillId="3" borderId="0" applyAlignment="1" pivotButton="0" quotePrefix="0" xfId="37">
      <alignment vertical="center"/>
    </xf>
    <xf numFmtId="0" fontId="13" fillId="3" borderId="0" applyAlignment="1" pivotButton="0" quotePrefix="0" xfId="37">
      <alignment vertical="center"/>
    </xf>
    <xf numFmtId="0" fontId="13" fillId="2" borderId="0" applyAlignment="1" pivotButton="0" quotePrefix="0" xfId="37">
      <alignment vertical="center"/>
    </xf>
    <xf numFmtId="0" fontId="42" fillId="2" borderId="36" applyAlignment="1" pivotButton="0" quotePrefix="0" xfId="37">
      <alignment horizontal="center" vertical="center"/>
    </xf>
    <xf numFmtId="0" fontId="42" fillId="2" borderId="37" applyAlignment="1" pivotButton="0" quotePrefix="0" xfId="37">
      <alignment vertical="center"/>
    </xf>
    <xf numFmtId="0" fontId="42" fillId="2" borderId="0" applyAlignment="1" pivotButton="0" quotePrefix="0" xfId="37">
      <alignment horizontal="center" vertical="center"/>
    </xf>
    <xf numFmtId="165" fontId="71" fillId="2" borderId="11" applyAlignment="1" pivotButton="0" quotePrefix="0" xfId="39">
      <alignment horizontal="center" vertical="center"/>
    </xf>
    <xf numFmtId="168" fontId="72" fillId="2" borderId="0" applyAlignment="1" pivotButton="0" quotePrefix="0" xfId="19">
      <alignment vertical="center"/>
    </xf>
    <xf numFmtId="165" fontId="71" fillId="2" borderId="1" applyAlignment="1" pivotButton="0" quotePrefix="0" xfId="39">
      <alignment horizontal="center" vertical="center"/>
    </xf>
    <xf numFmtId="165" fontId="71" fillId="2" borderId="2" applyAlignment="1" pivotButton="0" quotePrefix="0" xfId="39">
      <alignment horizontal="center" vertical="center"/>
    </xf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41" fillId="2" borderId="41" applyAlignment="1" pivotButton="0" quotePrefix="0" xfId="37">
      <alignment vertical="center"/>
    </xf>
    <xf numFmtId="0" fontId="41" fillId="2" borderId="39" applyAlignment="1" pivotButton="0" quotePrefix="0" xfId="38">
      <alignment horizontal="center" vertical="center"/>
    </xf>
    <xf numFmtId="0" fontId="46" fillId="2" borderId="44" applyAlignment="1" pivotButton="0" quotePrefix="0" xfId="38">
      <alignment vertical="center"/>
    </xf>
    <xf numFmtId="0" fontId="41" fillId="2" borderId="65" applyAlignment="1" pivotButton="0" quotePrefix="0" xfId="37">
      <alignment vertical="center"/>
    </xf>
    <xf numFmtId="0" fontId="46" fillId="2" borderId="61" applyAlignment="1" pivotButton="0" quotePrefix="0" xfId="38">
      <alignment vertical="center"/>
    </xf>
    <xf numFmtId="0" fontId="41" fillId="2" borderId="68" applyAlignment="1" pivotButton="0" quotePrefix="0" xfId="38">
      <alignment horizontal="center" vertical="center"/>
    </xf>
    <xf numFmtId="0" fontId="41" fillId="2" borderId="42" applyAlignment="1" pivotButton="0" quotePrefix="0" xfId="37">
      <alignment vertical="center"/>
    </xf>
    <xf numFmtId="165" fontId="41" fillId="2" borderId="39" applyAlignment="1" pivotButton="0" quotePrefix="0" xfId="58">
      <alignment vertical="center"/>
    </xf>
    <xf numFmtId="0" fontId="45" fillId="2" borderId="41" applyAlignment="1" pivotButton="0" quotePrefix="0" xfId="37">
      <alignment vertical="center"/>
    </xf>
    <xf numFmtId="0" fontId="45" fillId="2" borderId="42" applyAlignment="1" pivotButton="0" quotePrefix="0" xfId="37">
      <alignment vertical="center"/>
    </xf>
    <xf numFmtId="0" fontId="41" fillId="2" borderId="41" applyAlignment="1" pivotButton="0" quotePrefix="0" xfId="37">
      <alignment horizontal="left" vertical="center"/>
    </xf>
    <xf numFmtId="0" fontId="41" fillId="2" borderId="42" applyAlignment="1" pivotButton="0" quotePrefix="0" xfId="38">
      <alignment vertical="center"/>
    </xf>
    <xf numFmtId="0" fontId="41" fillId="2" borderId="69" applyAlignment="1" pivotButton="0" quotePrefix="0" xfId="38">
      <alignment horizontal="center" vertical="center"/>
    </xf>
    <xf numFmtId="165" fontId="41" fillId="2" borderId="69" applyAlignment="1" pivotButton="0" quotePrefix="0" xfId="58">
      <alignment vertical="center"/>
    </xf>
    <xf numFmtId="49" fontId="39" fillId="0" borderId="0" applyAlignment="1" pivotButton="0" quotePrefix="1" xfId="16">
      <alignment horizontal="right" vertical="center"/>
    </xf>
    <xf numFmtId="0" fontId="41" fillId="2" borderId="42" applyAlignment="1" pivotButton="0" quotePrefix="0" xfId="232">
      <alignment vertical="center"/>
    </xf>
    <xf numFmtId="0" fontId="41" fillId="2" borderId="39" applyAlignment="1" pivotButton="0" quotePrefix="0" xfId="232">
      <alignment horizontal="center" vertical="center"/>
    </xf>
    <xf numFmtId="0" fontId="41" fillId="2" borderId="0" applyAlignment="1" pivotButton="0" quotePrefix="0" xfId="232">
      <alignment vertical="center"/>
    </xf>
    <xf numFmtId="0" fontId="41" fillId="2" borderId="60" applyAlignment="1" pivotButton="0" quotePrefix="0" xfId="232">
      <alignment vertical="center"/>
    </xf>
    <xf numFmtId="0" fontId="42" fillId="2" borderId="37" applyAlignment="1" pivotButton="0" quotePrefix="0" xfId="37">
      <alignment horizontal="center" vertical="center"/>
    </xf>
    <xf numFmtId="0" fontId="13" fillId="2" borderId="81" applyAlignment="1" pivotButton="0" quotePrefix="0" xfId="37">
      <alignment vertical="center"/>
    </xf>
    <xf numFmtId="0" fontId="41" fillId="2" borderId="40" applyAlignment="1" pivotButton="0" quotePrefix="0" xfId="38">
      <alignment horizontal="center" vertical="center"/>
    </xf>
    <xf numFmtId="0" fontId="41" fillId="2" borderId="82" applyAlignment="1" pivotButton="0" quotePrefix="0" xfId="38">
      <alignment horizontal="center" vertical="center"/>
    </xf>
    <xf numFmtId="0" fontId="45" fillId="2" borderId="40" applyAlignment="1" pivotButton="0" quotePrefix="0" xfId="38">
      <alignment horizontal="center" vertical="center"/>
    </xf>
    <xf numFmtId="0" fontId="41" fillId="2" borderId="40" applyAlignment="1" pivotButton="0" quotePrefix="0" xfId="232">
      <alignment horizontal="center" vertical="center"/>
    </xf>
    <xf numFmtId="0" fontId="41" fillId="2" borderId="81" applyAlignment="1" pivotButton="0" quotePrefix="0" xfId="38">
      <alignment horizontal="center" vertical="center"/>
    </xf>
    <xf numFmtId="0" fontId="41" fillId="2" borderId="64" applyAlignment="1" pivotButton="0" quotePrefix="0" xfId="38">
      <alignment horizontal="center" vertical="center"/>
    </xf>
    <xf numFmtId="165" fontId="41" fillId="2" borderId="68" applyAlignment="1" pivotButton="0" quotePrefix="0" xfId="58">
      <alignment vertical="center"/>
    </xf>
    <xf numFmtId="0" fontId="46" fillId="2" borderId="0" applyAlignment="1" pivotButton="0" quotePrefix="0" xfId="232">
      <alignment vertical="center"/>
    </xf>
    <xf numFmtId="165" fontId="76" fillId="2" borderId="48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5" fontId="41" fillId="2" borderId="43" applyAlignment="1" pivotButton="0" quotePrefix="0" xfId="58">
      <alignment vertical="center"/>
    </xf>
    <xf numFmtId="0" fontId="46" fillId="2" borderId="60" applyAlignment="1" pivotButton="0" quotePrefix="0" xfId="232">
      <alignment vertical="center"/>
    </xf>
    <xf numFmtId="165" fontId="41" fillId="2" borderId="64" applyAlignment="1" pivotButton="0" quotePrefix="0" xfId="58">
      <alignment vertical="center"/>
    </xf>
    <xf numFmtId="165" fontId="41" fillId="2" borderId="64" applyAlignment="1" pivotButton="0" quotePrefix="0" xfId="58">
      <alignment vertical="center"/>
    </xf>
    <xf numFmtId="0" fontId="73" fillId="2" borderId="0" applyAlignment="1" pivotButton="0" quotePrefix="0" xfId="232">
      <alignment vertical="center"/>
    </xf>
    <xf numFmtId="0" fontId="1" fillId="2" borderId="0" pivotButton="0" quotePrefix="0" xfId="241"/>
    <xf numFmtId="166" fontId="47" fillId="2" borderId="0" applyAlignment="1" pivotButton="0" quotePrefix="0" xfId="36">
      <alignment horizontal="center" vertical="center"/>
    </xf>
    <xf numFmtId="167" fontId="47" fillId="2" borderId="0" applyAlignment="1" pivotButton="0" quotePrefix="0" xfId="36">
      <alignment vertical="center"/>
    </xf>
    <xf numFmtId="0" fontId="33" fillId="2" borderId="0" applyAlignment="1" pivotButton="0" quotePrefix="0" xfId="15">
      <alignment horizontal="right"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32" fillId="2" borderId="4" applyAlignment="1" pivotButton="0" quotePrefix="0" xfId="16">
      <alignment horizontal="center" vertical="center"/>
    </xf>
    <xf numFmtId="43" fontId="32" fillId="2" borderId="5" applyAlignment="1" pivotButton="0" quotePrefix="0" xfId="16">
      <alignment horizontal="right" vertical="center"/>
    </xf>
    <xf numFmtId="43" fontId="32" fillId="2" borderId="5" applyAlignment="1" pivotButton="0" quotePrefix="0" xfId="16">
      <alignment vertical="center"/>
    </xf>
    <xf numFmtId="43" fontId="32" fillId="2" borderId="17" applyAlignment="1" pivotButton="0" quotePrefix="0" xfId="16">
      <alignment vertical="center"/>
    </xf>
    <xf numFmtId="43" fontId="32" fillId="2" borderId="26" applyAlignment="1" pivotButton="0" quotePrefix="0" xfId="16">
      <alignment vertical="center"/>
    </xf>
    <xf numFmtId="43" fontId="38" fillId="2" borderId="1" applyAlignment="1" pivotButton="0" quotePrefix="0" xfId="16">
      <alignment vertical="center"/>
    </xf>
    <xf numFmtId="165" fontId="26" fillId="2" borderId="11" applyAlignment="1" pivotButton="0" quotePrefix="0" xfId="1">
      <alignment vertical="center"/>
    </xf>
    <xf numFmtId="43" fontId="26" fillId="2" borderId="27" applyAlignment="1" pivotButton="0" quotePrefix="0" xfId="0">
      <alignment horizontal="center" vertical="center"/>
    </xf>
    <xf numFmtId="43" fontId="26" fillId="2" borderId="3" applyAlignment="1" pivotButton="0" quotePrefix="0" xfId="0">
      <alignment horizontal="center" vertical="center"/>
    </xf>
    <xf numFmtId="165" fontId="31" fillId="2" borderId="77" applyAlignment="1" pivotButton="0" quotePrefix="0" xfId="15">
      <alignment horizontal="center" vertical="center"/>
    </xf>
    <xf numFmtId="0" fontId="81" fillId="2" borderId="4" applyAlignment="1" pivotButton="0" quotePrefix="0" xfId="0">
      <alignment horizontal="center" vertical="center"/>
    </xf>
    <xf numFmtId="0" fontId="81" fillId="2" borderId="4" applyAlignment="1" pivotButton="0" quotePrefix="0" xfId="0">
      <alignment vertical="center"/>
    </xf>
    <xf numFmtId="0" fontId="81" fillId="2" borderId="20" applyAlignment="1" pivotButton="0" quotePrefix="0" xfId="0">
      <alignment vertical="center"/>
    </xf>
    <xf numFmtId="165" fontId="81" fillId="2" borderId="4" applyAlignment="1" pivotButton="0" quotePrefix="0" xfId="1">
      <alignment vertical="center"/>
    </xf>
    <xf numFmtId="0" fontId="81" fillId="2" borderId="0" applyAlignment="1" pivotButton="0" quotePrefix="0" xfId="0">
      <alignment vertical="center"/>
    </xf>
    <xf numFmtId="0" fontId="82" fillId="2" borderId="73" applyAlignment="1" pivotButton="0" quotePrefix="1" xfId="0">
      <alignment horizontal="center" vertical="center"/>
    </xf>
    <xf numFmtId="0" fontId="82" fillId="2" borderId="74" applyAlignment="1" pivotButton="0" quotePrefix="0" xfId="0">
      <alignment vertical="center"/>
    </xf>
    <xf numFmtId="0" fontId="82" fillId="2" borderId="73" applyAlignment="1" pivotButton="0" quotePrefix="0" xfId="0">
      <alignment horizontal="center"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0" fontId="82" fillId="2" borderId="0" applyAlignment="1" pivotButton="0" quotePrefix="0" xfId="0">
      <alignment vertical="center"/>
    </xf>
    <xf numFmtId="0" fontId="81" fillId="2" borderId="3" applyAlignment="1" pivotButton="0" quotePrefix="1" xfId="0">
      <alignment horizontal="center" vertical="center"/>
    </xf>
    <xf numFmtId="0" fontId="81" fillId="2" borderId="75" applyAlignment="1" pivotButton="0" quotePrefix="0" xfId="0">
      <alignment horizontal="left" vertical="center"/>
    </xf>
    <xf numFmtId="0" fontId="81" fillId="2" borderId="76" applyAlignment="1" pivotButton="0" quotePrefix="0" xfId="0">
      <alignment vertical="center"/>
    </xf>
    <xf numFmtId="0" fontId="81" fillId="2" borderId="3" applyAlignment="1" pivotButton="0" quotePrefix="0" xfId="0">
      <alignment horizontal="center"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0" fontId="81" fillId="2" borderId="79" applyAlignment="1" pivotButton="0" quotePrefix="0" xfId="0">
      <alignment vertical="center"/>
    </xf>
    <xf numFmtId="0" fontId="81" fillId="2" borderId="79" applyAlignment="1" pivotButton="0" quotePrefix="0" xfId="0">
      <alignment horizontal="center" vertical="center"/>
    </xf>
    <xf numFmtId="0" fontId="81" fillId="2" borderId="80" applyAlignment="1" pivotButton="0" quotePrefix="0" xfId="0">
      <alignment vertical="center"/>
    </xf>
    <xf numFmtId="0" fontId="82" fillId="2" borderId="17" applyAlignment="1" pivotButton="0" quotePrefix="1" xfId="0">
      <alignment horizontal="center" vertical="center"/>
    </xf>
    <xf numFmtId="0" fontId="81" fillId="2" borderId="77" applyAlignment="1" pivotButton="0" quotePrefix="1" xfId="0">
      <alignment horizontal="center" vertical="center"/>
    </xf>
    <xf numFmtId="0" fontId="81" fillId="2" borderId="21" applyAlignment="1" pivotButton="0" quotePrefix="0" xfId="0">
      <alignment horizontal="left" vertical="center"/>
    </xf>
    <xf numFmtId="0" fontId="81" fillId="2" borderId="23" applyAlignment="1" pivotButton="0" quotePrefix="0" xfId="0">
      <alignment vertical="center"/>
    </xf>
    <xf numFmtId="0" fontId="81" fillId="2" borderId="77" applyAlignment="1" pivotButton="0" quotePrefix="0" xfId="0">
      <alignment horizontal="center"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0" fontId="82" fillId="2" borderId="5" applyAlignment="1" pivotButton="0" quotePrefix="1" xfId="0">
      <alignment horizontal="center" vertical="center"/>
    </xf>
    <xf numFmtId="0" fontId="81" fillId="2" borderId="78" applyAlignment="1" pivotButton="0" quotePrefix="0" xfId="0">
      <alignment vertical="center"/>
    </xf>
    <xf numFmtId="0" fontId="82" fillId="2" borderId="0" applyAlignment="1" pivotButton="0" quotePrefix="0" xfId="0">
      <alignment horizontal="center" vertical="top"/>
    </xf>
    <xf numFmtId="0" fontId="82" fillId="2" borderId="0" applyAlignment="1" pivotButton="0" quotePrefix="0" xfId="0">
      <alignment vertical="top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68" fillId="2" borderId="0" applyAlignment="1" pivotButton="0" quotePrefix="0" xfId="1">
      <alignment horizontal="right" vertical="center"/>
    </xf>
    <xf numFmtId="165" fontId="84" fillId="2" borderId="25" applyAlignment="1" pivotButton="0" quotePrefix="0" xfId="1">
      <alignment vertical="center"/>
    </xf>
    <xf numFmtId="0" fontId="73" fillId="2" borderId="60" applyAlignment="1" pivotButton="0" quotePrefix="0" xfId="232">
      <alignment vertical="center"/>
    </xf>
    <xf numFmtId="168" fontId="41" fillId="2" borderId="0" applyAlignment="1" pivotButton="0" quotePrefix="0" xfId="242">
      <alignment vertical="center"/>
    </xf>
    <xf numFmtId="166" fontId="47" fillId="2" borderId="0" applyAlignment="1" pivotButton="0" quotePrefix="0" xfId="36">
      <alignment horizontal="right" vertical="center"/>
    </xf>
    <xf numFmtId="165" fontId="82" fillId="2" borderId="0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0" fontId="85" fillId="2" borderId="0" applyAlignment="1" pivotButton="0" quotePrefix="0" xfId="4">
      <alignment vertical="center"/>
    </xf>
    <xf numFmtId="0" fontId="43" fillId="2" borderId="0" pivotButton="0" quotePrefix="0" xfId="5"/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7" fontId="14" fillId="2" borderId="37" pivotButton="0" quotePrefix="0" xfId="36"/>
    <xf numFmtId="167" fontId="14" fillId="2" borderId="38" pivotButton="0" quotePrefix="0" xfId="36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167" fontId="46" fillId="2" borderId="39" applyAlignment="1" pivotButton="0" quotePrefix="0" xfId="36">
      <alignment horizontal="center" vertical="center"/>
    </xf>
    <xf numFmtId="167" fontId="46" fillId="2" borderId="39" applyAlignment="1" pivotButton="0" quotePrefix="0" xfId="6">
      <alignment horizontal="center" vertical="center"/>
    </xf>
    <xf numFmtId="0" fontId="45" fillId="2" borderId="0" pivotButton="0" quotePrefix="0" xfId="5"/>
    <xf numFmtId="1" fontId="46" fillId="2" borderId="43" applyAlignment="1" pivotButton="0" quotePrefix="0" xfId="36">
      <alignment horizontal="center" vertical="center"/>
    </xf>
    <xf numFmtId="1" fontId="87" fillId="2" borderId="43" applyAlignment="1" pivotButton="0" quotePrefix="0" xfId="36">
      <alignment horizontal="center" vertical="center"/>
    </xf>
    <xf numFmtId="169" fontId="46" fillId="2" borderId="44" applyAlignment="1" pivotButton="0" quotePrefix="0" xfId="36">
      <alignment horizontal="left" vertical="center"/>
    </xf>
    <xf numFmtId="169" fontId="46" fillId="2" borderId="46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7" fontId="41" fillId="2" borderId="43" applyAlignment="1" pivotButton="0" quotePrefix="0" xfId="36">
      <alignment vertical="center"/>
    </xf>
    <xf numFmtId="169" fontId="41" fillId="2" borderId="40" applyAlignment="1" pivotButton="0" quotePrefix="0" xfId="27">
      <alignment horizontal="right"/>
    </xf>
    <xf numFmtId="0" fontId="41" fillId="2" borderId="41" pivotButton="0" quotePrefix="0" xfId="57"/>
    <xf numFmtId="169" fontId="46" fillId="2" borderId="42" applyAlignment="1" pivotButton="0" quotePrefix="0" xfId="36">
      <alignment horizontal="center" vertical="center"/>
    </xf>
    <xf numFmtId="169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6">
      <alignment horizontal="right" vertical="center"/>
    </xf>
    <xf numFmtId="0" fontId="45" fillId="2" borderId="0" pivotButton="0" quotePrefix="0" xfId="22"/>
    <xf numFmtId="169" fontId="46" fillId="2" borderId="45" applyAlignment="1" pivotButton="0" quotePrefix="0" xfId="36">
      <alignment horizontal="center" vertical="center"/>
    </xf>
    <xf numFmtId="166" fontId="46" fillId="2" borderId="47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70" fontId="41" fillId="2" borderId="39" applyAlignment="1" pivotButton="0" quotePrefix="0" xfId="36">
      <alignment vertical="center"/>
    </xf>
    <xf numFmtId="169" fontId="41" fillId="2" borderId="41" applyAlignment="1" pivotButton="0" quotePrefix="0" xfId="36">
      <alignment horizontal="left" vertical="center"/>
    </xf>
    <xf numFmtId="166" fontId="41" fillId="2" borderId="82" applyAlignment="1" pivotButton="0" quotePrefix="0" xfId="36">
      <alignment horizontal="center"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9" fontId="41" fillId="2" borderId="92" applyAlignment="1" pivotButton="0" quotePrefix="0" xfId="27">
      <alignment horizontal="right"/>
    </xf>
    <xf numFmtId="169" fontId="41" fillId="2" borderId="0" applyAlignment="1" pivotButton="0" quotePrefix="0" xfId="36">
      <alignment horizontal="left" vertical="center"/>
    </xf>
    <xf numFmtId="169" fontId="46" fillId="2" borderId="84" applyAlignment="1" pivotButton="0" quotePrefix="0" xfId="36">
      <alignment horizontal="center" vertical="center"/>
    </xf>
    <xf numFmtId="169" fontId="41" fillId="2" borderId="64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70" fontId="41" fillId="2" borderId="64" applyAlignment="1" pivotButton="0" quotePrefix="0" xfId="36">
      <alignment vertical="center"/>
    </xf>
    <xf numFmtId="167" fontId="41" fillId="2" borderId="64" applyAlignment="1" pivotButton="0" quotePrefix="0" xfId="36">
      <alignment horizontal="right" vertical="center"/>
    </xf>
    <xf numFmtId="167" fontId="41" fillId="2" borderId="93" applyAlignment="1" pivotButton="0" quotePrefix="0" xfId="36">
      <alignment horizontal="right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7" fontId="47" fillId="2" borderId="48" applyAlignment="1" pivotButton="0" quotePrefix="0" xfId="36">
      <alignment vertical="center"/>
    </xf>
    <xf numFmtId="167" fontId="47" fillId="2" borderId="49" applyAlignment="1" pivotButton="0" quotePrefix="0" xfId="36">
      <alignment vertical="center"/>
    </xf>
    <xf numFmtId="0" fontId="89" fillId="2" borderId="0" pivotButton="0" quotePrefix="0" xfId="5"/>
    <xf numFmtId="0" fontId="85" fillId="2" borderId="0" applyAlignment="1" pivotButton="0" quotePrefix="0" xfId="232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0" fontId="91" fillId="2" borderId="0" pivotButton="0" quotePrefix="0" xfId="5"/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7" fontId="41" fillId="2" borderId="37" pivotButton="0" quotePrefix="0" xfId="36"/>
    <xf numFmtId="167" fontId="41" fillId="2" borderId="38" pivotButton="0" quotePrefix="0" xfId="36"/>
    <xf numFmtId="167" fontId="41" fillId="2" borderId="0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46" fillId="2" borderId="39" applyAlignment="1" pivotButton="0" quotePrefix="0" xfId="36">
      <alignment horizontal="center" vertical="center"/>
    </xf>
    <xf numFmtId="166" fontId="94" fillId="2" borderId="69" applyAlignment="1" pivotButton="0" quotePrefix="0" xfId="36">
      <alignment horizontal="center" vertical="center"/>
    </xf>
    <xf numFmtId="169" fontId="41" fillId="2" borderId="40" applyAlignment="1" pivotButton="0" quotePrefix="0" xfId="27">
      <alignment horizontal="right" vertical="top"/>
    </xf>
    <xf numFmtId="169" fontId="41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70" fontId="41" fillId="2" borderId="39" applyAlignment="1" pivotButton="0" quotePrefix="0" xfId="36">
      <alignment horizontal="right" vertical="center"/>
    </xf>
    <xf numFmtId="167" fontId="41" fillId="2" borderId="39" applyAlignment="1" pivotButton="0" quotePrefix="0" xfId="36">
      <alignment horizontal="right" vertical="center"/>
    </xf>
    <xf numFmtId="170" fontId="41" fillId="2" borderId="39" applyAlignment="1" pivotButton="0" quotePrefix="0" xfId="36">
      <alignment vertical="center"/>
    </xf>
    <xf numFmtId="167" fontId="41" fillId="2" borderId="39" applyAlignment="1" pivotButton="0" quotePrefix="0" xfId="6">
      <alignment horizontal="right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  <xf numFmtId="0" fontId="96" fillId="2" borderId="0" pivotButton="0" quotePrefix="0" xfId="5"/>
    <xf numFmtId="0" fontId="41" fillId="2" borderId="39" applyAlignment="1" pivotButton="0" quotePrefix="0" xfId="244">
      <alignment horizontal="center" vertical="center"/>
    </xf>
    <xf numFmtId="0" fontId="41" fillId="2" borderId="40" applyAlignment="1" pivotButton="0" quotePrefix="0" xfId="244">
      <alignment horizontal="center" vertical="center"/>
    </xf>
    <xf numFmtId="169" fontId="46" fillId="2" borderId="42" applyAlignment="1" pivotButton="0" quotePrefix="0" xfId="36">
      <alignment horizontal="left" vertical="center" wrapText="1"/>
    </xf>
    <xf numFmtId="165" fontId="41" fillId="2" borderId="39" applyAlignment="1" pivotButton="0" quotePrefix="0" xfId="62">
      <alignment vertical="center"/>
    </xf>
    <xf numFmtId="167" fontId="41" fillId="2" borderId="67" applyAlignment="1" pivotButton="0" quotePrefix="0" xfId="6">
      <alignment horizontal="right" vertical="center"/>
    </xf>
    <xf numFmtId="0" fontId="46" fillId="2" borderId="39" applyAlignment="1" pivotButton="0" quotePrefix="0" xfId="244">
      <alignment horizontal="center" vertical="center"/>
    </xf>
    <xf numFmtId="0" fontId="46" fillId="2" borderId="40" applyAlignment="1" pivotButton="0" quotePrefix="0" xfId="244">
      <alignment horizontal="center" vertical="center"/>
    </xf>
    <xf numFmtId="0" fontId="46" fillId="2" borderId="40" applyAlignment="1" pivotButton="0" quotePrefix="0" xfId="38">
      <alignment vertical="center"/>
    </xf>
    <xf numFmtId="0" fontId="46" fillId="2" borderId="0" applyAlignment="1" pivotButton="0" quotePrefix="0" xfId="244">
      <alignment vertical="center"/>
    </xf>
    <xf numFmtId="0" fontId="46" fillId="2" borderId="42" applyAlignment="1" pivotButton="0" quotePrefix="0" xfId="244">
      <alignment horizontal="center" vertical="center"/>
    </xf>
    <xf numFmtId="0" fontId="42" fillId="2" borderId="39" applyAlignment="1" pivotButton="0" quotePrefix="0" xfId="38">
      <alignment vertical="center"/>
    </xf>
    <xf numFmtId="0" fontId="46" fillId="2" borderId="39" applyAlignment="1" pivotButton="0" quotePrefix="0" xfId="38">
      <alignment horizontal="center" vertical="center"/>
    </xf>
    <xf numFmtId="165" fontId="46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0" fontId="13" fillId="2" borderId="39" applyAlignment="1" pivotButton="0" quotePrefix="0" xfId="232">
      <alignment horizontal="center" vertical="center"/>
    </xf>
    <xf numFmtId="0" fontId="13" fillId="2" borderId="40" applyAlignment="1" pivotButton="0" quotePrefix="0" xfId="232">
      <alignment horizontal="center" vertical="center"/>
    </xf>
    <xf numFmtId="0" fontId="41" fillId="2" borderId="41" applyAlignment="1" pivotButton="0" quotePrefix="0" xfId="232">
      <alignment vertical="center"/>
    </xf>
    <xf numFmtId="0" fontId="13" fillId="2" borderId="39" applyAlignment="1" pivotButton="0" quotePrefix="0" xfId="244">
      <alignment horizontal="center" vertical="center"/>
    </xf>
    <xf numFmtId="0" fontId="13" fillId="2" borderId="40" applyAlignment="1" pivotButton="0" quotePrefix="0" xfId="244">
      <alignment horizontal="center" vertical="center"/>
    </xf>
    <xf numFmtId="0" fontId="41" fillId="2" borderId="41" applyAlignment="1" pivotButton="0" quotePrefix="0" xfId="244">
      <alignment vertical="center"/>
    </xf>
    <xf numFmtId="0" fontId="41" fillId="2" borderId="42" applyAlignment="1" pivotButton="0" quotePrefix="0" xfId="244">
      <alignment vertical="center"/>
    </xf>
    <xf numFmtId="0" fontId="73" fillId="2" borderId="48" applyAlignment="1" pivotButton="0" quotePrefix="0" xfId="244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6" fillId="2" borderId="48" applyAlignment="1" pivotButton="0" quotePrefix="0" xfId="244">
      <alignment horizontal="center" vertical="center"/>
    </xf>
    <xf numFmtId="165" fontId="76" fillId="2" borderId="48" applyAlignment="1" pivotButton="0" quotePrefix="0" xfId="58">
      <alignment vertical="center"/>
    </xf>
    <xf numFmtId="0" fontId="46" fillId="2" borderId="44" applyAlignment="1" pivotButton="0" quotePrefix="0" xfId="244">
      <alignment horizontal="center" vertical="center"/>
    </xf>
    <xf numFmtId="0" fontId="41" fillId="2" borderId="43" applyAlignment="1" pivotButton="0" quotePrefix="0" xfId="244">
      <alignment horizontal="center" vertical="center"/>
    </xf>
    <xf numFmtId="0" fontId="46" fillId="2" borderId="45" applyAlignment="1" pivotButton="0" quotePrefix="0" xfId="244">
      <alignment vertical="center"/>
    </xf>
    <xf numFmtId="0" fontId="46" fillId="2" borderId="46" applyAlignment="1" pivotButton="0" quotePrefix="0" xfId="244">
      <alignment vertical="center"/>
    </xf>
    <xf numFmtId="0" fontId="41" fillId="2" borderId="47" applyAlignment="1" pivotButton="0" quotePrefix="0" xfId="244">
      <alignment horizontal="center" vertical="center"/>
    </xf>
    <xf numFmtId="0" fontId="41" fillId="2" borderId="66" applyAlignment="1" pivotButton="0" quotePrefix="0" xfId="244">
      <alignment vertical="center"/>
    </xf>
    <xf numFmtId="0" fontId="41" fillId="2" borderId="82" applyAlignment="1" pivotButton="0" quotePrefix="0" xfId="244">
      <alignment horizontal="center" vertical="center"/>
    </xf>
    <xf numFmtId="0" fontId="46" fillId="2" borderId="68" applyAlignment="1" pivotButton="0" quotePrefix="0" xfId="244">
      <alignment horizontal="center" vertical="center"/>
    </xf>
    <xf numFmtId="0" fontId="46" fillId="2" borderId="61" applyAlignment="1" pivotButton="0" quotePrefix="0" xfId="244">
      <alignment horizontal="center" vertical="center"/>
    </xf>
    <xf numFmtId="0" fontId="46" fillId="2" borderId="62" applyAlignment="1" pivotButton="0" quotePrefix="0" xfId="244">
      <alignment vertical="center"/>
    </xf>
    <xf numFmtId="0" fontId="46" fillId="2" borderId="63" applyAlignment="1" pivotButton="0" quotePrefix="0" xfId="244">
      <alignment vertical="center"/>
    </xf>
    <xf numFmtId="0" fontId="41" fillId="2" borderId="68" applyAlignment="1" pivotButton="0" quotePrefix="0" xfId="244">
      <alignment horizontal="center" vertical="center"/>
    </xf>
    <xf numFmtId="0" fontId="41" fillId="2" borderId="64" applyAlignment="1" pivotButton="0" quotePrefix="0" xfId="244">
      <alignment horizontal="center" vertical="center"/>
    </xf>
    <xf numFmtId="0" fontId="41" fillId="2" borderId="81" applyAlignment="1" pivotButton="0" quotePrefix="0" xfId="244">
      <alignment horizontal="center" vertical="center"/>
    </xf>
    <xf numFmtId="0" fontId="41" fillId="2" borderId="0" applyAlignment="1" pivotButton="0" quotePrefix="0" xfId="244">
      <alignment vertical="center"/>
    </xf>
    <xf numFmtId="0" fontId="41" fillId="2" borderId="84" applyAlignment="1" pivotButton="0" quotePrefix="0" xfId="244">
      <alignment vertical="center"/>
    </xf>
    <xf numFmtId="0" fontId="41" fillId="2" borderId="44" applyAlignment="1" pivotButton="0" quotePrefix="0" xfId="244">
      <alignment horizontal="center" vertical="center"/>
    </xf>
    <xf numFmtId="0" fontId="41" fillId="2" borderId="45" applyAlignment="1" pivotButton="0" quotePrefix="0" xfId="38">
      <alignment vertical="center"/>
    </xf>
    <xf numFmtId="0" fontId="41" fillId="2" borderId="46" applyAlignment="1" pivotButton="0" quotePrefix="0" xfId="38">
      <alignment vertical="center"/>
    </xf>
    <xf numFmtId="0" fontId="41" fillId="2" borderId="43" applyAlignment="1" pivotButton="0" quotePrefix="0" xfId="38">
      <alignment horizontal="center" vertical="center"/>
    </xf>
    <xf numFmtId="0" fontId="41" fillId="2" borderId="69" applyAlignment="1" pivotButton="0" quotePrefix="0" xfId="244">
      <alignment horizontal="center" vertical="center"/>
    </xf>
    <xf numFmtId="0" fontId="41" fillId="2" borderId="70" applyAlignment="1" pivotButton="0" quotePrefix="0" xfId="244">
      <alignment vertical="center"/>
    </xf>
    <xf numFmtId="0" fontId="41" fillId="2" borderId="71" applyAlignment="1" pivotButton="0" quotePrefix="0" xfId="244">
      <alignment vertical="center"/>
    </xf>
    <xf numFmtId="0" fontId="46" fillId="2" borderId="43" applyAlignment="1" pivotButton="0" quotePrefix="0" xfId="244">
      <alignment horizontal="center" vertical="center"/>
    </xf>
    <xf numFmtId="0" fontId="45" fillId="2" borderId="39" applyAlignment="1" pivotButton="0" quotePrefix="0" xfId="38">
      <alignment horizontal="center" vertical="center"/>
    </xf>
    <xf numFmtId="0" fontId="41" fillId="2" borderId="0" applyAlignment="1" pivotButton="0" quotePrefix="0" xfId="37">
      <alignment horizontal="left" vertical="center"/>
    </xf>
    <xf numFmtId="0" fontId="41" fillId="2" borderId="84" applyAlignment="1" pivotButton="0" quotePrefix="0" xfId="37">
      <alignment vertical="center"/>
    </xf>
    <xf numFmtId="0" fontId="97" fillId="2" borderId="40" applyAlignment="1" pivotButton="0" quotePrefix="0" xfId="245">
      <alignment horizontal="center" vertical="center"/>
    </xf>
    <xf numFmtId="0" fontId="45" fillId="2" borderId="41" applyAlignment="1" pivotButton="0" quotePrefix="0" xfId="37">
      <alignment horizontal="left" vertical="center"/>
    </xf>
    <xf numFmtId="0" fontId="45" fillId="2" borderId="42" applyAlignment="1" pivotButton="0" quotePrefix="0" xfId="245">
      <alignment vertical="center"/>
    </xf>
    <xf numFmtId="0" fontId="45" fillId="2" borderId="39" applyAlignment="1" pivotButton="0" quotePrefix="0" xfId="245">
      <alignment horizontal="center" vertical="center"/>
    </xf>
    <xf numFmtId="165" fontId="41" fillId="2" borderId="97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166" fontId="41" fillId="2" borderId="47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9" fontId="41" fillId="2" borderId="42" applyAlignment="1" pivotButton="0" quotePrefix="0" xfId="36">
      <alignment horizontal="left" vertical="top" wrapText="1"/>
    </xf>
    <xf numFmtId="169" fontId="41" fillId="2" borderId="41" applyAlignment="1" pivotButton="0" quotePrefix="0" xfId="27">
      <alignment horizontal="right"/>
    </xf>
    <xf numFmtId="0" fontId="42" fillId="0" borderId="0" applyAlignment="1" pivotButton="0" quotePrefix="0" xfId="4">
      <alignment vertical="center"/>
    </xf>
    <xf numFmtId="0" fontId="9" fillId="0" borderId="0" applyAlignment="1" pivotButton="0" quotePrefix="0" xfId="0">
      <alignment vertical="center"/>
    </xf>
    <xf numFmtId="166" fontId="41" fillId="2" borderId="1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9" fontId="98" fillId="2" borderId="86" applyAlignment="1" pivotButton="0" quotePrefix="0" xfId="36">
      <alignment horizontal="left" vertical="center"/>
    </xf>
    <xf numFmtId="169" fontId="98" fillId="2" borderId="88" applyAlignment="1" pivotButton="0" quotePrefix="0" xfId="36">
      <alignment horizontal="center" vertical="center"/>
    </xf>
    <xf numFmtId="169" fontId="98" fillId="2" borderId="87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167" fontId="14" fillId="2" borderId="43" applyAlignment="1" pivotButton="0" quotePrefix="0" xfId="36">
      <alignment vertical="center"/>
    </xf>
    <xf numFmtId="169" fontId="99" fillId="2" borderId="40" applyAlignment="1" pivotButton="0" quotePrefix="0" xfId="27">
      <alignment horizontal="right"/>
    </xf>
    <xf numFmtId="169" fontId="99" fillId="2" borderId="41" applyAlignment="1" pivotButton="0" quotePrefix="0" xfId="36">
      <alignment horizontal="left" vertical="center"/>
    </xf>
    <xf numFmtId="169" fontId="98" fillId="2" borderId="42" applyAlignment="1" pivotButton="0" quotePrefix="0" xfId="36">
      <alignment horizontal="center" vertical="center"/>
    </xf>
    <xf numFmtId="169" fontId="14" fillId="2" borderId="39" applyAlignment="1" pivotButton="0" quotePrefix="0" xfId="36">
      <alignment horizontal="center" vertical="center"/>
    </xf>
    <xf numFmtId="165" fontId="73" fillId="2" borderId="10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9" fontId="98" fillId="2" borderId="45" applyAlignment="1" pivotButton="0" quotePrefix="0" xfId="36">
      <alignment horizontal="left" vertical="center"/>
    </xf>
    <xf numFmtId="1" fontId="41" fillId="2" borderId="43" applyAlignment="1" pivotButton="0" quotePrefix="0" xfId="36">
      <alignment horizontal="center" vertical="center"/>
    </xf>
    <xf numFmtId="169" fontId="87" fillId="2" borderId="41" applyAlignment="1" pivotButton="0" quotePrefix="0" xfId="36">
      <alignment horizontal="left" vertical="center"/>
    </xf>
    <xf numFmtId="165" fontId="32" fillId="2" borderId="11" applyAlignment="1" pivotButton="0" quotePrefix="0" xfId="16">
      <alignment horizontal="center"/>
    </xf>
    <xf numFmtId="165" fontId="32" fillId="2" borderId="2" applyAlignment="1" pivotButton="0" quotePrefix="0" xfId="16">
      <alignment horizontal="center"/>
    </xf>
    <xf numFmtId="0" fontId="33" fillId="2" borderId="19" applyAlignment="1" pivotButton="0" quotePrefix="0" xfId="15">
      <alignment horizontal="center" vertical="center"/>
    </xf>
    <xf numFmtId="0" fontId="33" fillId="2" borderId="20" applyAlignment="1" pivotButton="0" quotePrefix="0" xfId="15">
      <alignment vertical="center"/>
    </xf>
    <xf numFmtId="0" fontId="33" fillId="2" borderId="7" applyAlignment="1" pivotButton="0" quotePrefix="0" xfId="15">
      <alignment horizontal="center" vertical="center"/>
    </xf>
    <xf numFmtId="0" fontId="33" fillId="2" borderId="6" applyAlignment="1" pivotButton="0" quotePrefix="0" xfId="15">
      <alignment vertical="center"/>
    </xf>
    <xf numFmtId="0" fontId="33" fillId="2" borderId="18" applyAlignment="1" pivotButton="0" quotePrefix="0" xfId="15">
      <alignment vertical="center"/>
    </xf>
    <xf numFmtId="0" fontId="33" fillId="2" borderId="22" applyAlignment="1" pivotButton="0" quotePrefix="0" xfId="15">
      <alignment horizontal="center" vertical="center"/>
    </xf>
    <xf numFmtId="0" fontId="33" fillId="2" borderId="29" applyAlignment="1" pivotButton="0" quotePrefix="0" xfId="15">
      <alignment horizontal="center" vertical="center"/>
    </xf>
    <xf numFmtId="0" fontId="33" fillId="2" borderId="30" applyAlignment="1" pivotButton="0" quotePrefix="0" xfId="15">
      <alignment vertical="center"/>
    </xf>
    <xf numFmtId="0" fontId="83" fillId="0" borderId="0" applyAlignment="1" pivotButton="0" quotePrefix="0" xfId="15">
      <alignment vertical="center"/>
    </xf>
    <xf numFmtId="0" fontId="82" fillId="2" borderId="0" applyAlignment="1" pivotButton="0" quotePrefix="0" xfId="13">
      <alignment horizontal="center"/>
    </xf>
    <xf numFmtId="0" fontId="82" fillId="2" borderId="0" pivotButton="0" quotePrefix="0" xfId="13"/>
    <xf numFmtId="165" fontId="82" fillId="2" borderId="0" pivotButton="0" quotePrefix="0" xfId="1"/>
    <xf numFmtId="0" fontId="100" fillId="2" borderId="0" applyAlignment="1" pivotButton="0" quotePrefix="0" xfId="8">
      <alignment vertical="center"/>
    </xf>
    <xf numFmtId="0" fontId="101" fillId="2" borderId="0" applyAlignment="1" pivotButton="0" quotePrefix="0" xfId="8">
      <alignment horizontal="left" vertical="center"/>
    </xf>
    <xf numFmtId="0" fontId="102" fillId="2" borderId="0" applyAlignment="1" pivotButton="0" quotePrefix="0" xfId="8">
      <alignment horizontal="left" vertical="center"/>
    </xf>
    <xf numFmtId="0" fontId="103" fillId="2" borderId="0" pivotButton="0" quotePrefix="0" xfId="8"/>
    <xf numFmtId="0" fontId="104" fillId="2" borderId="24" applyAlignment="1" pivotButton="0" quotePrefix="0" xfId="8">
      <alignment horizontal="left" vertical="center"/>
    </xf>
    <xf numFmtId="0" fontId="105" fillId="2" borderId="24" applyAlignment="1" pivotButton="0" quotePrefix="0" xfId="8">
      <alignment horizontal="left" vertical="center"/>
    </xf>
    <xf numFmtId="0" fontId="106" fillId="2" borderId="24" pivotButton="0" quotePrefix="0" xfId="8"/>
    <xf numFmtId="0" fontId="106" fillId="2" borderId="0" pivotButton="0" quotePrefix="0" xfId="8"/>
    <xf numFmtId="0" fontId="107" fillId="2" borderId="0" applyAlignment="1" pivotButton="0" quotePrefix="0" xfId="0">
      <alignment horizontal="left" vertical="center"/>
    </xf>
    <xf numFmtId="0" fontId="107" fillId="2" borderId="0" applyAlignment="1" pivotButton="0" quotePrefix="0" xfId="0">
      <alignment vertical="center"/>
    </xf>
    <xf numFmtId="0" fontId="107" fillId="2" borderId="0" applyAlignment="1" pivotButton="0" quotePrefix="0" xfId="0">
      <alignment horizontal="center" vertical="center"/>
    </xf>
    <xf numFmtId="165" fontId="107" fillId="2" borderId="0" applyAlignment="1" pivotButton="0" quotePrefix="0" xfId="1">
      <alignment vertical="center"/>
    </xf>
    <xf numFmtId="0" fontId="68" fillId="2" borderId="0" applyAlignment="1" pivotButton="0" quotePrefix="0" xfId="0">
      <alignment horizontal="left" vertical="center"/>
    </xf>
    <xf numFmtId="0" fontId="68" fillId="2" borderId="0" applyAlignment="1" pivotButton="0" quotePrefix="0" xfId="0">
      <alignment horizontal="center" vertical="center"/>
    </xf>
    <xf numFmtId="165" fontId="68" fillId="2" borderId="0" applyAlignment="1" pivotButton="0" quotePrefix="0" xfId="1">
      <alignment vertical="center"/>
    </xf>
    <xf numFmtId="171" fontId="68" fillId="2" borderId="0" applyAlignment="1" pivotButton="0" quotePrefix="0" xfId="0">
      <alignment horizontal="center" vertical="center"/>
    </xf>
    <xf numFmtId="0" fontId="82" fillId="2" borderId="0" applyAlignment="1" pivotButton="0" quotePrefix="0" xfId="0">
      <alignment horizontal="center" vertical="center"/>
    </xf>
    <xf numFmtId="165" fontId="82" fillId="2" borderId="0" applyAlignment="1" pivotButton="0" quotePrefix="0" xfId="1">
      <alignment vertical="center"/>
    </xf>
    <xf numFmtId="0" fontId="81" fillId="2" borderId="11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165" fontId="81" fillId="2" borderId="11" applyAlignment="1" pivotButton="0" quotePrefix="0" xfId="1">
      <alignment horizontal="center" vertical="center"/>
    </xf>
    <xf numFmtId="0" fontId="82" fillId="2" borderId="28" applyAlignment="1" pivotButton="0" quotePrefix="1" xfId="0">
      <alignment horizontal="center" vertical="center"/>
    </xf>
    <xf numFmtId="0" fontId="108" fillId="2" borderId="16" applyAlignment="1" pivotButton="0" quotePrefix="1" xfId="0">
      <alignment horizontal="center" vertical="center"/>
    </xf>
    <xf numFmtId="0" fontId="82" fillId="2" borderId="83" applyAlignment="1" pivotButton="0" quotePrefix="0" xfId="0">
      <alignment vertical="center"/>
    </xf>
    <xf numFmtId="0" fontId="82" fillId="2" borderId="16" applyAlignment="1" pivotButton="0" quotePrefix="0" xfId="0">
      <alignment horizontal="center" vertical="center"/>
    </xf>
    <xf numFmtId="0" fontId="82" fillId="2" borderId="5" applyAlignment="1" pivotButton="0" quotePrefix="0" xfId="0">
      <alignment horizontal="center"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0" fontId="82" fillId="2" borderId="7" applyAlignment="1" pivotButton="0" quotePrefix="1" xfId="0">
      <alignment horizontal="center" vertical="center"/>
    </xf>
    <xf numFmtId="165" fontId="82" fillId="2" borderId="16" applyAlignment="1" pivotButton="0" quotePrefix="0" xfId="1">
      <alignment vertical="center"/>
    </xf>
    <xf numFmtId="0" fontId="82" fillId="2" borderId="6" applyAlignment="1" pivotButton="0" quotePrefix="0" xfId="0">
      <alignment vertical="center"/>
    </xf>
    <xf numFmtId="0" fontId="82" fillId="2" borderId="22" applyAlignment="1" pivotButton="0" quotePrefix="1" xfId="0">
      <alignment horizontal="center" vertical="center"/>
    </xf>
    <xf numFmtId="0" fontId="82" fillId="2" borderId="18" applyAlignment="1" pivotButton="0" quotePrefix="0" xfId="0">
      <alignment vertical="center"/>
    </xf>
    <xf numFmtId="0" fontId="82" fillId="2" borderId="17" applyAlignment="1" pivotButton="0" quotePrefix="0" xfId="0">
      <alignment horizontal="center"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0" fontId="108" fillId="2" borderId="6" applyAlignment="1" pivotButton="0" quotePrefix="0" xfId="0">
      <alignment vertical="center"/>
    </xf>
    <xf numFmtId="0" fontId="82" fillId="2" borderId="16" applyAlignment="1" pivotButton="0" quotePrefix="1" xfId="0">
      <alignment horizontal="center" vertical="center"/>
    </xf>
    <xf numFmtId="165" fontId="82" fillId="2" borderId="16" applyAlignment="1" pivotButton="0" quotePrefix="0" xfId="0">
      <alignment vertical="center"/>
    </xf>
    <xf numFmtId="0" fontId="82" fillId="2" borderId="6" applyAlignment="1" pivotButton="0" quotePrefix="0" xfId="0">
      <alignment vertical="top" wrapText="1"/>
    </xf>
    <xf numFmtId="0" fontId="82" fillId="2" borderId="73" applyAlignment="1" pivotButton="0" quotePrefix="0" xfId="0">
      <alignment vertical="top" wrapText="1"/>
    </xf>
    <xf numFmtId="0" fontId="82" fillId="2" borderId="18" applyAlignment="1" pivotButton="0" quotePrefix="0" xfId="0">
      <alignment vertical="top" wrapText="1"/>
    </xf>
    <xf numFmtId="0" fontId="82" fillId="2" borderId="32" applyAlignment="1" pivotButton="0" quotePrefix="0" xfId="0">
      <alignment vertical="center"/>
    </xf>
    <xf numFmtId="0" fontId="109" fillId="2" borderId="5" applyAlignment="1" pivotButton="0" quotePrefix="1" xfId="0">
      <alignment horizontal="center" vertical="center"/>
    </xf>
    <xf numFmtId="0" fontId="82" fillId="2" borderId="85" applyAlignment="1" pivotButton="0" quotePrefix="0" xfId="0">
      <alignment vertical="center"/>
    </xf>
    <xf numFmtId="0" fontId="110" fillId="2" borderId="5" applyAlignment="1" pivotButton="0" quotePrefix="1" xfId="0">
      <alignment horizontal="center" vertical="center"/>
    </xf>
    <xf numFmtId="0" fontId="91" fillId="2" borderId="5" applyAlignment="1" pivotButton="0" quotePrefix="1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32" fillId="0" borderId="11" applyAlignment="1" pivotButton="0" quotePrefix="0" xfId="15">
      <alignment horizontal="center" vertical="center"/>
    </xf>
    <xf numFmtId="0" fontId="32" fillId="0" borderId="2" applyAlignment="1" pivotButton="0" quotePrefix="0" xfId="15">
      <alignment horizontal="center" vertical="center"/>
    </xf>
    <xf numFmtId="0" fontId="32" fillId="2" borderId="12" applyAlignment="1" pivotButton="0" quotePrefix="0" xfId="15">
      <alignment horizontal="center" vertical="center"/>
    </xf>
    <xf numFmtId="0" fontId="32" fillId="2" borderId="13" applyAlignment="1" pivotButton="0" quotePrefix="0" xfId="15">
      <alignment horizontal="center" vertical="center"/>
    </xf>
    <xf numFmtId="0" fontId="32" fillId="2" borderId="14" applyAlignment="1" pivotButton="0" quotePrefix="0" xfId="15">
      <alignment horizontal="center" vertical="center"/>
    </xf>
    <xf numFmtId="0" fontId="32" fillId="2" borderId="15" applyAlignment="1" pivotButton="0" quotePrefix="0" xfId="15">
      <alignment horizontal="center" vertical="center"/>
    </xf>
    <xf numFmtId="0" fontId="31" fillId="0" borderId="10" applyAlignment="1" pivotButton="0" quotePrefix="0" xfId="15">
      <alignment horizontal="center" vertical="center"/>
    </xf>
    <xf numFmtId="0" fontId="19" fillId="0" borderId="0" applyAlignment="1" pivotButton="0" quotePrefix="0" xfId="8">
      <alignment vertical="center"/>
    </xf>
    <xf numFmtId="165" fontId="81" fillId="2" borderId="8" applyAlignment="1" pivotButton="0" quotePrefix="0" xfId="1">
      <alignment horizontal="center" vertical="center"/>
    </xf>
    <xf numFmtId="165" fontId="81" fillId="2" borderId="72" applyAlignment="1" pivotButton="0" quotePrefix="0" xfId="1">
      <alignment horizontal="center" vertical="center"/>
    </xf>
    <xf numFmtId="165" fontId="81" fillId="2" borderId="9" applyAlignment="1" pivotButton="0" quotePrefix="0" xfId="1">
      <alignment horizontal="center" vertical="center"/>
    </xf>
    <xf numFmtId="0" fontId="100" fillId="2" borderId="0" applyAlignment="1" pivotButton="0" quotePrefix="0" xfId="8">
      <alignment vertical="center"/>
    </xf>
    <xf numFmtId="0" fontId="81" fillId="2" borderId="11" applyAlignment="1" pivotButton="0" quotePrefix="0" xfId="0">
      <alignment horizontal="center" vertical="center" wrapText="1"/>
    </xf>
    <xf numFmtId="0" fontId="81" fillId="2" borderId="2" applyAlignment="1" pivotButton="0" quotePrefix="0" xfId="0">
      <alignment horizontal="center" vertical="center" wrapText="1"/>
    </xf>
    <xf numFmtId="0" fontId="81" fillId="2" borderId="11" applyAlignment="1" pivotButton="0" quotePrefix="0" xfId="0">
      <alignment horizontal="center" vertical="center"/>
    </xf>
    <xf numFmtId="0" fontId="81" fillId="2" borderId="2" applyAlignment="1" pivotButton="0" quotePrefix="0" xfId="0">
      <alignment horizontal="center" vertical="center"/>
    </xf>
    <xf numFmtId="0" fontId="81" fillId="2" borderId="13" applyAlignment="1" pivotButton="0" quotePrefix="0" xfId="0">
      <alignment horizontal="center" vertical="center"/>
    </xf>
    <xf numFmtId="0" fontId="81" fillId="2" borderId="15" applyAlignment="1" pivotButton="0" quotePrefix="0" xfId="0">
      <alignment horizontal="center" vertical="center"/>
    </xf>
    <xf numFmtId="0" fontId="71" fillId="2" borderId="1" applyAlignment="1" pivotButton="0" quotePrefix="0" xfId="19">
      <alignment horizontal="center" vertical="center"/>
    </xf>
    <xf numFmtId="168" fontId="71" fillId="2" borderId="1" applyAlignment="1" pivotButton="0" quotePrefix="0" xfId="19">
      <alignment horizontal="center" vertical="center"/>
    </xf>
    <xf numFmtId="0" fontId="71" fillId="2" borderId="1" applyAlignment="1" pivotButton="0" quotePrefix="0" xfId="27">
      <alignment vertical="center"/>
    </xf>
    <xf numFmtId="0" fontId="71" fillId="2" borderId="1" applyAlignment="1" pivotButton="0" quotePrefix="0" xfId="27">
      <alignment horizontal="center" vertical="center"/>
    </xf>
    <xf numFmtId="167" fontId="79" fillId="2" borderId="0" applyAlignment="1" pivotButton="0" quotePrefix="0" xfId="36">
      <alignment horizontal="center"/>
    </xf>
    <xf numFmtId="165" fontId="71" fillId="2" borderId="8" applyAlignment="1" pivotButton="0" quotePrefix="0" xfId="39">
      <alignment horizontal="center" vertical="center"/>
    </xf>
    <xf numFmtId="165" fontId="71" fillId="2" borderId="9" applyAlignment="1" pivotButton="0" quotePrefix="0" xfId="39">
      <alignment horizontal="center" vertical="center"/>
    </xf>
    <xf numFmtId="165" fontId="41" fillId="2" borderId="101" applyAlignment="1" pivotButton="0" quotePrefix="0" xfId="58">
      <alignment horizontal="center" vertical="center"/>
    </xf>
    <xf numFmtId="165" fontId="41" fillId="2" borderId="72" applyAlignment="1" pivotButton="0" quotePrefix="0" xfId="58">
      <alignment horizontal="center" vertical="center"/>
    </xf>
    <xf numFmtId="165" fontId="41" fillId="2" borderId="102" applyAlignment="1" pivotButton="0" quotePrefix="0" xfId="58">
      <alignment horizontal="center" vertical="center"/>
    </xf>
    <xf numFmtId="0" fontId="73" fillId="2" borderId="49" applyAlignment="1" pivotButton="0" quotePrefix="0" xfId="244">
      <alignment horizontal="center" vertical="center"/>
    </xf>
    <xf numFmtId="0" fontId="73" fillId="2" borderId="95" applyAlignment="1" pivotButton="0" quotePrefix="0" xfId="244">
      <alignment horizontal="center" vertical="center"/>
    </xf>
    <xf numFmtId="0" fontId="73" fillId="2" borderId="96" applyAlignment="1" pivotButton="0" quotePrefix="0" xfId="244">
      <alignment horizontal="center" vertical="center"/>
    </xf>
    <xf numFmtId="165" fontId="41" fillId="2" borderId="40" applyAlignment="1" pivotButton="0" quotePrefix="0" xfId="58">
      <alignment horizontal="center" vertical="center"/>
    </xf>
    <xf numFmtId="165" fontId="41" fillId="2" borderId="42" applyAlignment="1" pivotButton="0" quotePrefix="0" xfId="58">
      <alignment horizontal="center" vertical="center"/>
    </xf>
    <xf numFmtId="165" fontId="41" fillId="2" borderId="86" applyAlignment="1" pivotButton="0" quotePrefix="0" xfId="58">
      <alignment horizontal="center" vertical="center"/>
    </xf>
    <xf numFmtId="165" fontId="41" fillId="2" borderId="87" applyAlignment="1" pivotButton="0" quotePrefix="0" xfId="58">
      <alignment horizontal="center" vertical="center"/>
    </xf>
    <xf numFmtId="0" fontId="73" fillId="2" borderId="48" applyAlignment="1" pivotButton="0" quotePrefix="0" xfId="244">
      <alignment horizontal="center" vertical="center"/>
    </xf>
    <xf numFmtId="165" fontId="41" fillId="2" borderId="99" applyAlignment="1" pivotButton="0" quotePrefix="0" xfId="58">
      <alignment horizontal="center" vertical="center"/>
    </xf>
    <xf numFmtId="165" fontId="41" fillId="2" borderId="98" applyAlignment="1" pivotButton="0" quotePrefix="0" xfId="58">
      <alignment horizontal="center" vertical="center"/>
    </xf>
    <xf numFmtId="165" fontId="41" fillId="2" borderId="100" applyAlignment="1" pivotButton="0" quotePrefix="0" xfId="58">
      <alignment horizontal="center" vertical="center"/>
    </xf>
    <xf numFmtId="166" fontId="47" fillId="2" borderId="0" applyAlignment="1" pivotButton="0" quotePrefix="0" xfId="36">
      <alignment horizontal="center" vertical="center"/>
    </xf>
    <xf numFmtId="0" fontId="73" fillId="2" borderId="49" applyAlignment="1" pivotButton="0" quotePrefix="0" xfId="38">
      <alignment horizontal="center" vertical="center"/>
    </xf>
    <xf numFmtId="0" fontId="73" fillId="2" borderId="95" applyAlignment="1" pivotButton="0" quotePrefix="0" xfId="38">
      <alignment horizontal="center" vertical="center"/>
    </xf>
    <xf numFmtId="0" fontId="73" fillId="2" borderId="96" applyAlignment="1" pivotButton="0" quotePrefix="0" xfId="38">
      <alignment horizontal="center" vertical="center"/>
    </xf>
    <xf numFmtId="0" fontId="46" fillId="2" borderId="61" applyAlignment="1" pivotButton="0" quotePrefix="0" xfId="38">
      <alignment horizontal="left" vertical="center"/>
    </xf>
    <xf numFmtId="0" fontId="46" fillId="2" borderId="62" applyAlignment="1" pivotButton="0" quotePrefix="0" xfId="38">
      <alignment horizontal="left" vertical="center"/>
    </xf>
    <xf numFmtId="0" fontId="46" fillId="2" borderId="63" applyAlignment="1" pivotButton="0" quotePrefix="0" xfId="38">
      <alignment horizontal="left" vertical="center"/>
    </xf>
    <xf numFmtId="0" fontId="46" fillId="2" borderId="48" applyAlignment="1" pivotButton="0" quotePrefix="0" xfId="244">
      <alignment horizontal="center" vertical="center"/>
    </xf>
    <xf numFmtId="166" fontId="47" fillId="2" borderId="49" applyAlignment="1" pivotButton="0" quotePrefix="0" xfId="36">
      <alignment horizontal="center" vertical="center"/>
    </xf>
    <xf numFmtId="166" fontId="47" fillId="2" borderId="95" applyAlignment="1" pivotButton="0" quotePrefix="0" xfId="36">
      <alignment horizontal="center" vertical="center"/>
    </xf>
    <xf numFmtId="166" fontId="47" fillId="2" borderId="96" applyAlignment="1" pivotButton="0" quotePrefix="0" xfId="36">
      <alignment horizontal="center" vertical="center"/>
    </xf>
    <xf numFmtId="166" fontId="42" fillId="2" borderId="39" applyAlignment="1" pivotButton="0" quotePrefix="0" xfId="36">
      <alignment horizontal="center" vertical="center"/>
    </xf>
    <xf numFmtId="166" fontId="80" fillId="2" borderId="89" applyAlignment="1" pivotButton="0" quotePrefix="0" xfId="36">
      <alignment horizontal="center" vertical="center"/>
    </xf>
    <xf numFmtId="166" fontId="80" fillId="2" borderId="90" applyAlignment="1" pivotButton="0" quotePrefix="0" xfId="36">
      <alignment horizontal="center" vertical="center"/>
    </xf>
    <xf numFmtId="169" fontId="41" fillId="2" borderId="41" applyAlignment="1" pivotButton="0" quotePrefix="0" xfId="36">
      <alignment horizontal="left" vertical="top" wrapText="1"/>
    </xf>
    <xf numFmtId="169" fontId="41" fillId="2" borderId="42" applyAlignment="1" pivotButton="0" quotePrefix="0" xfId="36">
      <alignment horizontal="left" vertical="top" wrapText="1"/>
    </xf>
    <xf numFmtId="165" fontId="10" fillId="2" borderId="8" applyAlignment="1" pivotButton="0" quotePrefix="0" xfId="39">
      <alignment horizontal="center" vertical="center"/>
    </xf>
    <xf numFmtId="165" fontId="10" fillId="2" borderId="9" applyAlignment="1" pivotButton="0" quotePrefix="0" xfId="39">
      <alignment horizontal="center" vertical="center"/>
    </xf>
    <xf numFmtId="166" fontId="93" fillId="2" borderId="39" applyAlignment="1" pivotButton="0" quotePrefix="0" xfId="36">
      <alignment horizontal="center" vertical="center"/>
    </xf>
    <xf numFmtId="0" fontId="10" fillId="2" borderId="1" applyAlignment="1" pivotButton="0" quotePrefix="0" xfId="19">
      <alignment horizontal="center" vertical="center"/>
    </xf>
    <xf numFmtId="0" fontId="10" fillId="2" borderId="1" applyAlignment="1" pivotButton="0" quotePrefix="0" xfId="27">
      <alignment vertical="center"/>
    </xf>
    <xf numFmtId="0" fontId="10" fillId="2" borderId="1" applyAlignment="1" pivotButton="0" quotePrefix="0" xfId="27">
      <alignment horizontal="center" vertical="center"/>
    </xf>
    <xf numFmtId="0" fontId="81" fillId="2" borderId="60" applyAlignment="1" pivotButton="0" quotePrefix="0" xfId="0">
      <alignment horizontal="center" vertical="center"/>
    </xf>
    <xf numFmtId="0" fontId="81" fillId="2" borderId="0" applyAlignment="1" pivotButton="0" quotePrefix="0" xfId="0">
      <alignment horizontal="center" vertical="center"/>
    </xf>
    <xf numFmtId="0" fontId="81" fillId="2" borderId="0" applyAlignment="1" pivotButton="0" quotePrefix="0" xfId="0">
      <alignment vertical="center"/>
    </xf>
    <xf numFmtId="165" fontId="37" fillId="0" borderId="0" pivotButton="0" quotePrefix="0" xfId="16"/>
    <xf numFmtId="164" fontId="28" fillId="0" borderId="24" applyAlignment="1" pivotButton="0" quotePrefix="0" xfId="15">
      <alignment horizontal="right" vertical="center"/>
    </xf>
    <xf numFmtId="0" fontId="32" fillId="0" borderId="1" applyAlignment="1" pivotButton="0" quotePrefix="0" xfId="15">
      <alignment horizontal="center" vertical="center"/>
    </xf>
    <xf numFmtId="0" fontId="32" fillId="2" borderId="1" applyAlignment="1" pivotButton="0" quotePrefix="0" xfId="15">
      <alignment horizontal="center" vertical="center"/>
    </xf>
    <xf numFmtId="0" fontId="0" fillId="0" borderId="13" pivotButton="0" quotePrefix="0" xfId="0"/>
    <xf numFmtId="165" fontId="32" fillId="2" borderId="11" applyAlignment="1" pivotButton="0" quotePrefix="0" xfId="16">
      <alignment horizontal="center"/>
    </xf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5" fontId="32" fillId="2" borderId="2" applyAlignment="1" pivotButton="0" quotePrefix="0" xfId="16">
      <alignment horizontal="center"/>
    </xf>
    <xf numFmtId="165" fontId="32" fillId="2" borderId="4" applyAlignment="1" pivotButton="0" quotePrefix="0" xfId="16">
      <alignment horizontal="center" vertical="center"/>
    </xf>
    <xf numFmtId="165" fontId="26" fillId="2" borderId="11" applyAlignment="1" pivotButton="0" quotePrefix="0" xfId="1">
      <alignment vertical="center"/>
    </xf>
    <xf numFmtId="165" fontId="31" fillId="2" borderId="77" applyAlignment="1" pivotButton="0" quotePrefix="0" xfId="15">
      <alignment horizontal="center" vertical="center"/>
    </xf>
    <xf numFmtId="0" fontId="0" fillId="0" borderId="10" pivotButton="0" quotePrefix="0" xfId="0"/>
    <xf numFmtId="165" fontId="35" fillId="0" borderId="0" applyAlignment="1" pivotButton="0" quotePrefix="0" xfId="16">
      <alignment vertical="center"/>
    </xf>
    <xf numFmtId="165" fontId="17" fillId="0" borderId="0" pivotButton="0" quotePrefix="0" xfId="16"/>
    <xf numFmtId="165" fontId="82" fillId="2" borderId="0" applyAlignment="1" pivotButton="0" quotePrefix="0" xfId="1">
      <alignment vertical="center"/>
    </xf>
    <xf numFmtId="165" fontId="82" fillId="2" borderId="0" pivotButton="0" quotePrefix="0" xfId="1"/>
    <xf numFmtId="165" fontId="107" fillId="2" borderId="0" applyAlignment="1" pivotButton="0" quotePrefix="0" xfId="1">
      <alignment vertical="center"/>
    </xf>
    <xf numFmtId="165" fontId="68" fillId="2" borderId="0" applyAlignment="1" pivotButton="0" quotePrefix="0" xfId="1">
      <alignment vertical="center"/>
    </xf>
    <xf numFmtId="165" fontId="68" fillId="2" borderId="0" applyAlignment="1" pivotButton="0" quotePrefix="0" xfId="1">
      <alignment horizontal="right" vertical="center"/>
    </xf>
    <xf numFmtId="171" fontId="68" fillId="2" borderId="0" applyAlignment="1" pivotButton="0" quotePrefix="0" xfId="0">
      <alignment horizontal="center" vertical="center"/>
    </xf>
    <xf numFmtId="0" fontId="81" fillId="2" borderId="1" applyAlignment="1" pivotButton="0" quotePrefix="0" xfId="0">
      <alignment horizontal="center" vertical="center" wrapText="1"/>
    </xf>
    <xf numFmtId="0" fontId="81" fillId="2" borderId="1" applyAlignment="1" pivotButton="0" quotePrefix="0" xfId="0">
      <alignment horizontal="center" vertical="center"/>
    </xf>
    <xf numFmtId="0" fontId="81" fillId="2" borderId="9" applyAlignment="1" pivotButton="0" quotePrefix="0" xfId="0">
      <alignment horizontal="center" vertical="center"/>
    </xf>
    <xf numFmtId="165" fontId="81" fillId="2" borderId="1" applyAlignment="1" pivotButton="0" quotePrefix="0" xfId="1">
      <alignment horizontal="center" vertical="center"/>
    </xf>
    <xf numFmtId="0" fontId="0" fillId="0" borderId="72" pivotButton="0" quotePrefix="0" xfId="0"/>
    <xf numFmtId="0" fontId="0" fillId="0" borderId="9" pivotButton="0" quotePrefix="0" xfId="0"/>
    <xf numFmtId="165" fontId="81" fillId="2" borderId="11" applyAlignment="1" pivotButton="0" quotePrefix="0" xfId="1">
      <alignment horizontal="center" vertical="center"/>
    </xf>
    <xf numFmtId="165" fontId="81" fillId="2" borderId="4" applyAlignment="1" pivotButton="0" quotePrefix="0" xfId="1">
      <alignment vertical="center"/>
    </xf>
    <xf numFmtId="165" fontId="82" fillId="2" borderId="5" applyAlignment="1" pivotButton="0" quotePrefix="0" xfId="1">
      <alignment vertical="center"/>
    </xf>
    <xf numFmtId="165" fontId="82" fillId="2" borderId="5" applyAlignment="1" pivotButton="0" quotePrefix="0" xfId="0">
      <alignment vertical="center"/>
    </xf>
    <xf numFmtId="165" fontId="82" fillId="2" borderId="0" applyAlignment="1" pivotButton="0" quotePrefix="0" xfId="0">
      <alignment vertical="center"/>
    </xf>
    <xf numFmtId="165" fontId="82" fillId="2" borderId="16" applyAlignment="1" pivotButton="0" quotePrefix="0" xfId="1">
      <alignment vertical="center"/>
    </xf>
    <xf numFmtId="165" fontId="82" fillId="2" borderId="17" applyAlignment="1" pivotButton="0" quotePrefix="0" xfId="1">
      <alignment vertical="center"/>
    </xf>
    <xf numFmtId="165" fontId="82" fillId="2" borderId="17" applyAlignment="1" pivotButton="0" quotePrefix="0" xfId="0">
      <alignment vertical="center"/>
    </xf>
    <xf numFmtId="165" fontId="81" fillId="2" borderId="0" applyAlignment="1" pivotButton="0" quotePrefix="0" xfId="0">
      <alignment vertical="center"/>
    </xf>
    <xf numFmtId="165" fontId="82" fillId="2" borderId="73" applyAlignment="1" pivotButton="0" quotePrefix="0" xfId="1">
      <alignment vertical="center"/>
    </xf>
    <xf numFmtId="165" fontId="82" fillId="2" borderId="73" applyAlignment="1" pivotButton="0" quotePrefix="0" xfId="0">
      <alignment vertical="center"/>
    </xf>
    <xf numFmtId="165" fontId="81" fillId="2" borderId="3" applyAlignment="1" pivotButton="0" quotePrefix="0" xfId="1">
      <alignment vertical="center"/>
    </xf>
    <xf numFmtId="165" fontId="81" fillId="2" borderId="3" applyAlignment="1" pivotButton="0" quotePrefix="0" xfId="0">
      <alignment vertical="center"/>
    </xf>
    <xf numFmtId="165" fontId="81" fillId="2" borderId="77" applyAlignment="1" pivotButton="0" quotePrefix="0" xfId="1">
      <alignment vertical="center"/>
    </xf>
    <xf numFmtId="165" fontId="81" fillId="2" borderId="77" applyAlignment="1" pivotButton="0" quotePrefix="0" xfId="0">
      <alignment vertical="center"/>
    </xf>
    <xf numFmtId="165" fontId="82" fillId="2" borderId="16" applyAlignment="1" pivotButton="0" quotePrefix="0" xfId="0">
      <alignment vertical="center"/>
    </xf>
    <xf numFmtId="165" fontId="84" fillId="2" borderId="0" applyAlignment="1" pivotButton="0" quotePrefix="0" xfId="1">
      <alignment vertical="center"/>
    </xf>
    <xf numFmtId="165" fontId="82" fillId="2" borderId="0" applyAlignment="1" pivotButton="0" quotePrefix="0" xfId="1">
      <alignment vertical="top"/>
    </xf>
    <xf numFmtId="165" fontId="82" fillId="2" borderId="0" applyAlignment="1" pivotButton="0" quotePrefix="0" xfId="1">
      <alignment horizontal="right" vertical="top"/>
    </xf>
    <xf numFmtId="165" fontId="84" fillId="2" borderId="25" applyAlignment="1" pivotButton="0" quotePrefix="0" xfId="1">
      <alignment vertical="center"/>
    </xf>
    <xf numFmtId="166" fontId="14" fillId="2" borderId="34" pivotButton="0" quotePrefix="0" xfId="36"/>
    <xf numFmtId="166" fontId="14" fillId="2" borderId="0" pivotButton="0" quotePrefix="0" xfId="36"/>
    <xf numFmtId="166" fontId="14" fillId="2" borderId="0" applyAlignment="1" pivotButton="0" quotePrefix="0" xfId="36">
      <alignment horizontal="center"/>
    </xf>
    <xf numFmtId="166" fontId="41" fillId="2" borderId="34" pivotButton="0" quotePrefix="0" xfId="36"/>
    <xf numFmtId="166" fontId="41" fillId="2" borderId="0" pivotButton="0" quotePrefix="0" xfId="36"/>
    <xf numFmtId="166" fontId="41" fillId="2" borderId="0" applyAlignment="1" pivotButton="0" quotePrefix="0" xfId="36">
      <alignment horizontal="center"/>
    </xf>
    <xf numFmtId="165" fontId="42" fillId="3" borderId="0" applyAlignment="1" pivotButton="0" quotePrefix="0" xfId="240">
      <alignment vertical="center"/>
    </xf>
    <xf numFmtId="165" fontId="42" fillId="2" borderId="0" applyAlignment="1" pivotButton="0" quotePrefix="0" xfId="240">
      <alignment vertical="center"/>
    </xf>
    <xf numFmtId="165" fontId="42" fillId="2" borderId="35" applyAlignment="1" pivotButton="0" quotePrefix="0" xfId="240">
      <alignment vertical="center"/>
    </xf>
    <xf numFmtId="165" fontId="42" fillId="2" borderId="37" applyAlignment="1" pivotButton="0" quotePrefix="0" xfId="240">
      <alignment vertical="center"/>
    </xf>
    <xf numFmtId="165" fontId="42" fillId="2" borderId="38" applyAlignment="1" pivotButton="0" quotePrefix="0" xfId="240">
      <alignment vertical="center"/>
    </xf>
    <xf numFmtId="168" fontId="72" fillId="2" borderId="0" applyAlignment="1" pivotButton="0" quotePrefix="0" xfId="19">
      <alignment vertical="center"/>
    </xf>
    <xf numFmtId="168" fontId="71" fillId="2" borderId="1" applyAlignment="1" pivotButton="0" quotePrefix="0" xfId="19">
      <alignment horizontal="center" vertical="center"/>
    </xf>
    <xf numFmtId="0" fontId="0" fillId="0" borderId="98" pivotButton="0" quotePrefix="0" xfId="0"/>
    <xf numFmtId="165" fontId="71" fillId="2" borderId="1" applyAlignment="1" pivotButton="0" quotePrefix="0" xfId="39">
      <alignment horizontal="center" vertical="center"/>
    </xf>
    <xf numFmtId="165" fontId="71" fillId="2" borderId="11" applyAlignment="1" pivotButton="0" quotePrefix="0" xfId="39">
      <alignment horizontal="center" vertical="center"/>
    </xf>
    <xf numFmtId="0" fontId="0" fillId="0" borderId="24" pivotButton="0" quotePrefix="0" xfId="0"/>
    <xf numFmtId="165" fontId="71" fillId="2" borderId="2" applyAlignment="1" pivotButton="0" quotePrefix="0" xfId="39">
      <alignment horizontal="center" vertical="center"/>
    </xf>
    <xf numFmtId="2" fontId="46" fillId="2" borderId="39" applyAlignment="1" pivotButton="0" quotePrefix="0" xfId="58">
      <alignment horizontal="center" vertical="center"/>
    </xf>
    <xf numFmtId="165" fontId="46" fillId="2" borderId="39" applyAlignment="1" pivotButton="0" quotePrefix="0" xfId="58">
      <alignment horizontal="center" vertical="center"/>
    </xf>
    <xf numFmtId="2" fontId="42" fillId="2" borderId="39" applyAlignment="1" pivotButton="0" quotePrefix="0" xfId="58">
      <alignment horizontal="center" vertical="center"/>
    </xf>
    <xf numFmtId="165" fontId="42" fillId="2" borderId="39" applyAlignment="1" pivotButton="0" quotePrefix="0" xfId="58">
      <alignment horizontal="center" vertical="center"/>
    </xf>
    <xf numFmtId="2" fontId="0" fillId="0" borderId="0" pivotButton="0" quotePrefix="0" xfId="0"/>
    <xf numFmtId="165" fontId="41" fillId="2" borderId="39" applyAlignment="1" pivotButton="0" quotePrefix="0" xfId="58">
      <alignment vertical="center"/>
    </xf>
    <xf numFmtId="165" fontId="41" fillId="2" borderId="43" applyAlignment="1" pivotButton="0" quotePrefix="0" xfId="58">
      <alignment vertical="center"/>
    </xf>
    <xf numFmtId="0" fontId="73" fillId="2" borderId="48" applyAlignment="1" pivotButton="0" quotePrefix="0" xfId="38">
      <alignment horizontal="center" vertical="center"/>
    </xf>
    <xf numFmtId="0" fontId="0" fillId="0" borderId="95" pivotButton="0" quotePrefix="0" xfId="0"/>
    <xf numFmtId="0" fontId="0" fillId="0" borderId="96" pivotButton="0" quotePrefix="0" xfId="0"/>
    <xf numFmtId="165" fontId="76" fillId="2" borderId="48" applyAlignment="1" pivotButton="0" quotePrefix="0" xfId="58">
      <alignment vertical="center"/>
    </xf>
    <xf numFmtId="165" fontId="73" fillId="2" borderId="103" applyAlignment="1" pivotButton="0" quotePrefix="0" xfId="58">
      <alignment vertical="center"/>
    </xf>
    <xf numFmtId="0" fontId="46" fillId="2" borderId="68" applyAlignment="1" pivotButton="0" quotePrefix="0" xfId="38">
      <alignment horizontal="left" vertical="center"/>
    </xf>
    <xf numFmtId="0" fontId="0" fillId="0" borderId="62" pivotButton="0" quotePrefix="0" xfId="0"/>
    <xf numFmtId="0" fontId="0" fillId="0" borderId="63" pivotButton="0" quotePrefix="0" xfId="0"/>
    <xf numFmtId="2" fontId="41" fillId="2" borderId="43" applyAlignment="1" pivotButton="0" quotePrefix="0" xfId="58">
      <alignment vertical="center"/>
    </xf>
    <xf numFmtId="165" fontId="41" fillId="2" borderId="104" applyAlignment="1" pivotButton="0" quotePrefix="0" xfId="58">
      <alignment vertical="center"/>
    </xf>
    <xf numFmtId="165" fontId="73" fillId="2" borderId="105" applyAlignment="1" pivotButton="0" quotePrefix="0" xfId="58">
      <alignment vertical="center"/>
    </xf>
    <xf numFmtId="2" fontId="41" fillId="2" borderId="68" applyAlignment="1" pivotButton="0" quotePrefix="0" xfId="58">
      <alignment vertical="center"/>
    </xf>
    <xf numFmtId="165" fontId="41" fillId="2" borderId="68" applyAlignment="1" pivotButton="0" quotePrefix="0" xfId="58">
      <alignment vertical="center"/>
    </xf>
    <xf numFmtId="165" fontId="41" fillId="2" borderId="106" applyAlignment="1" pivotButton="0" quotePrefix="0" xfId="58">
      <alignment vertical="center"/>
    </xf>
    <xf numFmtId="165" fontId="41" fillId="2" borderId="40" applyAlignment="1" pivotButton="0" quotePrefix="0" xfId="58">
      <alignment vertical="center"/>
    </xf>
    <xf numFmtId="165" fontId="41" fillId="2" borderId="46" applyAlignment="1" pivotButton="0" quotePrefix="0" xfId="58">
      <alignment vertical="center"/>
    </xf>
    <xf numFmtId="165" fontId="41" fillId="2" borderId="39" applyAlignment="1" pivotButton="0" quotePrefix="0" xfId="58">
      <alignment horizontal="center" vertical="center"/>
    </xf>
    <xf numFmtId="0" fontId="0" fillId="0" borderId="42" pivotButton="0" quotePrefix="0" xfId="0"/>
    <xf numFmtId="165" fontId="41" fillId="2" borderId="64" applyAlignment="1" pivotButton="0" quotePrefix="0" xfId="58">
      <alignment vertical="center"/>
    </xf>
    <xf numFmtId="165" fontId="41" fillId="2" borderId="107" applyAlignment="1" pivotButton="0" quotePrefix="0" xfId="58">
      <alignment vertical="center"/>
    </xf>
    <xf numFmtId="168" fontId="41" fillId="2" borderId="0" applyAlignment="1" pivotButton="0" quotePrefix="0" xfId="242">
      <alignment vertical="center"/>
    </xf>
    <xf numFmtId="165" fontId="41" fillId="2" borderId="112" applyAlignment="1" pivotButton="0" quotePrefix="0" xfId="58">
      <alignment horizontal="center" vertical="center"/>
    </xf>
    <xf numFmtId="0" fontId="0" fillId="0" borderId="87" pivotButton="0" quotePrefix="0" xfId="0"/>
    <xf numFmtId="165" fontId="41" fillId="2" borderId="69" applyAlignment="1" pivotButton="0" quotePrefix="0" xfId="58">
      <alignment vertical="center"/>
    </xf>
    <xf numFmtId="165" fontId="73" fillId="2" borderId="48" applyAlignment="1" pivotButton="0" quotePrefix="0" xfId="58">
      <alignment vertical="center"/>
    </xf>
    <xf numFmtId="2" fontId="41" fillId="2" borderId="97" applyAlignment="1" pivotButton="0" quotePrefix="0" xfId="58">
      <alignment vertical="center"/>
    </xf>
    <xf numFmtId="165" fontId="41" fillId="2" borderId="97" applyAlignment="1" pivotButton="0" quotePrefix="0" xfId="58">
      <alignment vertical="center"/>
    </xf>
    <xf numFmtId="165" fontId="41" fillId="2" borderId="113" applyAlignment="1" pivotButton="0" quotePrefix="0" xfId="58">
      <alignment horizontal="center" vertical="center"/>
    </xf>
    <xf numFmtId="0" fontId="0" fillId="0" borderId="100" pivotButton="0" quotePrefix="0" xfId="0"/>
    <xf numFmtId="165" fontId="41" fillId="2" borderId="111" applyAlignment="1" pivotButton="0" quotePrefix="0" xfId="58">
      <alignment horizontal="center" vertical="center"/>
    </xf>
    <xf numFmtId="0" fontId="0" fillId="0" borderId="102" pivotButton="0" quotePrefix="0" xfId="0"/>
    <xf numFmtId="166" fontId="47" fillId="2" borderId="0" applyAlignment="1" pivotButton="0" quotePrefix="0" xfId="36">
      <alignment horizontal="right" vertical="center"/>
    </xf>
    <xf numFmtId="166" fontId="47" fillId="2" borderId="0" applyAlignment="1" pivotButton="0" quotePrefix="0" xfId="36">
      <alignment horizontal="center" vertical="center"/>
    </xf>
    <xf numFmtId="165" fontId="47" fillId="2" borderId="50" applyAlignment="1" pivotButton="0" quotePrefix="0" xfId="7">
      <alignment vertical="center"/>
    </xf>
    <xf numFmtId="166" fontId="86" fillId="2" borderId="0" pivotButton="0" quotePrefix="0" xfId="36"/>
    <xf numFmtId="166" fontId="14" fillId="2" borderId="36" pivotButton="0" quotePrefix="0" xfId="36"/>
    <xf numFmtId="166" fontId="85" fillId="2" borderId="37" pivotButton="0" quotePrefix="0" xfId="36"/>
    <xf numFmtId="166" fontId="41" fillId="2" borderId="37" pivotButton="0" quotePrefix="0" xfId="36"/>
    <xf numFmtId="166" fontId="14" fillId="2" borderId="37" pivotButton="0" quotePrefix="0" xfId="36"/>
    <xf numFmtId="166" fontId="14" fillId="2" borderId="37" applyAlignment="1" pivotButton="0" quotePrefix="0" xfId="36">
      <alignment horizontal="center"/>
    </xf>
    <xf numFmtId="166" fontId="42" fillId="2" borderId="39" applyAlignment="1" pivotButton="0" quotePrefix="0" xfId="36">
      <alignment horizontal="center" vertical="center"/>
    </xf>
    <xf numFmtId="166" fontId="80" fillId="2" borderId="97" applyAlignment="1" pivotButton="0" quotePrefix="0" xfId="36">
      <alignment horizontal="center" vertical="center"/>
    </xf>
    <xf numFmtId="0" fontId="0" fillId="0" borderId="65" pivotButton="0" quotePrefix="0" xfId="0"/>
    <xf numFmtId="0" fontId="0" fillId="0" borderId="66" pivotButton="0" quotePrefix="0" xfId="0"/>
    <xf numFmtId="0" fontId="0" fillId="0" borderId="43" pivotButton="0" quotePrefix="0" xfId="0"/>
    <xf numFmtId="0" fontId="0" fillId="0" borderId="90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166" fontId="46" fillId="2" borderId="39" applyAlignment="1" pivotButton="0" quotePrefix="0" xfId="36">
      <alignment horizontal="center" vertical="center"/>
    </xf>
    <xf numFmtId="166" fontId="41" fillId="2" borderId="39" applyAlignment="1" pivotButton="0" quotePrefix="0" xfId="36">
      <alignment horizontal="center" vertical="center"/>
    </xf>
    <xf numFmtId="166" fontId="46" fillId="2" borderId="40" pivotButton="0" quotePrefix="0" xfId="27"/>
    <xf numFmtId="166" fontId="46" fillId="2" borderId="41" pivotButton="0" quotePrefix="0" xfId="36"/>
    <xf numFmtId="166" fontId="46" fillId="2" borderId="42" applyAlignment="1" pivotButton="0" quotePrefix="0" xfId="36">
      <alignment horizontal="center" vertical="center"/>
    </xf>
    <xf numFmtId="166" fontId="46" fillId="2" borderId="39" applyAlignment="1" pivotButton="0" quotePrefix="0" xfId="27">
      <alignment vertical="center"/>
    </xf>
    <xf numFmtId="166" fontId="46" fillId="2" borderId="39" applyAlignment="1" pivotButton="0" quotePrefix="0" xfId="27">
      <alignment horizontal="center" vertical="center"/>
    </xf>
    <xf numFmtId="2" fontId="46" fillId="2" borderId="39" applyAlignment="1" pivotButton="0" quotePrefix="0" xfId="36">
      <alignment horizontal="center" vertical="center"/>
    </xf>
    <xf numFmtId="166" fontId="41" fillId="2" borderId="43" applyAlignment="1" pivotButton="0" quotePrefix="0" xfId="36">
      <alignment horizontal="center" vertical="center"/>
    </xf>
    <xf numFmtId="166" fontId="41" fillId="2" borderId="47" applyAlignment="1" pivotButton="0" quotePrefix="0" xfId="36">
      <alignment horizontal="center" vertical="center"/>
    </xf>
    <xf numFmtId="2" fontId="41" fillId="2" borderId="43" applyAlignment="1" pivotButton="0" quotePrefix="0" xfId="36">
      <alignment vertical="center"/>
    </xf>
    <xf numFmtId="166" fontId="46" fillId="2" borderId="47" applyAlignment="1" pivotButton="0" quotePrefix="0" xfId="36">
      <alignment horizontal="center" vertical="center"/>
    </xf>
    <xf numFmtId="166" fontId="41" fillId="2" borderId="1" applyAlignment="1" pivotButton="0" quotePrefix="0" xfId="36">
      <alignment horizontal="center" vertical="center"/>
    </xf>
    <xf numFmtId="166" fontId="46" fillId="2" borderId="69" applyAlignment="1" pivotButton="0" quotePrefix="0" xfId="36">
      <alignment horizontal="center" vertical="center"/>
    </xf>
    <xf numFmtId="166" fontId="80" fillId="2" borderId="47" applyAlignment="1" pivotButton="0" quotePrefix="0" xfId="36">
      <alignment horizontal="center" vertical="center"/>
    </xf>
    <xf numFmtId="166" fontId="41" fillId="2" borderId="82" applyAlignment="1" pivotButton="0" quotePrefix="0" xfId="36">
      <alignment horizontal="center" vertical="center"/>
    </xf>
    <xf numFmtId="166" fontId="87" fillId="2" borderId="47" applyAlignment="1" pivotButton="0" quotePrefix="0" xfId="36">
      <alignment horizontal="center" vertical="center"/>
    </xf>
    <xf numFmtId="166" fontId="14" fillId="2" borderId="40" applyAlignment="1" pivotButton="0" quotePrefix="0" xfId="36">
      <alignment horizontal="center" vertical="center"/>
    </xf>
    <xf numFmtId="166" fontId="14" fillId="2" borderId="43" applyAlignment="1" pivotButton="0" quotePrefix="0" xfId="36">
      <alignment horizontal="center" vertical="center"/>
    </xf>
    <xf numFmtId="2" fontId="14" fillId="2" borderId="43" applyAlignment="1" pivotButton="0" quotePrefix="0" xfId="36">
      <alignment vertical="center"/>
    </xf>
    <xf numFmtId="165" fontId="41" fillId="2" borderId="39" applyAlignment="1" pivotButton="0" quotePrefix="0" xfId="62">
      <alignment vertical="center"/>
    </xf>
    <xf numFmtId="166" fontId="46" fillId="2" borderId="91" applyAlignment="1" pivotButton="0" quotePrefix="0" xfId="36">
      <alignment horizontal="center" vertical="center"/>
    </xf>
    <xf numFmtId="166" fontId="41" fillId="2" borderId="92" applyAlignment="1" pivotButton="0" quotePrefix="0" xfId="36">
      <alignment horizontal="center" vertical="center"/>
    </xf>
    <xf numFmtId="166" fontId="41" fillId="2" borderId="64" applyAlignment="1" pivotButton="0" quotePrefix="0" xfId="36">
      <alignment horizontal="center" vertical="center"/>
    </xf>
    <xf numFmtId="166" fontId="47" fillId="3" borderId="94" applyAlignment="1" pivotButton="0" quotePrefix="0" xfId="36">
      <alignment horizontal="right" vertical="center"/>
    </xf>
    <xf numFmtId="166" fontId="88" fillId="2" borderId="48" applyAlignment="1" pivotButton="0" quotePrefix="0" xfId="36">
      <alignment horizontal="center" vertical="center"/>
    </xf>
    <xf numFmtId="166" fontId="47" fillId="2" borderId="48" applyAlignment="1" pivotButton="0" quotePrefix="0" xfId="36">
      <alignment horizontal="center" vertical="center"/>
    </xf>
    <xf numFmtId="166" fontId="85" fillId="2" borderId="0" applyAlignment="1" pivotButton="0" quotePrefix="0" xfId="36">
      <alignment horizontal="center" vertical="center"/>
    </xf>
    <xf numFmtId="166" fontId="90" fillId="2" borderId="0" applyAlignment="1" pivotButton="0" quotePrefix="0" xfId="36">
      <alignment horizontal="center" vertical="center"/>
    </xf>
    <xf numFmtId="166" fontId="92" fillId="2" borderId="0" pivotButton="0" quotePrefix="0" xfId="36"/>
    <xf numFmtId="166" fontId="41" fillId="2" borderId="36" pivotButton="0" quotePrefix="0" xfId="36"/>
    <xf numFmtId="166" fontId="92" fillId="2" borderId="37" pivotButton="0" quotePrefix="0" xfId="36"/>
    <xf numFmtId="166" fontId="41" fillId="2" borderId="37" applyAlignment="1" pivotButton="0" quotePrefix="0" xfId="36">
      <alignment horizontal="center"/>
    </xf>
    <xf numFmtId="166" fontId="93" fillId="2" borderId="39" applyAlignment="1" pivotButton="0" quotePrefix="0" xfId="36">
      <alignment horizontal="center" vertical="center"/>
    </xf>
    <xf numFmtId="165" fontId="10" fillId="2" borderId="1" applyAlignment="1" pivotButton="0" quotePrefix="0" xfId="39">
      <alignment horizontal="center" vertical="center"/>
    </xf>
    <xf numFmtId="165" fontId="10" fillId="2" borderId="11" applyAlignment="1" pivotButton="0" quotePrefix="0" xfId="39">
      <alignment horizontal="center" vertical="center"/>
    </xf>
    <xf numFmtId="165" fontId="10" fillId="2" borderId="2" applyAlignment="1" pivotButton="0" quotePrefix="0" xfId="39">
      <alignment horizontal="center" vertical="center"/>
    </xf>
    <xf numFmtId="166" fontId="94" fillId="2" borderId="69" applyAlignment="1" pivotButton="0" quotePrefix="0" xfId="36">
      <alignment horizontal="center" vertical="center"/>
    </xf>
    <xf numFmtId="166" fontId="92" fillId="2" borderId="47" applyAlignment="1" pivotButton="0" quotePrefix="0" xfId="36">
      <alignment horizontal="center" vertical="center"/>
    </xf>
    <xf numFmtId="166" fontId="95" fillId="2" borderId="48" applyAlignment="1" pivotButton="0" quotePrefix="0" xfId="36">
      <alignment horizontal="center" vertical="center"/>
    </xf>
  </cellXfs>
  <cellStyles count="247">
    <cellStyle name="Normal" xfId="0" builtinId="0"/>
    <cellStyle name="Comma" xfId="1" builtinId="3"/>
    <cellStyle name="Comma 2" xfId="2"/>
    <cellStyle name="Normal 2" xfId="3"/>
    <cellStyle name="ปกติ 2" xfId="4"/>
    <cellStyle name="ปกติ 3" xfId="5"/>
    <cellStyle name="เครื่องหมายจุลภาค 2 2" xfId="6"/>
    <cellStyle name="เครื่องหมายจุลภาค 2" xfId="7"/>
    <cellStyle name="Normal_AIS0004a" xfId="8"/>
    <cellStyle name="Normal 3" xfId="9"/>
    <cellStyle name="เครื่องหมายจุลภาค 4" xfId="10"/>
    <cellStyle name="Comma 3" xfId="11"/>
    <cellStyle name="ปกติ 5" xfId="12"/>
    <cellStyle name="Normal 4" xfId="13"/>
    <cellStyle name="Comma 4" xfId="14"/>
    <cellStyle name="Normal 8" xfId="15"/>
    <cellStyle name="Comma 2 2" xfId="16"/>
    <cellStyle name="Normal 2 2" xfId="17"/>
    <cellStyle name="Comma 2 3" xfId="18"/>
    <cellStyle name="เครื่องหมายจุลภาค_OPC-AC-Cost" xfId="19"/>
    <cellStyle name="Comma 5" xfId="20"/>
    <cellStyle name="Normal 5" xfId="21"/>
    <cellStyle name="ปกติ 3 2" xfId="22"/>
    <cellStyle name="เครื่องหมายจุลภาค 4 2" xfId="23"/>
    <cellStyle name="ปกติ 5 2" xfId="24"/>
    <cellStyle name="Normal 6" xfId="25"/>
    <cellStyle name="Comma 6" xfId="26"/>
    <cellStyle name="ปกติ_OPC-AC-Cost" xfId="27"/>
    <cellStyle name="เครื่องหมายจุลภาค 4 2 2" xfId="28"/>
    <cellStyle name="ปกติ 5 2 2" xfId="29"/>
    <cellStyle name="Comma 2 4" xfId="30"/>
    <cellStyle name="Normal 2 3" xfId="31"/>
    <cellStyle name="เครื่องหมายจุลภาค 4 3" xfId="32"/>
    <cellStyle name="ปกติ 5 3" xfId="33"/>
    <cellStyle name="เครื่องหมายจุลภาค 4 2 3" xfId="34"/>
    <cellStyle name="ปกติ 5 2 3" xfId="35"/>
    <cellStyle name="เครื่องหมายจุลภาค_OPC-AC-Cost 2" xfId="36"/>
    <cellStyle name="Normal_COST-EE" xfId="37"/>
    <cellStyle name="ปกติ_OPC-AC-Cost_COST-EE" xfId="38"/>
    <cellStyle name="Comma 6 2" xfId="39"/>
    <cellStyle name="Normal 7" xfId="40"/>
    <cellStyle name="เครื่องหมายจุลภาค 5" xfId="41"/>
    <cellStyle name="Comma 2 5" xfId="42"/>
    <cellStyle name="Normal 2 4" xfId="43"/>
    <cellStyle name="เครื่องหมายจุลภาค 4 4" xfId="44"/>
    <cellStyle name="ปกติ 5 4" xfId="45"/>
    <cellStyle name="เครื่องหมายจุลภาค 4 2 4" xfId="46"/>
    <cellStyle name="ปกติ 5 2 4" xfId="47"/>
    <cellStyle name="Normal 6 2" xfId="48"/>
    <cellStyle name="เครื่องหมายจุลภาค 4 2 2 2" xfId="49"/>
    <cellStyle name="ปกติ 5 2 2 2" xfId="50"/>
    <cellStyle name="Comma 2 4 2" xfId="51"/>
    <cellStyle name="Normal 2 3 2" xfId="52"/>
    <cellStyle name="เครื่องหมายจุลภาค 4 3 2" xfId="53"/>
    <cellStyle name="ปกติ 5 3 2" xfId="54"/>
    <cellStyle name="เครื่องหมายจุลภาค 4 2 3 2" xfId="55"/>
    <cellStyle name="ปกติ 5 2 3 2" xfId="56"/>
    <cellStyle name="Normal 7 2" xfId="57"/>
    <cellStyle name="เครื่องหมายจุลภาค 5 2" xfId="58"/>
    <cellStyle name="เครื่องหมายจุลภาค 6" xfId="59"/>
    <cellStyle name="เครื่องหมายจุลภาค 2 3" xfId="60"/>
    <cellStyle name="ปกติ 4" xfId="61"/>
    <cellStyle name="Comma 7" xfId="62"/>
    <cellStyle name="เครื่องหมายจุลภาค 4 2 2 2 2" xfId="63"/>
    <cellStyle name="ปกติ 5 2 2 2 2" xfId="64"/>
    <cellStyle name="Normal 7 3" xfId="65"/>
    <cellStyle name="เครื่องหมายจุลภาค 5 3" xfId="66"/>
    <cellStyle name="เครื่องหมายจุลภาค 4 2 3 2 2 5" xfId="67"/>
    <cellStyle name="เครื่องหมายจุลภาค 5 3 2" xfId="68"/>
    <cellStyle name="เครื่องหมายจุลภาค 5 4 2" xfId="69"/>
    <cellStyle name="เครื่องหมายจุลภาค 3 2 3 2 2 2 2 2 3 3" xfId="70"/>
    <cellStyle name="ปกติ 5 2 3 2 2 5" xfId="71"/>
    <cellStyle name="0,0_x000d__x000a_NA_x000d__x000a_" xfId="72"/>
    <cellStyle name="20% - Accent1" xfId="73"/>
    <cellStyle name="20% - Accent1 2" xfId="74"/>
    <cellStyle name="20% - Accent2" xfId="75"/>
    <cellStyle name="20% - Accent2 2" xfId="76"/>
    <cellStyle name="20% - Accent3" xfId="77"/>
    <cellStyle name="20% - Accent3 2" xfId="78"/>
    <cellStyle name="20% - Accent4" xfId="79"/>
    <cellStyle name="20% - Accent4 2" xfId="80"/>
    <cellStyle name="20% - Accent5" xfId="81"/>
    <cellStyle name="20% - Accent5 2" xfId="82"/>
    <cellStyle name="20% - Accent6" xfId="83"/>
    <cellStyle name="20% - Accent6 2" xfId="84"/>
    <cellStyle name="40% - Accent1" xfId="85"/>
    <cellStyle name="40% - Accent1 2" xfId="86"/>
    <cellStyle name="40% - Accent2" xfId="87"/>
    <cellStyle name="40% - Accent2 2" xfId="88"/>
    <cellStyle name="40% - Accent3" xfId="89"/>
    <cellStyle name="40% - Accent3 2" xfId="90"/>
    <cellStyle name="40% - Accent4" xfId="91"/>
    <cellStyle name="40% - Accent4 2" xfId="92"/>
    <cellStyle name="40% - Accent5" xfId="93"/>
    <cellStyle name="40% - Accent5 2" xfId="94"/>
    <cellStyle name="40% - Accent6" xfId="95"/>
    <cellStyle name="40% - Accent6 2" xfId="96"/>
    <cellStyle name="60% - Accent1" xfId="97"/>
    <cellStyle name="60% - Accent1 2" xfId="98"/>
    <cellStyle name="60% - Accent2" xfId="99"/>
    <cellStyle name="60% - Accent2 2" xfId="100"/>
    <cellStyle name="60% - Accent3" xfId="101"/>
    <cellStyle name="60% - Accent3 2" xfId="102"/>
    <cellStyle name="60% - Accent4" xfId="103"/>
    <cellStyle name="60% - Accent4 2" xfId="104"/>
    <cellStyle name="60% - Accent5" xfId="105"/>
    <cellStyle name="60% - Accent5 2" xfId="106"/>
    <cellStyle name="60% - Accent6" xfId="107"/>
    <cellStyle name="60% - Accent6 2" xfId="108"/>
    <cellStyle name="Accent1" xfId="109"/>
    <cellStyle name="Accent1 2" xfId="110"/>
    <cellStyle name="Accent2" xfId="111"/>
    <cellStyle name="Accent2 2" xfId="112"/>
    <cellStyle name="Accent3" xfId="113"/>
    <cellStyle name="Accent3 2" xfId="114"/>
    <cellStyle name="Accent4" xfId="115"/>
    <cellStyle name="Accent4 2" xfId="116"/>
    <cellStyle name="Accent5" xfId="117"/>
    <cellStyle name="Accent5 2" xfId="118"/>
    <cellStyle name="Accent6" xfId="119"/>
    <cellStyle name="Accent6 2" xfId="120"/>
    <cellStyle name="Bad" xfId="121"/>
    <cellStyle name="Bad 2" xfId="122"/>
    <cellStyle name="Calculation" xfId="123"/>
    <cellStyle name="Calculation 2" xfId="124"/>
    <cellStyle name="Check Cell" xfId="125"/>
    <cellStyle name="Check Cell 2" xfId="126"/>
    <cellStyle name="Comma 14" xfId="127"/>
    <cellStyle name="Comma 17" xfId="128"/>
    <cellStyle name="Comma 17 2" xfId="129"/>
    <cellStyle name="Comma 17 2 2" xfId="130"/>
    <cellStyle name="Comma 17 2 2 2" xfId="131"/>
    <cellStyle name="Comma 17 3" xfId="132"/>
    <cellStyle name="Explanatory Text" xfId="133"/>
    <cellStyle name="Explanatory Text 2" xfId="134"/>
    <cellStyle name="Good" xfId="135"/>
    <cellStyle name="Good 2" xfId="136"/>
    <cellStyle name="Heading 1" xfId="137"/>
    <cellStyle name="Heading 1 2" xfId="138"/>
    <cellStyle name="Heading 2" xfId="139"/>
    <cellStyle name="Heading 2 2" xfId="140"/>
    <cellStyle name="Heading 3" xfId="141"/>
    <cellStyle name="Heading 3 2" xfId="142"/>
    <cellStyle name="Heading 4" xfId="143"/>
    <cellStyle name="Heading 4 2" xfId="144"/>
    <cellStyle name="Input" xfId="145"/>
    <cellStyle name="Input 2" xfId="146"/>
    <cellStyle name="Linked Cell" xfId="147"/>
    <cellStyle name="Linked Cell 2" xfId="148"/>
    <cellStyle name="Neutral" xfId="149"/>
    <cellStyle name="Neutral 2" xfId="150"/>
    <cellStyle name="Normal 10" xfId="151"/>
    <cellStyle name="Normal 12" xfId="152"/>
    <cellStyle name="Normal 12 2" xfId="153"/>
    <cellStyle name="Normal 12 3" xfId="154"/>
    <cellStyle name="Normal 12 3 2" xfId="155"/>
    <cellStyle name="Normal 3 2" xfId="156"/>
    <cellStyle name="Normal 7 3 2" xfId="157"/>
    <cellStyle name="Normal 7 4" xfId="158"/>
    <cellStyle name="Normal 9" xfId="159"/>
    <cellStyle name="Note" xfId="160"/>
    <cellStyle name="Note 2" xfId="161"/>
    <cellStyle name="Output" xfId="162"/>
    <cellStyle name="Output 2" xfId="163"/>
    <cellStyle name="Style 1" xfId="164"/>
    <cellStyle name="Title" xfId="165"/>
    <cellStyle name="Title 2" xfId="166"/>
    <cellStyle name="Total" xfId="167"/>
    <cellStyle name="Total 2" xfId="168"/>
    <cellStyle name="Warning Text" xfId="169"/>
    <cellStyle name="Warning Text 2" xfId="170"/>
    <cellStyle name="เครื่องหมายจุลภาค 2 4" xfId="171"/>
    <cellStyle name="เครื่องหมายจุลภาค 3" xfId="172"/>
    <cellStyle name="เครื่องหมายจุลภาค 3 2" xfId="173"/>
    <cellStyle name="เครื่องหมายจุลภาค 3 2 2" xfId="174"/>
    <cellStyle name="เครื่องหมายจุลภาค 3 2 2 2" xfId="175"/>
    <cellStyle name="เครื่องหมายจุลภาค 3 2 3" xfId="176"/>
    <cellStyle name="เครื่องหมายจุลภาค 3 2 3 2" xfId="177"/>
    <cellStyle name="เครื่องหมายจุลภาค 3 2 3 2 2" xfId="178"/>
    <cellStyle name="เครื่องหมายจุลภาค 3 2 3 2 2 2" xfId="179"/>
    <cellStyle name="เครื่องหมายจุลภาค 3 2 3 2 2 2 2" xfId="180"/>
    <cellStyle name="เครื่องหมายจุลภาค 3 2 3 2 2 2 2 2" xfId="181"/>
    <cellStyle name="เครื่องหมายจุลภาค 3 2 3 2 2 2 2 2 2" xfId="182"/>
    <cellStyle name="เครื่องหมายจุลภาค 3 2 3 2 2 2 2 2 3" xfId="183"/>
    <cellStyle name="เครื่องหมายจุลภาค 3 2 3 2 2 2 2 2 3 2" xfId="184"/>
    <cellStyle name="เครื่องหมายจุลภาค 3 2 3 2 2 3" xfId="185"/>
    <cellStyle name="เครื่องหมายจุลภาค 4 2 2 2 2 2" xfId="186"/>
    <cellStyle name="เครื่องหมายจุลภาค 4 2 3 2 2" xfId="187"/>
    <cellStyle name="เครื่องหมายจุลภาค 4 2 3 2 2 2" xfId="188"/>
    <cellStyle name="เครื่องหมายจุลภาค 4 2 3 2 2 3" xfId="189"/>
    <cellStyle name="เครื่องหมายจุลภาค 4 2 3 2 2 4" xfId="190"/>
    <cellStyle name="เครื่องหมายจุลภาค 4 3 2 2" xfId="191"/>
    <cellStyle name="เครื่องหมายจุลภาค 5 4" xfId="192"/>
    <cellStyle name="ปกติ 4 2" xfId="193"/>
    <cellStyle name="ปกติ 4 2 2" xfId="194"/>
    <cellStyle name="ปกติ 4 2 2 2" xfId="195"/>
    <cellStyle name="ปกติ 4 2 3" xfId="196"/>
    <cellStyle name="ปกติ 4 2 3 2" xfId="197"/>
    <cellStyle name="ปกติ 4 2 3 2 2" xfId="198"/>
    <cellStyle name="ปกติ 4 2 3 2 3" xfId="199"/>
    <cellStyle name="ปกติ 4 2 3 2 3 2" xfId="200"/>
    <cellStyle name="ปกติ 5 2 2 2 2 2" xfId="201"/>
    <cellStyle name="ปกติ 5 2 3 2 2" xfId="202"/>
    <cellStyle name="ปกติ 5 2 3 2 2 2" xfId="203"/>
    <cellStyle name="ปกติ 5 2 3 2 2 3" xfId="204"/>
    <cellStyle name="ปกติ 5 2 3 2 2 4" xfId="205"/>
    <cellStyle name="ปกติ 5 5" xfId="206"/>
    <cellStyle name="ลักษณะ 1" xfId="207"/>
    <cellStyle name="เครื่องหมายจุลภาค 4 2 3 2 2 5 2" xfId="208"/>
    <cellStyle name="เครื่องหมายจุลภาค 5 3 2 2" xfId="209"/>
    <cellStyle name="เครื่องหมายจุลภาค 5 4 2 2" xfId="210"/>
    <cellStyle name="เครื่องหมายจุลภาค 3 2 3 2 2 2 2 2 3 3 2" xfId="211"/>
    <cellStyle name="ปกติ 5 2 3 2 2 5 2" xfId="212"/>
    <cellStyle name="Normal 7 3 2 2" xfId="213"/>
    <cellStyle name="เครื่องหมายจุลภาค 4 2 3 2 2 5 2 2" xfId="214"/>
    <cellStyle name="เครื่องหมายจุลภาค 5 4 2 2 2" xfId="215"/>
    <cellStyle name="เครื่องหมายจุลภาค 3 2 3 2 2 2 2 2 3 3 3" xfId="216"/>
    <cellStyle name="ปกติ 5 2 3 2 2 5 2 2" xfId="217"/>
    <cellStyle name="Normal 7 4 2" xfId="218"/>
    <cellStyle name="เครื่องหมายจุลภาค 4 2 3 2 2 2 2" xfId="219"/>
    <cellStyle name="เครื่องหมายจุลภาค 4 2 3 2 2 2 2 2" xfId="220"/>
    <cellStyle name="เครื่องหมายจุลภาค 4 2 3 2 2 2 2 2 2" xfId="221"/>
    <cellStyle name="ปกติ 5 2 3 2 2 2 2" xfId="222"/>
    <cellStyle name="ปกติ 5 2 3 2 2 2 2 2" xfId="223"/>
    <cellStyle name="ปกติ 5 2 3 2 2 2 2 2 2" xfId="224"/>
    <cellStyle name="เครื่องหมายจุลภาค 4 2 3 2 2 5 3" xfId="225"/>
    <cellStyle name="ปกติ 5 2 3 2 2 5 3" xfId="226"/>
    <cellStyle name="เครื่องหมายจุลภาค 5 4 2 3" xfId="227"/>
    <cellStyle name="เครื่องหมายจุลภาค 5 4 2 4" xfId="228"/>
    <cellStyle name="ปกติ 5 2 3 2 2 5 4" xfId="229"/>
    <cellStyle name="เครื่องหมายจุลภาค 4 2 3 2 2 5 4" xfId="230"/>
    <cellStyle name="เครื่องหมายจุลภาค 5 4 2 4 2" xfId="231"/>
    <cellStyle name="เครื่องหมายจุลภาค_OPC-AC-Cost_COST-EE 2" xfId="232"/>
    <cellStyle name="เครื่องหมายจุลภาค 5 3 2 2 2" xfId="233"/>
    <cellStyle name="เครื่องหมายจุลภาค 4 2 3 2 2 5 3 2 2" xfId="234"/>
    <cellStyle name="ปกติ 5 2 3 2 2 5 3 2 2" xfId="235"/>
    <cellStyle name="เครื่องหมายจุลภาค 4 2 3 2 2 5 8" xfId="236"/>
    <cellStyle name="เครื่องหมายจุลภาค 3 2 3 2 2 2 2 2 3 3 7" xfId="237"/>
    <cellStyle name="ปกติ 5 2 3 2 2 5 8" xfId="238"/>
    <cellStyle name="เครื่องหมายจุลภาค 5 4 2 5" xfId="239"/>
    <cellStyle name="เครื่องหมายจุลภาค 4 2 3 2 2 2 2 2 2 2 2 2" xfId="240"/>
    <cellStyle name="ปกติ 5 2 3 2 2 2 2 2 2 2 2 2" xfId="241"/>
    <cellStyle name="เครื่องหมายจุลภาค_OPC-AC-Cost 3 2" xfId="242"/>
    <cellStyle name="เครื่องหมายจุลภาค 4 2 3 2 2 2 2 3 2 3 2 2 2" xfId="243"/>
    <cellStyle name="เครื่องหมายจุลภาค_OPC-AC-Cost_COST-EE 2 2" xfId="244"/>
    <cellStyle name="ปกติ_OPC-AC-Cost_COST-EE 10" xfId="245"/>
    <cellStyle name="ปกติ 5 2 3 2 2 2 2 3 2 3 2 2 2" xfId="24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L27"/>
  <sheetViews>
    <sheetView showGridLines="0" view="pageBreakPreview" zoomScaleNormal="100" zoomScaleSheetLayoutView="100" workbookViewId="0">
      <selection activeCell="C22" sqref="C22"/>
    </sheetView>
  </sheetViews>
  <sheetFormatPr baseColWidth="10" defaultColWidth="9" defaultRowHeight="19"/>
  <cols>
    <col width="6.1640625" customWidth="1" style="39" min="1" max="1"/>
    <col width="5.6640625" customWidth="1" style="39" min="2" max="2"/>
    <col width="60.33203125" customWidth="1" style="21" min="3" max="3"/>
    <col width="19.1640625" customWidth="1" style="474" min="4" max="4"/>
    <col width="9" customWidth="1" style="21" min="5" max="16384"/>
  </cols>
  <sheetData>
    <row r="1" ht="5.25" customFormat="1" customHeight="1" s="8">
      <c r="A1" s="7" t="n"/>
      <c r="B1" s="7" t="n"/>
      <c r="D1" s="7" t="n"/>
    </row>
    <row r="2" ht="6.75" customFormat="1" customHeight="1" s="8">
      <c r="A2" s="417" t="n"/>
      <c r="C2" s="417" t="n"/>
      <c r="D2" s="417" t="n"/>
    </row>
    <row r="3" ht="16.5" customFormat="1" customHeight="1" s="8">
      <c r="C3" s="417" t="n"/>
      <c r="D3" s="417" t="n"/>
    </row>
    <row r="4" ht="13.5" customFormat="1" customHeight="1" s="8">
      <c r="A4" s="1" t="n"/>
      <c r="B4" s="2" t="n"/>
      <c r="C4" s="2" t="n"/>
      <c r="D4" s="3" t="n"/>
    </row>
    <row r="5" ht="16.5" customFormat="1" customHeight="1" s="8">
      <c r="A5" s="4" t="n"/>
      <c r="B5" s="5" t="n"/>
      <c r="C5" s="5" t="n"/>
      <c r="D5" s="6" t="n"/>
    </row>
    <row r="6" ht="8.25" customFormat="1" customHeight="1" s="8">
      <c r="A6" s="9" t="n"/>
      <c r="B6" s="10" t="n"/>
      <c r="C6" s="10" t="n"/>
      <c r="D6" s="11" t="n"/>
    </row>
    <row r="7" ht="21" customFormat="1" customHeight="1" s="13">
      <c r="A7" s="12" t="inlineStr">
        <is>
          <t>สรุปใบเสนอราคา</t>
        </is>
      </c>
      <c r="D7" s="14" t="n"/>
    </row>
    <row r="8" ht="21" customFormat="1" customHeight="1" s="13">
      <c r="A8" s="48" t="inlineStr">
        <is>
          <t>FOR :</t>
        </is>
      </c>
      <c r="B8" s="62" t="inlineStr">
        <is>
          <t>AIS ASP Zeer รังสิต 80 ตรม.(front 74 ตรม , back 6ตรม)</t>
        </is>
      </c>
      <c r="C8" s="15" t="n"/>
      <c r="D8" s="95" t="inlineStr">
        <is>
          <t>May 13, 2025</t>
        </is>
      </c>
    </row>
    <row r="9" ht="20" customHeight="1">
      <c r="A9" s="16" t="n"/>
      <c r="B9" s="17" t="n"/>
      <c r="C9" s="18" t="n"/>
      <c r="D9" s="475" t="n"/>
    </row>
    <row r="10" ht="20" customHeight="1">
      <c r="A10" s="476" t="inlineStr">
        <is>
          <t>Item</t>
        </is>
      </c>
      <c r="B10" s="477" t="inlineStr">
        <is>
          <t>Description</t>
        </is>
      </c>
      <c r="C10" s="478" t="n"/>
      <c r="D10" s="479" t="inlineStr">
        <is>
          <t>Total</t>
        </is>
      </c>
    </row>
    <row r="11" ht="20" customHeight="1">
      <c r="A11" s="480" t="n"/>
      <c r="B11" s="481" t="n"/>
      <c r="C11" s="482" t="n"/>
      <c r="D11" s="483" t="inlineStr">
        <is>
          <t>(Baht)</t>
        </is>
      </c>
    </row>
    <row r="12" ht="23.25" customFormat="1" customHeight="1" s="23">
      <c r="A12" s="22" t="n"/>
      <c r="B12" s="350" t="inlineStr">
        <is>
          <t>Total</t>
        </is>
      </c>
      <c r="C12" s="351" t="inlineStr">
        <is>
          <t xml:space="preserve">งานตกแต่งภายใน </t>
        </is>
      </c>
      <c r="D12" s="484">
        <f>'Int. 13-05-68'!I97</f>
        <v/>
      </c>
      <c r="E12" s="358" t="n"/>
    </row>
    <row r="13" ht="23.25" customFormat="1" customHeight="1" s="23">
      <c r="A13" s="24" t="n"/>
      <c r="B13" s="352" t="inlineStr">
        <is>
          <t>Total</t>
        </is>
      </c>
      <c r="C13" s="353" t="inlineStr">
        <is>
          <t xml:space="preserve">งานระบบไฟฟ้า </t>
        </is>
      </c>
      <c r="D13" s="129">
        <f>'EE 13-05-68'!L103</f>
        <v/>
      </c>
      <c r="E13" s="358" t="n"/>
    </row>
    <row r="14" ht="23.25" customFormat="1" customHeight="1" s="23">
      <c r="A14" s="24" t="n"/>
      <c r="B14" s="352" t="inlineStr">
        <is>
          <t>Total</t>
        </is>
      </c>
      <c r="C14" s="353" t="inlineStr">
        <is>
          <t xml:space="preserve">งานระบบปรับอากาศ </t>
        </is>
      </c>
      <c r="D14" s="130">
        <f>'AC 7-05-68'!L28</f>
        <v/>
      </c>
    </row>
    <row r="15" ht="23.25" customFormat="1" customHeight="1" s="23">
      <c r="A15" s="27" t="n"/>
      <c r="B15" s="352" t="inlineStr">
        <is>
          <t>Total</t>
        </is>
      </c>
      <c r="C15" s="354" t="inlineStr">
        <is>
          <t>งานป้องกันอัคคีภัย</t>
        </is>
      </c>
      <c r="D15" s="131">
        <f>'FP 7-05-68'!L14</f>
        <v/>
      </c>
    </row>
    <row r="16" ht="23.25" customFormat="1" customHeight="1" s="23">
      <c r="A16" s="27" t="n"/>
      <c r="B16" s="355" t="n"/>
      <c r="C16" s="354" t="n"/>
      <c r="D16" s="131" t="n"/>
    </row>
    <row r="17" ht="23.25" customFormat="1" customHeight="1" s="23">
      <c r="A17" s="43" t="n"/>
      <c r="B17" s="356" t="n"/>
      <c r="C17" s="357" t="inlineStr">
        <is>
          <t> </t>
        </is>
      </c>
      <c r="D17" s="132" t="n"/>
    </row>
    <row r="18" ht="23.25" customFormat="1" customHeight="1" s="23">
      <c r="A18" s="41" t="n"/>
      <c r="B18" s="42" t="n"/>
      <c r="C18" s="44" t="inlineStr">
        <is>
          <t>รวมราคางานทั้งหมด</t>
        </is>
      </c>
      <c r="D18" s="133">
        <f>SUM(D12:D17)</f>
        <v/>
      </c>
    </row>
    <row r="19" ht="23.25" customFormat="1" customHeight="1" s="23" thickBot="1">
      <c r="A19" s="24" t="n"/>
      <c r="B19" s="25" t="n"/>
      <c r="C19" s="45" t="inlineStr">
        <is>
          <t>ค่าดำเนินการ ........%</t>
        </is>
      </c>
      <c r="D19" s="485">
        <f>D18*10%</f>
        <v/>
      </c>
    </row>
    <row r="20" ht="23.25" customFormat="1" customHeight="1" s="23" thickBot="1" thickTop="1">
      <c r="A20" s="24" t="n"/>
      <c r="B20" s="26" t="n"/>
      <c r="C20" s="45" t="inlineStr">
        <is>
          <t>รวมเป็นเงิน</t>
        </is>
      </c>
      <c r="D20" s="135">
        <f>D18+D19</f>
        <v/>
      </c>
    </row>
    <row r="21" ht="23.25" customFormat="1" customHeight="1" s="23" thickBot="1" thickTop="1">
      <c r="A21" s="27" t="n"/>
      <c r="B21" s="28" t="n"/>
      <c r="C21" s="46" t="inlineStr">
        <is>
          <t>ภาษีมูลค่าเพิ่ม 7%</t>
        </is>
      </c>
      <c r="D21" s="136">
        <f>D20*7%</f>
        <v/>
      </c>
    </row>
    <row r="22" ht="40.5" customFormat="1" customHeight="1" s="32" thickBot="1" thickTop="1">
      <c r="A22" s="29" t="n"/>
      <c r="B22" s="30" t="n"/>
      <c r="C22" s="31" t="inlineStr">
        <is>
          <t>รวมเป็นเงินทั้งสิ้น</t>
        </is>
      </c>
      <c r="D22" s="486">
        <f>D20+D21</f>
        <v/>
      </c>
    </row>
    <row r="23" ht="39" customFormat="1" customHeight="1" s="35" thickTop="1">
      <c r="A23" s="33" t="n"/>
      <c r="B23" s="416" t="n"/>
      <c r="C23" s="487" t="n"/>
      <c r="D23" s="487" t="n"/>
    </row>
    <row r="24" ht="24" customFormat="1" customHeight="1" s="35">
      <c r="A24" s="36" t="inlineStr">
        <is>
          <t>หมายเหตุ</t>
        </is>
      </c>
      <c r="B24" s="32" t="n"/>
      <c r="C24" s="21" t="inlineStr">
        <is>
          <t>1.   ปริมาณงานเป็นการประเมิน โดยให้ผู้รับเหมาเป็นผู้รับผิดชอบปริมาณงานทั้งหมดให้ครอบคลุมตามแบบ</t>
        </is>
      </c>
      <c r="D24" s="488" t="n"/>
      <c r="L24" s="35" t="inlineStr">
        <is>
          <t> </t>
        </is>
      </c>
    </row>
    <row r="25">
      <c r="A25" s="37" t="n"/>
      <c r="B25" s="38" t="n"/>
      <c r="C25" s="21" t="inlineStr">
        <is>
          <t>2.   ราคานี้รวมงาน Hot Works</t>
        </is>
      </c>
      <c r="D25" s="489" t="n"/>
    </row>
    <row r="26">
      <c r="D26" s="489" t="n"/>
    </row>
    <row r="27">
      <c r="D27" s="489" t="n"/>
    </row>
  </sheetData>
  <mergeCells count="4">
    <mergeCell ref="A10:A11"/>
    <mergeCell ref="B10:C11"/>
    <mergeCell ref="B23:D23"/>
    <mergeCell ref="A2:B3"/>
  </mergeCells>
  <pageMargins left="0.5118110236220472" right="0" top="0.3543307086614174" bottom="0.5118110236220472" header="0.3937007874015748" footer="0.3149606299212598"/>
  <pageSetup orientation="portrait" paperSize="9" scale="90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Q97"/>
  <sheetViews>
    <sheetView tabSelected="1" zoomScale="91" zoomScaleNormal="91" workbookViewId="0">
      <selection activeCell="J11" sqref="J11"/>
    </sheetView>
  </sheetViews>
  <sheetFormatPr baseColWidth="10" defaultColWidth="9" defaultRowHeight="19"/>
  <cols>
    <col width="6.1640625" customWidth="1" style="378" min="1" max="1"/>
    <col width="7" customWidth="1" style="148" min="2" max="2"/>
    <col width="47.6640625" customWidth="1" style="148" min="3" max="3"/>
    <col width="7.1640625" customWidth="1" style="378" min="4" max="5"/>
    <col width="10.6640625" customWidth="1" style="490" min="6" max="8"/>
    <col width="14.6640625" customWidth="1" style="148" min="9" max="9"/>
    <col width="6.1640625" customWidth="1" style="148" min="10" max="10"/>
    <col width="9" customWidth="1" style="148" min="11" max="16384"/>
  </cols>
  <sheetData>
    <row r="1" ht="5.25" customFormat="1" customHeight="1" s="360">
      <c r="A1" s="359" t="n"/>
      <c r="B1" s="359" t="n"/>
      <c r="D1" s="359" t="n"/>
      <c r="E1" s="491" t="n"/>
    </row>
    <row r="2" ht="6.75" customFormat="1" customHeight="1" s="360">
      <c r="A2" s="421" t="n"/>
      <c r="C2" s="421" t="n"/>
      <c r="D2" s="421" t="n"/>
      <c r="E2" s="491" t="n"/>
    </row>
    <row r="3" ht="16.5" customFormat="1" customHeight="1" s="360">
      <c r="C3" s="421" t="n"/>
      <c r="D3" s="421" t="n"/>
      <c r="E3" s="491" t="n"/>
    </row>
    <row r="4" ht="13.5" customFormat="1" customHeight="1" s="360">
      <c r="A4" s="363" t="n"/>
      <c r="B4" s="364" t="n"/>
      <c r="C4" s="364" t="n"/>
      <c r="D4" s="365" t="n"/>
      <c r="E4" s="491" t="n"/>
    </row>
    <row r="5" ht="16.5" customFormat="1" customHeight="1" s="360">
      <c r="A5" s="366" t="n"/>
      <c r="B5" s="367" t="n"/>
      <c r="C5" s="367" t="n"/>
      <c r="D5" s="368" t="n"/>
      <c r="E5" s="368" t="n"/>
      <c r="F5" s="368" t="n"/>
      <c r="G5" s="368" t="n"/>
      <c r="H5" s="368" t="n"/>
      <c r="I5" s="368" t="n"/>
      <c r="J5" s="369" t="n"/>
    </row>
    <row r="6" ht="23.25" customFormat="1" customHeight="1" s="371">
      <c r="A6" s="370" t="inlineStr">
        <is>
          <t>INTERIOR WORKS</t>
        </is>
      </c>
      <c r="D6" s="372" t="n"/>
      <c r="E6" s="372" t="n"/>
      <c r="F6" s="492" t="n"/>
      <c r="G6" s="492" t="n"/>
      <c r="H6" s="492" t="n"/>
    </row>
    <row r="7" ht="23.25" customFormat="1" customHeight="1" s="62">
      <c r="A7" s="374" t="inlineStr">
        <is>
          <t>FOR :</t>
        </is>
      </c>
      <c r="B7" s="62" t="inlineStr">
        <is>
          <t>AIS ASP Zeer รังสิต 80 ตรม.(front 74 ตรม , back 6ตรม)</t>
        </is>
      </c>
      <c r="D7" s="375" t="n"/>
      <c r="E7" s="375" t="n"/>
      <c r="F7" s="493" t="n"/>
      <c r="G7" s="493" t="n"/>
      <c r="H7" s="494" t="n"/>
      <c r="I7" s="495" t="n"/>
      <c r="J7" s="495" t="n"/>
    </row>
    <row r="8" ht="6.75" customHeight="1"/>
    <row r="9" customFormat="1" s="472">
      <c r="A9" s="496" t="inlineStr">
        <is>
          <t>ลำดับ</t>
        </is>
      </c>
      <c r="B9" s="497" t="inlineStr">
        <is>
          <t>CODE</t>
        </is>
      </c>
      <c r="C9" s="498" t="n"/>
      <c r="D9" s="497" t="inlineStr">
        <is>
          <t xml:space="preserve">จำนวน </t>
        </is>
      </c>
      <c r="E9" s="497" t="inlineStr">
        <is>
          <t>หน่วย</t>
        </is>
      </c>
      <c r="F9" s="499" t="inlineStr">
        <is>
          <t>ราคาต่อหน่วย</t>
        </is>
      </c>
      <c r="G9" s="500" t="n"/>
      <c r="H9" s="501" t="n"/>
      <c r="I9" s="424" t="inlineStr">
        <is>
          <t>รวมเป็นเงิน</t>
        </is>
      </c>
      <c r="J9" s="471" t="n"/>
      <c r="K9" s="472" t="n"/>
      <c r="M9" t="inlineStr">
        <is>
          <t>Markup 100%</t>
        </is>
      </c>
      <c r="N9" t="inlineStr">
        <is>
          <t>Markup 130%</t>
        </is>
      </c>
      <c r="O9" t="inlineStr">
        <is>
          <t>Markup 150%</t>
        </is>
      </c>
      <c r="P9" t="inlineStr">
        <is>
          <t>Markup 50%</t>
        </is>
      </c>
      <c r="Q9" t="inlineStr">
        <is>
          <t>Markup 30%</t>
        </is>
      </c>
    </row>
    <row r="10" customFormat="1" s="472">
      <c r="A10" s="480" t="n"/>
      <c r="B10" s="480" t="n"/>
      <c r="C10" s="482" t="n"/>
      <c r="D10" s="480" t="n"/>
      <c r="E10" s="480" t="n"/>
      <c r="F10" s="502" t="inlineStr">
        <is>
          <t>ค่าวัสดุ</t>
        </is>
      </c>
      <c r="G10" s="502" t="inlineStr">
        <is>
          <t>แรงงาน</t>
        </is>
      </c>
      <c r="H10" s="502" t="inlineStr">
        <is>
          <t>รวม</t>
        </is>
      </c>
      <c r="I10" s="425" t="inlineStr">
        <is>
          <t>(บาท)</t>
        </is>
      </c>
      <c r="J10" s="472" t="n"/>
      <c r="K10" s="472" t="n"/>
    </row>
    <row r="11" ht="18.75" customFormat="1" customHeight="1" s="473">
      <c r="A11" s="138" t="n">
        <v>1</v>
      </c>
      <c r="B11" s="139" t="inlineStr">
        <is>
          <t>งานรื้อถอน และงานเตรียมพื้นที่</t>
        </is>
      </c>
      <c r="C11" s="140" t="n"/>
      <c r="D11" s="138" t="n"/>
      <c r="E11" s="138" t="n"/>
      <c r="F11" s="503" t="n"/>
      <c r="G11" s="503" t="n"/>
      <c r="H11" s="503" t="n"/>
      <c r="I11" s="139" t="n"/>
      <c r="J11" s="473" t="n"/>
      <c r="K11" s="473" t="n"/>
    </row>
    <row r="12" ht="18.75" customFormat="1" customHeight="1" s="473">
      <c r="A12" s="383" t="n">
        <v>1</v>
      </c>
      <c r="B12" s="384" t="inlineStr">
        <is>
          <t>hoarding</t>
        </is>
      </c>
      <c r="C12" s="385" t="inlineStr">
        <is>
          <t>ผนังชั่วคราวพร้อมประตูและINKJET GRAPHIC</t>
        </is>
      </c>
      <c r="D12" s="386" t="n">
        <v>70</v>
      </c>
      <c r="E12" s="387" t="inlineStr">
        <is>
          <t>ตรม.</t>
        </is>
      </c>
      <c r="F12" s="504" t="n"/>
      <c r="G12" s="504" t="n"/>
      <c r="H12" s="504" t="n"/>
      <c r="I12" s="505">
        <f>H12*D12</f>
        <v/>
      </c>
      <c r="J12" s="506" t="n"/>
    </row>
    <row r="13" ht="18.75" customFormat="1" customHeight="1" s="473">
      <c r="A13" s="390" t="n"/>
      <c r="B13" s="165" t="n"/>
      <c r="C13" s="385" t="inlineStr">
        <is>
          <t>ที่ผนังชั่วคราว</t>
        </is>
      </c>
      <c r="D13" s="387" t="n"/>
      <c r="E13" s="386" t="n"/>
      <c r="F13" s="507" t="n"/>
      <c r="G13" s="507" t="n"/>
      <c r="H13" s="507" t="n"/>
      <c r="I13" s="505" t="n"/>
      <c r="J13" s="506" t="n"/>
    </row>
    <row r="14" ht="18.75" customFormat="1" customHeight="1" s="473">
      <c r="A14" s="390" t="n"/>
      <c r="B14" s="165" t="n"/>
      <c r="C14" s="392" t="n"/>
      <c r="D14" s="387" t="n"/>
      <c r="E14" s="387" t="n"/>
      <c r="F14" s="504" t="n"/>
      <c r="G14" s="504" t="n"/>
      <c r="H14" s="504" t="n"/>
      <c r="I14" s="505" t="n"/>
      <c r="J14" s="506" t="n"/>
    </row>
    <row r="15" ht="18.75" customHeight="1">
      <c r="A15" s="390" t="n"/>
      <c r="B15" s="165" t="n"/>
      <c r="C15" s="392" t="n"/>
      <c r="D15" s="387" t="n"/>
      <c r="E15" s="387" t="n"/>
      <c r="F15" s="504" t="n"/>
      <c r="G15" s="504" t="n"/>
      <c r="H15" s="504" t="n"/>
      <c r="I15" s="505" t="n"/>
      <c r="J15" s="506" t="n"/>
    </row>
    <row r="16" ht="18.75" customFormat="1" customHeight="1" s="473">
      <c r="A16" s="393" t="n"/>
      <c r="B16" s="158" t="n"/>
      <c r="C16" s="394" t="n"/>
      <c r="D16" s="395" t="n"/>
      <c r="E16" s="395" t="n"/>
      <c r="F16" s="508" t="n"/>
      <c r="G16" s="508" t="n"/>
      <c r="H16" s="508" t="n"/>
      <c r="I16" s="509" t="n"/>
      <c r="J16" s="510" t="n"/>
    </row>
    <row r="17" ht="18.75" customFormat="1" customHeight="1" s="473" thickBot="1">
      <c r="A17" s="143" t="n"/>
      <c r="B17" s="143" t="n"/>
      <c r="C17" s="144" t="n"/>
      <c r="D17" s="145" t="n"/>
      <c r="E17" s="145" t="n"/>
      <c r="F17" s="511" t="n"/>
      <c r="G17" s="511" t="n"/>
      <c r="H17" s="511" t="n"/>
      <c r="I17" s="512" t="n"/>
    </row>
    <row r="18" ht="18.75" customFormat="1" customHeight="1" s="473" thickBot="1" thickTop="1">
      <c r="A18" s="149" t="n"/>
      <c r="B18" s="150" t="inlineStr">
        <is>
          <t>Total</t>
        </is>
      </c>
      <c r="C18" s="151">
        <f>(B11)</f>
        <v/>
      </c>
      <c r="D18" s="152" t="n"/>
      <c r="E18" s="152" t="n"/>
      <c r="F18" s="513" t="n"/>
      <c r="G18" s="513" t="n"/>
      <c r="H18" s="513" t="n"/>
      <c r="I18" s="514">
        <f>SUM(I12:I17)</f>
        <v/>
      </c>
      <c r="J18" s="506" t="n"/>
    </row>
    <row r="19" ht="18.75" customFormat="1" customHeight="1" s="473" thickTop="1">
      <c r="A19" s="138" t="n">
        <v>2</v>
      </c>
      <c r="B19" s="155" t="inlineStr">
        <is>
          <t>งานพื้น</t>
        </is>
      </c>
      <c r="C19" s="140" t="n"/>
      <c r="D19" s="138" t="n"/>
      <c r="E19" s="138" t="n"/>
      <c r="F19" s="503" t="n"/>
      <c r="G19" s="503" t="n"/>
      <c r="H19" s="503" t="n"/>
      <c r="I19" s="139" t="n"/>
      <c r="J19" s="506" t="n"/>
    </row>
    <row r="20" ht="18.75" customFormat="1" customHeight="1" s="473">
      <c r="A20" s="390" t="n">
        <v>1</v>
      </c>
      <c r="B20" s="165" t="inlineStr">
        <is>
          <t>FLR1</t>
        </is>
      </c>
      <c r="C20" s="392" t="inlineStr">
        <is>
          <t>FLR1 พื้นกระเบื้อง สีขาว BMTZ6001 ผิวด้าน</t>
        </is>
      </c>
      <c r="D20" s="387" t="n">
        <v>74</v>
      </c>
      <c r="E20" s="387" t="inlineStr">
        <is>
          <t>ตรม.</t>
        </is>
      </c>
      <c r="F20" s="504" t="n"/>
      <c r="G20" s="504" t="n"/>
      <c r="H20" s="504" t="n"/>
      <c r="I20" s="505">
        <f>H20*D20</f>
        <v/>
      </c>
      <c r="J20" s="506" t="n"/>
    </row>
    <row r="21" ht="18.75" customHeight="1">
      <c r="A21" s="390" t="n"/>
      <c r="B21" s="165" t="n"/>
      <c r="C21" s="392" t="inlineStr">
        <is>
          <t>พร้อมเทปูนทรายปรับระดับ 50 มม.</t>
        </is>
      </c>
      <c r="D21" s="387" t="n"/>
      <c r="E21" s="387" t="n"/>
      <c r="F21" s="504" t="n"/>
      <c r="G21" s="504" t="n"/>
      <c r="H21" s="504" t="n"/>
      <c r="I21" s="505">
        <f>H21*D21</f>
        <v/>
      </c>
      <c r="J21" s="510" t="n"/>
    </row>
    <row r="22" ht="18.75" customHeight="1">
      <c r="A22" s="390" t="n">
        <v>2</v>
      </c>
      <c r="B22" s="165" t="inlineStr">
        <is>
          <t>FLR3</t>
        </is>
      </c>
      <c r="C22" s="398" t="inlineStr">
        <is>
          <t xml:space="preserve">FLR3 พื้นกระเบื้องสีขาว EXTRA WHITE ME-7700N </t>
        </is>
      </c>
      <c r="D22" s="387" t="n">
        <v>6</v>
      </c>
      <c r="E22" s="387" t="inlineStr">
        <is>
          <t>ตรม.</t>
        </is>
      </c>
      <c r="F22" s="504" t="n"/>
      <c r="G22" s="504" t="n"/>
      <c r="H22" s="504" t="n"/>
      <c r="I22" s="505">
        <f>H22*D22</f>
        <v/>
      </c>
      <c r="J22" s="473" t="n"/>
    </row>
    <row r="23" ht="18.75" customHeight="1">
      <c r="A23" s="390" t="n"/>
      <c r="B23" s="165" t="n"/>
      <c r="C23" s="398" t="inlineStr">
        <is>
          <t>600x600 พร้อมเทปูนทรายปรับระดับ 50 มม.</t>
        </is>
      </c>
      <c r="D23" s="387" t="n"/>
      <c r="E23" s="387" t="n"/>
      <c r="F23" s="504" t="n"/>
      <c r="G23" s="504" t="n"/>
      <c r="H23" s="504" t="n"/>
      <c r="I23" s="505">
        <f>H23*D23</f>
        <v/>
      </c>
      <c r="J23" s="506" t="n"/>
    </row>
    <row r="24" ht="18.75" customHeight="1">
      <c r="A24" s="390" t="n">
        <v>3</v>
      </c>
      <c r="B24" s="165" t="inlineStr">
        <is>
          <t>SS</t>
        </is>
      </c>
      <c r="C24" s="392" t="inlineStr">
        <is>
          <t>เส้น Stainless Hair line ตัน หนา 15 มม.</t>
        </is>
      </c>
      <c r="D24" s="387" t="n">
        <v>18</v>
      </c>
      <c r="E24" s="387" t="inlineStr">
        <is>
          <t>ม.</t>
        </is>
      </c>
      <c r="F24" s="504" t="n"/>
      <c r="G24" s="504" t="n"/>
      <c r="H24" s="504" t="n"/>
      <c r="I24" s="505">
        <f>H24*D24</f>
        <v/>
      </c>
      <c r="J24" s="506" t="n"/>
      <c r="L24" s="148" t="inlineStr">
        <is>
          <t> </t>
        </is>
      </c>
    </row>
    <row r="25" ht="18.75" customHeight="1" thickBot="1">
      <c r="A25" s="143" t="n"/>
      <c r="B25" s="143" t="n"/>
      <c r="C25" s="144" t="n"/>
      <c r="D25" s="145" t="n"/>
      <c r="E25" s="145" t="n"/>
      <c r="F25" s="511" t="n"/>
      <c r="G25" s="511" t="n"/>
      <c r="H25" s="511" t="n"/>
      <c r="I25" s="512" t="n"/>
      <c r="J25" s="510" t="n"/>
    </row>
    <row r="26" ht="18.75" customHeight="1" thickBot="1" thickTop="1">
      <c r="A26" s="149" t="n"/>
      <c r="B26" s="150" t="inlineStr">
        <is>
          <t>Total</t>
        </is>
      </c>
      <c r="C26" s="151">
        <f>(B19)</f>
        <v/>
      </c>
      <c r="D26" s="152" t="n"/>
      <c r="E26" s="152" t="n"/>
      <c r="F26" s="513" t="n"/>
      <c r="G26" s="513" t="n"/>
      <c r="H26" s="513" t="n"/>
      <c r="I26" s="514">
        <f>SUM(I20:I25)</f>
        <v/>
      </c>
      <c r="J26" s="473" t="n"/>
    </row>
    <row r="27" ht="18.75" customHeight="1" thickTop="1">
      <c r="A27" s="156" t="n">
        <v>3</v>
      </c>
      <c r="B27" s="155" t="inlineStr">
        <is>
          <t>งานผนัง</t>
        </is>
      </c>
      <c r="C27" s="157" t="n"/>
      <c r="D27" s="156" t="n"/>
      <c r="E27" s="156" t="n"/>
      <c r="F27" s="503" t="n"/>
      <c r="G27" s="507" t="n"/>
      <c r="H27" s="503" t="n"/>
      <c r="I27" s="139" t="n"/>
      <c r="J27" s="506" t="n"/>
    </row>
    <row r="28" ht="18.75" customHeight="1">
      <c r="A28" s="390" t="n">
        <v>1</v>
      </c>
      <c r="B28" s="165" t="inlineStr">
        <is>
          <t>DM</t>
        </is>
      </c>
      <c r="C28" s="392" t="inlineStr">
        <is>
          <t>ช่องติดตั้ง งานระบบพร้อมหน้าบาน 1 บาน ทีผนัง</t>
        </is>
      </c>
      <c r="D28" s="387" t="n">
        <v>1</v>
      </c>
      <c r="E28" s="387" t="inlineStr">
        <is>
          <t>ชุด</t>
        </is>
      </c>
      <c r="F28" s="504" t="n"/>
      <c r="G28" s="504" t="n"/>
      <c r="H28" s="504" t="n"/>
      <c r="I28" s="505">
        <f>H28*D28</f>
        <v/>
      </c>
      <c r="J28" s="506" t="n"/>
    </row>
    <row r="29" ht="18.75" customHeight="1">
      <c r="A29" s="390" t="n">
        <v>2</v>
      </c>
      <c r="B29" s="165" t="inlineStr">
        <is>
          <t>DM1</t>
        </is>
      </c>
      <c r="C29" s="392" t="n"/>
      <c r="D29" s="387" t="n">
        <v>1</v>
      </c>
      <c r="E29" s="387" t="inlineStr">
        <is>
          <t>ชุด</t>
        </is>
      </c>
      <c r="F29" s="504" t="n"/>
      <c r="G29" s="504" t="n"/>
      <c r="H29" s="504" t="n"/>
      <c r="I29" s="505">
        <f>H29*D29</f>
        <v/>
      </c>
      <c r="J29" s="506" t="n"/>
    </row>
    <row r="30" ht="18.75" customHeight="1">
      <c r="A30" s="390" t="n"/>
      <c r="B30" s="165" t="n"/>
      <c r="C30" s="392" t="n"/>
      <c r="D30" s="387" t="n"/>
      <c r="E30" s="387" t="n"/>
      <c r="F30" s="504" t="n"/>
      <c r="G30" s="504" t="n"/>
      <c r="H30" s="504" t="n"/>
      <c r="I30" s="505" t="n"/>
      <c r="J30" s="506" t="n"/>
    </row>
    <row r="31" ht="18.75" customHeight="1">
      <c r="A31" s="393" t="n"/>
      <c r="B31" s="165" t="n"/>
      <c r="C31" s="392" t="n"/>
      <c r="D31" s="387" t="n"/>
      <c r="E31" s="387" t="n"/>
      <c r="F31" s="504" t="n"/>
      <c r="G31" s="504" t="n"/>
      <c r="H31" s="504" t="n"/>
      <c r="I31" s="505" t="n"/>
      <c r="J31" s="506" t="n"/>
    </row>
    <row r="32" ht="18.75" customHeight="1" thickBot="1">
      <c r="A32" s="158" t="n"/>
      <c r="B32" s="399" t="n"/>
      <c r="C32" s="392" t="n"/>
      <c r="D32" s="387" t="n"/>
      <c r="E32" s="387" t="n"/>
      <c r="F32" s="504" t="n"/>
      <c r="G32" s="504" t="n"/>
      <c r="H32" s="504" t="n"/>
      <c r="I32" s="505" t="n"/>
      <c r="J32" s="506" t="n"/>
    </row>
    <row r="33" ht="18.75" customHeight="1" thickBot="1" thickTop="1">
      <c r="A33" s="159" t="n"/>
      <c r="B33" s="160" t="inlineStr">
        <is>
          <t>Total</t>
        </is>
      </c>
      <c r="C33" s="161">
        <f>(B27)</f>
        <v/>
      </c>
      <c r="D33" s="162" t="n"/>
      <c r="E33" s="162" t="n"/>
      <c r="F33" s="162" t="n"/>
      <c r="G33" s="162" t="n"/>
      <c r="H33" s="515" t="n"/>
      <c r="I33" s="516">
        <f>SUM(I28:I32)</f>
        <v/>
      </c>
      <c r="J33" s="506" t="n"/>
    </row>
    <row r="34" ht="18.75" customHeight="1" thickTop="1">
      <c r="A34" s="156" t="n">
        <v>4</v>
      </c>
      <c r="B34" s="155" t="inlineStr">
        <is>
          <t>งานวัสดุปิดผิวผนัง</t>
        </is>
      </c>
      <c r="C34" s="155" t="n"/>
      <c r="D34" s="138" t="n"/>
      <c r="E34" s="138" t="n"/>
      <c r="F34" s="507" t="n"/>
      <c r="G34" s="507" t="n"/>
      <c r="H34" s="503" t="n"/>
      <c r="I34" s="139" t="n"/>
      <c r="J34" s="506" t="n"/>
    </row>
    <row r="35" ht="18.75" customHeight="1">
      <c r="A35" s="383" t="n">
        <v>1</v>
      </c>
      <c r="B35" s="399" t="inlineStr">
        <is>
          <t>LA1</t>
        </is>
      </c>
      <c r="C35" s="385" t="inlineStr">
        <is>
          <t>P1-1 ผนังโครงไม้กรุไม้อัดหนา 10 มม 1 ด้าน</t>
        </is>
      </c>
      <c r="D35" s="386" t="n">
        <v>23</v>
      </c>
      <c r="E35" s="386" t="inlineStr">
        <is>
          <t>ตรม.</t>
        </is>
      </c>
      <c r="F35" s="507" t="n"/>
      <c r="G35" s="507" t="n"/>
      <c r="H35" s="507" t="n"/>
      <c r="I35" s="517">
        <f>H35*D35</f>
        <v/>
      </c>
      <c r="J35" s="506" t="n"/>
    </row>
    <row r="36" ht="18.75" customHeight="1">
      <c r="A36" s="383" t="n"/>
      <c r="B36" s="399" t="n"/>
      <c r="C36" s="385" t="inlineStr">
        <is>
          <t xml:space="preserve">LA1 ลามิเนตผิว Stainless Hairline Silver Metal </t>
        </is>
      </c>
      <c r="D36" s="386" t="n"/>
      <c r="E36" s="386" t="n"/>
      <c r="F36" s="507" t="n"/>
      <c r="G36" s="507" t="n"/>
      <c r="H36" s="507" t="n"/>
      <c r="I36" s="517">
        <f>H36*D36</f>
        <v/>
      </c>
      <c r="J36" s="506" t="n"/>
    </row>
    <row r="37" ht="18.75" customHeight="1">
      <c r="A37" s="390" t="n"/>
      <c r="B37" s="165" t="n"/>
      <c r="C37" s="392" t="inlineStr">
        <is>
          <t xml:space="preserve">PM9031 B </t>
        </is>
      </c>
      <c r="D37" s="387" t="n"/>
      <c r="E37" s="387" t="n"/>
      <c r="F37" s="504" t="n"/>
      <c r="G37" s="504" t="n"/>
      <c r="H37" s="507" t="n"/>
      <c r="I37" s="517">
        <f>H37*D37</f>
        <v/>
      </c>
      <c r="J37" s="506" t="n"/>
    </row>
    <row r="38" ht="18.75" customHeight="1">
      <c r="A38" s="390" t="n">
        <v>2</v>
      </c>
      <c r="B38" s="165" t="inlineStr">
        <is>
          <t>LA61</t>
        </is>
      </c>
      <c r="C38" s="385" t="inlineStr">
        <is>
          <t>P1-1 ผนังโครงไม้กรุไม้อัดหนา 10 มม 1 ด้าน</t>
        </is>
      </c>
      <c r="D38" s="387" t="n">
        <v>15</v>
      </c>
      <c r="E38" s="387" t="inlineStr">
        <is>
          <t>ตรม.</t>
        </is>
      </c>
      <c r="F38" s="504" t="n"/>
      <c r="G38" s="504" t="n"/>
      <c r="H38" s="507" t="n"/>
      <c r="I38" s="517">
        <f>H38*D38</f>
        <v/>
      </c>
      <c r="J38" s="506" t="n"/>
    </row>
    <row r="39" ht="18.75" customHeight="1">
      <c r="A39" s="390" t="n"/>
      <c r="B39" s="165" t="n"/>
      <c r="C39" s="392" t="inlineStr">
        <is>
          <t xml:space="preserve">LA6-1 พลาสติกลามิเนต สีเขียวเข้ม 1354 </t>
        </is>
      </c>
      <c r="D39" s="387" t="n"/>
      <c r="E39" s="387" t="n"/>
      <c r="F39" s="504" t="n"/>
      <c r="G39" s="504" t="n"/>
      <c r="H39" s="507" t="n"/>
      <c r="I39" s="517">
        <f>H39*D39</f>
        <v/>
      </c>
      <c r="J39" s="506" t="n"/>
    </row>
    <row r="40" ht="19.5" customHeight="1">
      <c r="A40" s="390" t="n">
        <v>3</v>
      </c>
      <c r="B40" s="165" t="inlineStr">
        <is>
          <t>PT4</t>
        </is>
      </c>
      <c r="C40" s="392" t="inlineStr">
        <is>
          <t>P2-1 ผนังโครงไม้กรุยิปซั่มบอร์ด หนา 12 มม. 1 ด้าน</t>
        </is>
      </c>
      <c r="D40" s="387" t="n">
        <v>33</v>
      </c>
      <c r="E40" s="387" t="inlineStr">
        <is>
          <t>ตรม.</t>
        </is>
      </c>
      <c r="F40" s="504" t="n"/>
      <c r="G40" s="504" t="n"/>
      <c r="H40" s="507" t="n"/>
      <c r="I40" s="517">
        <f>H40*D40</f>
        <v/>
      </c>
      <c r="J40" s="506" t="n"/>
    </row>
    <row r="41" ht="19.5" customHeight="1">
      <c r="A41" s="390" t="n"/>
      <c r="B41" s="165" t="n"/>
      <c r="C41" s="392" t="inlineStr">
        <is>
          <t xml:space="preserve">PT4 สีน้ำพลาสติก SUPERSHIELD DURACLEAN </t>
        </is>
      </c>
      <c r="D41" s="387" t="n"/>
      <c r="E41" s="387" t="n"/>
      <c r="F41" s="504" t="n"/>
      <c r="G41" s="504" t="n"/>
      <c r="H41" s="507" t="n"/>
      <c r="I41" s="517" t="n"/>
      <c r="J41" s="510" t="n"/>
    </row>
    <row r="42" ht="19.5" customFormat="1" customHeight="1" s="473">
      <c r="A42" s="390" t="n"/>
      <c r="B42" s="165" t="n"/>
      <c r="C42" s="392" t="inlineStr">
        <is>
          <t>ผิว MATT  สีขาว TRAFFIC WHITE RAL 9001</t>
        </is>
      </c>
      <c r="D42" s="387" t="n"/>
      <c r="E42" s="387" t="n"/>
      <c r="F42" s="504" t="n"/>
      <c r="G42" s="504" t="n"/>
      <c r="H42" s="507" t="n"/>
      <c r="I42" s="517" t="n"/>
    </row>
    <row r="43" ht="19.5" customHeight="1">
      <c r="A43" s="390" t="n"/>
      <c r="B43" s="165" t="n"/>
      <c r="C43" s="392" t="inlineStr">
        <is>
          <t>ผิว MATT  สีขาว TRAFFIC WHITE RAL 9001</t>
        </is>
      </c>
      <c r="D43" s="387" t="n"/>
      <c r="E43" s="387" t="n"/>
      <c r="F43" s="504" t="n"/>
      <c r="G43" s="504" t="n"/>
      <c r="H43" s="507" t="n"/>
      <c r="I43" s="517" t="n"/>
      <c r="J43" s="506" t="n"/>
    </row>
    <row r="44" ht="19.5" customHeight="1">
      <c r="A44" s="390" t="n">
        <v>4</v>
      </c>
      <c r="B44" s="165" t="inlineStr">
        <is>
          <t>PT5</t>
        </is>
      </c>
      <c r="C44" s="392" t="inlineStr">
        <is>
          <t>P2-1 ผนังโครงไม้กรุยิปซั่มบอร์ด หนา 12 มม. 1 ด้าน</t>
        </is>
      </c>
      <c r="D44" s="387" t="n">
        <v>48</v>
      </c>
      <c r="E44" s="387" t="inlineStr">
        <is>
          <t>ตรม.</t>
        </is>
      </c>
      <c r="F44" s="504" t="n"/>
      <c r="G44" s="504" t="n"/>
      <c r="H44" s="507" t="n"/>
      <c r="I44" s="517">
        <f>H44*D44</f>
        <v/>
      </c>
      <c r="J44" s="506" t="n"/>
    </row>
    <row r="45" ht="19.5" customHeight="1">
      <c r="A45" s="390" t="n"/>
      <c r="B45" s="165" t="n"/>
      <c r="C45" s="392" t="inlineStr">
        <is>
          <t xml:space="preserve">PT5 สีน้ำพลาสติก SUPERSHIELD DURACLEAN </t>
        </is>
      </c>
      <c r="D45" s="387" t="n"/>
      <c r="E45" s="387" t="n"/>
      <c r="F45" s="504" t="n"/>
      <c r="G45" s="504" t="n"/>
      <c r="H45" s="507" t="n"/>
      <c r="I45" s="517">
        <f>H45*D45</f>
        <v/>
      </c>
      <c r="J45" s="506" t="n"/>
    </row>
    <row r="46" ht="19.5" customHeight="1">
      <c r="A46" s="390" t="n"/>
      <c r="B46" s="165" t="n"/>
      <c r="C46" s="392" t="inlineStr">
        <is>
          <t>ผิว MATT  สีเทา 8305</t>
        </is>
      </c>
      <c r="D46" s="387" t="n"/>
      <c r="E46" s="387" t="n"/>
      <c r="F46" s="504" t="n"/>
      <c r="G46" s="504" t="n"/>
      <c r="H46" s="507" t="n"/>
      <c r="I46" s="517">
        <f>H46*D46</f>
        <v/>
      </c>
      <c r="J46" s="506" t="n"/>
    </row>
    <row r="47" ht="19.5" customHeight="1">
      <c r="A47" s="390" t="n">
        <v>5</v>
      </c>
      <c r="B47" s="165" t="inlineStr">
        <is>
          <t>B1</t>
        </is>
      </c>
      <c r="C47" s="392" t="inlineStr">
        <is>
          <t xml:space="preserve">B1 บัวพื้น MDF.ปิดผิวลามิเนตเหมือนผนัง </t>
        </is>
      </c>
      <c r="D47" s="387" t="n">
        <v>8</v>
      </c>
      <c r="E47" s="387" t="inlineStr">
        <is>
          <t>ม.</t>
        </is>
      </c>
      <c r="F47" s="504" t="n"/>
      <c r="G47" s="504" t="n"/>
      <c r="H47" s="507" t="n"/>
      <c r="I47" s="517">
        <f>H47*D47</f>
        <v/>
      </c>
      <c r="J47" s="506" t="n"/>
    </row>
    <row r="48" ht="19.5" customHeight="1">
      <c r="A48" s="390" t="n">
        <v>6</v>
      </c>
      <c r="B48" s="165" t="inlineStr">
        <is>
          <t>B2</t>
        </is>
      </c>
      <c r="C48" s="401" t="inlineStr">
        <is>
          <t xml:space="preserve">B2 บัวพื้น อลูมิเนียม 4"  ที่ปิดน็อตแบบ CAP 
</t>
        </is>
      </c>
      <c r="D48" s="387" t="n">
        <v>13</v>
      </c>
      <c r="E48" s="387" t="inlineStr">
        <is>
          <t>ม.</t>
        </is>
      </c>
      <c r="F48" s="504" t="n"/>
      <c r="G48" s="504" t="n"/>
      <c r="H48" s="507" t="n"/>
      <c r="I48" s="517">
        <f>H48*D48</f>
        <v/>
      </c>
      <c r="J48" s="506" t="n"/>
    </row>
    <row r="49" ht="19.5" customHeight="1">
      <c r="A49" s="390" t="n"/>
      <c r="B49" s="165" t="n"/>
      <c r="C49" s="401" t="inlineStr">
        <is>
          <t>สี STAINLESS HAIRLINE</t>
        </is>
      </c>
      <c r="D49" s="387" t="n"/>
      <c r="E49" s="387" t="n"/>
      <c r="F49" s="504" t="n"/>
      <c r="G49" s="504" t="n"/>
      <c r="H49" s="507" t="n"/>
      <c r="I49" s="517">
        <f>H49*D49</f>
        <v/>
      </c>
      <c r="J49" s="506" t="n"/>
    </row>
    <row r="50" ht="19.5" customHeight="1">
      <c r="A50" s="390" t="n">
        <v>7</v>
      </c>
      <c r="B50" s="165" t="n"/>
      <c r="C50" s="401" t="inlineStr">
        <is>
          <t>ผนังกระจกทำความสะอาดสำหรับติด SGW</t>
        </is>
      </c>
      <c r="D50" s="387" t="n">
        <v>29</v>
      </c>
      <c r="E50" s="387" t="inlineStr">
        <is>
          <t>ตรม.</t>
        </is>
      </c>
      <c r="F50" s="504" t="n"/>
      <c r="G50" s="504" t="n"/>
      <c r="H50" s="507" t="n"/>
      <c r="I50" s="517">
        <f>H50*D50</f>
        <v/>
      </c>
      <c r="J50" s="506" t="n"/>
    </row>
    <row r="51" ht="19.5" customHeight="1">
      <c r="A51" s="390" t="n"/>
      <c r="B51" s="165" t="n"/>
      <c r="C51" s="392" t="n"/>
      <c r="D51" s="387" t="n"/>
      <c r="E51" s="387" t="n"/>
      <c r="F51" s="504" t="n"/>
      <c r="G51" s="504" t="n"/>
      <c r="H51" s="504" t="n"/>
      <c r="I51" s="505" t="n"/>
      <c r="J51" s="510" t="n"/>
    </row>
    <row r="52" ht="20.25" customHeight="1" thickBot="1">
      <c r="A52" s="143" t="n"/>
      <c r="B52" s="143" t="n"/>
      <c r="C52" s="402" t="n"/>
      <c r="D52" s="145" t="n"/>
      <c r="E52" s="145" t="n"/>
      <c r="F52" s="508" t="n"/>
      <c r="G52" s="508" t="n"/>
      <c r="H52" s="511" t="n"/>
      <c r="I52" s="512" t="n"/>
      <c r="J52" s="473" t="n"/>
    </row>
    <row r="53" ht="20.25" customHeight="1" thickBot="1" thickTop="1">
      <c r="A53" s="159" t="n"/>
      <c r="B53" s="160" t="inlineStr">
        <is>
          <t>Total</t>
        </is>
      </c>
      <c r="C53" s="161">
        <f>(B34)</f>
        <v/>
      </c>
      <c r="D53" s="162" t="n"/>
      <c r="E53" s="162" t="n"/>
      <c r="F53" s="162" t="n"/>
      <c r="G53" s="162" t="n"/>
      <c r="H53" s="515" t="n"/>
      <c r="I53" s="516">
        <f>SUM(I35:I52)</f>
        <v/>
      </c>
      <c r="J53" s="506" t="n"/>
    </row>
    <row r="54" ht="20.25" customHeight="1" thickTop="1">
      <c r="A54" s="156" t="n">
        <v>5</v>
      </c>
      <c r="B54" s="155" t="inlineStr">
        <is>
          <t>งานฝ้าเพดาน</t>
        </is>
      </c>
      <c r="C54" s="155" t="n"/>
      <c r="D54" s="138" t="n"/>
      <c r="E54" s="138" t="n"/>
      <c r="F54" s="507" t="n"/>
      <c r="G54" s="507" t="n"/>
      <c r="H54" s="503" t="n"/>
      <c r="I54" s="139" t="n"/>
      <c r="J54" s="506" t="n"/>
    </row>
    <row r="55" ht="20.25" customHeight="1">
      <c r="A55" s="390" t="n">
        <v>1</v>
      </c>
      <c r="B55" s="165" t="inlineStr">
        <is>
          <t>CLG4</t>
        </is>
      </c>
      <c r="C55" s="392" t="inlineStr">
        <is>
          <t xml:space="preserve">CLG4 ฝ้าเพดานโครงคร่าวเหล็กชุบสังกะสีกรุยิปซั่ม </t>
        </is>
      </c>
      <c r="D55" s="387" t="n">
        <v>84</v>
      </c>
      <c r="E55" s="387" t="inlineStr">
        <is>
          <t>ตรม.</t>
        </is>
      </c>
      <c r="F55" s="504" t="n"/>
      <c r="G55" s="504" t="n"/>
      <c r="H55" s="504" t="n"/>
      <c r="I55" s="505">
        <f>H55*D55</f>
        <v/>
      </c>
      <c r="J55" s="506" t="n"/>
    </row>
    <row r="56" ht="20.25" customHeight="1">
      <c r="A56" s="390" t="n"/>
      <c r="B56" s="165" t="n"/>
      <c r="C56" s="392" t="inlineStr">
        <is>
          <t xml:space="preserve">ฉาบเรียบ ทาสีน้ำพลาสติก SUPERSHIELD </t>
        </is>
      </c>
      <c r="D56" s="387" t="n"/>
      <c r="E56" s="387" t="n"/>
      <c r="F56" s="504" t="n"/>
      <c r="G56" s="504" t="n"/>
      <c r="H56" s="504" t="n"/>
      <c r="I56" s="505" t="n"/>
      <c r="J56" s="506" t="n"/>
    </row>
    <row r="57" ht="20.25" customFormat="1" customHeight="1" s="473">
      <c r="A57" s="390" t="n"/>
      <c r="B57" s="165" t="n"/>
      <c r="C57" s="392" t="inlineStr">
        <is>
          <t>DURACLEAN A PLUS CEILING สีขาว</t>
        </is>
      </c>
      <c r="D57" s="387" t="n"/>
      <c r="E57" s="387" t="n"/>
      <c r="F57" s="504" t="n"/>
      <c r="G57" s="504" t="n"/>
      <c r="H57" s="504" t="n"/>
      <c r="I57" s="505" t="n"/>
      <c r="J57" s="506" t="n"/>
    </row>
    <row r="58" ht="20.25" customHeight="1">
      <c r="A58" s="390" t="n"/>
      <c r="B58" s="165" t="n"/>
      <c r="C58" s="392" t="inlineStr">
        <is>
          <t xml:space="preserve">TRAFFIC WHITE RAL 9001 </t>
        </is>
      </c>
      <c r="D58" s="387" t="n"/>
      <c r="E58" s="387" t="n"/>
      <c r="F58" s="504" t="n"/>
      <c r="G58" s="504" t="n"/>
      <c r="H58" s="504" t="n"/>
      <c r="I58" s="505" t="n"/>
      <c r="J58" s="506" t="n"/>
    </row>
    <row r="59" ht="20.25" customHeight="1">
      <c r="A59" s="390" t="n"/>
      <c r="B59" s="165" t="n"/>
      <c r="C59" s="394" t="inlineStr">
        <is>
          <t>สีขาว TRAFFIC WHITE RAL 9001</t>
        </is>
      </c>
      <c r="D59" s="387" t="n"/>
      <c r="E59" s="387" t="n"/>
      <c r="F59" s="504" t="n"/>
      <c r="G59" s="504" t="n"/>
      <c r="H59" s="504" t="n"/>
      <c r="I59" s="505" t="n"/>
      <c r="J59" s="510" t="n"/>
    </row>
    <row r="60" ht="20.25" customHeight="1">
      <c r="A60" s="390" t="n">
        <v>2</v>
      </c>
      <c r="B60" s="165" t="inlineStr">
        <is>
          <t>CLG7</t>
        </is>
      </c>
      <c r="C60" s="392" t="inlineStr">
        <is>
          <t>CLG7 ฝ้าเพดาน T-BAR แผ่นยิปซั่ม 600x600 มม.สีขาว</t>
        </is>
      </c>
      <c r="D60" s="387" t="n">
        <v>6</v>
      </c>
      <c r="E60" s="387" t="inlineStr">
        <is>
          <t>ตรม.</t>
        </is>
      </c>
      <c r="F60" s="504" t="n"/>
      <c r="G60" s="504" t="n"/>
      <c r="H60" s="504" t="n"/>
      <c r="I60" s="505">
        <f>H60*D60</f>
        <v/>
      </c>
      <c r="J60" s="473" t="n"/>
    </row>
    <row r="61">
      <c r="A61" s="390" t="n"/>
      <c r="B61" s="165" t="n"/>
      <c r="C61" s="392" t="inlineStr">
        <is>
          <t xml:space="preserve">โครงสีขาวได้มาตรฐาน มอก.  </t>
        </is>
      </c>
      <c r="D61" s="387" t="n"/>
      <c r="E61" s="387" t="n"/>
      <c r="F61" s="504" t="n"/>
      <c r="G61" s="504" t="n"/>
      <c r="H61" s="504" t="n"/>
      <c r="I61" s="505" t="n"/>
      <c r="J61" s="506" t="n"/>
    </row>
    <row r="62">
      <c r="A62" s="390" t="n">
        <v>3</v>
      </c>
      <c r="B62" s="165" t="inlineStr">
        <is>
          <t>SD</t>
        </is>
      </c>
      <c r="C62" s="392" t="inlineStr">
        <is>
          <t>ช่อง Service ประตู</t>
        </is>
      </c>
      <c r="D62" s="387" t="n">
        <v>1</v>
      </c>
      <c r="E62" s="387" t="inlineStr">
        <is>
          <t>ชุด</t>
        </is>
      </c>
      <c r="F62" s="504" t="n"/>
      <c r="G62" s="504" t="n"/>
      <c r="H62" s="504" t="n"/>
      <c r="I62" s="505">
        <f>H62*D62</f>
        <v/>
      </c>
      <c r="J62" s="506" t="n"/>
    </row>
    <row r="63">
      <c r="A63" s="390" t="n">
        <v>4</v>
      </c>
      <c r="B63" s="165" t="inlineStr">
        <is>
          <t>SCL</t>
        </is>
      </c>
      <c r="C63" s="392" t="inlineStr">
        <is>
          <t xml:space="preserve">ช่อง Service ที่ฝ้าจำนวนให้ครอบคลุมการซ่อมบำรุงทุกจุด  </t>
        </is>
      </c>
      <c r="D63" s="387" t="n">
        <v>1</v>
      </c>
      <c r="E63" s="387" t="inlineStr">
        <is>
          <t>เหมา</t>
        </is>
      </c>
      <c r="F63" s="504" t="n"/>
      <c r="G63" s="504" t="n"/>
      <c r="H63" s="504" t="n"/>
      <c r="I63" s="505">
        <f>H63*D63</f>
        <v/>
      </c>
      <c r="J63" s="506" t="n"/>
    </row>
    <row r="64">
      <c r="A64" s="390" t="n">
        <v>5</v>
      </c>
      <c r="B64" s="165" t="n"/>
      <c r="C64" s="392" t="inlineStr">
        <is>
          <t>เหล็กกล่อง 1"x1"  ทำสีดำ</t>
        </is>
      </c>
      <c r="D64" s="387" t="n">
        <v>18</v>
      </c>
      <c r="E64" s="387" t="inlineStr">
        <is>
          <t>ม.</t>
        </is>
      </c>
      <c r="F64" s="504" t="n"/>
      <c r="G64" s="504" t="n"/>
      <c r="H64" s="504" t="n"/>
      <c r="I64" s="505">
        <f>H64*D64</f>
        <v/>
      </c>
      <c r="J64" s="506" t="n"/>
    </row>
    <row r="65" ht="20" customHeight="1" thickBot="1">
      <c r="A65" s="390" t="n"/>
      <c r="B65" s="165" t="n"/>
      <c r="C65" s="392" t="n"/>
      <c r="D65" s="387" t="n"/>
      <c r="E65" s="387" t="n"/>
      <c r="F65" s="504" t="n"/>
      <c r="G65" s="504" t="n"/>
      <c r="H65" s="504" t="n"/>
      <c r="I65" s="505" t="n"/>
      <c r="J65" s="506" t="n"/>
    </row>
    <row r="66" ht="21" customHeight="1" thickBot="1" thickTop="1">
      <c r="A66" s="159" t="n"/>
      <c r="B66" s="160" t="inlineStr">
        <is>
          <t>Total</t>
        </is>
      </c>
      <c r="C66" s="161">
        <f>(B54)</f>
        <v/>
      </c>
      <c r="D66" s="162" t="n"/>
      <c r="E66" s="162" t="n"/>
      <c r="F66" s="162" t="n"/>
      <c r="G66" s="162" t="n"/>
      <c r="H66" s="515" t="n"/>
      <c r="I66" s="516">
        <f>SUM(I55:I65)</f>
        <v/>
      </c>
      <c r="J66" s="510" t="n"/>
    </row>
    <row r="67" ht="20.25" customHeight="1" thickTop="1">
      <c r="A67" s="156" t="n">
        <v>6</v>
      </c>
      <c r="B67" s="155" t="inlineStr">
        <is>
          <t>งานประตู</t>
        </is>
      </c>
      <c r="C67" s="157" t="n"/>
      <c r="D67" s="138" t="n"/>
      <c r="E67" s="138" t="n"/>
      <c r="F67" s="507" t="n"/>
      <c r="G67" s="507" t="n"/>
      <c r="H67" s="503" t="n"/>
      <c r="I67" s="139" t="n"/>
      <c r="J67" s="473" t="n"/>
    </row>
    <row r="68" ht="20.25" customHeight="1">
      <c r="A68" s="393" t="n">
        <v>1</v>
      </c>
      <c r="B68" s="158" t="inlineStr">
        <is>
          <t>D1</t>
        </is>
      </c>
      <c r="C68" s="392" t="inlineStr">
        <is>
          <t>D1 ประตูบ้านม้วน  Punch รู อัตโนมัติ</t>
        </is>
      </c>
      <c r="D68" s="387" t="n">
        <v>55</v>
      </c>
      <c r="E68" s="387" t="inlineStr">
        <is>
          <t>ตรม.</t>
        </is>
      </c>
      <c r="F68" s="504" t="n"/>
      <c r="G68" s="504" t="n"/>
      <c r="H68" s="504" t="n"/>
      <c r="I68" s="505">
        <f>H68*D68</f>
        <v/>
      </c>
      <c r="J68" s="506" t="n"/>
    </row>
    <row r="69" ht="20.25" customHeight="1">
      <c r="A69" s="165" t="n">
        <v>2</v>
      </c>
      <c r="B69" s="165" t="inlineStr">
        <is>
          <t>D2</t>
        </is>
      </c>
      <c r="C69" s="392" t="inlineStr">
        <is>
          <t>D2 ประตูไม้บานเปิดเดี่ยววงกบไม้</t>
        </is>
      </c>
      <c r="D69" s="387" t="n">
        <v>1</v>
      </c>
      <c r="E69" s="387" t="inlineStr">
        <is>
          <t>ชุด</t>
        </is>
      </c>
      <c r="F69" s="504" t="n"/>
      <c r="G69" s="504" t="n"/>
      <c r="H69" s="504" t="n"/>
      <c r="I69" s="505">
        <f>H69*D69</f>
        <v/>
      </c>
      <c r="J69" s="506" t="n"/>
    </row>
    <row r="70" ht="20.25" customHeight="1">
      <c r="A70" s="165" t="n"/>
      <c r="B70" s="158" t="n"/>
      <c r="C70" s="392" t="n"/>
      <c r="D70" s="387" t="n"/>
      <c r="E70" s="387" t="n"/>
      <c r="F70" s="504" t="n"/>
      <c r="G70" s="504" t="n"/>
      <c r="H70" s="504" t="n"/>
      <c r="I70" s="505" t="n"/>
      <c r="J70" s="506" t="n"/>
    </row>
    <row r="71" ht="20.25" customHeight="1" thickBot="1">
      <c r="A71" s="165" t="n"/>
      <c r="B71" s="158" t="n"/>
      <c r="C71" s="403" t="n"/>
      <c r="D71" s="395" t="n"/>
      <c r="E71" s="387" t="n"/>
      <c r="F71" s="508" t="n"/>
      <c r="G71" s="508" t="n"/>
      <c r="H71" s="504" t="n"/>
      <c r="I71" s="505" t="n"/>
      <c r="J71" s="506" t="n"/>
    </row>
    <row r="72" ht="20.25" customHeight="1" thickBot="1" thickTop="1">
      <c r="A72" s="159" t="n"/>
      <c r="B72" s="160" t="inlineStr">
        <is>
          <t>Total</t>
        </is>
      </c>
      <c r="C72" s="161">
        <f>(B67)</f>
        <v/>
      </c>
      <c r="D72" s="162" t="n"/>
      <c r="E72" s="162" t="n"/>
      <c r="F72" s="162" t="n"/>
      <c r="G72" s="162" t="n"/>
      <c r="H72" s="515" t="n"/>
      <c r="I72" s="516">
        <f>SUM(I68:I71)</f>
        <v/>
      </c>
      <c r="J72" s="506" t="n"/>
    </row>
    <row r="73" ht="20.25" customHeight="1" thickTop="1">
      <c r="A73" s="138" t="n">
        <v>7</v>
      </c>
      <c r="B73" s="155" t="inlineStr">
        <is>
          <t>งานเฟอร์นิเจอร์</t>
        </is>
      </c>
      <c r="C73" s="140" t="n"/>
      <c r="D73" s="138" t="n"/>
      <c r="E73" s="138" t="n"/>
      <c r="F73" s="507" t="n"/>
      <c r="G73" s="507" t="n"/>
      <c r="H73" s="503" t="n"/>
      <c r="I73" s="139" t="n"/>
      <c r="J73" s="506" t="n"/>
    </row>
    <row r="74" ht="20.25" customHeight="1">
      <c r="A74" s="390" t="n">
        <v>1</v>
      </c>
      <c r="B74" s="165" t="inlineStr">
        <is>
          <t>BF31n</t>
        </is>
      </c>
      <c r="C74" s="404" t="inlineStr">
        <is>
          <t xml:space="preserve">BF3-1n ALL IN ONE CABINET </t>
        </is>
      </c>
      <c r="D74" s="387" t="n">
        <v>1</v>
      </c>
      <c r="E74" s="387" t="inlineStr">
        <is>
          <t>ชุด</t>
        </is>
      </c>
      <c r="F74" s="504" t="n"/>
      <c r="G74" s="504" t="n"/>
      <c r="H74" s="504" t="n"/>
      <c r="I74" s="505">
        <f>H74*D74</f>
        <v/>
      </c>
      <c r="J74" s="506" t="n"/>
    </row>
    <row r="75" ht="20.25" customHeight="1">
      <c r="A75" s="393" t="n">
        <v>2</v>
      </c>
      <c r="B75" s="165" t="inlineStr">
        <is>
          <t>FF04</t>
        </is>
      </c>
      <c r="C75" s="404" t="inlineStr">
        <is>
          <t xml:space="preserve">FF04 OFFICE CABINET </t>
        </is>
      </c>
      <c r="D75" s="387" t="n">
        <v>1</v>
      </c>
      <c r="E75" s="387" t="inlineStr">
        <is>
          <t>ชุด</t>
        </is>
      </c>
      <c r="F75" s="504" t="n"/>
      <c r="G75" s="504" t="n"/>
      <c r="H75" s="504" t="n"/>
      <c r="I75" s="505">
        <f>H75*D75</f>
        <v/>
      </c>
      <c r="J75" s="506" t="n"/>
    </row>
    <row r="76" ht="20.25" customHeight="1" thickBot="1">
      <c r="A76" s="143" t="n"/>
      <c r="B76" s="143" t="n"/>
      <c r="C76" s="144" t="n"/>
      <c r="D76" s="145" t="n"/>
      <c r="E76" s="145" t="n"/>
      <c r="F76" s="145" t="n"/>
      <c r="G76" s="145" t="n"/>
      <c r="H76" s="511" t="n"/>
      <c r="I76" s="512" t="n"/>
      <c r="J76" s="506" t="n"/>
    </row>
    <row r="77" ht="20.25" customHeight="1" thickBot="1" thickTop="1">
      <c r="A77" s="149" t="n"/>
      <c r="B77" s="150" t="inlineStr">
        <is>
          <t>Total</t>
        </is>
      </c>
      <c r="C77" s="151">
        <f>(B73)</f>
        <v/>
      </c>
      <c r="D77" s="152" t="n"/>
      <c r="E77" s="152" t="n"/>
      <c r="F77" s="152" t="n"/>
      <c r="G77" s="152" t="n"/>
      <c r="H77" s="513" t="n"/>
      <c r="I77" s="514">
        <f>SUM(I74:I76)</f>
        <v/>
      </c>
      <c r="J77" s="510" t="n"/>
    </row>
    <row r="78" ht="20.25" customHeight="1" thickTop="1">
      <c r="A78" s="156" t="n">
        <v>8</v>
      </c>
      <c r="B78" s="155" t="inlineStr">
        <is>
          <t>งานป้าย</t>
        </is>
      </c>
      <c r="C78" s="157" t="n"/>
      <c r="D78" s="138" t="n"/>
      <c r="E78" s="138" t="n"/>
      <c r="F78" s="507" t="n"/>
      <c r="G78" s="507" t="n"/>
      <c r="H78" s="503" t="n"/>
      <c r="I78" s="139" t="n"/>
      <c r="J78" s="473" t="n"/>
    </row>
    <row r="79" ht="20.25" customHeight="1">
      <c r="A79" s="165" t="n">
        <v>1</v>
      </c>
      <c r="B79" s="399" t="inlineStr">
        <is>
          <t>SG11</t>
        </is>
      </c>
      <c r="C79" s="385" t="inlineStr">
        <is>
          <t xml:space="preserve">SG1-1 AIS DIE-CUT LIGHTBOX </t>
        </is>
      </c>
      <c r="D79" s="386" t="n">
        <v>2</v>
      </c>
      <c r="E79" s="386" t="inlineStr">
        <is>
          <t>ชุด</t>
        </is>
      </c>
      <c r="F79" s="507" t="n"/>
      <c r="G79" s="507" t="n"/>
      <c r="H79" s="507" t="n"/>
      <c r="I79" s="517">
        <f>H79*D79</f>
        <v/>
      </c>
      <c r="J79" s="506" t="n"/>
    </row>
    <row r="80" ht="20.25" customHeight="1">
      <c r="A80" s="165" t="n">
        <v>2</v>
      </c>
      <c r="B80" s="165" t="inlineStr">
        <is>
          <t>SG2</t>
        </is>
      </c>
      <c r="C80" s="392" t="inlineStr">
        <is>
          <t>SG2 AIS FIBER 3BB SIGN (สูง 300 มม.)</t>
        </is>
      </c>
      <c r="D80" s="387" t="n">
        <v>1</v>
      </c>
      <c r="E80" s="387" t="inlineStr">
        <is>
          <t>ชุด</t>
        </is>
      </c>
      <c r="F80" s="504" t="n"/>
      <c r="G80" s="504" t="n"/>
      <c r="H80" s="507" t="n"/>
      <c r="I80" s="517">
        <f>H80*D80</f>
        <v/>
      </c>
      <c r="J80" s="506" t="n"/>
    </row>
    <row r="81" ht="20.25" customHeight="1">
      <c r="A81" s="165" t="n">
        <v>3</v>
      </c>
      <c r="B81" s="165" t="inlineStr">
        <is>
          <t>SG81</t>
        </is>
      </c>
      <c r="C81" s="392" t="inlineStr">
        <is>
          <t>SG8-1 CASHIER NUMBER  (ACRYLIC DI-CUT)</t>
        </is>
      </c>
      <c r="D81" s="387" t="n"/>
      <c r="E81" s="387" t="n"/>
      <c r="F81" s="504" t="n"/>
      <c r="G81" s="504" t="n"/>
      <c r="H81" s="507" t="n"/>
      <c r="I81" s="517">
        <f>H81*D81</f>
        <v/>
      </c>
      <c r="J81" s="506" t="n"/>
    </row>
    <row r="82" ht="20.25" customHeight="1">
      <c r="A82" s="165" t="n"/>
      <c r="B82" s="405" t="inlineStr">
        <is>
          <t>SG81NUMBER</t>
        </is>
      </c>
      <c r="C82" s="404" t="inlineStr">
        <is>
          <t>ตัวเลข</t>
        </is>
      </c>
      <c r="D82" s="387" t="n">
        <v>4</v>
      </c>
      <c r="E82" s="387" t="inlineStr">
        <is>
          <t>ชุด</t>
        </is>
      </c>
      <c r="F82" s="504" t="n"/>
      <c r="G82" s="504" t="n"/>
      <c r="H82" s="507" t="n"/>
      <c r="I82" s="517">
        <f>H82*D82</f>
        <v/>
      </c>
      <c r="J82" s="506" t="n"/>
    </row>
    <row r="83" ht="20.25" customHeight="1">
      <c r="A83" s="165" t="n"/>
      <c r="B83" s="165" t="inlineStr">
        <is>
          <t>SDW81</t>
        </is>
      </c>
      <c r="C83" s="404" t="inlineStr">
        <is>
          <t>ตัวอักษร CASHIER</t>
        </is>
      </c>
      <c r="D83" s="387" t="n">
        <v>1</v>
      </c>
      <c r="E83" s="387" t="inlineStr">
        <is>
          <t>ชุด</t>
        </is>
      </c>
      <c r="F83" s="504" t="n"/>
      <c r="G83" s="504" t="n"/>
      <c r="H83" s="507" t="n"/>
      <c r="I83" s="517">
        <f>H83*D83</f>
        <v/>
      </c>
      <c r="J83" s="506" t="n"/>
    </row>
    <row r="84" ht="20.25" customHeight="1">
      <c r="A84" s="165" t="n">
        <v>4</v>
      </c>
      <c r="B84" s="158" t="inlineStr">
        <is>
          <t>SGW</t>
        </is>
      </c>
      <c r="C84" s="404" t="inlineStr">
        <is>
          <t xml:space="preserve">SGW STICKER สีขาวทึบแสง 3M </t>
        </is>
      </c>
      <c r="D84" s="387" t="n">
        <v>29</v>
      </c>
      <c r="E84" s="387" t="inlineStr">
        <is>
          <t>ตรม.</t>
        </is>
      </c>
      <c r="F84" s="504" t="n"/>
      <c r="G84" s="504" t="n"/>
      <c r="H84" s="507" t="n"/>
      <c r="I84" s="517">
        <f>H84*D84</f>
        <v/>
      </c>
      <c r="J84" s="506" t="n"/>
    </row>
    <row r="85" ht="20.25" customHeight="1" thickBot="1">
      <c r="A85" s="165" t="n"/>
      <c r="B85" s="143" t="n"/>
      <c r="C85" s="404" t="inlineStr">
        <is>
          <t>ติดที่กระจกด้านในก่อนทำผนัง</t>
        </is>
      </c>
      <c r="D85" s="387" t="n"/>
      <c r="E85" s="387" t="n"/>
      <c r="F85" s="504" t="n"/>
      <c r="G85" s="504" t="n"/>
      <c r="H85" s="504" t="n"/>
      <c r="I85" s="505" t="n"/>
      <c r="J85" s="506" t="n"/>
    </row>
    <row r="86" ht="20.25" customHeight="1" thickBot="1" thickTop="1">
      <c r="A86" s="159" t="n"/>
      <c r="B86" s="160" t="inlineStr">
        <is>
          <t>Total</t>
        </is>
      </c>
      <c r="C86" s="166">
        <f>(B78)</f>
        <v/>
      </c>
      <c r="D86" s="162" t="n"/>
      <c r="E86" s="162" t="n"/>
      <c r="F86" s="162" t="n"/>
      <c r="G86" s="162" t="n"/>
      <c r="H86" s="515" t="n"/>
      <c r="I86" s="516">
        <f>SUM(I79:I85)</f>
        <v/>
      </c>
      <c r="J86" s="506" t="n"/>
    </row>
    <row r="87" ht="20.25" customHeight="1" thickTop="1">
      <c r="A87" s="138" t="n">
        <v>9</v>
      </c>
      <c r="B87" s="155" t="inlineStr">
        <is>
          <t>งานอื่นๆ</t>
        </is>
      </c>
      <c r="C87" s="140" t="n"/>
      <c r="D87" s="138" t="n"/>
      <c r="E87" s="138" t="n"/>
      <c r="F87" s="507" t="n"/>
      <c r="G87" s="507" t="n"/>
      <c r="H87" s="503" t="n"/>
      <c r="I87" s="139" t="n"/>
      <c r="J87" s="510" t="n"/>
    </row>
    <row r="88" ht="20.25" customHeight="1">
      <c r="A88" s="386" t="n">
        <v>1</v>
      </c>
      <c r="B88" s="165" t="inlineStr">
        <is>
          <t>CLEAN</t>
        </is>
      </c>
      <c r="C88" s="406" t="inlineStr">
        <is>
          <t>ค่าทำความสะอาด Big Clean 2 รอบ</t>
        </is>
      </c>
      <c r="D88" s="386" t="n">
        <v>80</v>
      </c>
      <c r="E88" s="387" t="inlineStr">
        <is>
          <t>ตรม.</t>
        </is>
      </c>
      <c r="F88" s="507" t="n"/>
      <c r="G88" s="507" t="n"/>
      <c r="H88" s="504" t="n"/>
      <c r="I88" s="505">
        <f>H88*D88</f>
        <v/>
      </c>
      <c r="J88" s="518" t="n"/>
    </row>
    <row r="89" ht="20.25" customHeight="1">
      <c r="A89" s="165" t="n">
        <v>2</v>
      </c>
      <c r="B89" s="407" t="inlineStr">
        <is>
          <t>ST FUR SIGN</t>
        </is>
      </c>
      <c r="C89" s="394" t="inlineStr">
        <is>
          <t>เสริมโครงสำหรับติดตั้งเฟอร์นิเจอร์/ป้าย/จอ/และอื่นๆ</t>
        </is>
      </c>
      <c r="D89" s="387" t="n">
        <v>1</v>
      </c>
      <c r="E89" s="387" t="inlineStr">
        <is>
          <t>เหมา</t>
        </is>
      </c>
      <c r="F89" s="504" t="n"/>
      <c r="G89" s="504" t="n"/>
      <c r="H89" s="504" t="n"/>
      <c r="I89" s="505">
        <f>H89*D89</f>
        <v/>
      </c>
    </row>
    <row r="90" ht="20.25" customHeight="1">
      <c r="A90" s="165" t="n">
        <v>3</v>
      </c>
      <c r="B90" s="408" t="inlineStr">
        <is>
          <t xml:space="preserve">STLCD55 </t>
        </is>
      </c>
      <c r="C90" s="394" t="inlineStr">
        <is>
          <t>เสริมโครงเหล็กเพื่อความแข็งแรงสำหรับ</t>
        </is>
      </c>
      <c r="D90" s="387" t="n">
        <v>3</v>
      </c>
      <c r="E90" s="387" t="inlineStr">
        <is>
          <t>จุด</t>
        </is>
      </c>
      <c r="F90" s="504" t="n"/>
      <c r="G90" s="504" t="n"/>
      <c r="H90" s="504" t="n"/>
      <c r="I90" s="505">
        <f>H90*D90</f>
        <v/>
      </c>
    </row>
    <row r="91" ht="20.25" customHeight="1">
      <c r="A91" s="165" t="n"/>
      <c r="B91" s="158" t="n"/>
      <c r="C91" s="394" t="inlineStr">
        <is>
          <t>การติดตั้งจอ LCD 65"</t>
        </is>
      </c>
      <c r="D91" s="387" t="n"/>
      <c r="E91" s="387" t="n"/>
      <c r="F91" s="504" t="n"/>
      <c r="G91" s="504" t="n"/>
      <c r="H91" s="504" t="n"/>
      <c r="I91" s="505" t="n"/>
    </row>
    <row r="92" ht="20.25" customHeight="1">
      <c r="A92" s="165" t="n">
        <v>4</v>
      </c>
      <c r="B92" s="158" t="n"/>
      <c r="C92" s="394" t="inlineStr">
        <is>
          <t xml:space="preserve"> โครงขาป้าย Brand ให้ยื่นลงมาจากฝ้า 200 มม.</t>
        </is>
      </c>
      <c r="D92" s="387" t="n">
        <v>6</v>
      </c>
      <c r="E92" s="387" t="inlineStr">
        <is>
          <t>จุด</t>
        </is>
      </c>
      <c r="F92" s="504" t="n"/>
      <c r="G92" s="504" t="n"/>
      <c r="H92" s="504" t="n"/>
      <c r="I92" s="505">
        <f>H92*D92</f>
        <v/>
      </c>
    </row>
    <row r="93" ht="20.25" customHeight="1">
      <c r="A93" s="165" t="n"/>
      <c r="B93" s="158" t="n"/>
      <c r="C93" s="394" t="inlineStr">
        <is>
          <t>เป็นเหล็กท่อกลม 3/4" เพื่อให้ Brand</t>
        </is>
      </c>
      <c r="D93" s="387" t="n"/>
      <c r="E93" s="387" t="n"/>
      <c r="F93" s="504" t="n"/>
      <c r="G93" s="504" t="n"/>
      <c r="H93" s="504" t="n"/>
      <c r="I93" s="505" t="n"/>
    </row>
    <row r="94">
      <c r="A94" s="165" t="n"/>
      <c r="B94" s="158" t="n"/>
      <c r="C94" s="394" t="inlineStr">
        <is>
          <t xml:space="preserve"> สามารถมาติดตั้งได้โดยไม่กระทบฝ้า เป็นเหล็กเหลี่ยม 1" </t>
        </is>
      </c>
      <c r="D94" s="387" t="n"/>
      <c r="E94" s="387" t="n"/>
      <c r="F94" s="504" t="n"/>
      <c r="G94" s="504" t="n"/>
      <c r="H94" s="504" t="n"/>
      <c r="I94" s="505" t="n"/>
    </row>
    <row r="95" ht="20" customHeight="1" thickBot="1">
      <c r="A95" s="158" t="n"/>
      <c r="B95" s="158" t="n"/>
      <c r="C95" s="394" t="n"/>
      <c r="D95" s="395" t="n"/>
      <c r="E95" s="395" t="n"/>
      <c r="F95" s="508" t="n"/>
      <c r="G95" s="508" t="n"/>
      <c r="H95" s="508" t="n"/>
      <c r="I95" s="509" t="n"/>
    </row>
    <row r="96" ht="21" customHeight="1" thickBot="1" thickTop="1">
      <c r="A96" s="159" t="n"/>
      <c r="B96" s="160" t="inlineStr">
        <is>
          <t>Total</t>
        </is>
      </c>
      <c r="C96" s="161">
        <f>(B87)</f>
        <v/>
      </c>
      <c r="D96" s="162" t="n"/>
      <c r="E96" s="162" t="n"/>
      <c r="F96" s="515" t="n"/>
      <c r="G96" s="515" t="n"/>
      <c r="H96" s="515" t="n"/>
      <c r="I96" s="516">
        <f>SUM(I88:I95)</f>
        <v/>
      </c>
    </row>
    <row r="97" ht="24" customHeight="1" thickBot="1" thickTop="1">
      <c r="A97" s="167" t="n"/>
      <c r="B97" s="168" t="n"/>
      <c r="D97" s="167" t="n"/>
      <c r="E97" s="519" t="n"/>
      <c r="F97" s="519" t="n"/>
      <c r="G97" s="520" t="n"/>
      <c r="H97" s="494" t="inlineStr">
        <is>
          <t>รวมรายการ 1-9</t>
        </is>
      </c>
      <c r="I97" s="521">
        <f>I96+I86+I77+I72+I66+I53+I33+I26+I18</f>
        <v/>
      </c>
    </row>
    <row r="98" ht="20" customHeight="1" thickTop="1"/>
  </sheetData>
  <mergeCells count="7">
    <mergeCell ref="C9:C10"/>
    <mergeCell ref="B9:B10"/>
    <mergeCell ref="D9:D10"/>
    <mergeCell ref="E9:E10"/>
    <mergeCell ref="A2:B3"/>
    <mergeCell ref="A9:A10"/>
    <mergeCell ref="F9:H9"/>
  </mergeCells>
  <pageMargins left="0.3543307086614174" right="0.1968503937007874" top="0.3543307086614174" bottom="0.2755905511811024" header="0.1968503937007874" footer="0.1574803149606299"/>
  <pageSetup orientation="portrait" paperSize="9" scale="69" fitToHeight="100"/>
  <headerFooter>
    <oddHeader>&amp;RPage &amp;P/&amp;N</oddHeader>
    <oddFooter/>
    <evenHeader/>
    <evenFooter/>
    <firstHeader/>
    <firstFooter/>
  </headerFooter>
  <rowBreaks count="1" manualBreakCount="1">
    <brk id="53" min="0" max="8" man="1"/>
  </rowBreaks>
</worksheet>
</file>

<file path=xl/worksheets/sheet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R103"/>
  <sheetViews>
    <sheetView zoomScale="85" zoomScaleNormal="85" workbookViewId="0">
      <selection activeCell="N8" sqref="N8"/>
    </sheetView>
  </sheetViews>
  <sheetFormatPr baseColWidth="10" defaultColWidth="9" defaultRowHeight="15"/>
  <cols>
    <col width="6.5" customWidth="1" style="122" min="1" max="2"/>
    <col width="3.83203125" customWidth="1" style="122" min="3" max="3"/>
    <col width="19.1640625" customWidth="1" style="122" min="4" max="4"/>
    <col width="44" customWidth="1" style="122" min="5" max="5"/>
    <col width="7.33203125" customWidth="1" style="122" min="6" max="7"/>
    <col width="10.5" customWidth="1" style="122" min="8" max="11"/>
    <col width="14.1640625" customWidth="1" style="122" min="12" max="12"/>
    <col width="2.6640625" customWidth="1" style="122" min="13" max="13"/>
    <col width="9" customWidth="1" style="122" min="14" max="16384"/>
  </cols>
  <sheetData>
    <row r="1" ht="19.5" customFormat="1" customHeight="1" s="64">
      <c r="A1" s="522" t="n"/>
      <c r="B1" s="523" t="n"/>
      <c r="C1" s="63" t="n"/>
      <c r="D1" s="63" t="n"/>
      <c r="E1" s="63" t="n"/>
      <c r="F1" s="523" t="n"/>
      <c r="G1" s="524" t="n"/>
      <c r="H1" s="59" t="n"/>
      <c r="I1" s="59" t="n"/>
      <c r="J1" s="59" t="n"/>
      <c r="K1" s="59" t="n"/>
      <c r="L1" s="60" t="n"/>
    </row>
    <row r="2" ht="18.75" customFormat="1" customHeight="1" s="66">
      <c r="A2" s="525" t="n"/>
      <c r="B2" s="526" t="n"/>
      <c r="C2" s="51" t="inlineStr">
        <is>
          <t>PROJECT</t>
        </is>
      </c>
      <c r="D2" s="51" t="n"/>
      <c r="E2" s="47" t="inlineStr">
        <is>
          <t>: AIS ASP Zeer รังสิต</t>
        </is>
      </c>
      <c r="F2" s="526" t="n"/>
      <c r="G2" s="527" t="n"/>
      <c r="H2" s="65" t="n"/>
      <c r="I2" s="65" t="n"/>
      <c r="J2" s="432" t="n"/>
      <c r="L2" s="55" t="n"/>
    </row>
    <row r="3" ht="18.75" customFormat="1" customHeight="1" s="66">
      <c r="A3" s="525" t="n"/>
      <c r="B3" s="526" t="n"/>
      <c r="C3" s="51" t="inlineStr">
        <is>
          <t>LOCATION</t>
        </is>
      </c>
      <c r="D3" s="51" t="n"/>
      <c r="E3" s="51" t="inlineStr">
        <is>
          <t>: Zeer รังสิต</t>
        </is>
      </c>
      <c r="F3" s="526" t="n"/>
      <c r="G3" s="527" t="n"/>
      <c r="H3" s="54" t="n"/>
      <c r="I3" s="54" t="n"/>
      <c r="L3" s="55" t="n"/>
    </row>
    <row r="4" ht="18.75" customFormat="1" customHeight="1" s="71">
      <c r="A4" s="67" t="n"/>
      <c r="B4" s="74" t="n"/>
      <c r="C4" s="68" t="inlineStr">
        <is>
          <t>SUBJECT</t>
        </is>
      </c>
      <c r="D4" s="68" t="n"/>
      <c r="E4" s="69" t="inlineStr">
        <is>
          <t>: Blank BOQ FOR ELECTRICAL AND COMMUNICATION SYSTEM</t>
        </is>
      </c>
      <c r="F4" s="70" t="n"/>
      <c r="G4" s="68" t="n"/>
      <c r="H4" s="528" t="n"/>
      <c r="I4" s="528" t="n"/>
      <c r="J4" s="528" t="n"/>
      <c r="K4" s="529" t="n"/>
      <c r="L4" s="530" t="n"/>
    </row>
    <row r="5" ht="19.5" customFormat="1" customHeight="1" s="71" thickBot="1">
      <c r="A5" s="72" t="n"/>
      <c r="B5" s="100" t="n"/>
      <c r="C5" s="73" t="n"/>
      <c r="D5" s="73" t="n"/>
      <c r="E5" s="73" t="n"/>
      <c r="F5" s="73" t="n"/>
      <c r="G5" s="73" t="n"/>
      <c r="H5" s="531" t="n"/>
      <c r="I5" s="531" t="n"/>
      <c r="J5" s="531" t="n"/>
      <c r="K5" s="531" t="n"/>
      <c r="L5" s="532" t="n"/>
    </row>
    <row r="6" ht="10.5" customFormat="1" customHeight="1" s="71" thickTop="1">
      <c r="A6" s="74" t="n"/>
      <c r="B6" s="74" t="n"/>
      <c r="C6" s="68" t="n"/>
      <c r="D6" s="68" t="n"/>
      <c r="E6" s="68" t="n"/>
      <c r="F6" s="68" t="n"/>
      <c r="G6" s="68" t="n"/>
      <c r="H6" s="529" t="n"/>
      <c r="I6" s="529" t="n"/>
      <c r="J6" s="529" t="n"/>
      <c r="K6" s="529" t="n"/>
      <c r="L6" s="529" t="n"/>
      <c r="M6" s="101" t="n"/>
    </row>
    <row r="7" ht="20" customFormat="1" customHeight="1" s="533">
      <c r="A7" s="428" t="inlineStr">
        <is>
          <t>ลำดับ</t>
        </is>
      </c>
      <c r="B7" s="428" t="inlineStr">
        <is>
          <t>CODE</t>
        </is>
      </c>
      <c r="C7" s="534" t="inlineStr">
        <is>
          <t>รายการ</t>
        </is>
      </c>
      <c r="D7" s="535" t="n"/>
      <c r="E7" s="478" t="n"/>
      <c r="F7" s="428" t="inlineStr">
        <is>
          <t>หน่วย</t>
        </is>
      </c>
      <c r="G7" s="428" t="inlineStr">
        <is>
          <t>จำนวน</t>
        </is>
      </c>
      <c r="H7" s="536" t="inlineStr">
        <is>
          <t>ค่าวัสดุ (บาท)</t>
        </is>
      </c>
      <c r="I7" s="501" t="n"/>
      <c r="J7" s="536" t="inlineStr">
        <is>
          <t>ค่าแรงงาน (บาท)</t>
        </is>
      </c>
      <c r="K7" s="501" t="n"/>
      <c r="L7" s="537" t="inlineStr">
        <is>
          <t>ค่าวัสดุ/ค่าแรง</t>
        </is>
      </c>
      <c r="N7" t="inlineStr">
        <is>
          <t>Markup 100%</t>
        </is>
      </c>
      <c r="O7" t="inlineStr">
        <is>
          <t>Markup 130%</t>
        </is>
      </c>
      <c r="P7" t="inlineStr">
        <is>
          <t>Markup 150%</t>
        </is>
      </c>
      <c r="Q7" t="inlineStr">
        <is>
          <t>Markup 50%</t>
        </is>
      </c>
      <c r="R7" t="inlineStr">
        <is>
          <t>Markup 30%</t>
        </is>
      </c>
    </row>
    <row r="8" ht="20" customFormat="1" customHeight="1" s="533">
      <c r="A8" s="480" t="n"/>
      <c r="B8" s="480" t="n"/>
      <c r="C8" s="481" t="n"/>
      <c r="D8" s="538" t="n"/>
      <c r="E8" s="482" t="n"/>
      <c r="F8" s="480" t="n"/>
      <c r="G8" s="480" t="n"/>
      <c r="H8" s="536" t="inlineStr">
        <is>
          <t>หน่วยละ</t>
        </is>
      </c>
      <c r="I8" s="536" t="inlineStr">
        <is>
          <t>รวมค่าวัสดุ</t>
        </is>
      </c>
      <c r="J8" s="536" t="inlineStr">
        <is>
          <t>หน่วยละ</t>
        </is>
      </c>
      <c r="K8" s="536" t="inlineStr">
        <is>
          <t>รวมค่าแรง</t>
        </is>
      </c>
      <c r="L8" s="539" t="inlineStr">
        <is>
          <t xml:space="preserve">รวมเป็นเงิน </t>
        </is>
      </c>
    </row>
    <row r="9" ht="20.75" customFormat="1" customHeight="1" s="109">
      <c r="A9" s="268" t="n">
        <v>1</v>
      </c>
      <c r="B9" s="269" t="n"/>
      <c r="C9" s="270" t="inlineStr">
        <is>
          <t>PANELBOARD</t>
        </is>
      </c>
      <c r="D9" s="271" t="n"/>
      <c r="E9" s="272" t="n"/>
      <c r="F9" s="273" t="n"/>
      <c r="G9" s="274" t="n"/>
      <c r="H9" s="540" t="n">
        <v>0</v>
      </c>
      <c r="I9" s="541" t="n"/>
      <c r="J9" s="542" t="n">
        <v>0</v>
      </c>
      <c r="K9" s="543" t="n"/>
      <c r="L9" s="541" t="n"/>
      <c r="M9" s="118" t="n"/>
      <c r="N9" s="544" t="n">
        <v>0</v>
      </c>
      <c r="O9" s="544" t="n">
        <v>0</v>
      </c>
      <c r="P9" s="544" t="n">
        <v>0</v>
      </c>
      <c r="Q9" s="544" t="n">
        <v>0</v>
      </c>
      <c r="R9" s="544" t="n">
        <v>0</v>
      </c>
    </row>
    <row r="10" ht="20.75" customFormat="1" customHeight="1" s="98">
      <c r="A10" s="277" t="n"/>
      <c r="B10" s="278" t="inlineStr">
        <is>
          <t>UP1</t>
        </is>
      </c>
      <c r="C10" s="102" t="inlineStr">
        <is>
          <t>-</t>
        </is>
      </c>
      <c r="D10" s="279" t="inlineStr">
        <is>
          <t>ตู้ UP1 6CCT.</t>
        </is>
      </c>
      <c r="E10" s="96" t="n"/>
      <c r="F10" s="97" t="inlineStr">
        <is>
          <t>ชุด</t>
        </is>
      </c>
      <c r="G10" s="97" t="n">
        <v>1</v>
      </c>
      <c r="H10" s="545" t="n"/>
      <c r="I10" s="545" t="n"/>
      <c r="J10" s="545" t="n"/>
      <c r="K10" s="546" t="n"/>
      <c r="L10" s="546" t="n"/>
      <c r="M10" s="99" t="n"/>
    </row>
    <row r="11" ht="20.75" customFormat="1" customHeight="1" s="98">
      <c r="A11" s="277" t="n"/>
      <c r="B11" s="278" t="inlineStr">
        <is>
          <t>MCB20</t>
        </is>
      </c>
      <c r="C11" s="102" t="inlineStr">
        <is>
          <t>-</t>
        </is>
      </c>
      <c r="D11" s="279" t="inlineStr">
        <is>
          <t>MAIN 2P CB 20A</t>
        </is>
      </c>
      <c r="E11" s="96" t="n"/>
      <c r="F11" s="97" t="inlineStr">
        <is>
          <t>ชุด</t>
        </is>
      </c>
      <c r="G11" s="97" t="n">
        <v>1</v>
      </c>
      <c r="H11" s="545" t="n"/>
      <c r="I11" s="545" t="n"/>
      <c r="J11" s="545" t="n"/>
      <c r="K11" s="546" t="n"/>
      <c r="L11" s="546" t="n"/>
      <c r="M11" s="99" t="n"/>
    </row>
    <row r="12" ht="20.75" customFormat="1" customHeight="1" s="121">
      <c r="A12" s="277" t="n"/>
      <c r="B12" s="278" t="inlineStr">
        <is>
          <t>CB20</t>
        </is>
      </c>
      <c r="C12" s="102" t="inlineStr">
        <is>
          <t>-</t>
        </is>
      </c>
      <c r="D12" s="279" t="inlineStr">
        <is>
          <t>CB ย่อย 1P 20AT 6ka</t>
        </is>
      </c>
      <c r="E12" s="96" t="n"/>
      <c r="F12" s="97" t="inlineStr">
        <is>
          <t>ชุด</t>
        </is>
      </c>
      <c r="G12" s="97" t="n">
        <v>12</v>
      </c>
      <c r="H12" s="545" t="n"/>
      <c r="I12" s="545" t="n"/>
      <c r="J12" s="545" t="n"/>
      <c r="K12" s="546" t="n"/>
      <c r="L12" s="546" t="n"/>
      <c r="M12" s="173" t="n"/>
    </row>
    <row r="13" ht="20.75" customFormat="1" customHeight="1" s="109">
      <c r="A13" s="277" t="n"/>
      <c r="B13" s="278" t="inlineStr">
        <is>
          <t>CB16</t>
        </is>
      </c>
      <c r="C13" s="102" t="inlineStr">
        <is>
          <t>-</t>
        </is>
      </c>
      <c r="D13" s="279" t="inlineStr">
        <is>
          <t>CB ย่อย 1P 16 AT 6ka</t>
        </is>
      </c>
      <c r="E13" s="96" t="n"/>
      <c r="F13" s="97" t="inlineStr">
        <is>
          <t>ชุด</t>
        </is>
      </c>
      <c r="G13" s="97" t="n">
        <v>5</v>
      </c>
      <c r="H13" s="545" t="n"/>
      <c r="I13" s="545" t="n"/>
      <c r="J13" s="545" t="n"/>
      <c r="K13" s="546" t="n"/>
      <c r="L13" s="546" t="n"/>
    </row>
    <row r="14" ht="20.75" customFormat="1" customHeight="1" s="98">
      <c r="A14" s="277" t="n"/>
      <c r="B14" s="278" t="inlineStr">
        <is>
          <t>EX</t>
        </is>
      </c>
      <c r="C14" s="102" t="inlineStr">
        <is>
          <t>-</t>
        </is>
      </c>
      <c r="D14" s="279" t="inlineStr">
        <is>
          <t>ย้ายตำแหน่งงานระบบไฟฟ้าทั้งหมด</t>
        </is>
      </c>
      <c r="E14" s="96" t="n"/>
      <c r="F14" s="97" t="inlineStr">
        <is>
          <t>เหมา</t>
        </is>
      </c>
      <c r="G14" s="97" t="n">
        <v>1</v>
      </c>
      <c r="H14" s="545" t="n"/>
      <c r="I14" s="545" t="n"/>
      <c r="J14" s="545" t="n"/>
      <c r="K14" s="546" t="n"/>
      <c r="L14" s="546" t="n"/>
    </row>
    <row r="15" ht="20.75" customFormat="1" customHeight="1" s="98">
      <c r="A15" s="280" t="n"/>
      <c r="B15" s="281" t="inlineStr">
        <is>
          <t>MTS</t>
        </is>
      </c>
      <c r="C15" s="102" t="inlineStr">
        <is>
          <t>-</t>
        </is>
      </c>
      <c r="D15" s="282" t="inlineStr">
        <is>
          <t>MANUAL TRANSFER SWITCH 1P WITH ELECTRIC BOX</t>
        </is>
      </c>
      <c r="E15" s="283" t="n"/>
      <c r="F15" s="263" t="inlineStr">
        <is>
          <t>ชุด</t>
        </is>
      </c>
      <c r="G15" s="263" t="n">
        <v>1</v>
      </c>
      <c r="H15" s="545" t="n"/>
      <c r="I15" s="545" t="n"/>
      <c r="J15" s="545" t="n"/>
      <c r="K15" s="546" t="n"/>
      <c r="L15" s="546" t="n"/>
    </row>
    <row r="16" ht="20.75" customFormat="1" customHeight="1" s="121" thickBot="1">
      <c r="A16" s="280" t="n"/>
      <c r="B16" s="281" t="inlineStr">
        <is>
          <t>LCP</t>
        </is>
      </c>
      <c r="C16" s="102" t="inlineStr">
        <is>
          <t>-</t>
        </is>
      </c>
      <c r="D16" s="282" t="inlineStr">
        <is>
          <t>LIGHTING CONTROL PANEL /w Timer</t>
        </is>
      </c>
      <c r="E16" s="283" t="n"/>
      <c r="F16" s="263" t="inlineStr">
        <is>
          <t>ชุด</t>
        </is>
      </c>
      <c r="G16" s="263" t="n">
        <v>1</v>
      </c>
      <c r="H16" s="545" t="n"/>
      <c r="I16" s="545" t="n"/>
      <c r="J16" s="545" t="n"/>
      <c r="K16" s="546" t="n"/>
      <c r="L16" s="546" t="n"/>
    </row>
    <row r="17" ht="20.75" customFormat="1" customHeight="1" s="109" thickBot="1" thickTop="1">
      <c r="A17" s="445" t="n"/>
      <c r="B17" s="438" t="n"/>
      <c r="C17" s="547" t="inlineStr">
        <is>
          <t>รวมรายการที่ 1</t>
        </is>
      </c>
      <c r="D17" s="548" t="n"/>
      <c r="E17" s="549" t="n"/>
      <c r="F17" s="286" t="n"/>
      <c r="G17" s="286" t="n"/>
      <c r="H17" s="550" t="n"/>
      <c r="I17" s="550" t="n"/>
      <c r="J17" s="550" t="n"/>
      <c r="K17" s="550" t="n"/>
      <c r="L17" s="551" t="n"/>
    </row>
    <row r="18" ht="20.75" customFormat="1" customHeight="1" s="98" thickTop="1">
      <c r="A18" s="268" t="n">
        <v>2</v>
      </c>
      <c r="B18" s="288" t="n"/>
      <c r="C18" s="552" t="inlineStr">
        <is>
          <t>CONDUIT AND RACEWAY</t>
        </is>
      </c>
      <c r="D18" s="553" t="n"/>
      <c r="E18" s="554" t="n"/>
      <c r="F18" s="289" t="n"/>
      <c r="G18" s="289" t="n"/>
      <c r="H18" s="555" t="n">
        <v>0</v>
      </c>
      <c r="I18" s="546" t="n"/>
      <c r="J18" s="555" t="n">
        <v>0</v>
      </c>
      <c r="K18" s="546" t="n"/>
      <c r="L18" s="556" t="n"/>
      <c r="N18" s="544" t="n">
        <v>0</v>
      </c>
      <c r="O18" s="544" t="n">
        <v>0</v>
      </c>
      <c r="P18" s="544" t="n">
        <v>0</v>
      </c>
      <c r="Q18" s="544" t="n">
        <v>0</v>
      </c>
      <c r="R18" s="544" t="n">
        <v>0</v>
      </c>
    </row>
    <row r="19" ht="20.75" customFormat="1" customHeight="1" s="98">
      <c r="A19" s="263" t="n"/>
      <c r="B19" s="264" t="inlineStr">
        <is>
          <t>I12</t>
        </is>
      </c>
      <c r="C19" s="102" t="inlineStr">
        <is>
          <t>-</t>
        </is>
      </c>
      <c r="D19" s="81" t="inlineStr">
        <is>
          <t xml:space="preserve">IMC 1/2" </t>
        </is>
      </c>
      <c r="E19" s="283" t="n"/>
      <c r="F19" s="263" t="inlineStr">
        <is>
          <t>เมตร</t>
        </is>
      </c>
      <c r="G19" s="82" t="n">
        <v>33</v>
      </c>
      <c r="H19" s="545" t="n"/>
      <c r="I19" s="545" t="n"/>
      <c r="J19" s="545" t="n"/>
      <c r="K19" s="546" t="n"/>
      <c r="L19" s="556" t="n"/>
    </row>
    <row r="20" ht="20.75" customFormat="1" customHeight="1" s="98">
      <c r="A20" s="263" t="n"/>
      <c r="B20" s="264" t="inlineStr">
        <is>
          <t>E1</t>
        </is>
      </c>
      <c r="C20" s="102" t="inlineStr">
        <is>
          <t>-</t>
        </is>
      </c>
      <c r="D20" s="81" t="inlineStr">
        <is>
          <t xml:space="preserve">EMT 1" </t>
        </is>
      </c>
      <c r="E20" s="283" t="n"/>
      <c r="F20" s="263" t="inlineStr">
        <is>
          <t>เมตร</t>
        </is>
      </c>
      <c r="G20" s="82" t="n">
        <v>10</v>
      </c>
      <c r="H20" s="545" t="n"/>
      <c r="I20" s="545" t="n"/>
      <c r="J20" s="545" t="n"/>
      <c r="K20" s="546" t="n"/>
      <c r="L20" s="556" t="n"/>
    </row>
    <row r="21" ht="21" customFormat="1" customHeight="1" s="98">
      <c r="A21" s="263" t="n"/>
      <c r="B21" s="264" t="inlineStr">
        <is>
          <t>E12</t>
        </is>
      </c>
      <c r="C21" s="102" t="inlineStr">
        <is>
          <t>-</t>
        </is>
      </c>
      <c r="D21" s="81" t="inlineStr">
        <is>
          <t xml:space="preserve">EMT 1/2" </t>
        </is>
      </c>
      <c r="E21" s="283" t="n"/>
      <c r="F21" s="263" t="inlineStr">
        <is>
          <t>เมตร</t>
        </is>
      </c>
      <c r="G21" s="82" t="n">
        <v>697</v>
      </c>
      <c r="H21" s="545" t="n"/>
      <c r="I21" s="545" t="n"/>
      <c r="J21" s="545" t="n"/>
      <c r="K21" s="546" t="n"/>
      <c r="L21" s="556" t="n"/>
    </row>
    <row r="22" ht="20.75" customFormat="1" customHeight="1" s="98">
      <c r="A22" s="263" t="n"/>
      <c r="B22" s="264" t="inlineStr">
        <is>
          <t>SF12</t>
        </is>
      </c>
      <c r="C22" s="102" t="inlineStr">
        <is>
          <t>-</t>
        </is>
      </c>
      <c r="D22" s="81" t="inlineStr">
        <is>
          <t xml:space="preserve">STEEL FLEX. 1/2" </t>
        </is>
      </c>
      <c r="E22" s="283" t="n"/>
      <c r="F22" s="263" t="inlineStr">
        <is>
          <t>เมตร</t>
        </is>
      </c>
      <c r="G22" s="82" t="n">
        <v>286</v>
      </c>
      <c r="H22" s="545" t="n"/>
      <c r="I22" s="545" t="n"/>
      <c r="J22" s="545" t="n"/>
      <c r="K22" s="546" t="n"/>
      <c r="L22" s="556" t="n"/>
    </row>
    <row r="23" ht="21" customFormat="1" customHeight="1" s="98" thickBot="1">
      <c r="A23" s="263" t="n"/>
      <c r="B23" s="264" t="inlineStr">
        <is>
          <t>WW4</t>
        </is>
      </c>
      <c r="C23" s="102" t="inlineStr">
        <is>
          <t>-</t>
        </is>
      </c>
      <c r="D23" s="81" t="inlineStr">
        <is>
          <t>WIREWAY 4"x4"</t>
        </is>
      </c>
      <c r="E23" s="283" t="n"/>
      <c r="F23" s="263" t="inlineStr">
        <is>
          <t>เมตร</t>
        </is>
      </c>
      <c r="G23" s="82" t="n">
        <v>30</v>
      </c>
      <c r="H23" s="545" t="n"/>
      <c r="I23" s="545" t="n"/>
      <c r="J23" s="545" t="n"/>
      <c r="K23" s="546" t="n"/>
      <c r="L23" s="556" t="n"/>
    </row>
    <row r="24" ht="20.75" customFormat="1" customHeight="1" s="98" thickBot="1" thickTop="1">
      <c r="A24" s="445" t="n"/>
      <c r="B24" s="445" t="n"/>
      <c r="C24" s="445" t="inlineStr">
        <is>
          <t>รวมรายการที่ 2</t>
        </is>
      </c>
      <c r="D24" s="548" t="n"/>
      <c r="E24" s="549" t="n"/>
      <c r="F24" s="286" t="n"/>
      <c r="G24" s="286" t="n"/>
      <c r="H24" s="550" t="n"/>
      <c r="I24" s="550" t="n"/>
      <c r="J24" s="550" t="n"/>
      <c r="K24" s="550" t="n"/>
      <c r="L24" s="551" t="n"/>
    </row>
    <row r="25" ht="20.75" customFormat="1" customHeight="1" s="98" thickTop="1">
      <c r="A25" s="268" t="n">
        <v>3</v>
      </c>
      <c r="B25" s="288" t="n"/>
      <c r="C25" s="83" t="inlineStr">
        <is>
          <t>CONDUCTOR</t>
        </is>
      </c>
      <c r="D25" s="290" t="n"/>
      <c r="E25" s="291" t="n"/>
      <c r="F25" s="289" t="n"/>
      <c r="G25" s="289" t="n"/>
      <c r="H25" s="555" t="n">
        <v>0</v>
      </c>
      <c r="I25" s="546" t="n"/>
      <c r="J25" s="555" t="n">
        <v>0</v>
      </c>
      <c r="K25" s="546" t="n"/>
      <c r="L25" s="556" t="n"/>
      <c r="N25" s="544" t="n">
        <v>0</v>
      </c>
      <c r="O25" s="544" t="n">
        <v>0</v>
      </c>
      <c r="P25" s="544" t="n">
        <v>0</v>
      </c>
      <c r="Q25" s="544" t="n">
        <v>0</v>
      </c>
      <c r="R25" s="544" t="n">
        <v>0</v>
      </c>
    </row>
    <row r="26" ht="20.75" customFormat="1" customHeight="1" s="98">
      <c r="A26" s="263" t="n"/>
      <c r="B26" s="264" t="inlineStr">
        <is>
          <t>IEC2.5</t>
        </is>
      </c>
      <c r="C26" s="102" t="inlineStr">
        <is>
          <t>-</t>
        </is>
      </c>
      <c r="D26" s="81" t="inlineStr">
        <is>
          <t xml:space="preserve">IEC 01 ,2.5 mm2 </t>
        </is>
      </c>
      <c r="E26" s="283" t="n"/>
      <c r="F26" s="263" t="inlineStr">
        <is>
          <t>เมตร</t>
        </is>
      </c>
      <c r="G26" s="82" t="n">
        <v>2100</v>
      </c>
      <c r="H26" s="545" t="n"/>
      <c r="I26" s="545" t="n"/>
      <c r="J26" s="545" t="n"/>
      <c r="K26" s="546" t="n"/>
      <c r="L26" s="556" t="n"/>
    </row>
    <row r="27" ht="20.75" customFormat="1" customHeight="1" s="98">
      <c r="A27" s="292" t="n"/>
      <c r="B27" s="264" t="inlineStr">
        <is>
          <t>IEC4</t>
        </is>
      </c>
      <c r="C27" s="103" t="inlineStr">
        <is>
          <t>-</t>
        </is>
      </c>
      <c r="D27" s="84" t="inlineStr">
        <is>
          <t xml:space="preserve">IEC 01 ,4 mm2 </t>
        </is>
      </c>
      <c r="E27" s="293" t="n"/>
      <c r="F27" s="292" t="inlineStr">
        <is>
          <t>เมตร</t>
        </is>
      </c>
      <c r="G27" s="82" t="n">
        <v>1250</v>
      </c>
      <c r="H27" s="545" t="n"/>
      <c r="I27" s="545" t="n"/>
      <c r="J27" s="545" t="n"/>
      <c r="K27" s="546" t="n"/>
      <c r="L27" s="556" t="n"/>
    </row>
    <row r="28" ht="20.75" customFormat="1" customHeight="1" s="121" thickBot="1">
      <c r="A28" s="292" t="n"/>
      <c r="B28" s="294" t="inlineStr">
        <is>
          <t>VCT4</t>
        </is>
      </c>
      <c r="C28" s="103" t="inlineStr">
        <is>
          <t>-</t>
        </is>
      </c>
      <c r="D28" s="84" t="inlineStr">
        <is>
          <t xml:space="preserve">VCT/G 3/C ,4 mm2 </t>
        </is>
      </c>
      <c r="E28" s="293" t="n"/>
      <c r="F28" s="292" t="inlineStr">
        <is>
          <t>เมตร</t>
        </is>
      </c>
      <c r="G28" s="82" t="n">
        <v>10</v>
      </c>
      <c r="H28" s="545" t="n"/>
      <c r="I28" s="545" t="n"/>
      <c r="J28" s="545" t="n"/>
      <c r="K28" s="546" t="n"/>
      <c r="L28" s="556" t="n"/>
    </row>
    <row r="29" ht="21" customFormat="1" customHeight="1" s="109" thickBot="1" thickTop="1">
      <c r="A29" s="445" t="n"/>
      <c r="B29" s="445" t="n"/>
      <c r="C29" s="445" t="n"/>
      <c r="D29" s="548" t="n"/>
      <c r="E29" s="549" t="n"/>
      <c r="F29" s="286" t="n"/>
      <c r="G29" s="286" t="n"/>
      <c r="H29" s="550" t="n"/>
      <c r="I29" s="550" t="n"/>
      <c r="J29" s="550" t="n"/>
      <c r="K29" s="550" t="n"/>
      <c r="L29" s="557" t="n"/>
    </row>
    <row r="30" ht="21" customFormat="1" customHeight="1" s="98" thickTop="1">
      <c r="A30" s="295" t="n">
        <v>4</v>
      </c>
      <c r="B30" s="296" t="n"/>
      <c r="C30" s="85" t="inlineStr">
        <is>
          <t>LIGHTING FIXTURE</t>
        </is>
      </c>
      <c r="D30" s="297" t="n"/>
      <c r="E30" s="298" t="n"/>
      <c r="F30" s="86" t="n"/>
      <c r="G30" s="299" t="n"/>
      <c r="H30" s="558" t="n">
        <v>0</v>
      </c>
      <c r="I30" s="559" t="n"/>
      <c r="J30" s="558" t="n">
        <v>0</v>
      </c>
      <c r="K30" s="559" t="n"/>
      <c r="L30" s="560" t="n"/>
      <c r="N30" s="544" t="n">
        <v>0</v>
      </c>
      <c r="O30" s="544" t="n">
        <v>0</v>
      </c>
      <c r="P30" s="544" t="n">
        <v>0</v>
      </c>
      <c r="Q30" s="544" t="n">
        <v>0</v>
      </c>
      <c r="R30" s="544" t="n">
        <v>0</v>
      </c>
    </row>
    <row r="31" ht="21" customFormat="1" customHeight="1" s="98">
      <c r="A31" s="263" t="n"/>
      <c r="B31" s="264" t="inlineStr">
        <is>
          <t>L4</t>
        </is>
      </c>
      <c r="C31" s="102" t="inlineStr">
        <is>
          <t>-</t>
        </is>
      </c>
      <c r="D31" s="81" t="inlineStr">
        <is>
          <t xml:space="preserve">RECESSED DOWNLIGHT  FL1415-1 LED BULB 12 W </t>
        </is>
      </c>
      <c r="E31" s="87" t="n"/>
      <c r="F31" s="263" t="inlineStr">
        <is>
          <t>ชุด</t>
        </is>
      </c>
      <c r="G31" s="263" t="n">
        <v>3</v>
      </c>
      <c r="H31" s="545" t="n"/>
      <c r="I31" s="545" t="n"/>
      <c r="J31" s="545" t="n"/>
      <c r="K31" s="546" t="n"/>
      <c r="L31" s="556" t="n"/>
    </row>
    <row r="32" ht="21" customFormat="1" customHeight="1" s="98">
      <c r="A32" s="263" t="n"/>
      <c r="B32" s="264" t="n"/>
      <c r="C32" s="102" t="n"/>
      <c r="D32" s="81" t="inlineStr">
        <is>
          <t xml:space="preserve">4000K 90° โคมเหลี่ยม ขอบขาว </t>
        </is>
      </c>
      <c r="E32" s="87" t="n"/>
      <c r="F32" s="263" t="n"/>
      <c r="G32" s="263" t="n"/>
      <c r="H32" s="545" t="n"/>
      <c r="I32" s="545" t="n"/>
      <c r="J32" s="545" t="n"/>
      <c r="K32" s="546" t="n"/>
      <c r="L32" s="556" t="n"/>
    </row>
    <row r="33" ht="21" customFormat="1" customHeight="1" s="98">
      <c r="A33" s="263" t="n"/>
      <c r="B33" s="264" t="inlineStr">
        <is>
          <t>L4-2</t>
        </is>
      </c>
      <c r="C33" s="102" t="inlineStr">
        <is>
          <t>-</t>
        </is>
      </c>
      <c r="D33" s="81" t="inlineStr">
        <is>
          <t xml:space="preserve">RECESSED DOWNLIGHT FL-1415-1Par30 32W. </t>
        </is>
      </c>
      <c r="E33" s="87" t="n"/>
      <c r="F33" s="263" t="inlineStr">
        <is>
          <t>ชุด</t>
        </is>
      </c>
      <c r="G33" s="263" t="n">
        <v>41</v>
      </c>
      <c r="H33" s="545" t="n"/>
      <c r="I33" s="545" t="n"/>
      <c r="J33" s="545" t="n"/>
      <c r="K33" s="546" t="n"/>
      <c r="L33" s="556" t="n"/>
    </row>
    <row r="34" ht="21" customFormat="1" customHeight="1" s="98">
      <c r="A34" s="263" t="n"/>
      <c r="B34" s="264" t="n"/>
      <c r="C34" s="102" t="n"/>
      <c r="D34" s="81" t="inlineStr">
        <is>
          <t xml:space="preserve">Phillip COOL WHITE 4000K โคมเหลี่ยม  ขอบขาว </t>
        </is>
      </c>
      <c r="E34" s="87" t="n"/>
      <c r="F34" s="263" t="n"/>
      <c r="G34" s="263" t="n"/>
      <c r="H34" s="545" t="n"/>
      <c r="I34" s="545" t="n"/>
      <c r="J34" s="545" t="n"/>
      <c r="K34" s="546" t="n"/>
      <c r="L34" s="556" t="n"/>
    </row>
    <row r="35" ht="21" customFormat="1" customHeight="1" s="121">
      <c r="A35" s="97" t="n"/>
      <c r="B35" s="105" t="inlineStr">
        <is>
          <t>L5</t>
        </is>
      </c>
      <c r="C35" s="102" t="inlineStr">
        <is>
          <t>-</t>
        </is>
      </c>
      <c r="D35" s="81" t="inlineStr">
        <is>
          <t xml:space="preserve">Recessed Adjustable Mini Downlight LEDMR16 </t>
        </is>
      </c>
      <c r="E35" s="87" t="n"/>
      <c r="F35" s="97" t="inlineStr">
        <is>
          <t>ชุด</t>
        </is>
      </c>
      <c r="G35" s="97" t="n">
        <v>6</v>
      </c>
      <c r="H35" s="545" t="n"/>
      <c r="I35" s="545" t="n"/>
      <c r="J35" s="545" t="n"/>
      <c r="K35" s="546" t="n"/>
      <c r="L35" s="556" t="n"/>
    </row>
    <row r="36" ht="21" customFormat="1" customHeight="1" s="109">
      <c r="A36" s="97" t="n"/>
      <c r="B36" s="105" t="n"/>
      <c r="C36" s="102" t="n"/>
      <c r="D36" s="81" t="inlineStr">
        <is>
          <t xml:space="preserve">FL-3469 12V 6.5W Cool White 4000K 36D โคมเหลี่ยมขอบขาว </t>
        </is>
      </c>
      <c r="E36" s="87" t="n"/>
      <c r="F36" s="97" t="n"/>
      <c r="G36" s="97" t="n"/>
      <c r="H36" s="545" t="n"/>
      <c r="I36" s="545" t="n"/>
      <c r="J36" s="545" t="n"/>
      <c r="K36" s="546" t="n"/>
      <c r="L36" s="556" t="n"/>
    </row>
    <row r="37" ht="21" customFormat="1" customHeight="1" s="98">
      <c r="A37" s="263" t="n"/>
      <c r="B37" s="264" t="inlineStr">
        <is>
          <t>A1</t>
        </is>
      </c>
      <c r="C37" s="102" t="inlineStr">
        <is>
          <t>-</t>
        </is>
      </c>
      <c r="D37" s="81" t="inlineStr">
        <is>
          <t>A1/A1-1 FLUORESCENT ขนาด 300x1200 มม. FL-TF236CR</t>
        </is>
      </c>
      <c r="E37" s="87" t="n"/>
      <c r="F37" s="263" t="inlineStr">
        <is>
          <t>ชุด</t>
        </is>
      </c>
      <c r="G37" s="263" t="n">
        <v>2</v>
      </c>
      <c r="H37" s="545" t="n"/>
      <c r="I37" s="545" t="n"/>
      <c r="J37" s="545" t="n"/>
      <c r="K37" s="546" t="n"/>
      <c r="L37" s="556" t="n"/>
    </row>
    <row r="38" ht="21" customFormat="1" customHeight="1" s="98">
      <c r="A38" s="263" t="n"/>
      <c r="B38" s="264" t="n"/>
      <c r="C38" s="102" t="n"/>
      <c r="D38" s="81" t="inlineStr">
        <is>
          <t>2x20W. T8LED 6500K (Day Light) แบบฝังฝ้า</t>
        </is>
      </c>
      <c r="E38" s="87" t="n"/>
      <c r="F38" s="263" t="n"/>
      <c r="G38" s="263" t="n"/>
      <c r="H38" s="545" t="n"/>
      <c r="I38" s="545" t="n"/>
      <c r="J38" s="561" t="n"/>
      <c r="K38" s="562" t="n"/>
      <c r="L38" s="556" t="n"/>
    </row>
    <row r="39" ht="21" customFormat="1" customHeight="1" s="98">
      <c r="A39" s="263" t="n"/>
      <c r="B39" s="264" t="inlineStr">
        <is>
          <t>SL1</t>
        </is>
      </c>
      <c r="C39" s="102" t="inlineStr">
        <is>
          <t>-</t>
        </is>
      </c>
      <c r="D39" s="81" t="inlineStr">
        <is>
          <t>หลอด20W. T8LED  6500K (Day Light)</t>
        </is>
      </c>
      <c r="E39" s="87" t="n"/>
      <c r="F39" s="263" t="inlineStr">
        <is>
          <t>ชุด</t>
        </is>
      </c>
      <c r="G39" s="263" t="n">
        <v>5</v>
      </c>
      <c r="H39" s="545" t="n"/>
      <c r="I39" s="545" t="n"/>
      <c r="J39" s="563" t="n"/>
      <c r="K39" s="564" t="n"/>
      <c r="L39" s="556" t="n"/>
    </row>
    <row r="40" ht="21" customFormat="1" customHeight="1" s="98">
      <c r="A40" s="97" t="n"/>
      <c r="B40" s="105" t="inlineStr">
        <is>
          <t>SL3</t>
        </is>
      </c>
      <c r="C40" s="102" t="inlineStr">
        <is>
          <t>-</t>
        </is>
      </c>
      <c r="D40" s="81" t="inlineStr">
        <is>
          <t>หลอด Bulb E27 12 W. 4000K 30D (Cool White) "Philips" E27</t>
        </is>
      </c>
      <c r="E40" s="87" t="n"/>
      <c r="F40" s="97" t="inlineStr">
        <is>
          <t>ชุด</t>
        </is>
      </c>
      <c r="G40" s="97" t="n">
        <v>5</v>
      </c>
      <c r="H40" s="545" t="n"/>
      <c r="I40" s="545" t="n"/>
      <c r="J40" s="563" t="n"/>
      <c r="K40" s="564" t="n"/>
      <c r="L40" s="556" t="n"/>
    </row>
    <row r="41" ht="21.75" customFormat="1" customHeight="1" s="98">
      <c r="A41" s="263" t="n"/>
      <c r="B41" s="264" t="inlineStr">
        <is>
          <t>SL4</t>
        </is>
      </c>
      <c r="C41" s="102" t="inlineStr">
        <is>
          <t>-</t>
        </is>
      </c>
      <c r="D41" s="81" t="inlineStr">
        <is>
          <t>หลอด PAR30LED 30° 32W 4000K</t>
        </is>
      </c>
      <c r="E41" s="87" t="n"/>
      <c r="F41" s="263" t="inlineStr">
        <is>
          <t>ชุด</t>
        </is>
      </c>
      <c r="G41" s="263" t="n">
        <v>5</v>
      </c>
      <c r="H41" s="545" t="n"/>
      <c r="I41" s="545" t="n"/>
      <c r="J41" s="563" t="n"/>
      <c r="K41" s="564" t="n"/>
      <c r="L41" s="556" t="n"/>
    </row>
    <row r="42" ht="21" customFormat="1" customHeight="1" s="98">
      <c r="A42" s="263" t="n"/>
      <c r="B42" s="264" t="inlineStr">
        <is>
          <t>SL5</t>
        </is>
      </c>
      <c r="C42" s="102" t="inlineStr">
        <is>
          <t>-</t>
        </is>
      </c>
      <c r="D42" s="81" t="inlineStr">
        <is>
          <t>หลอด LEDMR16 FL-3469 12V 6.5W Cool White 4000K</t>
        </is>
      </c>
      <c r="E42" s="87" t="n"/>
      <c r="F42" s="263" t="inlineStr">
        <is>
          <t>ชุด</t>
        </is>
      </c>
      <c r="G42" s="263" t="n">
        <v>5</v>
      </c>
      <c r="H42" s="545" t="n"/>
      <c r="I42" s="545" t="n"/>
      <c r="J42" s="563" t="n"/>
      <c r="K42" s="564" t="n"/>
      <c r="L42" s="556" t="n"/>
      <c r="M42" s="99" t="n"/>
    </row>
    <row r="43" ht="21.75" customFormat="1" customHeight="1" s="98" thickBot="1">
      <c r="A43" s="300" t="n"/>
      <c r="B43" s="301" t="n"/>
      <c r="C43" s="106" t="n"/>
      <c r="D43" s="302" t="n"/>
      <c r="E43" s="303" t="n"/>
      <c r="F43" s="300" t="n"/>
      <c r="G43" s="107" t="n"/>
      <c r="H43" s="565" t="n"/>
      <c r="I43" s="565" t="n"/>
      <c r="J43" s="565" t="n"/>
      <c r="K43" s="565" t="n"/>
      <c r="L43" s="566" t="n"/>
      <c r="M43" s="99" t="n"/>
    </row>
    <row r="44" ht="21.75" customFormat="1" customHeight="1" s="98" thickBot="1" thickTop="1">
      <c r="A44" s="445" t="n"/>
      <c r="B44" s="445" t="n"/>
      <c r="C44" s="445" t="inlineStr">
        <is>
          <t>รวมรายการที่ 4</t>
        </is>
      </c>
      <c r="D44" s="548" t="n"/>
      <c r="E44" s="549" t="n"/>
      <c r="F44" s="286" t="n"/>
      <c r="G44" s="286" t="n"/>
      <c r="H44" s="550" t="n"/>
      <c r="I44" s="550" t="n"/>
      <c r="J44" s="550" t="n"/>
      <c r="K44" s="550" t="n"/>
      <c r="L44" s="551" t="n"/>
    </row>
    <row r="45" ht="21" customFormat="1" customHeight="1" s="121" thickTop="1">
      <c r="A45" s="295" t="n">
        <v>5</v>
      </c>
      <c r="B45" s="296" t="n"/>
      <c r="C45" s="85" t="inlineStr">
        <is>
          <t>RECEPTACLE AND SWITCH</t>
        </is>
      </c>
      <c r="D45" s="297" t="n"/>
      <c r="E45" s="298" t="n"/>
      <c r="F45" s="86" t="n"/>
      <c r="G45" s="299" t="n"/>
      <c r="H45" s="558" t="n">
        <v>0</v>
      </c>
      <c r="I45" s="559" t="n"/>
      <c r="J45" s="558" t="n">
        <v>0</v>
      </c>
      <c r="K45" s="559" t="n"/>
      <c r="L45" s="560" t="n"/>
      <c r="N45" s="544" t="n">
        <v>0</v>
      </c>
      <c r="O45" s="544" t="n">
        <v>0</v>
      </c>
      <c r="P45" s="544" t="n">
        <v>0</v>
      </c>
      <c r="Q45" s="544" t="n">
        <v>0</v>
      </c>
      <c r="R45" s="544" t="n">
        <v>0</v>
      </c>
    </row>
    <row r="46" ht="21" customFormat="1" customHeight="1" s="121">
      <c r="A46" s="289" t="n"/>
      <c r="B46" s="304" t="inlineStr">
        <is>
          <t>S3</t>
        </is>
      </c>
      <c r="C46" s="102" t="inlineStr">
        <is>
          <t>-</t>
        </is>
      </c>
      <c r="D46" s="305" t="inlineStr">
        <is>
          <t>15A 250V SWITCH  SINGLE POLE  3 gang</t>
        </is>
      </c>
      <c r="E46" s="306" t="n"/>
      <c r="F46" s="289" t="inlineStr">
        <is>
          <t>ชุด</t>
        </is>
      </c>
      <c r="G46" s="307" t="n">
        <v>4</v>
      </c>
      <c r="H46" s="545" t="n"/>
      <c r="I46" s="545" t="n"/>
      <c r="J46" s="545" t="n"/>
      <c r="K46" s="546" t="n"/>
      <c r="L46" s="556" t="n"/>
    </row>
    <row r="47" ht="21" customFormat="1" customHeight="1" s="98">
      <c r="A47" s="289" t="n"/>
      <c r="B47" s="304" t="inlineStr">
        <is>
          <t>S1</t>
        </is>
      </c>
      <c r="C47" s="102" t="inlineStr">
        <is>
          <t>-</t>
        </is>
      </c>
      <c r="D47" s="305" t="inlineStr">
        <is>
          <t>15A 250V SWITCH  SINGLE POLE  1 gang</t>
        </is>
      </c>
      <c r="E47" s="306" t="n"/>
      <c r="F47" s="289" t="inlineStr">
        <is>
          <t>ชุด</t>
        </is>
      </c>
      <c r="G47" s="307" t="n">
        <v>1</v>
      </c>
      <c r="H47" s="545" t="n"/>
      <c r="I47" s="545" t="n"/>
      <c r="J47" s="545" t="n"/>
      <c r="K47" s="546" t="n"/>
      <c r="L47" s="556" t="n"/>
    </row>
    <row r="48" ht="21" customFormat="1" customHeight="1" s="98">
      <c r="A48" s="263" t="n"/>
      <c r="B48" s="264" t="inlineStr">
        <is>
          <t>O1</t>
        </is>
      </c>
      <c r="C48" s="102" t="inlineStr">
        <is>
          <t>-</t>
        </is>
      </c>
      <c r="D48" s="81" t="inlineStr">
        <is>
          <t>2P+G 16A.250V DUPLEX UNIVERSAL</t>
        </is>
      </c>
      <c r="E48" s="87" t="n"/>
      <c r="F48" s="263" t="inlineStr">
        <is>
          <t>ชุด</t>
        </is>
      </c>
      <c r="G48" s="82" t="n">
        <v>33</v>
      </c>
      <c r="H48" s="545" t="n"/>
      <c r="I48" s="545" t="n"/>
      <c r="J48" s="545" t="n"/>
      <c r="K48" s="546" t="n"/>
      <c r="L48" s="556" t="n"/>
      <c r="M48" s="99" t="n"/>
    </row>
    <row r="49" ht="21" customFormat="1" customHeight="1" s="109">
      <c r="A49" s="263" t="n"/>
      <c r="B49" s="264" t="inlineStr">
        <is>
          <t>FO1</t>
        </is>
      </c>
      <c r="C49" s="102" t="inlineStr">
        <is>
          <t>-</t>
        </is>
      </c>
      <c r="D49" s="81" t="inlineStr">
        <is>
          <t xml:space="preserve">2P+G 16A.250V FLOOR DUPLEX UNIVERSAL </t>
        </is>
      </c>
      <c r="E49" s="87" t="n"/>
      <c r="F49" s="263" t="inlineStr">
        <is>
          <t>ชุด</t>
        </is>
      </c>
      <c r="G49" s="82" t="n">
        <v>8</v>
      </c>
      <c r="H49" s="545" t="n"/>
      <c r="I49" s="545" t="n"/>
      <c r="J49" s="545" t="n"/>
      <c r="K49" s="546" t="n"/>
      <c r="L49" s="556" t="n"/>
    </row>
    <row r="50" ht="19.5" customFormat="1" customHeight="1" s="567">
      <c r="A50" s="263" t="n"/>
      <c r="B50" s="264" t="n"/>
      <c r="C50" s="102" t="n"/>
      <c r="D50" s="81" t="inlineStr">
        <is>
          <t>ใช้ยี่ห้อ Panasonic รุ่นDUMF 3200 LT</t>
        </is>
      </c>
      <c r="E50" s="87" t="n"/>
      <c r="F50" s="263" t="n"/>
      <c r="G50" s="82" t="n"/>
      <c r="H50" s="545" t="n"/>
      <c r="I50" s="545" t="n"/>
      <c r="J50" s="545" t="n"/>
      <c r="K50" s="546" t="n"/>
      <c r="L50" s="556" t="n"/>
    </row>
    <row r="51" ht="18" customHeight="1">
      <c r="A51" s="263" t="n"/>
      <c r="B51" s="264" t="inlineStr">
        <is>
          <t>OUPS</t>
        </is>
      </c>
      <c r="C51" s="102" t="inlineStr">
        <is>
          <t>-</t>
        </is>
      </c>
      <c r="D51" s="81" t="inlineStr">
        <is>
          <t>2P+G 16A.250V DUPLEX UNIVERSAL  (UPS)</t>
        </is>
      </c>
      <c r="E51" s="87" t="n"/>
      <c r="F51" s="263" t="inlineStr">
        <is>
          <t>ชุด</t>
        </is>
      </c>
      <c r="G51" s="82" t="n">
        <v>3</v>
      </c>
      <c r="H51" s="545" t="n"/>
      <c r="I51" s="545" t="n"/>
      <c r="J51" s="545" t="n"/>
      <c r="K51" s="546" t="n"/>
      <c r="L51" s="556" t="n"/>
    </row>
    <row r="52" ht="18" customHeight="1">
      <c r="A52" s="263" t="n"/>
      <c r="B52" s="264" t="n"/>
      <c r="C52" s="102" t="n"/>
      <c r="D52" s="81" t="inlineStr">
        <is>
          <t>ใช้ยี่ห้อ Panasonic รุ่นDUMF 3200 LT</t>
        </is>
      </c>
      <c r="E52" s="87" t="n"/>
      <c r="F52" s="263" t="n"/>
      <c r="G52" s="82" t="n"/>
      <c r="H52" s="545" t="n"/>
      <c r="I52" s="545" t="n"/>
      <c r="J52" s="545" t="n"/>
      <c r="K52" s="546" t="n"/>
      <c r="L52" s="556" t="n"/>
    </row>
    <row r="53" ht="18" customHeight="1">
      <c r="A53" s="97" t="n"/>
      <c r="B53" s="105" t="inlineStr">
        <is>
          <t>PO1</t>
        </is>
      </c>
      <c r="C53" s="102" t="inlineStr">
        <is>
          <t>-</t>
        </is>
      </c>
      <c r="D53" s="81" t="inlineStr">
        <is>
          <t>2P+E 32A.230V. POWER PLUGS</t>
        </is>
      </c>
      <c r="E53" s="87" t="n"/>
      <c r="F53" s="97" t="inlineStr">
        <is>
          <t>ชุด</t>
        </is>
      </c>
      <c r="G53" s="82" t="n">
        <v>2</v>
      </c>
      <c r="H53" s="545" t="n"/>
      <c r="I53" s="545" t="n"/>
      <c r="J53" s="545" t="n"/>
      <c r="K53" s="546" t="n"/>
      <c r="L53" s="556" t="n"/>
    </row>
    <row r="54" ht="18" customHeight="1">
      <c r="A54" s="263" t="n"/>
      <c r="B54" s="264" t="inlineStr">
        <is>
          <t>PO2</t>
        </is>
      </c>
      <c r="C54" s="102" t="inlineStr">
        <is>
          <t>-</t>
        </is>
      </c>
      <c r="D54" s="81" t="inlineStr">
        <is>
          <t>2P+E 16A.230V. POWER PLUGS</t>
        </is>
      </c>
      <c r="E54" s="87" t="n"/>
      <c r="F54" s="263" t="inlineStr">
        <is>
          <t>ชุด</t>
        </is>
      </c>
      <c r="G54" s="82" t="n">
        <v>2</v>
      </c>
      <c r="H54" s="545" t="n"/>
      <c r="I54" s="545" t="n"/>
      <c r="J54" s="545" t="n"/>
      <c r="K54" s="546" t="n"/>
      <c r="L54" s="556" t="n"/>
    </row>
    <row r="55" ht="18" customHeight="1">
      <c r="A55" s="263" t="n"/>
      <c r="B55" s="264" t="inlineStr">
        <is>
          <t>TV</t>
        </is>
      </c>
      <c r="C55" s="102" t="inlineStr">
        <is>
          <t>-</t>
        </is>
      </c>
      <c r="D55" s="81" t="inlineStr">
        <is>
          <t>ติดตั้ง TV</t>
        </is>
      </c>
      <c r="E55" s="87" t="n"/>
      <c r="F55" s="263" t="inlineStr">
        <is>
          <t>ชุด</t>
        </is>
      </c>
      <c r="G55" s="82" t="n">
        <v>5</v>
      </c>
      <c r="H55" s="563" t="inlineStr">
        <is>
          <t>NON</t>
        </is>
      </c>
      <c r="I55" s="564" t="n"/>
      <c r="J55" s="545" t="n"/>
      <c r="K55" s="546" t="n"/>
      <c r="L55" s="556" t="n"/>
    </row>
    <row r="56" ht="19" customHeight="1" thickBot="1">
      <c r="A56" s="263" t="n"/>
      <c r="B56" s="264" t="inlineStr">
        <is>
          <t>JB</t>
        </is>
      </c>
      <c r="C56" s="104" t="inlineStr">
        <is>
          <t>-</t>
        </is>
      </c>
      <c r="D56" s="89" t="inlineStr">
        <is>
          <t xml:space="preserve">JUNCTION BOX </t>
        </is>
      </c>
      <c r="E56" s="90" t="n"/>
      <c r="F56" s="263" t="inlineStr">
        <is>
          <t>ชุด</t>
        </is>
      </c>
      <c r="G56" s="82" t="n">
        <v>32</v>
      </c>
      <c r="H56" s="545" t="n"/>
      <c r="I56" s="545" t="n"/>
      <c r="J56" s="545" t="n"/>
      <c r="K56" s="546" t="n"/>
      <c r="L56" s="556" t="n"/>
    </row>
    <row r="57" ht="20" customHeight="1" thickBot="1" thickTop="1">
      <c r="A57" s="445" t="n"/>
      <c r="B57" s="445" t="n"/>
      <c r="C57" s="456" t="inlineStr">
        <is>
          <t>รวมรายการที่ 5</t>
        </is>
      </c>
      <c r="D57" s="548" t="n"/>
      <c r="E57" s="549" t="n"/>
      <c r="F57" s="286" t="n"/>
      <c r="G57" s="286" t="n"/>
      <c r="H57" s="550" t="n"/>
      <c r="I57" s="550" t="n"/>
      <c r="J57" s="550" t="n"/>
      <c r="K57" s="550" t="n"/>
      <c r="L57" s="551">
        <f>SUM(L46:L56)</f>
        <v/>
      </c>
    </row>
    <row r="58" ht="19" customHeight="1" thickTop="1">
      <c r="A58" s="295" t="n">
        <v>6</v>
      </c>
      <c r="B58" s="296" t="n"/>
      <c r="C58" s="85" t="inlineStr">
        <is>
          <t>COMPUTER SYSTEM</t>
        </is>
      </c>
      <c r="D58" s="297" t="n"/>
      <c r="E58" s="298" t="n"/>
      <c r="F58" s="86" t="n"/>
      <c r="G58" s="299" t="n"/>
      <c r="H58" s="558" t="n">
        <v>0</v>
      </c>
      <c r="I58" s="559" t="n"/>
      <c r="J58" s="558" t="n">
        <v>0</v>
      </c>
      <c r="K58" s="559" t="n"/>
      <c r="L58" s="560" t="n"/>
      <c r="N58" s="544" t="n">
        <v>0</v>
      </c>
      <c r="O58" s="544" t="n">
        <v>0</v>
      </c>
      <c r="P58" s="544" t="n">
        <v>0</v>
      </c>
      <c r="Q58" s="544" t="n">
        <v>0</v>
      </c>
      <c r="R58" s="544" t="n">
        <v>0</v>
      </c>
    </row>
    <row r="59" ht="18" customHeight="1">
      <c r="A59" s="263" t="n"/>
      <c r="B59" s="264" t="n"/>
      <c r="C59" s="102" t="inlineStr">
        <is>
          <t>-</t>
        </is>
      </c>
      <c r="D59" s="91" t="inlineStr">
        <is>
          <t>RACK SERVER 42 U (พร้อมอุปกรณ์ในตู้)(คิดเฉพาะค่าติดตั้งและค่าไปตู้RACK)</t>
        </is>
      </c>
      <c r="E59" s="92" t="n"/>
      <c r="F59" s="263" t="inlineStr">
        <is>
          <t>ชุด</t>
        </is>
      </c>
      <c r="G59" s="102" t="n">
        <v>1</v>
      </c>
      <c r="H59" s="568" t="inlineStr">
        <is>
          <t>AIS จัดหา</t>
        </is>
      </c>
      <c r="I59" s="569" t="n"/>
      <c r="J59" s="546" t="n"/>
      <c r="K59" s="546" t="n"/>
      <c r="L59" s="556" t="n"/>
    </row>
    <row r="60" ht="18" customHeight="1">
      <c r="A60" s="263" t="n"/>
      <c r="B60" s="264" t="inlineStr">
        <is>
          <t>CAT5</t>
        </is>
      </c>
      <c r="C60" s="102" t="inlineStr">
        <is>
          <t>-</t>
        </is>
      </c>
      <c r="D60" s="91" t="inlineStr">
        <is>
          <t>CAT 5e RJ 45 MODULAR JACK (COMPUTER OUTLET)</t>
        </is>
      </c>
      <c r="E60" s="92" t="n"/>
      <c r="F60" s="263" t="inlineStr">
        <is>
          <t>ชุด</t>
        </is>
      </c>
      <c r="G60" s="82" t="n">
        <v>29</v>
      </c>
      <c r="H60" s="545" t="n"/>
      <c r="I60" s="545" t="n"/>
      <c r="J60" s="545" t="n"/>
      <c r="K60" s="546" t="n"/>
      <c r="L60" s="556" t="n"/>
    </row>
    <row r="61" ht="18" customHeight="1">
      <c r="A61" s="263" t="n"/>
      <c r="B61" s="264" t="inlineStr">
        <is>
          <t>CAT6</t>
        </is>
      </c>
      <c r="C61" s="102" t="inlineStr">
        <is>
          <t>-</t>
        </is>
      </c>
      <c r="D61" s="91" t="inlineStr">
        <is>
          <t>CAT 6 RJ 45 MODULAR JACK  (PARTNER AND WIFI)</t>
        </is>
      </c>
      <c r="E61" s="92" t="n"/>
      <c r="F61" s="263" t="inlineStr">
        <is>
          <t>ชุด</t>
        </is>
      </c>
      <c r="G61" s="82" t="n">
        <v>10</v>
      </c>
      <c r="H61" s="545" t="n"/>
      <c r="I61" s="545" t="n"/>
      <c r="J61" s="545" t="n"/>
      <c r="K61" s="546" t="n"/>
      <c r="L61" s="556" t="n"/>
    </row>
    <row r="62" ht="18" customHeight="1">
      <c r="A62" s="263" t="n"/>
      <c r="B62" s="264" t="inlineStr">
        <is>
          <t>UTP5</t>
        </is>
      </c>
      <c r="C62" s="102" t="inlineStr">
        <is>
          <t>-</t>
        </is>
      </c>
      <c r="D62" s="81" t="inlineStr">
        <is>
          <t>UTP CAT 5e CABLE</t>
        </is>
      </c>
      <c r="E62" s="92" t="n"/>
      <c r="F62" s="263" t="inlineStr">
        <is>
          <t>เมตร</t>
        </is>
      </c>
      <c r="G62" s="82" t="n">
        <v>609</v>
      </c>
      <c r="H62" s="545" t="n"/>
      <c r="I62" s="545" t="n"/>
      <c r="J62" s="545" t="n"/>
      <c r="K62" s="546" t="n"/>
      <c r="L62" s="556" t="n"/>
    </row>
    <row r="63" ht="18" customHeight="1">
      <c r="A63" s="263" t="n"/>
      <c r="B63" s="264" t="inlineStr">
        <is>
          <t>UTP6</t>
        </is>
      </c>
      <c r="C63" s="102" t="inlineStr">
        <is>
          <t>-</t>
        </is>
      </c>
      <c r="D63" s="81" t="inlineStr">
        <is>
          <t>UTP CAT 6 CABLE (FOR WIFI)</t>
        </is>
      </c>
      <c r="E63" s="92" t="n"/>
      <c r="F63" s="263" t="inlineStr">
        <is>
          <t>เมตร</t>
        </is>
      </c>
      <c r="G63" s="82" t="n">
        <v>255</v>
      </c>
      <c r="H63" s="545" t="n"/>
      <c r="I63" s="545" t="n"/>
      <c r="J63" s="545" t="n"/>
      <c r="K63" s="546" t="n"/>
      <c r="L63" s="556" t="n"/>
    </row>
    <row r="64" ht="18" customHeight="1">
      <c r="A64" s="263" t="n"/>
      <c r="B64" s="264" t="inlineStr">
        <is>
          <t>PC5</t>
        </is>
      </c>
      <c r="C64" s="102" t="inlineStr">
        <is>
          <t>-</t>
        </is>
      </c>
      <c r="D64" s="81" t="inlineStr">
        <is>
          <t>UTP CAT 5e PATCH CORD ยาว 3 เมตร</t>
        </is>
      </c>
      <c r="E64" s="92" t="n"/>
      <c r="F64" s="263" t="inlineStr">
        <is>
          <t>ชุด</t>
        </is>
      </c>
      <c r="G64" s="82" t="n">
        <v>29</v>
      </c>
      <c r="H64" s="545" t="n"/>
      <c r="I64" s="545" t="n"/>
      <c r="J64" s="545" t="n"/>
      <c r="K64" s="546" t="n"/>
      <c r="L64" s="556" t="n"/>
    </row>
    <row r="65" ht="18" customHeight="1">
      <c r="A65" s="263" t="n"/>
      <c r="B65" s="294" t="inlineStr">
        <is>
          <t>PC6</t>
        </is>
      </c>
      <c r="C65" s="102" t="inlineStr">
        <is>
          <t>-</t>
        </is>
      </c>
      <c r="D65" s="81" t="inlineStr">
        <is>
          <t>UTP CAT 6 PATCH CORD ยาว 3 เมตร</t>
        </is>
      </c>
      <c r="E65" s="92" t="n"/>
      <c r="F65" s="263" t="inlineStr">
        <is>
          <t>ชุด</t>
        </is>
      </c>
      <c r="G65" s="82" t="n">
        <v>10</v>
      </c>
      <c r="H65" s="545" t="n"/>
      <c r="I65" s="545" t="n"/>
      <c r="J65" s="545" t="n"/>
      <c r="K65" s="546" t="n"/>
      <c r="L65" s="556" t="n"/>
    </row>
    <row r="66" ht="18" customHeight="1">
      <c r="A66" s="263" t="n"/>
      <c r="B66" s="264" t="inlineStr">
        <is>
          <t>E12</t>
        </is>
      </c>
      <c r="C66" s="102" t="inlineStr">
        <is>
          <t>-</t>
        </is>
      </c>
      <c r="D66" s="81" t="inlineStr">
        <is>
          <t xml:space="preserve">EMT 1/2" </t>
        </is>
      </c>
      <c r="E66" s="283" t="n"/>
      <c r="F66" s="263" t="inlineStr">
        <is>
          <t>เมตร</t>
        </is>
      </c>
      <c r="G66" s="82" t="n">
        <v>379</v>
      </c>
      <c r="H66" s="545" t="n"/>
      <c r="I66" s="545" t="n"/>
      <c r="J66" s="545" t="n"/>
      <c r="K66" s="546" t="n"/>
      <c r="L66" s="556" t="n"/>
    </row>
    <row r="67" ht="18" customHeight="1">
      <c r="A67" s="263" t="n"/>
      <c r="B67" s="264" t="inlineStr">
        <is>
          <t>I1</t>
        </is>
      </c>
      <c r="C67" s="102" t="inlineStr">
        <is>
          <t>-</t>
        </is>
      </c>
      <c r="D67" s="81" t="inlineStr">
        <is>
          <t xml:space="preserve">IMC 1" </t>
        </is>
      </c>
      <c r="E67" s="283" t="n"/>
      <c r="F67" s="263" t="inlineStr">
        <is>
          <t>เมตร</t>
        </is>
      </c>
      <c r="G67" s="82" t="n">
        <v>16</v>
      </c>
      <c r="H67" s="545" t="n"/>
      <c r="I67" s="545" t="n"/>
      <c r="J67" s="545" t="n"/>
      <c r="K67" s="546" t="n"/>
      <c r="L67" s="556" t="n"/>
    </row>
    <row r="68" ht="18" customHeight="1">
      <c r="A68" s="263" t="n"/>
      <c r="B68" s="264" t="inlineStr">
        <is>
          <t>WW4</t>
        </is>
      </c>
      <c r="C68" s="102" t="inlineStr">
        <is>
          <t>-</t>
        </is>
      </c>
      <c r="D68" s="81" t="inlineStr">
        <is>
          <t>WIREWAY 4"x4"</t>
        </is>
      </c>
      <c r="E68" s="283" t="n"/>
      <c r="F68" s="263" t="inlineStr">
        <is>
          <t>เมตร</t>
        </is>
      </c>
      <c r="G68" s="82" t="n">
        <v>30</v>
      </c>
      <c r="H68" s="545" t="n"/>
      <c r="I68" s="545" t="n"/>
      <c r="J68" s="545" t="n"/>
      <c r="K68" s="546" t="n"/>
      <c r="L68" s="556" t="n"/>
    </row>
    <row r="69" ht="18" customHeight="1">
      <c r="A69" s="263" t="n"/>
      <c r="B69" s="264" t="inlineStr">
        <is>
          <t>SF12</t>
        </is>
      </c>
      <c r="C69" s="102" t="inlineStr">
        <is>
          <t>-</t>
        </is>
      </c>
      <c r="D69" s="81" t="inlineStr">
        <is>
          <t xml:space="preserve">STEEL FLEX. 1/2" </t>
        </is>
      </c>
      <c r="E69" s="283" t="n"/>
      <c r="F69" s="263" t="inlineStr">
        <is>
          <t>เมตร</t>
        </is>
      </c>
      <c r="G69" s="82" t="n">
        <v>90</v>
      </c>
      <c r="H69" s="545" t="n"/>
      <c r="I69" s="545" t="n"/>
      <c r="J69" s="545" t="n"/>
      <c r="K69" s="546" t="n"/>
      <c r="L69" s="556" t="n"/>
    </row>
    <row r="70" ht="19" customHeight="1" thickBot="1">
      <c r="A70" s="308" t="n"/>
      <c r="B70" s="294" t="inlineStr">
        <is>
          <t>RJ45</t>
        </is>
      </c>
      <c r="C70" s="102" t="inlineStr">
        <is>
          <t>-</t>
        </is>
      </c>
      <c r="D70" s="309" t="inlineStr">
        <is>
          <t>ค่าเข้าหัว RJ45 ทั้ง 2 ด้าน</t>
        </is>
      </c>
      <c r="E70" s="310" t="n"/>
      <c r="F70" s="308" t="inlineStr">
        <is>
          <t>เหมา</t>
        </is>
      </c>
      <c r="G70" s="93" t="n">
        <v>1</v>
      </c>
      <c r="H70" s="570" t="n"/>
      <c r="I70" s="545" t="n"/>
      <c r="J70" s="570" t="n"/>
      <c r="K70" s="546" t="n"/>
      <c r="L70" s="556" t="n"/>
    </row>
    <row r="71" ht="20" customHeight="1" thickBot="1" thickTop="1">
      <c r="A71" s="445" t="n"/>
      <c r="B71" s="445" t="n"/>
      <c r="C71" s="445" t="inlineStr">
        <is>
          <t>รวมรายการที่ 6</t>
        </is>
      </c>
      <c r="D71" s="548" t="n"/>
      <c r="E71" s="549" t="n"/>
      <c r="F71" s="286" t="n"/>
      <c r="G71" s="286" t="n"/>
      <c r="H71" s="550" t="n"/>
      <c r="I71" s="550" t="n"/>
      <c r="J71" s="550" t="n"/>
      <c r="K71" s="550" t="n"/>
      <c r="L71" s="551" t="n"/>
    </row>
    <row r="72" ht="19" customHeight="1" thickTop="1">
      <c r="A72" s="295" t="n">
        <v>8</v>
      </c>
      <c r="B72" s="296" t="n"/>
      <c r="C72" s="85" t="inlineStr">
        <is>
          <t xml:space="preserve">SOUND SYSTEM </t>
        </is>
      </c>
      <c r="D72" s="297" t="n"/>
      <c r="E72" s="298" t="n"/>
      <c r="F72" s="86" t="n"/>
      <c r="G72" s="299" t="n"/>
      <c r="H72" s="558" t="n">
        <v>0</v>
      </c>
      <c r="I72" s="559" t="n"/>
      <c r="J72" s="558" t="n">
        <v>0</v>
      </c>
      <c r="K72" s="559" t="n"/>
      <c r="L72" s="560" t="n"/>
      <c r="N72" s="544" t="n">
        <v>0</v>
      </c>
      <c r="O72" s="544" t="n">
        <v>0</v>
      </c>
      <c r="P72" s="544" t="n">
        <v>0</v>
      </c>
      <c r="Q72" s="544" t="n">
        <v>0</v>
      </c>
      <c r="R72" s="544" t="n">
        <v>0</v>
      </c>
    </row>
    <row r="73" ht="18" customHeight="1">
      <c r="A73" s="311" t="n"/>
      <c r="B73" s="308" t="inlineStr">
        <is>
          <t>SP</t>
        </is>
      </c>
      <c r="C73" s="102" t="inlineStr">
        <is>
          <t>-</t>
        </is>
      </c>
      <c r="D73" s="81" t="inlineStr">
        <is>
          <t>SPEAKER 3W. CEILING MOUNTED</t>
        </is>
      </c>
      <c r="E73" s="87" t="n"/>
      <c r="F73" s="263" t="inlineStr">
        <is>
          <t>ชุด</t>
        </is>
      </c>
      <c r="G73" s="289" t="n">
        <v>1</v>
      </c>
      <c r="H73" s="545" t="n"/>
      <c r="I73" s="545" t="n"/>
      <c r="J73" s="545" t="n"/>
      <c r="K73" s="546" t="n"/>
      <c r="L73" s="556" t="n"/>
    </row>
    <row r="74" ht="21" customHeight="1">
      <c r="A74" s="263" t="n"/>
      <c r="B74" s="308" t="inlineStr">
        <is>
          <t>VTF</t>
        </is>
      </c>
      <c r="C74" s="102" t="inlineStr">
        <is>
          <t>-</t>
        </is>
      </c>
      <c r="D74" s="81" t="inlineStr">
        <is>
          <t xml:space="preserve">VTF ,2C-2.5 mm2 </t>
        </is>
      </c>
      <c r="E74" s="283" t="n"/>
      <c r="F74" s="263" t="inlineStr">
        <is>
          <t>เมตร</t>
        </is>
      </c>
      <c r="G74" s="82" t="n">
        <v>16</v>
      </c>
      <c r="H74" s="545" t="n"/>
      <c r="I74" s="545" t="n"/>
      <c r="J74" s="545" t="n"/>
      <c r="K74" s="546" t="n"/>
      <c r="L74" s="556" t="n"/>
    </row>
    <row r="75" ht="18" customHeight="1">
      <c r="A75" s="263" t="n"/>
      <c r="B75" s="308" t="inlineStr">
        <is>
          <t>E12</t>
        </is>
      </c>
      <c r="C75" s="104" t="inlineStr">
        <is>
          <t>-</t>
        </is>
      </c>
      <c r="D75" s="89" t="inlineStr">
        <is>
          <t xml:space="preserve">EMT  1/2" </t>
        </is>
      </c>
      <c r="E75" s="90" t="n"/>
      <c r="F75" s="263" t="inlineStr">
        <is>
          <t>เมตร</t>
        </is>
      </c>
      <c r="G75" s="312" t="n">
        <v>16</v>
      </c>
      <c r="H75" s="545" t="n"/>
      <c r="I75" s="545" t="n"/>
      <c r="J75" s="545" t="n"/>
      <c r="K75" s="546" t="n"/>
      <c r="L75" s="556" t="n"/>
    </row>
    <row r="76" ht="18" customHeight="1">
      <c r="A76" s="263" t="n"/>
      <c r="B76" s="308" t="inlineStr">
        <is>
          <t>SF12</t>
        </is>
      </c>
      <c r="C76" s="102" t="inlineStr">
        <is>
          <t>-</t>
        </is>
      </c>
      <c r="D76" s="81" t="inlineStr">
        <is>
          <t xml:space="preserve">STEEL FLEX. 1/2" </t>
        </is>
      </c>
      <c r="E76" s="283" t="n"/>
      <c r="F76" s="263" t="inlineStr">
        <is>
          <t>เมตร</t>
        </is>
      </c>
      <c r="G76" s="82" t="n">
        <v>2</v>
      </c>
      <c r="H76" s="545" t="n"/>
      <c r="I76" s="545" t="n"/>
      <c r="J76" s="545" t="n"/>
      <c r="K76" s="546" t="n"/>
      <c r="L76" s="556" t="n"/>
    </row>
    <row r="77" ht="19" customHeight="1" thickBot="1">
      <c r="A77" s="300" t="n"/>
      <c r="B77" s="301" t="n"/>
      <c r="C77" s="106" t="n"/>
      <c r="D77" s="313" t="n"/>
      <c r="E77" s="314" t="n"/>
      <c r="F77" s="300" t="n"/>
      <c r="G77" s="107" t="n"/>
      <c r="H77" s="565" t="n"/>
      <c r="I77" s="565" t="n"/>
      <c r="J77" s="565" t="n"/>
      <c r="K77" s="565" t="n"/>
      <c r="L77" s="566" t="n"/>
    </row>
    <row r="78" ht="20" customHeight="1" thickBot="1" thickTop="1">
      <c r="A78" s="445" t="n"/>
      <c r="B78" s="445" t="n"/>
      <c r="C78" s="445" t="inlineStr">
        <is>
          <t>รวมรายการที่ 8</t>
        </is>
      </c>
      <c r="D78" s="548" t="n"/>
      <c r="E78" s="549" t="n"/>
      <c r="F78" s="286" t="n"/>
      <c r="G78" s="286" t="n"/>
      <c r="H78" s="550" t="n"/>
      <c r="I78" s="550" t="n"/>
      <c r="J78" s="550" t="n"/>
      <c r="K78" s="550" t="n"/>
      <c r="L78" s="551" t="n"/>
    </row>
    <row r="79" ht="19" customHeight="1" thickTop="1">
      <c r="A79" s="295" t="n">
        <v>9</v>
      </c>
      <c r="B79" s="296" t="n"/>
      <c r="C79" s="85" t="inlineStr">
        <is>
          <t xml:space="preserve">FIRE ALARM SYSTEM </t>
        </is>
      </c>
      <c r="D79" s="297" t="n"/>
      <c r="E79" s="298" t="n"/>
      <c r="F79" s="86" t="n"/>
      <c r="G79" s="299" t="n"/>
      <c r="H79" s="558" t="n">
        <v>0</v>
      </c>
      <c r="I79" s="559" t="n"/>
      <c r="J79" s="558" t="n">
        <v>0</v>
      </c>
      <c r="K79" s="559" t="n"/>
      <c r="L79" s="560" t="n"/>
      <c r="N79" s="544" t="n">
        <v>0</v>
      </c>
      <c r="O79" s="544" t="n">
        <v>0</v>
      </c>
      <c r="P79" s="544" t="n">
        <v>0</v>
      </c>
      <c r="Q79" s="544" t="n">
        <v>0</v>
      </c>
      <c r="R79" s="544" t="n">
        <v>0</v>
      </c>
    </row>
    <row r="80" ht="18" customHeight="1">
      <c r="A80" s="311" t="n"/>
      <c r="B80" s="308" t="inlineStr">
        <is>
          <t>SD</t>
        </is>
      </c>
      <c r="C80" s="102" t="inlineStr">
        <is>
          <t>-</t>
        </is>
      </c>
      <c r="D80" s="81" t="inlineStr">
        <is>
          <t xml:space="preserve">SMOKE DETECTOR </t>
        </is>
      </c>
      <c r="E80" s="87" t="n"/>
      <c r="F80" s="263" t="inlineStr">
        <is>
          <t>ชุด</t>
        </is>
      </c>
      <c r="G80" s="82" t="n">
        <v>3</v>
      </c>
      <c r="H80" s="545" t="n"/>
      <c r="I80" s="545" t="n"/>
      <c r="J80" s="545" t="n"/>
      <c r="K80" s="546" t="n"/>
      <c r="L80" s="546" t="n"/>
    </row>
    <row r="81" ht="21" customHeight="1">
      <c r="A81" s="263" t="n"/>
      <c r="B81" s="308" t="inlineStr">
        <is>
          <t>I12</t>
        </is>
      </c>
      <c r="C81" s="102" t="inlineStr">
        <is>
          <t>-</t>
        </is>
      </c>
      <c r="D81" s="81" t="inlineStr">
        <is>
          <t xml:space="preserve">IEC 01 ,1.5 mm2 </t>
        </is>
      </c>
      <c r="E81" s="283" t="n"/>
      <c r="F81" s="263" t="inlineStr">
        <is>
          <t>เมตร</t>
        </is>
      </c>
      <c r="G81" s="82" t="n">
        <v>88</v>
      </c>
      <c r="H81" s="545" t="n"/>
      <c r="I81" s="545" t="n"/>
      <c r="J81" s="545" t="n"/>
      <c r="K81" s="546" t="n"/>
      <c r="L81" s="546" t="n"/>
    </row>
    <row r="82" ht="18" customHeight="1">
      <c r="A82" s="263" t="n"/>
      <c r="B82" s="264" t="inlineStr">
        <is>
          <t>TIVE</t>
        </is>
      </c>
      <c r="C82" s="315" t="inlineStr">
        <is>
          <t>-</t>
        </is>
      </c>
      <c r="D82" s="316" t="inlineStr">
        <is>
          <t>4C-0.65mm.TIVE</t>
        </is>
      </c>
      <c r="E82" s="317" t="n"/>
      <c r="F82" s="263" t="inlineStr">
        <is>
          <t>เมตร</t>
        </is>
      </c>
      <c r="G82" s="318" t="n">
        <v>22</v>
      </c>
      <c r="H82" s="545" t="n"/>
      <c r="I82" s="545" t="n"/>
      <c r="J82" s="545" t="n"/>
      <c r="K82" s="546" t="n"/>
      <c r="L82" s="546" t="n"/>
    </row>
    <row r="83" ht="18" customHeight="1">
      <c r="A83" s="263" t="n"/>
      <c r="B83" s="308" t="inlineStr">
        <is>
          <t>E12</t>
        </is>
      </c>
      <c r="C83" s="102" t="inlineStr">
        <is>
          <t>-</t>
        </is>
      </c>
      <c r="D83" s="81" t="inlineStr">
        <is>
          <t xml:space="preserve">EMT  1/2" </t>
        </is>
      </c>
      <c r="E83" s="87" t="n"/>
      <c r="F83" s="263" t="inlineStr">
        <is>
          <t>เมตร</t>
        </is>
      </c>
      <c r="G83" s="82" t="n">
        <v>22</v>
      </c>
      <c r="H83" s="545" t="n"/>
      <c r="I83" s="545" t="n"/>
      <c r="J83" s="545" t="n"/>
      <c r="K83" s="546" t="n"/>
      <c r="L83" s="546" t="n"/>
    </row>
    <row r="84" ht="19" customHeight="1" thickBot="1">
      <c r="A84" s="263" t="n"/>
      <c r="B84" s="308" t="inlineStr">
        <is>
          <t>SF12</t>
        </is>
      </c>
      <c r="C84" s="102" t="inlineStr">
        <is>
          <t>-</t>
        </is>
      </c>
      <c r="D84" s="81" t="inlineStr">
        <is>
          <t xml:space="preserve">STEEL FLEX. 1/2" </t>
        </is>
      </c>
      <c r="E84" s="283" t="n"/>
      <c r="F84" s="263" t="inlineStr">
        <is>
          <t>เมตร</t>
        </is>
      </c>
      <c r="G84" s="82" t="n">
        <v>5</v>
      </c>
      <c r="H84" s="545" t="n"/>
      <c r="I84" s="545" t="n"/>
      <c r="J84" s="545" t="n"/>
      <c r="K84" s="546" t="n"/>
      <c r="L84" s="546" t="n"/>
    </row>
    <row r="85" ht="20" customHeight="1" thickBot="1" thickTop="1">
      <c r="A85" s="445" t="n"/>
      <c r="B85" s="445" t="n"/>
      <c r="C85" s="445" t="inlineStr">
        <is>
          <t>รวมรายการที่ 9</t>
        </is>
      </c>
      <c r="D85" s="548" t="n"/>
      <c r="E85" s="549" t="n"/>
      <c r="F85" s="286" t="n"/>
      <c r="G85" s="286" t="n"/>
      <c r="H85" s="550" t="n"/>
      <c r="I85" s="550" t="n"/>
      <c r="J85" s="550" t="n"/>
      <c r="K85" s="550" t="n"/>
      <c r="L85" s="571" t="n"/>
    </row>
    <row r="86" ht="19" customHeight="1" thickTop="1">
      <c r="A86" s="295" t="n">
        <v>10</v>
      </c>
      <c r="B86" s="296" t="n"/>
      <c r="C86" s="85" t="inlineStr">
        <is>
          <t xml:space="preserve">EMERGENCY LIGHT  SYSTEM </t>
        </is>
      </c>
      <c r="D86" s="297" t="n"/>
      <c r="E86" s="298" t="n"/>
      <c r="F86" s="86" t="n"/>
      <c r="G86" s="299" t="n"/>
      <c r="H86" s="558" t="n">
        <v>0</v>
      </c>
      <c r="I86" s="559" t="n"/>
      <c r="J86" s="558" t="n">
        <v>0</v>
      </c>
      <c r="K86" s="559" t="n"/>
      <c r="L86" s="559" t="n"/>
      <c r="N86" s="544" t="n">
        <v>0</v>
      </c>
      <c r="O86" s="544" t="n">
        <v>0</v>
      </c>
      <c r="P86" s="544" t="n">
        <v>0</v>
      </c>
      <c r="Q86" s="544" t="n">
        <v>0</v>
      </c>
      <c r="R86" s="544" t="n">
        <v>0</v>
      </c>
    </row>
    <row r="87" ht="18" customHeight="1">
      <c r="A87" s="311" t="n"/>
      <c r="B87" s="308" t="inlineStr">
        <is>
          <t>RL</t>
        </is>
      </c>
      <c r="C87" s="102" t="inlineStr">
        <is>
          <t>-</t>
        </is>
      </c>
      <c r="D87" s="81" t="inlineStr">
        <is>
          <t>REMOTE LAMP 9 WATT ,INPUT 12VDC. ,MR16 LED</t>
        </is>
      </c>
      <c r="E87" s="87" t="n"/>
      <c r="F87" s="263" t="inlineStr">
        <is>
          <t>ชุด</t>
        </is>
      </c>
      <c r="G87" s="289" t="n">
        <v>5</v>
      </c>
      <c r="H87" s="545" t="n"/>
      <c r="I87" s="545" t="n"/>
      <c r="J87" s="545" t="n"/>
      <c r="K87" s="546" t="n"/>
      <c r="L87" s="546" t="n"/>
    </row>
    <row r="88" ht="18" customHeight="1">
      <c r="A88" s="263" t="n"/>
      <c r="B88" s="308" t="inlineStr">
        <is>
          <t>BATT</t>
        </is>
      </c>
      <c r="C88" s="102" t="inlineStr">
        <is>
          <t>-</t>
        </is>
      </c>
      <c r="D88" s="81" t="inlineStr">
        <is>
          <t xml:space="preserve">EMERGENCY LIGHT CENTEAL UNIT 180 WATT ,OUTPUT </t>
        </is>
      </c>
      <c r="E88" s="283" t="n"/>
      <c r="F88" s="263" t="inlineStr">
        <is>
          <t>ชุด</t>
        </is>
      </c>
      <c r="G88" s="82" t="n">
        <v>1</v>
      </c>
      <c r="H88" s="545" t="n"/>
      <c r="I88" s="545" t="n"/>
      <c r="J88" s="545" t="n"/>
      <c r="K88" s="546" t="n"/>
      <c r="L88" s="546" t="n"/>
    </row>
    <row r="89" ht="18" customHeight="1">
      <c r="A89" s="263" t="n"/>
      <c r="B89" s="308" t="n"/>
      <c r="C89" s="102" t="n"/>
      <c r="D89" s="81" t="inlineStr">
        <is>
          <t>12VDC. ,40Ah.</t>
        </is>
      </c>
      <c r="E89" s="283" t="n"/>
      <c r="F89" s="263" t="n"/>
      <c r="G89" s="82" t="n"/>
      <c r="H89" s="545" t="n"/>
      <c r="I89" s="545" t="n"/>
      <c r="J89" s="545" t="n"/>
      <c r="K89" s="546" t="n"/>
      <c r="L89" s="546" t="n"/>
    </row>
    <row r="90" ht="21" customHeight="1">
      <c r="A90" s="263" t="n"/>
      <c r="B90" s="308" t="inlineStr">
        <is>
          <t>FRC</t>
        </is>
      </c>
      <c r="C90" s="102" t="inlineStr">
        <is>
          <t>-</t>
        </is>
      </c>
      <c r="D90" s="81" t="inlineStr">
        <is>
          <t xml:space="preserve">FRC ,2.5 mm2 </t>
        </is>
      </c>
      <c r="E90" s="283" t="n"/>
      <c r="F90" s="263" t="inlineStr">
        <is>
          <t>เมตร</t>
        </is>
      </c>
      <c r="G90" s="82" t="n">
        <v>56</v>
      </c>
      <c r="H90" s="545" t="n"/>
      <c r="I90" s="545" t="n"/>
      <c r="J90" s="545" t="n"/>
      <c r="K90" s="546" t="n"/>
      <c r="L90" s="546" t="n"/>
    </row>
    <row r="91" ht="18" customHeight="1">
      <c r="A91" s="263" t="n"/>
      <c r="B91" s="308" t="inlineStr">
        <is>
          <t>I12</t>
        </is>
      </c>
      <c r="C91" s="102" t="inlineStr">
        <is>
          <t>-</t>
        </is>
      </c>
      <c r="D91" s="81" t="inlineStr">
        <is>
          <t xml:space="preserve">IMC 1/2" </t>
        </is>
      </c>
      <c r="E91" s="283" t="n"/>
      <c r="F91" s="263" t="inlineStr">
        <is>
          <t>เมตร</t>
        </is>
      </c>
      <c r="G91" s="82" t="n">
        <v>28</v>
      </c>
      <c r="H91" s="545" t="n"/>
      <c r="I91" s="545" t="n"/>
      <c r="J91" s="545" t="n"/>
      <c r="K91" s="546" t="n"/>
      <c r="L91" s="546" t="n"/>
    </row>
    <row r="92" ht="19" customHeight="1" thickBot="1">
      <c r="A92" s="263" t="n"/>
      <c r="B92" s="308" t="inlineStr">
        <is>
          <t>SF12</t>
        </is>
      </c>
      <c r="C92" s="102" t="inlineStr">
        <is>
          <t>-</t>
        </is>
      </c>
      <c r="D92" s="81" t="inlineStr">
        <is>
          <t xml:space="preserve">STEEL FLEX. 1/2" </t>
        </is>
      </c>
      <c r="E92" s="283" t="n"/>
      <c r="F92" s="263" t="inlineStr">
        <is>
          <t>เมตร</t>
        </is>
      </c>
      <c r="G92" s="82" t="n">
        <v>8</v>
      </c>
      <c r="H92" s="545" t="n"/>
      <c r="I92" s="545" t="n"/>
      <c r="J92" s="545" t="n"/>
      <c r="K92" s="546" t="n"/>
      <c r="L92" s="546" t="n"/>
    </row>
    <row r="93" ht="20" customHeight="1" thickBot="1" thickTop="1">
      <c r="A93" s="445" t="n"/>
      <c r="B93" s="445" t="n"/>
      <c r="C93" s="445" t="inlineStr">
        <is>
          <t>รวมรายการที่ 10</t>
        </is>
      </c>
      <c r="D93" s="548" t="n"/>
      <c r="E93" s="549" t="n"/>
      <c r="F93" s="286" t="n"/>
      <c r="G93" s="286" t="n"/>
      <c r="H93" s="550" t="n"/>
      <c r="I93" s="550" t="n"/>
      <c r="J93" s="550" t="n"/>
      <c r="K93" s="550" t="n"/>
      <c r="L93" s="571" t="n"/>
    </row>
    <row r="94" ht="19" customHeight="1" thickTop="1">
      <c r="A94" s="295" t="n">
        <v>11</v>
      </c>
      <c r="B94" s="296" t="n"/>
      <c r="C94" s="85" t="inlineStr">
        <is>
          <t xml:space="preserve">CCTV  SYSTEM </t>
        </is>
      </c>
      <c r="D94" s="297" t="n"/>
      <c r="E94" s="298" t="n"/>
      <c r="F94" s="86" t="n"/>
      <c r="G94" s="299" t="n"/>
      <c r="H94" s="572" t="n">
        <v>0</v>
      </c>
      <c r="I94" s="573" t="n"/>
      <c r="J94" s="572" t="n">
        <v>0</v>
      </c>
      <c r="K94" s="573" t="n"/>
      <c r="L94" s="573" t="n"/>
      <c r="N94" s="544" t="n">
        <v>0</v>
      </c>
      <c r="O94" s="544" t="n">
        <v>0</v>
      </c>
      <c r="P94" s="544" t="n">
        <v>0</v>
      </c>
      <c r="Q94" s="544" t="n">
        <v>0</v>
      </c>
      <c r="R94" s="544" t="n">
        <v>0</v>
      </c>
    </row>
    <row r="95" ht="18" customHeight="1">
      <c r="A95" s="263" t="n"/>
      <c r="B95" s="264" t="inlineStr">
        <is>
          <t>CCTV</t>
        </is>
      </c>
      <c r="C95" s="102" t="inlineStr">
        <is>
          <t>-</t>
        </is>
      </c>
      <c r="D95" s="91" t="inlineStr">
        <is>
          <t xml:space="preserve">CAMERA IN DOOR </t>
        </is>
      </c>
      <c r="E95" s="92" t="n"/>
      <c r="F95" s="263" t="inlineStr">
        <is>
          <t>ชุด</t>
        </is>
      </c>
      <c r="G95" s="102" t="n">
        <v>6</v>
      </c>
      <c r="H95" s="574" t="inlineStr">
        <is>
          <t>AIS จัดหา</t>
        </is>
      </c>
      <c r="I95" s="535" t="n"/>
      <c r="J95" s="535" t="n"/>
      <c r="K95" s="535" t="n"/>
      <c r="L95" s="575" t="n"/>
    </row>
    <row r="96" ht="18" customHeight="1">
      <c r="A96" s="263" t="n"/>
      <c r="B96" s="264" t="inlineStr">
        <is>
          <t>MO</t>
        </is>
      </c>
      <c r="C96" s="102" t="inlineStr">
        <is>
          <t>-</t>
        </is>
      </c>
      <c r="D96" s="91" t="inlineStr">
        <is>
          <t>MONITOR</t>
        </is>
      </c>
      <c r="E96" s="92" t="n"/>
      <c r="F96" s="263" t="inlineStr">
        <is>
          <t>ชุด</t>
        </is>
      </c>
      <c r="G96" s="102" t="n">
        <v>1</v>
      </c>
      <c r="H96" s="574" t="inlineStr">
        <is>
          <t>AIS จัดหา</t>
        </is>
      </c>
      <c r="I96" s="535" t="n"/>
      <c r="J96" s="535" t="n"/>
      <c r="K96" s="535" t="n"/>
      <c r="L96" s="575" t="n"/>
    </row>
    <row r="97" ht="18" customHeight="1">
      <c r="A97" s="263" t="n"/>
      <c r="B97" s="264" t="inlineStr">
        <is>
          <t>NVR</t>
        </is>
      </c>
      <c r="C97" s="102" t="inlineStr">
        <is>
          <t>-</t>
        </is>
      </c>
      <c r="D97" s="91" t="inlineStr">
        <is>
          <t>NVR</t>
        </is>
      </c>
      <c r="E97" s="92" t="n"/>
      <c r="F97" s="263" t="inlineStr">
        <is>
          <t>ชุด</t>
        </is>
      </c>
      <c r="G97" s="102" t="n">
        <v>1</v>
      </c>
      <c r="H97" s="576" t="inlineStr">
        <is>
          <t>AIS จัดหา</t>
        </is>
      </c>
      <c r="I97" s="500" t="n"/>
      <c r="J97" s="500" t="n"/>
      <c r="K97" s="500" t="n"/>
      <c r="L97" s="577" t="n"/>
    </row>
    <row r="98" ht="18" customHeight="1">
      <c r="A98" s="263" t="n"/>
      <c r="B98" s="264" t="inlineStr">
        <is>
          <t>UTP6</t>
        </is>
      </c>
      <c r="C98" s="102" t="inlineStr">
        <is>
          <t>-</t>
        </is>
      </c>
      <c r="D98" s="81" t="inlineStr">
        <is>
          <t>UTP CAT 6 CABLE</t>
        </is>
      </c>
      <c r="E98" s="92" t="n"/>
      <c r="F98" s="263" t="inlineStr">
        <is>
          <t>เมตร</t>
        </is>
      </c>
      <c r="G98" s="82" t="n">
        <v>162</v>
      </c>
      <c r="H98" s="546" t="n"/>
      <c r="I98" s="546" t="n"/>
      <c r="J98" s="546" t="n"/>
      <c r="K98" s="546" t="n"/>
      <c r="L98" s="546" t="n"/>
    </row>
    <row r="99" ht="18" customHeight="1">
      <c r="A99" s="263" t="n"/>
      <c r="B99" s="294" t="inlineStr">
        <is>
          <t>E12</t>
        </is>
      </c>
      <c r="C99" s="102" t="inlineStr">
        <is>
          <t>-</t>
        </is>
      </c>
      <c r="D99" s="81" t="inlineStr">
        <is>
          <t xml:space="preserve">EMT 1/2" </t>
        </is>
      </c>
      <c r="E99" s="283" t="n"/>
      <c r="F99" s="263" t="inlineStr">
        <is>
          <t>เมตร</t>
        </is>
      </c>
      <c r="G99" s="82" t="n">
        <v>135</v>
      </c>
      <c r="H99" s="545" t="n"/>
      <c r="I99" s="546" t="n"/>
      <c r="J99" s="545" t="n"/>
      <c r="K99" s="546" t="n"/>
      <c r="L99" s="546" t="n"/>
    </row>
    <row r="100" ht="18" customHeight="1">
      <c r="A100" s="263" t="n"/>
      <c r="B100" s="264" t="inlineStr">
        <is>
          <t>SF12</t>
        </is>
      </c>
      <c r="C100" s="102" t="inlineStr">
        <is>
          <t>-</t>
        </is>
      </c>
      <c r="D100" s="81" t="inlineStr">
        <is>
          <t xml:space="preserve">STEEL FLEX. 1/2" </t>
        </is>
      </c>
      <c r="E100" s="283" t="n"/>
      <c r="F100" s="263" t="inlineStr">
        <is>
          <t>เมตร</t>
        </is>
      </c>
      <c r="G100" s="82" t="n">
        <v>14</v>
      </c>
      <c r="H100" s="545" t="n"/>
      <c r="I100" s="546" t="n"/>
      <c r="J100" s="545" t="n"/>
      <c r="K100" s="546" t="n"/>
      <c r="L100" s="546" t="n"/>
    </row>
    <row r="101" ht="19" customHeight="1" thickBot="1">
      <c r="A101" s="308" t="n"/>
      <c r="B101" s="294" t="inlineStr">
        <is>
          <t>RJ45</t>
        </is>
      </c>
      <c r="C101" s="102" t="inlineStr">
        <is>
          <t>-</t>
        </is>
      </c>
      <c r="D101" s="309" t="inlineStr">
        <is>
          <t>ค่าเข้าหัว RJ45 ทั้ง 2 ด้าน</t>
        </is>
      </c>
      <c r="E101" s="310" t="n"/>
      <c r="F101" s="308" t="inlineStr">
        <is>
          <t>เหมา</t>
        </is>
      </c>
      <c r="G101" s="93" t="n">
        <v>1</v>
      </c>
      <c r="H101" s="570" t="n"/>
      <c r="I101" s="546" t="n"/>
      <c r="J101" s="570" t="n"/>
      <c r="K101" s="546" t="n"/>
      <c r="L101" s="546" t="n"/>
    </row>
    <row r="102" ht="20" customHeight="1" thickBot="1" thickTop="1">
      <c r="A102" s="445" t="n"/>
      <c r="B102" s="438" t="n"/>
      <c r="C102" s="445" t="inlineStr">
        <is>
          <t>รวมรายการที่ 11</t>
        </is>
      </c>
      <c r="D102" s="548" t="n"/>
      <c r="E102" s="549" t="n"/>
      <c r="F102" s="445" t="n"/>
      <c r="G102" s="445" t="n"/>
      <c r="H102" s="571" t="n"/>
      <c r="I102" s="571" t="n"/>
      <c r="J102" s="571" t="n"/>
      <c r="K102" s="571" t="n"/>
      <c r="L102" s="571" t="n"/>
    </row>
    <row r="103" ht="25" customHeight="1" thickBot="1" thickTop="1">
      <c r="A103" s="578" t="n"/>
      <c r="B103" s="578" t="n"/>
      <c r="C103" s="579" t="n"/>
      <c r="F103" s="579" t="n"/>
      <c r="G103" s="579" t="n"/>
      <c r="H103" s="124" t="n"/>
      <c r="I103" s="124" t="n"/>
      <c r="J103" s="124" t="n"/>
      <c r="K103" s="125" t="inlineStr">
        <is>
          <t>รวมราคา 1-11</t>
        </is>
      </c>
      <c r="L103" s="580">
        <f>L102+L93+L85+L78+L71+L57+L44+L29+L24+L17</f>
        <v/>
      </c>
    </row>
    <row r="104" ht="16" customHeight="1" thickTop="1"/>
  </sheetData>
  <mergeCells count="29">
    <mergeCell ref="J39:K39"/>
    <mergeCell ref="C44:E44"/>
    <mergeCell ref="C93:E93"/>
    <mergeCell ref="A7:A8"/>
    <mergeCell ref="G7:G8"/>
    <mergeCell ref="H55:I55"/>
    <mergeCell ref="J40:K40"/>
    <mergeCell ref="H59:I59"/>
    <mergeCell ref="C71:E71"/>
    <mergeCell ref="J2:K3"/>
    <mergeCell ref="C17:E17"/>
    <mergeCell ref="C57:E57"/>
    <mergeCell ref="C102:E102"/>
    <mergeCell ref="H7:I7"/>
    <mergeCell ref="J7:K7"/>
    <mergeCell ref="C18:E18"/>
    <mergeCell ref="J41:K41"/>
    <mergeCell ref="C78:E78"/>
    <mergeCell ref="C24:E24"/>
    <mergeCell ref="H96:L96"/>
    <mergeCell ref="H95:L95"/>
    <mergeCell ref="J42:K42"/>
    <mergeCell ref="B7:B8"/>
    <mergeCell ref="F7:F8"/>
    <mergeCell ref="C29:E29"/>
    <mergeCell ref="C7:E8"/>
    <mergeCell ref="C103:E103"/>
    <mergeCell ref="H97:L97"/>
    <mergeCell ref="C85:E85"/>
  </mergeCells>
  <pageMargins left="0.3149606299212598" right="0.1574803149606299" top="0.2362204724409449" bottom="0.1968503937007874" header="0.1574803149606299" footer="0.1574803149606299"/>
  <pageSetup orientation="portrait" paperSize="9" scale="60"/>
  <rowBreaks count="1" manualBreakCount="1">
    <brk id="57" min="0" max="11" man="1"/>
  </rowBreaks>
</worksheet>
</file>

<file path=xl/worksheets/sheet4.xml><?xml version="1.0" encoding="utf-8"?>
<worksheet xmlns="http://schemas.openxmlformats.org/spreadsheetml/2006/main">
  <sheetPr>
    <tabColor rgb="FF0070C0"/>
    <outlinePr summaryBelow="1" summaryRight="1"/>
    <pageSetUpPr/>
  </sheetPr>
  <dimension ref="A1:Q37"/>
  <sheetViews>
    <sheetView zoomScale="88" zoomScaleNormal="89" workbookViewId="0">
      <selection activeCell="K24" sqref="K24"/>
    </sheetView>
  </sheetViews>
  <sheetFormatPr baseColWidth="10" defaultColWidth="9" defaultRowHeight="20"/>
  <cols>
    <col width="6.1640625" customWidth="1" style="180" min="1" max="1"/>
    <col width="8.33203125" customWidth="1" style="239" min="2" max="2"/>
    <col width="5.1640625" customWidth="1" style="180" min="3" max="3"/>
    <col width="19.1640625" customWidth="1" style="180" min="4" max="4"/>
    <col width="35.5" customWidth="1" style="180" min="5" max="5"/>
    <col width="6.1640625" customWidth="1" style="180" min="6" max="7"/>
    <col width="9.5" customWidth="1" style="180" min="8" max="11"/>
    <col width="13.5" customWidth="1" style="180" min="12" max="12"/>
    <col width="2.6640625" customWidth="1" style="180" min="13" max="13"/>
    <col width="9" customWidth="1" style="180" min="14" max="16384"/>
  </cols>
  <sheetData>
    <row r="1" ht="21" customHeight="1">
      <c r="A1" s="522" t="n"/>
      <c r="B1" s="179" t="n"/>
      <c r="C1" s="51" t="inlineStr">
        <is>
          <t>PROJECT</t>
        </is>
      </c>
      <c r="D1" s="51" t="n"/>
      <c r="E1" s="47" t="inlineStr">
        <is>
          <t>: AIS ASP Zeer รังสิต</t>
        </is>
      </c>
      <c r="F1" s="523" t="n"/>
      <c r="G1" s="524" t="n"/>
      <c r="H1" s="59" t="n"/>
      <c r="I1" s="59" t="n"/>
      <c r="J1" s="59" t="n"/>
      <c r="K1" s="59" t="n"/>
      <c r="L1" s="60" t="n"/>
    </row>
    <row r="2" ht="21" customHeight="1">
      <c r="A2" s="522" t="n"/>
      <c r="B2" s="581" t="n"/>
      <c r="C2" s="51" t="inlineStr">
        <is>
          <t>LOCATION</t>
        </is>
      </c>
      <c r="D2" s="51" t="n"/>
      <c r="E2" s="51" t="inlineStr">
        <is>
          <t>: Zeer รังสิต</t>
        </is>
      </c>
      <c r="F2" s="523" t="n"/>
      <c r="G2" s="524" t="n"/>
      <c r="H2" s="59" t="n"/>
      <c r="I2" s="59" t="n"/>
      <c r="J2" s="59" t="n"/>
      <c r="K2" s="59" t="n"/>
      <c r="L2" s="60" t="n"/>
    </row>
    <row r="3" ht="21" customHeight="1">
      <c r="A3" s="522" t="n"/>
      <c r="B3" s="581" t="n"/>
      <c r="C3" s="51" t="inlineStr">
        <is>
          <t>SUBJECT</t>
        </is>
      </c>
      <c r="D3" s="51" t="n"/>
      <c r="E3" s="51" t="inlineStr">
        <is>
          <t>: Blank BOQ FOR AIRCONDITION AND VENTILATION SYSTEM</t>
        </is>
      </c>
      <c r="F3" s="523" t="n"/>
      <c r="G3" s="524" t="n"/>
      <c r="H3" s="59" t="n"/>
      <c r="I3" s="59" t="n"/>
      <c r="J3" s="59" t="n"/>
      <c r="K3" s="59" t="n"/>
      <c r="L3" s="60" t="n"/>
    </row>
    <row r="4" ht="22" customHeight="1" thickBot="1">
      <c r="A4" s="582" t="n"/>
      <c r="B4" s="583" t="n"/>
      <c r="C4" s="584" t="n"/>
      <c r="D4" s="584" t="n"/>
      <c r="E4" s="584" t="n"/>
      <c r="F4" s="585" t="n"/>
      <c r="G4" s="586" t="n"/>
      <c r="H4" s="187" t="n"/>
      <c r="I4" s="187" t="n"/>
      <c r="J4" s="187" t="n"/>
      <c r="K4" s="187" t="n"/>
      <c r="L4" s="188" t="n"/>
    </row>
    <row r="5" ht="21" customHeight="1" thickTop="1">
      <c r="A5" s="587" t="inlineStr">
        <is>
          <t>ลำดับ</t>
        </is>
      </c>
      <c r="B5" s="588" t="inlineStr">
        <is>
          <t>CODE</t>
        </is>
      </c>
      <c r="C5" s="587" t="inlineStr">
        <is>
          <t>รายการ</t>
        </is>
      </c>
      <c r="D5" s="589" t="n"/>
      <c r="E5" s="590" t="n"/>
      <c r="F5" s="428" t="inlineStr">
        <is>
          <t>หน่วย</t>
        </is>
      </c>
      <c r="G5" s="428" t="inlineStr">
        <is>
          <t>จำนวน</t>
        </is>
      </c>
      <c r="H5" s="536" t="inlineStr">
        <is>
          <t>ค่าวัสดุ (บาท)</t>
        </is>
      </c>
      <c r="I5" s="501" t="n"/>
      <c r="J5" s="536" t="inlineStr">
        <is>
          <t>ค่าแรงงาน (บาท)</t>
        </is>
      </c>
      <c r="K5" s="501" t="n"/>
      <c r="L5" s="537" t="inlineStr">
        <is>
          <t>ค่าวัสดุ/ค่าแรง</t>
        </is>
      </c>
      <c r="M5" t="inlineStr">
        <is>
          <t>Markup 100%</t>
        </is>
      </c>
      <c r="N5" t="inlineStr">
        <is>
          <t>Markup 130%</t>
        </is>
      </c>
      <c r="O5" t="inlineStr">
        <is>
          <t>Markup 150%</t>
        </is>
      </c>
      <c r="P5" t="inlineStr">
        <is>
          <t>Markup 50%</t>
        </is>
      </c>
      <c r="Q5" t="inlineStr">
        <is>
          <t>Markup 30%</t>
        </is>
      </c>
    </row>
    <row r="6" ht="23.25" customHeight="1">
      <c r="A6" s="591" t="n"/>
      <c r="B6" s="592" t="n"/>
      <c r="C6" s="593" t="n"/>
      <c r="D6" s="594" t="n"/>
      <c r="E6" s="595" t="n"/>
      <c r="F6" s="480" t="n"/>
      <c r="G6" s="480" t="n"/>
      <c r="H6" s="536" t="inlineStr">
        <is>
          <t>หน่วยละ</t>
        </is>
      </c>
      <c r="I6" s="536" t="inlineStr">
        <is>
          <t>รวมค่าวัสดุ</t>
        </is>
      </c>
      <c r="J6" s="536" t="inlineStr">
        <is>
          <t>หน่วยละ</t>
        </is>
      </c>
      <c r="K6" s="536" t="inlineStr">
        <is>
          <t>รวมค่าแรง</t>
        </is>
      </c>
      <c r="L6" s="539" t="inlineStr">
        <is>
          <t xml:space="preserve">รวมเป็นเงิน </t>
        </is>
      </c>
    </row>
    <row r="7" ht="21" customFormat="1" customHeight="1" s="198">
      <c r="A7" s="596" t="n"/>
      <c r="B7" s="597" t="n"/>
      <c r="C7" s="598" t="inlineStr">
        <is>
          <t>AIRCONDITION WORK</t>
        </is>
      </c>
      <c r="D7" s="599" t="n"/>
      <c r="E7" s="600" t="n"/>
      <c r="F7" s="601" t="n"/>
      <c r="G7" s="602" t="n"/>
      <c r="H7" s="603" t="n">
        <v>0</v>
      </c>
      <c r="I7" s="196" t="n"/>
      <c r="J7" s="603" t="n">
        <v>0</v>
      </c>
      <c r="K7" s="196" t="n"/>
      <c r="L7" s="197" t="n"/>
      <c r="M7" s="544" t="n">
        <v>0</v>
      </c>
      <c r="N7" s="544" t="n">
        <v>0</v>
      </c>
      <c r="O7" s="544" t="n">
        <v>0</v>
      </c>
      <c r="P7" s="544" t="n">
        <v>0</v>
      </c>
      <c r="Q7" s="544" t="n">
        <v>0</v>
      </c>
    </row>
    <row r="8" ht="20.25" customHeight="1">
      <c r="A8" s="199" t="n"/>
      <c r="B8" s="200" t="n"/>
      <c r="C8" s="201" t="n"/>
      <c r="D8" s="345" t="inlineStr">
        <is>
          <t>FAN COIL UNIT (FCU)</t>
        </is>
      </c>
      <c r="E8" s="202" t="n"/>
      <c r="F8" s="604" t="n"/>
      <c r="G8" s="604" t="n"/>
      <c r="H8" s="204" t="n"/>
      <c r="I8" s="204" t="n"/>
      <c r="J8" s="204" t="n"/>
      <c r="K8" s="204" t="n"/>
      <c r="L8" s="204" t="n"/>
    </row>
    <row r="9" ht="20.25" customFormat="1" customHeight="1" s="213">
      <c r="A9" s="199" t="n"/>
      <c r="B9" s="605" t="inlineStr">
        <is>
          <t>ChClFCU</t>
        </is>
      </c>
      <c r="C9" s="205" t="inlineStr">
        <is>
          <t>-</t>
        </is>
      </c>
      <c r="D9" s="206" t="inlineStr">
        <is>
          <t xml:space="preserve">งานล้างทำความสะอาดพร้อมตรวจเช็คสภาพเครื่องปรับอากาศก่อนส่งมอบ </t>
        </is>
      </c>
      <c r="E9" s="207" t="n"/>
      <c r="F9" s="254" t="inlineStr">
        <is>
          <t>เหมา</t>
        </is>
      </c>
      <c r="G9" s="597" t="n">
        <v>1</v>
      </c>
      <c r="H9" s="209" t="inlineStr">
        <is>
          <t>NON</t>
        </is>
      </c>
      <c r="I9" s="209" t="inlineStr">
        <is>
          <t>NON</t>
        </is>
      </c>
      <c r="J9" s="256" t="n"/>
      <c r="K9" s="257" t="n"/>
      <c r="L9" s="259" t="n"/>
    </row>
    <row r="10" ht="20.25" customFormat="1" customHeight="1" s="213">
      <c r="A10" s="199" t="n"/>
      <c r="B10" s="605" t="n"/>
      <c r="C10" s="201" t="inlineStr">
        <is>
          <t xml:space="preserve">EXHAUST FAN </t>
        </is>
      </c>
      <c r="D10" s="214" t="n"/>
      <c r="E10" s="202" t="n"/>
      <c r="F10" s="604" t="n"/>
      <c r="G10" s="604" t="n"/>
      <c r="H10" s="606" t="n">
        <v>0</v>
      </c>
      <c r="I10" s="204" t="n"/>
      <c r="J10" s="606" t="n">
        <v>0</v>
      </c>
      <c r="K10" s="204" t="n"/>
      <c r="L10" s="204" t="n"/>
      <c r="M10" s="544" t="n">
        <v>0</v>
      </c>
      <c r="N10" s="544" t="n">
        <v>0</v>
      </c>
      <c r="O10" s="544" t="n">
        <v>0</v>
      </c>
      <c r="P10" s="544" t="n">
        <v>0</v>
      </c>
      <c r="Q10" s="544" t="n">
        <v>0</v>
      </c>
    </row>
    <row r="11" ht="20.25" customFormat="1" customHeight="1" s="198">
      <c r="A11" s="607" t="n"/>
      <c r="B11" s="608" t="inlineStr">
        <is>
          <t>EFN/D</t>
        </is>
      </c>
      <c r="C11" s="325" t="inlineStr">
        <is>
          <t>-</t>
        </is>
      </c>
      <c r="D11" s="206" t="inlineStr">
        <is>
          <t>พัดลมติดเพดานไร้ท่อ Mitsubishi รุ่น EX-20SC5T</t>
        </is>
      </c>
      <c r="E11" s="265" t="n"/>
      <c r="F11" s="254" t="inlineStr">
        <is>
          <t>ชุด</t>
        </is>
      </c>
      <c r="G11" s="597" t="n">
        <v>1</v>
      </c>
      <c r="H11" s="258" t="n"/>
      <c r="I11" s="257" t="n"/>
      <c r="J11" s="258" t="n"/>
      <c r="K11" s="257" t="n"/>
      <c r="L11" s="259" t="n"/>
    </row>
    <row r="12" ht="20.25" customFormat="1" customHeight="1" s="198">
      <c r="A12" s="609" t="n"/>
      <c r="B12" s="346" t="n"/>
      <c r="C12" s="201" t="inlineStr">
        <is>
          <t>DUCT WORK &amp; GRILLE</t>
        </is>
      </c>
      <c r="D12" s="214" t="n"/>
      <c r="E12" s="202" t="n"/>
      <c r="F12" s="604" t="n"/>
      <c r="G12" s="604" t="n"/>
      <c r="H12" s="606" t="n">
        <v>0</v>
      </c>
      <c r="I12" s="257" t="n"/>
      <c r="J12" s="606" t="n">
        <v>0</v>
      </c>
      <c r="K12" s="257" t="n"/>
      <c r="L12" s="259" t="n"/>
      <c r="M12" s="544" t="n">
        <v>0</v>
      </c>
      <c r="N12" s="544" t="n">
        <v>0</v>
      </c>
      <c r="O12" s="544" t="n">
        <v>0</v>
      </c>
      <c r="P12" s="544" t="n">
        <v>0</v>
      </c>
      <c r="Q12" s="544" t="n">
        <v>0</v>
      </c>
    </row>
    <row r="13" ht="18" customFormat="1" customHeight="1" s="198">
      <c r="A13" s="199" t="n"/>
      <c r="B13" s="610" t="inlineStr">
        <is>
          <t>D26</t>
        </is>
      </c>
      <c r="C13" s="205" t="inlineStr">
        <is>
          <t>-</t>
        </is>
      </c>
      <c r="D13" s="347" t="inlineStr">
        <is>
          <t xml:space="preserve"> Gauge  #26    ( 0.45 mm ) สำหรับท่อลมกลับ รวมที่ยึดแขวนท่อ</t>
        </is>
      </c>
      <c r="E13" s="207" t="n"/>
      <c r="F13" s="254" t="inlineStr">
        <is>
          <t>ตรฟ.</t>
        </is>
      </c>
      <c r="G13" s="597" t="n">
        <v>30</v>
      </c>
      <c r="H13" s="258" t="n"/>
      <c r="I13" s="257" t="n"/>
      <c r="J13" s="258" t="n"/>
      <c r="K13" s="257" t="n"/>
      <c r="L13" s="259" t="n"/>
    </row>
    <row r="14" ht="18" customFormat="1" customHeight="1" s="198">
      <c r="A14" s="607" t="n"/>
      <c r="B14" s="610" t="inlineStr">
        <is>
          <t>Fl1016</t>
        </is>
      </c>
      <c r="C14" s="205" t="inlineStr">
        <is>
          <t>-</t>
        </is>
      </c>
      <c r="D14" s="347" t="inlineStr">
        <is>
          <t xml:space="preserve"> ท่อเฟล็กซ์ชนิดหุ้มฉนวนใยแก้ว dia.10" หนา 1 นิ้ว ความหนาแน่น 16 kg /m3</t>
        </is>
      </c>
      <c r="E14" s="207" t="n"/>
      <c r="F14" s="254" t="inlineStr">
        <is>
          <t>เมตร</t>
        </is>
      </c>
      <c r="G14" s="597" t="n">
        <v>2</v>
      </c>
      <c r="H14" s="258" t="n"/>
      <c r="I14" s="257" t="n"/>
      <c r="J14" s="258" t="n"/>
      <c r="K14" s="257" t="n"/>
      <c r="L14" s="259" t="n"/>
    </row>
    <row r="15" ht="18" customFormat="1" customHeight="1" s="198">
      <c r="A15" s="607" t="n"/>
      <c r="B15" s="610" t="inlineStr">
        <is>
          <t>Ins124</t>
        </is>
      </c>
      <c r="C15" s="205" t="inlineStr">
        <is>
          <t>-</t>
        </is>
      </c>
      <c r="D15" s="347" t="inlineStr">
        <is>
          <t>ฉนวนใยแก้ว  หนา 1 นิ้ว ความหนาแน่น 24 kg /m3 รวม Duct  Tape,  Glue  and  Adhesive</t>
        </is>
      </c>
      <c r="E15" s="207" t="n"/>
      <c r="F15" s="254" t="inlineStr">
        <is>
          <t>ตรฟ.</t>
        </is>
      </c>
      <c r="G15" s="597">
        <f>G13</f>
        <v/>
      </c>
      <c r="H15" s="258" t="n"/>
      <c r="I15" s="257" t="n"/>
      <c r="J15" s="258" t="n"/>
      <c r="K15" s="257" t="n"/>
      <c r="L15" s="259" t="n"/>
    </row>
    <row r="16" ht="20.25" customFormat="1" customHeight="1" s="198">
      <c r="A16" s="607" t="n"/>
      <c r="B16" s="611" t="inlineStr">
        <is>
          <t>TAG1010</t>
        </is>
      </c>
      <c r="C16" s="205" t="inlineStr">
        <is>
          <t>-</t>
        </is>
      </c>
      <c r="D16" s="218" t="inlineStr">
        <is>
          <t>TAG.-10"x10"</t>
        </is>
      </c>
      <c r="E16" s="207" t="n"/>
      <c r="F16" s="254" t="inlineStr">
        <is>
          <t>ชุด</t>
        </is>
      </c>
      <c r="G16" s="597" t="n">
        <v>2</v>
      </c>
      <c r="H16" s="258" t="n"/>
      <c r="I16" s="257" t="n"/>
      <c r="J16" s="258" t="n"/>
      <c r="K16" s="257" t="n"/>
      <c r="L16" s="259" t="n"/>
    </row>
    <row r="17" ht="20.25" customFormat="1" customHeight="1" s="198">
      <c r="A17" s="607" t="n"/>
      <c r="B17" s="605" t="inlineStr">
        <is>
          <t>ClGR</t>
        </is>
      </c>
      <c r="C17" s="205" t="inlineStr">
        <is>
          <t>-</t>
        </is>
      </c>
      <c r="D17" s="218" t="inlineStr">
        <is>
          <t xml:space="preserve"> งานถอด/ล้างทำความสะอาด หัวจ่ายลม,ช่องลมกลับ</t>
        </is>
      </c>
      <c r="E17" s="207" t="n"/>
      <c r="F17" s="254" t="inlineStr">
        <is>
          <t>เหมา</t>
        </is>
      </c>
      <c r="G17" s="597" t="n">
        <v>1</v>
      </c>
      <c r="H17" s="209" t="n"/>
      <c r="I17" s="209" t="n"/>
      <c r="J17" s="256" t="n"/>
      <c r="K17" s="257" t="n"/>
      <c r="L17" s="259" t="n"/>
    </row>
    <row r="18" ht="20.25" customFormat="1" customHeight="1" s="198">
      <c r="A18" s="607" t="n"/>
      <c r="B18" s="605" t="inlineStr">
        <is>
          <t>CHACH</t>
        </is>
      </c>
      <c r="C18" s="205" t="inlineStr">
        <is>
          <t>-</t>
        </is>
      </c>
      <c r="D18" s="218" t="inlineStr">
        <is>
          <t xml:space="preserve"> งานตรวจสอบ/ซ่อมแซม รอยรั่ว AIR CHAMBER</t>
        </is>
      </c>
      <c r="E18" s="207" t="n"/>
      <c r="F18" s="254" t="inlineStr">
        <is>
          <t>เหมา</t>
        </is>
      </c>
      <c r="G18" s="597" t="n">
        <v>1</v>
      </c>
      <c r="H18" s="209" t="n"/>
      <c r="I18" s="209" t="n"/>
      <c r="J18" s="256" t="n"/>
      <c r="K18" s="257" t="n"/>
      <c r="L18" s="259" t="n"/>
    </row>
    <row r="19" ht="20.25" customFormat="1" customHeight="1" s="198">
      <c r="A19" s="607" t="n"/>
      <c r="B19" s="612" t="inlineStr">
        <is>
          <t>CHACH</t>
        </is>
      </c>
      <c r="C19" s="205" t="inlineStr">
        <is>
          <t>-</t>
        </is>
      </c>
      <c r="D19" s="218" t="inlineStr">
        <is>
          <t xml:space="preserve"> งานตรวจสอบ/ซ่อมแซม ฉนวนหุ้มท่อลม</t>
        </is>
      </c>
      <c r="E19" s="207" t="n"/>
      <c r="F19" s="254" t="inlineStr">
        <is>
          <t>เหมา</t>
        </is>
      </c>
      <c r="G19" s="597" t="n">
        <v>1</v>
      </c>
      <c r="H19" s="209" t="n"/>
      <c r="I19" s="209" t="n"/>
      <c r="J19" s="256" t="n"/>
      <c r="K19" s="257" t="n"/>
      <c r="L19" s="259" t="n"/>
    </row>
    <row r="20" ht="18" customFormat="1" customHeight="1" s="198">
      <c r="A20" s="607" t="n"/>
      <c r="B20" s="605" t="inlineStr">
        <is>
          <t>BRAIR</t>
        </is>
      </c>
      <c r="C20" s="205" t="inlineStr">
        <is>
          <t>-</t>
        </is>
      </c>
      <c r="D20" s="218" t="inlineStr">
        <is>
          <t xml:space="preserve"> งานวัดลมและปรับสมดุลย์ลม</t>
        </is>
      </c>
      <c r="E20" s="207" t="n"/>
      <c r="F20" s="254" t="inlineStr">
        <is>
          <t>เหมา</t>
        </is>
      </c>
      <c r="G20" s="597" t="n">
        <v>1</v>
      </c>
      <c r="H20" s="209" t="n"/>
      <c r="I20" s="209" t="n"/>
      <c r="J20" s="256" t="n"/>
      <c r="K20" s="257" t="n"/>
      <c r="L20" s="259" t="n"/>
    </row>
    <row r="21" ht="19" customFormat="1" customHeight="1" s="198">
      <c r="A21" s="607" t="n"/>
      <c r="B21" s="613" t="n"/>
      <c r="C21" s="330" t="inlineStr">
        <is>
          <t>ELECTRICAL WOKS</t>
        </is>
      </c>
      <c r="D21" s="331" t="n"/>
      <c r="E21" s="332" t="n"/>
      <c r="F21" s="614" t="n"/>
      <c r="G21" s="614" t="n"/>
      <c r="H21" s="615" t="n">
        <v>0</v>
      </c>
      <c r="I21" s="334" t="n"/>
      <c r="J21" s="615" t="n">
        <v>0</v>
      </c>
      <c r="K21" s="257" t="n"/>
      <c r="L21" s="259" t="n"/>
      <c r="M21" s="544" t="n">
        <v>0</v>
      </c>
      <c r="N21" s="544" t="n">
        <v>0</v>
      </c>
      <c r="O21" s="544" t="n">
        <v>0</v>
      </c>
      <c r="P21" s="544" t="n">
        <v>0</v>
      </c>
      <c r="Q21" s="544" t="n">
        <v>0</v>
      </c>
    </row>
    <row r="22" ht="19" customFormat="1" customHeight="1" s="198">
      <c r="A22" s="607" t="n"/>
      <c r="B22" s="613" t="inlineStr">
        <is>
          <t>MStr</t>
        </is>
      </c>
      <c r="C22" s="335" t="inlineStr">
        <is>
          <t>-</t>
        </is>
      </c>
      <c r="D22" s="336" t="inlineStr">
        <is>
          <t>ROOM THERMOSTAT (รวมงานท่อ/สาย)</t>
        </is>
      </c>
      <c r="E22" s="337" t="n"/>
      <c r="F22" s="338" t="inlineStr">
        <is>
          <t>ชุด</t>
        </is>
      </c>
      <c r="G22" s="597" t="n">
        <v>1</v>
      </c>
      <c r="H22" s="256" t="n"/>
      <c r="I22" s="257" t="n"/>
      <c r="J22" s="258" t="n"/>
      <c r="K22" s="257" t="n"/>
      <c r="L22" s="259" t="n"/>
    </row>
    <row r="23" ht="19" customFormat="1" customHeight="1" s="198">
      <c r="A23" s="607" t="n"/>
      <c r="B23" s="613" t="inlineStr">
        <is>
          <t>TM24</t>
        </is>
      </c>
      <c r="C23" s="335" t="inlineStr">
        <is>
          <t>-</t>
        </is>
      </c>
      <c r="D23" s="336" t="inlineStr">
        <is>
          <t>TIMER 24Hr. AUTOMATIC TIME SWITCH (PANASONIC : TB38809NE7)</t>
        </is>
      </c>
      <c r="E23" s="337" t="n"/>
      <c r="F23" s="254" t="inlineStr">
        <is>
          <t>ชุด</t>
        </is>
      </c>
      <c r="G23" s="597" t="n">
        <v>1</v>
      </c>
      <c r="H23" s="256" t="n"/>
      <c r="I23" s="257" t="n"/>
      <c r="J23" s="258" t="n"/>
      <c r="K23" s="257" t="n"/>
      <c r="L23" s="259" t="n"/>
    </row>
    <row r="24" ht="20.25" customFormat="1" customHeight="1" s="198">
      <c r="A24" s="607" t="n"/>
      <c r="B24" s="613" t="inlineStr">
        <is>
          <t>IEC25</t>
        </is>
      </c>
      <c r="C24" s="335" t="inlineStr">
        <is>
          <t>-</t>
        </is>
      </c>
      <c r="D24" s="336" t="inlineStr">
        <is>
          <t xml:space="preserve">IEC-01(THW.). 2.5 mm2 </t>
        </is>
      </c>
      <c r="E24" s="337" t="n"/>
      <c r="F24" s="254" t="inlineStr">
        <is>
          <t>เมตร</t>
        </is>
      </c>
      <c r="G24" s="597" t="n">
        <v>22</v>
      </c>
      <c r="H24" s="258" t="n"/>
      <c r="I24" s="257" t="n"/>
      <c r="J24" s="258" t="n"/>
      <c r="K24" s="257" t="n"/>
      <c r="L24" s="259" t="n"/>
    </row>
    <row r="25" ht="20.25" customFormat="1" customHeight="1" s="198">
      <c r="A25" s="607" t="n"/>
      <c r="B25" s="613" t="inlineStr">
        <is>
          <t>E12</t>
        </is>
      </c>
      <c r="C25" s="335" t="inlineStr">
        <is>
          <t>-</t>
        </is>
      </c>
      <c r="D25" s="336" t="inlineStr">
        <is>
          <t>EMT DAI. 1/2"  รวมท่อร้อยสายของสายสัญญาณ</t>
        </is>
      </c>
      <c r="E25" s="337" t="n"/>
      <c r="F25" s="254" t="inlineStr">
        <is>
          <t>เมตร</t>
        </is>
      </c>
      <c r="G25" s="597" t="n">
        <v>6</v>
      </c>
      <c r="H25" s="258" t="n"/>
      <c r="I25" s="257" t="n"/>
      <c r="J25" s="258" t="n"/>
      <c r="K25" s="257" t="n"/>
      <c r="L25" s="259" t="n"/>
    </row>
    <row r="26" ht="20.25" customFormat="1" customHeight="1" s="198">
      <c r="A26" s="607" t="n"/>
      <c r="B26" s="105" t="inlineStr">
        <is>
          <t>SF12</t>
        </is>
      </c>
      <c r="C26" s="335" t="inlineStr">
        <is>
          <t>-</t>
        </is>
      </c>
      <c r="D26" s="81" t="inlineStr">
        <is>
          <t xml:space="preserve"> STEEL FLEX. 1/2" </t>
        </is>
      </c>
      <c r="E26" s="96" t="n"/>
      <c r="F26" s="97" t="inlineStr">
        <is>
          <t>เมตร</t>
        </is>
      </c>
      <c r="G26" s="82" t="n">
        <v>4</v>
      </c>
      <c r="H26" s="616" t="n"/>
      <c r="I26" s="257" t="n"/>
      <c r="J26" s="616" t="n"/>
      <c r="K26" s="257" t="n"/>
      <c r="L26" s="259" t="n"/>
    </row>
    <row r="27" ht="20.25" customFormat="1" customHeight="1" s="198" thickBot="1">
      <c r="A27" s="617" t="n"/>
      <c r="B27" s="618" t="n"/>
      <c r="C27" s="222" t="n"/>
      <c r="D27" s="223" t="n"/>
      <c r="E27" s="224" t="n"/>
      <c r="F27" s="225" t="n"/>
      <c r="G27" s="619" t="n"/>
      <c r="H27" s="227" t="n"/>
      <c r="I27" s="228" t="n"/>
      <c r="J27" s="227" t="n"/>
      <c r="K27" s="229" t="n"/>
      <c r="L27" s="267" t="n"/>
    </row>
    <row r="28" ht="20.25" customFormat="1" customHeight="1" s="198" thickBot="1" thickTop="1">
      <c r="A28" s="620" t="n"/>
      <c r="B28" s="621" t="n"/>
      <c r="C28" s="622" t="inlineStr">
        <is>
          <t>รวมรายการ</t>
        </is>
      </c>
      <c r="D28" s="548" t="n"/>
      <c r="E28" s="549" t="n"/>
      <c r="F28" s="622" t="n"/>
      <c r="G28" s="622" t="n"/>
      <c r="H28" s="233" t="n"/>
      <c r="I28" s="233" t="n"/>
      <c r="J28" s="233" t="n"/>
      <c r="K28" s="234" t="n"/>
      <c r="L28" s="580">
        <f>SUM(L9:L27)</f>
        <v/>
      </c>
    </row>
    <row r="29" ht="20.25" customFormat="1" customHeight="1" s="198" thickTop="1">
      <c r="A29" s="180" t="n"/>
      <c r="B29" s="236" t="n"/>
      <c r="C29" s="180" t="n"/>
      <c r="D29" s="180" t="n"/>
      <c r="E29" s="180" t="n"/>
      <c r="F29" s="180" t="n"/>
      <c r="G29" s="180" t="n"/>
      <c r="H29" s="180" t="n"/>
      <c r="I29" s="180" t="n"/>
      <c r="J29" s="180" t="n"/>
      <c r="K29" s="180" t="n"/>
      <c r="L29" s="180" t="n"/>
    </row>
    <row r="30" ht="20.25" customFormat="1" customHeight="1" s="198">
      <c r="A30" s="180" t="n"/>
      <c r="B30" s="623" t="n"/>
      <c r="C30" s="180" t="n"/>
      <c r="D30" s="180" t="n"/>
      <c r="E30" s="180" t="n"/>
      <c r="F30" s="180" t="n"/>
      <c r="G30" s="180" t="n"/>
      <c r="H30" s="180" t="n"/>
      <c r="I30" s="180" t="n"/>
      <c r="J30" s="180" t="n"/>
      <c r="K30" s="180" t="n"/>
      <c r="L30" s="180" t="n"/>
    </row>
    <row r="31" customFormat="1" s="198">
      <c r="A31" s="180" t="n"/>
      <c r="B31" s="624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180" t="n"/>
      <c r="L31" s="180" t="n"/>
    </row>
    <row r="32" customFormat="1" s="198">
      <c r="A32" s="180" t="n"/>
      <c r="B32" s="239" t="n"/>
      <c r="C32" s="180" t="n"/>
      <c r="D32" s="180" t="n"/>
      <c r="E32" s="180" t="n"/>
      <c r="F32" s="180" t="n"/>
      <c r="G32" s="180" t="n"/>
      <c r="H32" s="180" t="n"/>
      <c r="I32" s="180" t="n"/>
      <c r="J32" s="180" t="n"/>
      <c r="K32" s="180" t="n"/>
      <c r="L32" s="180" t="n"/>
    </row>
    <row r="33" customFormat="1" s="198">
      <c r="A33" s="180" t="n"/>
      <c r="B33" s="239" t="n"/>
      <c r="C33" s="180" t="n"/>
      <c r="D33" s="180" t="n"/>
      <c r="E33" s="180" t="n"/>
      <c r="F33" s="180" t="n"/>
      <c r="G33" s="180" t="n"/>
      <c r="H33" s="180" t="n"/>
      <c r="I33" s="180" t="n"/>
      <c r="J33" s="180" t="n"/>
      <c r="K33" s="180" t="n"/>
      <c r="L33" s="180" t="n"/>
    </row>
    <row r="34" customFormat="1" s="198">
      <c r="A34" s="180" t="n"/>
      <c r="B34" s="239" t="n"/>
      <c r="C34" s="180" t="n"/>
      <c r="D34" s="180" t="n"/>
      <c r="E34" s="180" t="n"/>
      <c r="F34" s="180" t="n"/>
      <c r="G34" s="180" t="n"/>
      <c r="H34" s="180" t="n"/>
      <c r="I34" s="180" t="n"/>
      <c r="J34" s="180" t="n"/>
      <c r="K34" s="180" t="n"/>
      <c r="L34" s="180" t="n"/>
    </row>
    <row r="35" customFormat="1" s="198">
      <c r="A35" s="180" t="n"/>
      <c r="B35" s="239" t="n"/>
      <c r="C35" s="180" t="n"/>
      <c r="D35" s="180" t="n"/>
      <c r="E35" s="180" t="n"/>
      <c r="F35" s="180" t="n"/>
      <c r="G35" s="180" t="n"/>
      <c r="H35" s="180" t="n"/>
      <c r="I35" s="180" t="n"/>
      <c r="J35" s="180" t="n"/>
      <c r="K35" s="180" t="n"/>
      <c r="L35" s="180" t="n"/>
    </row>
    <row r="36" customFormat="1" s="198">
      <c r="A36" s="180" t="n"/>
      <c r="B36" s="239" t="n"/>
      <c r="C36" s="180" t="n"/>
      <c r="D36" s="180" t="n"/>
      <c r="E36" s="180" t="n"/>
      <c r="F36" s="180" t="n"/>
      <c r="G36" s="180" t="n"/>
      <c r="H36" s="180" t="n"/>
      <c r="I36" s="180" t="n"/>
      <c r="J36" s="180" t="n"/>
      <c r="K36" s="180" t="n"/>
      <c r="L36" s="180" t="n"/>
    </row>
    <row r="37" ht="20.25" customFormat="1" customHeight="1" s="235">
      <c r="A37" s="180" t="n"/>
      <c r="B37" s="239" t="n"/>
      <c r="C37" s="180" t="n"/>
      <c r="D37" s="180" t="n"/>
      <c r="E37" s="180" t="n"/>
      <c r="F37" s="180" t="n"/>
      <c r="G37" s="180" t="n"/>
      <c r="H37" s="180" t="n"/>
      <c r="I37" s="180" t="n"/>
      <c r="J37" s="180" t="n"/>
      <c r="K37" s="180" t="n"/>
      <c r="L37" s="180" t="n"/>
    </row>
  </sheetData>
  <mergeCells count="8">
    <mergeCell ref="A5:A6"/>
    <mergeCell ref="G5:G6"/>
    <mergeCell ref="C28:E28"/>
    <mergeCell ref="J5:K5"/>
    <mergeCell ref="C5:E6"/>
    <mergeCell ref="H5:I5"/>
    <mergeCell ref="F5:F6"/>
    <mergeCell ref="B5:B6"/>
  </mergeCells>
  <pageMargins left="0.3149606299212598" right="0.1181102362204725" top="0.3149606299212598" bottom="0.2755905511811024" header="0.1574803149606299" footer="0.1574803149606299"/>
  <pageSetup orientation="portrait" paperSize="9" scale="66"/>
</worksheet>
</file>

<file path=xl/worksheets/sheet5.xml><?xml version="1.0" encoding="utf-8"?>
<worksheet xmlns="http://schemas.openxmlformats.org/spreadsheetml/2006/main">
  <sheetPr>
    <tabColor rgb="FF0070C0"/>
    <outlinePr summaryBelow="1" summaryRight="1"/>
    <pageSetUpPr/>
  </sheetPr>
  <dimension ref="A1:Q24"/>
  <sheetViews>
    <sheetView view="pageBreakPreview" zoomScale="96" zoomScaleNormal="86" zoomScaleSheetLayoutView="96" workbookViewId="0">
      <selection activeCell="E18" sqref="E18"/>
    </sheetView>
  </sheetViews>
  <sheetFormatPr baseColWidth="10" defaultColWidth="7.1640625" defaultRowHeight="20"/>
  <cols>
    <col width="5.5" customWidth="1" style="180" min="1" max="1"/>
    <col width="7.1640625" customWidth="1" style="262" min="2" max="2"/>
    <col width="5.5" customWidth="1" style="180" min="3" max="3"/>
    <col width="19.1640625" customWidth="1" style="180" min="4" max="4"/>
    <col width="40" customWidth="1" style="180" min="5" max="5"/>
    <col width="6.33203125" customWidth="1" style="180" min="6" max="7"/>
    <col width="10.1640625" customWidth="1" style="180" min="8" max="11"/>
    <col width="14.1640625" customWidth="1" style="180" min="12" max="12"/>
    <col width="7.1640625" customWidth="1" style="180" min="13" max="16384"/>
  </cols>
  <sheetData>
    <row r="1" ht="20.25" customHeight="1">
      <c r="A1" s="525" t="n"/>
      <c r="B1" s="625" t="n"/>
      <c r="C1" s="51" t="n"/>
      <c r="D1" s="51" t="n"/>
      <c r="E1" s="51" t="n"/>
      <c r="F1" s="526" t="n"/>
      <c r="G1" s="527" t="n"/>
      <c r="H1" s="54" t="n"/>
      <c r="I1" s="54" t="n"/>
      <c r="J1" s="54" t="n"/>
      <c r="K1" s="54" t="n"/>
      <c r="L1" s="55" t="n"/>
    </row>
    <row r="2" ht="20.25" customHeight="1">
      <c r="A2" s="525" t="n"/>
      <c r="B2" s="625" t="n"/>
      <c r="C2" s="51" t="inlineStr">
        <is>
          <t>PROJECT</t>
        </is>
      </c>
      <c r="D2" s="51" t="n"/>
      <c r="E2" s="327" t="inlineStr">
        <is>
          <t>: AIS ASP Zeer รังสิต</t>
        </is>
      </c>
      <c r="F2" s="526" t="n"/>
      <c r="G2" s="527" t="n"/>
      <c r="H2" s="54" t="n"/>
      <c r="I2" s="54" t="n"/>
      <c r="J2" s="54" t="n"/>
      <c r="K2" s="54" t="n"/>
      <c r="L2" s="55" t="n"/>
    </row>
    <row r="3" ht="20.25" customHeight="1">
      <c r="A3" s="525" t="n"/>
      <c r="B3" s="625" t="n"/>
      <c r="C3" s="51" t="inlineStr">
        <is>
          <t>LOCATION</t>
        </is>
      </c>
      <c r="D3" s="51" t="n"/>
      <c r="E3" s="326" t="inlineStr">
        <is>
          <t>: Zeer รังสิต</t>
        </is>
      </c>
      <c r="F3" s="526" t="n"/>
      <c r="G3" s="527" t="n"/>
      <c r="H3" s="54" t="n"/>
      <c r="I3" s="54" t="n"/>
      <c r="J3" s="54" t="n"/>
      <c r="K3" s="54" t="n"/>
      <c r="L3" s="55" t="n"/>
    </row>
    <row r="4" ht="20.25" customHeight="1">
      <c r="A4" s="525" t="n"/>
      <c r="B4" s="625" t="n"/>
      <c r="C4" s="51" t="inlineStr">
        <is>
          <t>SUBJECT</t>
        </is>
      </c>
      <c r="D4" s="51" t="n"/>
      <c r="E4" s="51" t="inlineStr">
        <is>
          <t>: Blank BOQ FOR FIRE PROTECTION SYSTEM</t>
        </is>
      </c>
      <c r="F4" s="526" t="n"/>
      <c r="G4" s="527" t="n"/>
      <c r="H4" s="54" t="n"/>
      <c r="I4" s="54" t="n"/>
      <c r="J4" s="54" t="n"/>
      <c r="K4" s="54" t="n"/>
      <c r="L4" s="55" t="n"/>
    </row>
    <row r="5" ht="20.25" customHeight="1" thickBot="1">
      <c r="A5" s="626" t="n"/>
      <c r="B5" s="627" t="n"/>
      <c r="C5" s="584" t="n"/>
      <c r="D5" s="584" t="n"/>
      <c r="E5" s="584" t="n"/>
      <c r="F5" s="584" t="n"/>
      <c r="G5" s="628" t="n"/>
      <c r="H5" s="244" t="n"/>
      <c r="I5" s="244" t="n"/>
      <c r="J5" s="244" t="n"/>
      <c r="K5" s="244" t="n"/>
      <c r="L5" s="245" t="n"/>
    </row>
    <row r="6" ht="14" customHeight="1" thickTop="1">
      <c r="A6" s="526" t="n"/>
      <c r="B6" s="625" t="n"/>
      <c r="C6" s="526" t="n"/>
      <c r="D6" s="526" t="n"/>
      <c r="E6" s="526" t="n"/>
      <c r="F6" s="526" t="n"/>
      <c r="G6" s="527" t="n"/>
      <c r="H6" s="54" t="n"/>
      <c r="I6" s="54" t="n"/>
      <c r="J6" s="54" t="n"/>
      <c r="K6" s="54" t="n"/>
      <c r="L6" s="246" t="n"/>
    </row>
    <row r="7" ht="22.5" customHeight="1">
      <c r="A7" s="587" t="inlineStr">
        <is>
          <t>ลำดับ</t>
        </is>
      </c>
      <c r="B7" s="629" t="inlineStr">
        <is>
          <t>CODE</t>
        </is>
      </c>
      <c r="C7" s="587" t="inlineStr">
        <is>
          <t>รายการ</t>
        </is>
      </c>
      <c r="D7" s="589" t="n"/>
      <c r="E7" s="590" t="n"/>
      <c r="F7" s="468" t="inlineStr">
        <is>
          <t>หน่วย</t>
        </is>
      </c>
      <c r="G7" s="468" t="inlineStr">
        <is>
          <t>จำนวน</t>
        </is>
      </c>
      <c r="H7" s="630" t="inlineStr">
        <is>
          <t>ค่าวัสดุ (บาท)</t>
        </is>
      </c>
      <c r="I7" s="501" t="n"/>
      <c r="J7" s="630" t="inlineStr">
        <is>
          <t>ค่าแรงงาน (บาท)</t>
        </is>
      </c>
      <c r="K7" s="501" t="n"/>
      <c r="L7" s="631" t="inlineStr">
        <is>
          <t>ค่าวัสดุ/ค่าแรง</t>
        </is>
      </c>
      <c r="M7" t="inlineStr">
        <is>
          <t>Markup 100%</t>
        </is>
      </c>
      <c r="N7" t="inlineStr">
        <is>
          <t>Markup 130%</t>
        </is>
      </c>
      <c r="O7" t="inlineStr">
        <is>
          <t>Markup 150%</t>
        </is>
      </c>
      <c r="P7" t="inlineStr">
        <is>
          <t>Markup 50%</t>
        </is>
      </c>
      <c r="Q7" t="inlineStr">
        <is>
          <t>Markup 30%</t>
        </is>
      </c>
    </row>
    <row r="8">
      <c r="A8" s="591" t="n"/>
      <c r="B8" s="591" t="n"/>
      <c r="C8" s="593" t="n"/>
      <c r="D8" s="594" t="n"/>
      <c r="E8" s="595" t="n"/>
      <c r="F8" s="480" t="n"/>
      <c r="G8" s="480" t="n"/>
      <c r="H8" s="630" t="inlineStr">
        <is>
          <t>หน่วยละ</t>
        </is>
      </c>
      <c r="I8" s="630" t="inlineStr">
        <is>
          <t>รวมค่าวัสดุ</t>
        </is>
      </c>
      <c r="J8" s="630" t="inlineStr">
        <is>
          <t>หน่วยละ</t>
        </is>
      </c>
      <c r="K8" s="630" t="inlineStr">
        <is>
          <t>รวมค่าแรง</t>
        </is>
      </c>
      <c r="L8" s="632" t="inlineStr">
        <is>
          <t xml:space="preserve">รวมเป็นเงิน </t>
        </is>
      </c>
    </row>
    <row r="9" ht="21.75" customFormat="1" customHeight="1" s="198">
      <c r="A9" s="199" t="n">
        <v>1</v>
      </c>
      <c r="B9" s="629" t="n"/>
      <c r="C9" s="201" t="inlineStr">
        <is>
          <t>หมวดงานป้องกันอัคคีภัย [ท่อเหล็กดำ (SCH 40 SEAMLESS)]</t>
        </is>
      </c>
      <c r="D9" s="214" t="n"/>
      <c r="E9" s="202" t="n"/>
      <c r="F9" s="604" t="n"/>
      <c r="G9" s="604" t="n"/>
      <c r="H9" s="606" t="n">
        <v>0</v>
      </c>
      <c r="I9" s="204" t="n"/>
      <c r="J9" s="606" t="n">
        <v>0</v>
      </c>
      <c r="K9" s="204" t="n"/>
      <c r="L9" s="204" t="n"/>
      <c r="M9" s="544" t="n">
        <v>0</v>
      </c>
      <c r="N9" s="544" t="n">
        <v>0</v>
      </c>
      <c r="O9" s="544" t="n">
        <v>0</v>
      </c>
      <c r="P9" s="544" t="n">
        <v>0</v>
      </c>
      <c r="Q9" s="544" t="n">
        <v>0</v>
      </c>
    </row>
    <row r="10" ht="21.75" customFormat="1" customHeight="1" s="198">
      <c r="A10" s="596" t="n"/>
      <c r="B10" s="633" t="inlineStr">
        <is>
          <t>Fe10IbsWSt</t>
        </is>
      </c>
      <c r="C10" s="253" t="inlineStr">
        <is>
          <t>-</t>
        </is>
      </c>
      <c r="D10" s="464" t="inlineStr">
        <is>
          <t xml:space="preserve">FIREAde2000 Fire Extinguishe 10 Ibs. </t>
        </is>
      </c>
      <c r="E10" s="564" t="n"/>
      <c r="F10" s="254" t="inlineStr">
        <is>
          <t>ชุด</t>
        </is>
      </c>
      <c r="G10" s="597" t="n">
        <v>1</v>
      </c>
      <c r="H10" s="256" t="n"/>
      <c r="I10" s="257" t="n"/>
      <c r="J10" s="258" t="n"/>
      <c r="K10" s="257" t="n"/>
      <c r="L10" s="259">
        <f>K10+I10</f>
        <v/>
      </c>
    </row>
    <row r="11" ht="21.75" customFormat="1" customHeight="1" s="198">
      <c r="A11" s="596" t="n"/>
      <c r="B11" s="633" t="n"/>
      <c r="C11" s="253" t="n"/>
      <c r="D11" s="218" t="inlineStr">
        <is>
          <t>พร้อมฐาน STAINLEES และป้ายถัง</t>
        </is>
      </c>
      <c r="E11" s="464" t="n"/>
      <c r="F11" s="254" t="n"/>
      <c r="G11" s="597" t="n"/>
      <c r="H11" s="256" t="n"/>
      <c r="I11" s="257" t="n"/>
      <c r="J11" s="258" t="n"/>
      <c r="K11" s="257" t="n"/>
      <c r="L11" s="259" t="n"/>
    </row>
    <row r="12" ht="21.75" customFormat="1" customHeight="1" s="198">
      <c r="A12" s="607" t="n"/>
      <c r="B12" s="634" t="n"/>
      <c r="C12" s="205" t="n"/>
      <c r="D12" s="218" t="n"/>
      <c r="E12" s="207" t="n"/>
      <c r="F12" s="254" t="n"/>
      <c r="G12" s="597" t="n"/>
      <c r="H12" s="258" t="n"/>
      <c r="I12" s="257" t="n"/>
      <c r="J12" s="258" t="n"/>
      <c r="K12" s="257" t="n"/>
      <c r="L12" s="259" t="n"/>
    </row>
    <row r="13" ht="21.75" customFormat="1" customHeight="1" s="198" thickBot="1">
      <c r="A13" s="607" t="n"/>
      <c r="B13" s="634" t="n"/>
      <c r="C13" s="205" t="n"/>
      <c r="D13" s="218" t="n"/>
      <c r="E13" s="207" t="n"/>
      <c r="F13" s="254" t="n"/>
      <c r="G13" s="597" t="n"/>
      <c r="H13" s="258" t="n"/>
      <c r="I13" s="257" t="n"/>
      <c r="J13" s="258" t="n"/>
      <c r="K13" s="257" t="n"/>
      <c r="L13" s="259" t="n"/>
    </row>
    <row r="14" ht="25" customFormat="1" customHeight="1" s="198" thickBot="1" thickTop="1">
      <c r="A14" s="620" t="n"/>
      <c r="B14" s="635" t="n"/>
      <c r="C14" s="622" t="inlineStr">
        <is>
          <t>รวมรายการ</t>
        </is>
      </c>
      <c r="D14" s="548" t="n"/>
      <c r="E14" s="549" t="n"/>
      <c r="F14" s="622" t="n"/>
      <c r="G14" s="622" t="n"/>
      <c r="H14" s="233" t="n"/>
      <c r="I14" s="233" t="n"/>
      <c r="J14" s="233" t="n"/>
      <c r="K14" s="234" t="n"/>
      <c r="L14" s="580">
        <f>SUM(L10:L13)</f>
        <v/>
      </c>
    </row>
    <row r="15" ht="21" customHeight="1" thickTop="1"/>
    <row r="24">
      <c r="L24" s="180" t="inlineStr">
        <is>
          <t> </t>
        </is>
      </c>
    </row>
  </sheetData>
  <mergeCells count="9">
    <mergeCell ref="C14:E14"/>
    <mergeCell ref="D10:E10"/>
    <mergeCell ref="H7:I7"/>
    <mergeCell ref="J7:K7"/>
    <mergeCell ref="A7:A8"/>
    <mergeCell ref="B7:B8"/>
    <mergeCell ref="G7:G8"/>
    <mergeCell ref="F7:F8"/>
    <mergeCell ref="C7:E8"/>
  </mergeCells>
  <pageMargins left="0.3543307086614174" right="0.1574803149606299" top="0.2362204724409449" bottom="0.3149606299212598" header="0.1574803149606299" footer="0.1968503937007874"/>
  <pageSetup orientation="portrait" paperSize="9" scale="6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iLLuSioN</dc:creator>
  <dcterms:created xsi:type="dcterms:W3CDTF">2019-02-12T17:16:47Z</dcterms:created>
  <dcterms:modified xsi:type="dcterms:W3CDTF">2025-06-17T16:37:07Z</dcterms:modified>
  <cp:lastModifiedBy>Microsoft Office User</cp:lastModifiedBy>
  <cp:lastPrinted>2025-05-20T06:40:52Z</cp:lastPrinted>
</cp:coreProperties>
</file>