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table" sheetId="1" r:id="rId4"/>
    <sheet state="visible" name="ตาราง Pivot 1" sheetId="2" r:id="rId5"/>
    <sheet state="visible" name="MEA+PEA+DIR" sheetId="3" r:id="rId6"/>
    <sheet state="visible" name="Thai_Pop" sheetId="4" r:id="rId7"/>
    <sheet state="visible" name="EVCar" sheetId="5" r:id="rId8"/>
    <sheet state="visible" name="GDP" sheetId="6" r:id="rId9"/>
    <sheet state="visible" name="Elec_Peak_Gen" sheetId="7" r:id="rId10"/>
    <sheet state="visible" name="Elec_Gen" sheetId="8" r:id="rId11"/>
    <sheet state="visible" name="Temperature" sheetId="9" r:id="rId12"/>
  </sheets>
  <definedNames>
    <definedName localSheetId="2" name="ExternalData_1">Thai_Pop!#REF!</definedName>
  </definedNames>
  <calcPr/>
  <pivotCaches>
    <pivotCache cacheId="0" r:id="rId13"/>
    <pivotCache cacheId="1" r:id="rId14"/>
  </pivotCaches>
  <extLst>
    <ext uri="GoogleSheetsCustomDataVersion2">
      <go:sheetsCustomData xmlns:go="http://customooxmlschemas.google.com/" r:id="rId15" roundtripDataChecksum="ClfveeuRBzTkJsQDCrTxI517qPHAAJtXWQ66BN/i674="/>
    </ext>
  </extLst>
</workbook>
</file>

<file path=xl/sharedStrings.xml><?xml version="1.0" encoding="utf-8"?>
<sst xmlns="http://schemas.openxmlformats.org/spreadsheetml/2006/main" count="10615" uniqueCount="304">
  <si>
    <t>Year</t>
  </si>
  <si>
    <t>Date</t>
  </si>
  <si>
    <t>ID</t>
  </si>
  <si>
    <t>Residential (&lt; 150 GWh)</t>
  </si>
  <si>
    <t>Residential (&gt; 150 GWh)</t>
  </si>
  <si>
    <t>Residential Total</t>
  </si>
  <si>
    <t>Small General (GWh)</t>
  </si>
  <si>
    <t>Medium General (GWh)</t>
  </si>
  <si>
    <t>Large General (GWh)</t>
  </si>
  <si>
    <t>Specific Business (GWh)</t>
  </si>
  <si>
    <t>Gov. &amp; Nonprofit(2) (GWh)</t>
  </si>
  <si>
    <t>Agriculture Pumping (GWh)</t>
  </si>
  <si>
    <t>Temporary (GWh)</t>
  </si>
  <si>
    <t>Stand By Rate</t>
  </si>
  <si>
    <t>Interruptible  Rate (GWh)</t>
  </si>
  <si>
    <t>Free of Charge (GWh)</t>
  </si>
  <si>
    <t>Total (GWh)</t>
  </si>
  <si>
    <t>Direct Customer(1) (GWh)</t>
  </si>
  <si>
    <t>Electrical consump Grand Total (GWh)</t>
  </si>
  <si>
    <t>Total Population (People)</t>
  </si>
  <si>
    <t>Total House (House)</t>
  </si>
  <si>
    <t>GDP (Milion of Baht)</t>
  </si>
  <si>
    <t>PEAK (MW)</t>
  </si>
  <si>
    <t>LOAD FACTOR (%)</t>
  </si>
  <si>
    <t>POWER GENERATION (GWh)</t>
  </si>
  <si>
    <t>EV Car (EA)</t>
  </si>
  <si>
    <t>Elect (Gen-Comsump) AB-T GWh</t>
  </si>
  <si>
    <t>AVG Temperature on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</si>
  <si>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</si>
  <si>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</si>
  <si>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</si>
  <si>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</si>
  <si>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</si>
  <si>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</si>
  <si>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</si>
  <si>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</si>
  <si>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</si>
  <si>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</si>
  <si>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</si>
  <si>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</si>
  <si>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ของ Electrical consump Grand Total (GWh)</t>
  </si>
  <si>
    <t>ผลรวม</t>
  </si>
  <si>
    <t>Total</t>
  </si>
  <si>
    <t>Small</t>
  </si>
  <si>
    <t>Medium</t>
  </si>
  <si>
    <t xml:space="preserve">Large </t>
  </si>
  <si>
    <t>Specific</t>
  </si>
  <si>
    <t xml:space="preserve">Gov. &amp; </t>
  </si>
  <si>
    <t xml:space="preserve">Agriculture </t>
  </si>
  <si>
    <t>Temporary</t>
  </si>
  <si>
    <t xml:space="preserve">Stand By </t>
  </si>
  <si>
    <t xml:space="preserve">Interruptible </t>
  </si>
  <si>
    <t xml:space="preserve">Free of </t>
  </si>
  <si>
    <t xml:space="preserve">Direct </t>
  </si>
  <si>
    <t>Grand Total</t>
  </si>
  <si>
    <t>Average of Total</t>
  </si>
  <si>
    <t>Average of Grand Total</t>
  </si>
  <si>
    <t>Source : MEA, PEA and EGAT</t>
  </si>
  <si>
    <t>Remark :   (1) Direct Customers ไม่รวมลูกค้าต่างประเทศ</t>
  </si>
  <si>
    <t xml:space="preserve">  (2) ตั้งแต่เดือนตุลาคม 2012 เป็นต้นไป ผู้ใช้ไฟฟ้าที่เป็นหน่วยงานราชการจะถูกจัดเข้าประเภทกิจการขนาดเล็ก/กลาง/ใหญ่ แล้วแต่กรณี</t>
  </si>
  <si>
    <t xml:space="preserve">  (3) ตารางข้างต้นยังไม่ได้รวมการใช้ไฟฟ้าของสถานีอัดประจุไฟฟ้าสำหรับยานยนต์ไฟฟ้า</t>
  </si>
  <si>
    <t>Month</t>
  </si>
  <si>
    <t>Concat</t>
  </si>
  <si>
    <t>Code</t>
  </si>
  <si>
    <t>Province</t>
  </si>
  <si>
    <t>Pop male</t>
  </si>
  <si>
    <t>Pop female</t>
  </si>
  <si>
    <t>Total pop</t>
  </si>
  <si>
    <t>Total house</t>
  </si>
  <si>
    <t>Dec</t>
  </si>
  <si>
    <t>ทั่วประเทศ</t>
  </si>
  <si>
    <t>กรุงเทพมหานคร</t>
  </si>
  <si>
    <t xml:space="preserve">จังหวัดสมุทรปราการ </t>
  </si>
  <si>
    <t xml:space="preserve">จังหวัดนนทบุรี </t>
  </si>
  <si>
    <t xml:space="preserve">จังหวัดปทุมธานี </t>
  </si>
  <si>
    <t xml:space="preserve">จังหวัดพระนครศรีอยุธยา </t>
  </si>
  <si>
    <t xml:space="preserve">จังหวัดอ่างทอง </t>
  </si>
  <si>
    <t xml:space="preserve">จังหวัดลพบุรี </t>
  </si>
  <si>
    <t xml:space="preserve">จังหวัดสิงห์บุรี </t>
  </si>
  <si>
    <t xml:space="preserve">จังหวัดชัยนาท </t>
  </si>
  <si>
    <t xml:space="preserve">จังหวัดสระบุรี </t>
  </si>
  <si>
    <t xml:space="preserve">จังหวัดชลบุรี </t>
  </si>
  <si>
    <t xml:space="preserve">จังหวัดระยอง </t>
  </si>
  <si>
    <t xml:space="preserve">จังหวัดจันทบุรี </t>
  </si>
  <si>
    <t xml:space="preserve">จังหวัดตราด </t>
  </si>
  <si>
    <t xml:space="preserve">จังหวัดฉะเชิงเทรา </t>
  </si>
  <si>
    <t xml:space="preserve">จังหวัดปราจีนบุรี </t>
  </si>
  <si>
    <t xml:space="preserve">จังหวัดนครนายก </t>
  </si>
  <si>
    <t xml:space="preserve">จังหวัดสระแก้ว </t>
  </si>
  <si>
    <t xml:space="preserve">จังหวัดนครราชสีมา </t>
  </si>
  <si>
    <t xml:space="preserve">จังหวัดบุรีรัมย์ </t>
  </si>
  <si>
    <t xml:space="preserve">จังหวัดสุรินทร์ </t>
  </si>
  <si>
    <t xml:space="preserve">จังหวัดศรีสะเกษ </t>
  </si>
  <si>
    <t xml:space="preserve">จังหวัดอุบลราชธานี </t>
  </si>
  <si>
    <t xml:space="preserve">จังหวัดยโสธร </t>
  </si>
  <si>
    <t xml:space="preserve">จังหวัดชัยภูมิ </t>
  </si>
  <si>
    <t xml:space="preserve">จังหวัดอำนาจเจริญ </t>
  </si>
  <si>
    <t xml:space="preserve">จังหวัดหนองบัวลำภู </t>
  </si>
  <si>
    <t xml:space="preserve">จังหวัดขอนแก่น </t>
  </si>
  <si>
    <t xml:space="preserve">จังหวัดอุดรธานี </t>
  </si>
  <si>
    <t xml:space="preserve">จังหวัดเลย </t>
  </si>
  <si>
    <t xml:space="preserve">จังหวัดหนองคาย </t>
  </si>
  <si>
    <t xml:space="preserve">จังหวัดมหาสารคาม </t>
  </si>
  <si>
    <t xml:space="preserve">จังหวัดร้อยเอ็ด </t>
  </si>
  <si>
    <t xml:space="preserve">จังหวัดกาฬสินธุ์ </t>
  </si>
  <si>
    <t xml:space="preserve">จังหวัดสกลนคร </t>
  </si>
  <si>
    <t xml:space="preserve">จังหวัดนครพนม </t>
  </si>
  <si>
    <t xml:space="preserve">จังหวัดมุกดาหาร </t>
  </si>
  <si>
    <t xml:space="preserve">จังหวัดเชียงใหม่ </t>
  </si>
  <si>
    <t xml:space="preserve">จังหวัดลำพูน </t>
  </si>
  <si>
    <t xml:space="preserve">จังหวัดลำปาง </t>
  </si>
  <si>
    <t xml:space="preserve">จังหวัดอุตรดิตถ์ </t>
  </si>
  <si>
    <t xml:space="preserve">จังหวัดแพร่ </t>
  </si>
  <si>
    <t xml:space="preserve">จังหวัดน่าน </t>
  </si>
  <si>
    <t xml:space="preserve">จังหวัดพะเยา </t>
  </si>
  <si>
    <t xml:space="preserve">จังหวัดเชียงราย </t>
  </si>
  <si>
    <t xml:space="preserve">จังหวัดแม่ฮ่องสอน </t>
  </si>
  <si>
    <t xml:space="preserve">จังหวัดนครสวรรค์ </t>
  </si>
  <si>
    <t xml:space="preserve">จังหวัดอุทัยธานี </t>
  </si>
  <si>
    <t xml:space="preserve">จังหวัดกำแพงเพชร </t>
  </si>
  <si>
    <t xml:space="preserve">จังหวัดตาก </t>
  </si>
  <si>
    <t xml:space="preserve">จังหวัดสุโขทัย </t>
  </si>
  <si>
    <t xml:space="preserve">จังหวัดพิษณุโลก </t>
  </si>
  <si>
    <t xml:space="preserve">จังหวัดพิจิตร </t>
  </si>
  <si>
    <t xml:space="preserve">จังหวัดเพชรบูรณ์ </t>
  </si>
  <si>
    <t xml:space="preserve">จังหวัดราชบุรี </t>
  </si>
  <si>
    <t xml:space="preserve">จังหวัดกาญจนบุรี </t>
  </si>
  <si>
    <t xml:space="preserve">จังหวัดสุพรรณบุรี </t>
  </si>
  <si>
    <t xml:space="preserve">จังหวัดนครปฐม </t>
  </si>
  <si>
    <t xml:space="preserve">จังหวัดสมุทรสาคร </t>
  </si>
  <si>
    <t xml:space="preserve">จังหวัดสมุทรสงคราม </t>
  </si>
  <si>
    <t xml:space="preserve">จังหวัดเพชรบุรี </t>
  </si>
  <si>
    <t xml:space="preserve">จังหวัดประจวบคีรีขันธ์ </t>
  </si>
  <si>
    <t xml:space="preserve">จังหวัดนครศรีธรรมราช </t>
  </si>
  <si>
    <t xml:space="preserve">จังหวัดกระบี่ </t>
  </si>
  <si>
    <t xml:space="preserve">จังหวัดพังงา </t>
  </si>
  <si>
    <t xml:space="preserve">จังหวัดภูเก็ต </t>
  </si>
  <si>
    <t xml:space="preserve">จังหวัดสุราษฎร์ธานี </t>
  </si>
  <si>
    <t xml:space="preserve">จังหวัดระนอง </t>
  </si>
  <si>
    <t xml:space="preserve">จังหวัดชุมพร </t>
  </si>
  <si>
    <t xml:space="preserve">จังหวัดสงขลา </t>
  </si>
  <si>
    <t xml:space="preserve">จังหวัดสตูล </t>
  </si>
  <si>
    <t xml:space="preserve">จังหวัดตรัง </t>
  </si>
  <si>
    <t xml:space="preserve">จังหวัดพัทลุง </t>
  </si>
  <si>
    <t xml:space="preserve">จังหวัดปัตตานี </t>
  </si>
  <si>
    <t xml:space="preserve">จังหวัดยะลา </t>
  </si>
  <si>
    <t xml:space="preserve">จังหวัดนราธิวาส </t>
  </si>
  <si>
    <t xml:space="preserve">จังหวัดบึงกาฬ </t>
  </si>
  <si>
    <t>ปี</t>
  </si>
  <si>
    <t>เดือน</t>
  </si>
  <si>
    <t>ประเภทรถ</t>
  </si>
  <si>
    <t>ไฟฟ้า</t>
  </si>
  <si>
    <t>2020JAN</t>
  </si>
  <si>
    <t>รย.1 รถยนต์นั่งส่วนบุคคลไม่เกิน 7 คน</t>
  </si>
  <si>
    <t>รย.2 รถยนต์นั่งส่วนบุคคลเกิน 7 คน</t>
  </si>
  <si>
    <t>-</t>
  </si>
  <si>
    <t>Row Labels</t>
  </si>
  <si>
    <t>Sum of ไฟฟ้า</t>
  </si>
  <si>
    <t>รย.3 รถยนต์บรรทุกส่วนบุคคล</t>
  </si>
  <si>
    <t>2020APR</t>
  </si>
  <si>
    <t>รย.4 รถยนต์สามล้อส่วนบุคคล</t>
  </si>
  <si>
    <t>2020AUG</t>
  </si>
  <si>
    <t>รย.5 รถยนต์รับจ้างระหว่างจังหวัด</t>
  </si>
  <si>
    <t>2020DEC</t>
  </si>
  <si>
    <t>รย.6 รถยนต์รับจ้างบรรทุกคนโดยสารไม่เกิน 7 คน</t>
  </si>
  <si>
    <t>2020FEB</t>
  </si>
  <si>
    <t>รย.7 รถยนต์สี่ล้อเล็กรับจ้าง</t>
  </si>
  <si>
    <t>รย.8 รถยนต์รับจ้างสามล้อ</t>
  </si>
  <si>
    <t>2020JUL</t>
  </si>
  <si>
    <t>รย.9 รถยนต์บริการธุรกิจ</t>
  </si>
  <si>
    <t>2020JUN</t>
  </si>
  <si>
    <t>รย.10 รถยนต์บริการทัศนาจร</t>
  </si>
  <si>
    <t>2020MAR</t>
  </si>
  <si>
    <t>รย.11 รถยนต์บริการให้เช่า</t>
  </si>
  <si>
    <t>2020MAY</t>
  </si>
  <si>
    <t>รย.12 รถจักรยานยนต์ส่วนบุคคล</t>
  </si>
  <si>
    <t>2020NOV</t>
  </si>
  <si>
    <t>รย.13 รถแทร็กเตอร์</t>
  </si>
  <si>
    <t>2020OCT</t>
  </si>
  <si>
    <t>รย.14 รถบดถนน</t>
  </si>
  <si>
    <t>2020SEP</t>
  </si>
  <si>
    <t>รย.15 รถใช้ในงานเกษตรกรรม</t>
  </si>
  <si>
    <t>2021APR</t>
  </si>
  <si>
    <t>รย.16 รถพ่วง</t>
  </si>
  <si>
    <t>2021AUG</t>
  </si>
  <si>
    <t>รย.17 รถจักรยานยนต์สาธารณะ</t>
  </si>
  <si>
    <t>2021DEC</t>
  </si>
  <si>
    <t>2021FEB</t>
  </si>
  <si>
    <t>2021JAN</t>
  </si>
  <si>
    <t>2021JUL</t>
  </si>
  <si>
    <t>2021JUN</t>
  </si>
  <si>
    <t>2021MAR</t>
  </si>
  <si>
    <t>2021MAY</t>
  </si>
  <si>
    <t>2021NOV</t>
  </si>
  <si>
    <t>2021OCT</t>
  </si>
  <si>
    <t>2021SEP</t>
  </si>
  <si>
    <t>2022APR</t>
  </si>
  <si>
    <t>2022AUG</t>
  </si>
  <si>
    <t>2022DEC</t>
  </si>
  <si>
    <t>2022FEB</t>
  </si>
  <si>
    <t>2022JAN</t>
  </si>
  <si>
    <t>2022JUL</t>
  </si>
  <si>
    <t>2022JUN</t>
  </si>
  <si>
    <t>2022MAR</t>
  </si>
  <si>
    <t>2022MAY</t>
  </si>
  <si>
    <t>2022NOV</t>
  </si>
  <si>
    <t>2022OCT</t>
  </si>
  <si>
    <t>2022SEP</t>
  </si>
  <si>
    <t>2023APR</t>
  </si>
  <si>
    <t>2023AUG</t>
  </si>
  <si>
    <t>2023DEC</t>
  </si>
  <si>
    <t>2023FEB</t>
  </si>
  <si>
    <t>2023JAN</t>
  </si>
  <si>
    <t>2023JUL</t>
  </si>
  <si>
    <t>2023JUN</t>
  </si>
  <si>
    <t>2023MAR</t>
  </si>
  <si>
    <t>2023MAY</t>
  </si>
  <si>
    <t>2023NOV</t>
  </si>
  <si>
    <t>2023OCT</t>
  </si>
  <si>
    <t>2023SEP</t>
  </si>
  <si>
    <t>2024APR</t>
  </si>
  <si>
    <t>2024AUG</t>
  </si>
  <si>
    <t>2024DEC</t>
  </si>
  <si>
    <t>2024FEB</t>
  </si>
  <si>
    <t>2024JAN</t>
  </si>
  <si>
    <t>2024JUL</t>
  </si>
  <si>
    <t>2024JUN</t>
  </si>
  <si>
    <t>2024MAR</t>
  </si>
  <si>
    <t>2024MAY</t>
  </si>
  <si>
    <t>2024NOV</t>
  </si>
  <si>
    <t>2024OCT</t>
  </si>
  <si>
    <t>2024SEP</t>
  </si>
  <si>
    <t>Agriculture (1)</t>
  </si>
  <si>
    <t>Agriculture, Forestry and Fishing (2)</t>
  </si>
  <si>
    <t>Non- Agriculture (3)</t>
  </si>
  <si>
    <t>Industrial (4)</t>
  </si>
  <si>
    <t>Mining and Quarrying (5)</t>
  </si>
  <si>
    <t>Manufacturing (6)</t>
  </si>
  <si>
    <t>Electricity, Gas, Steam and Air Conditioning Supply (7)</t>
  </si>
  <si>
    <t>Water supply; sewerage, waste  management and remediation activities (8)</t>
  </si>
  <si>
    <t>Services (9)</t>
  </si>
  <si>
    <t>Construction (10)</t>
  </si>
  <si>
    <t>Wholesale and Retail Trade, Repair of Vehicles and Personal and Household Goods (11)</t>
  </si>
  <si>
    <t>Transport,  and storage (12)</t>
  </si>
  <si>
    <t>Accommodation  and food service activities (13)</t>
  </si>
  <si>
    <t>Information  and communication (14)</t>
  </si>
  <si>
    <t>Financial and  insurance  activities (15)</t>
  </si>
  <si>
    <t>Real Estate Activities (16)</t>
  </si>
  <si>
    <t>Professional, scientific and technical activities (17)</t>
  </si>
  <si>
    <t>Administrative and support service activities (18)</t>
  </si>
  <si>
    <t>Public Administration and Defence; Compulsory Social Security (19)</t>
  </si>
  <si>
    <t>Education (20)</t>
  </si>
  <si>
    <t>Health and Social  Work (21)</t>
  </si>
  <si>
    <t>Arts, entertainment and recreation (22)</t>
  </si>
  <si>
    <t>Other Service Activities (23)</t>
  </si>
  <si>
    <t>Private Household with Employed Persons (24)</t>
  </si>
  <si>
    <t>Gross Domestic Product (25)</t>
  </si>
  <si>
    <t>Plus : Net Factor Income Payment from the Rest of the World (26)</t>
  </si>
  <si>
    <t>Gross National Income (27)</t>
  </si>
  <si>
    <t>Mar</t>
  </si>
  <si>
    <t>Jun</t>
  </si>
  <si>
    <t>Sep</t>
  </si>
  <si>
    <t>MONTH</t>
  </si>
  <si>
    <t>GENERATION (GWh)</t>
  </si>
  <si>
    <t>GENERATION</t>
  </si>
  <si>
    <t>TOTAL</t>
  </si>
  <si>
    <t>HYDRO</t>
  </si>
  <si>
    <t>FUEL OIL</t>
  </si>
  <si>
    <t>LIGNITE</t>
  </si>
  <si>
    <t>NATURAL GAS</t>
  </si>
  <si>
    <t>DIESEL</t>
  </si>
  <si>
    <t>GEO THERMAL</t>
  </si>
  <si>
    <t>EGAT NRE*</t>
  </si>
  <si>
    <t>IMPORTED</t>
  </si>
  <si>
    <t>EGAT TOTAL</t>
  </si>
  <si>
    <t>DEDP</t>
  </si>
  <si>
    <t>SPP</t>
  </si>
  <si>
    <t>IPP</t>
  </si>
  <si>
    <t>VSPP</t>
  </si>
  <si>
    <t xml:space="preserve">Private Power Plant </t>
  </si>
  <si>
    <t xml:space="preserve">JAN          </t>
  </si>
  <si>
    <t>Zone</t>
  </si>
  <si>
    <t>Region</t>
  </si>
  <si>
    <t>Jan</t>
  </si>
  <si>
    <t>Feb</t>
  </si>
  <si>
    <t>Apr</t>
  </si>
  <si>
    <t>May</t>
  </si>
  <si>
    <t>Jul</t>
  </si>
  <si>
    <t>Aug</t>
  </si>
  <si>
    <t>Oct</t>
  </si>
  <si>
    <t>Nov</t>
  </si>
  <si>
    <t>Annual</t>
  </si>
  <si>
    <t>N</t>
  </si>
  <si>
    <t>Average Temp (°C)</t>
  </si>
  <si>
    <t>NE</t>
  </si>
  <si>
    <t>C</t>
  </si>
  <si>
    <t>E</t>
  </si>
  <si>
    <t>SE</t>
  </si>
  <si>
    <t>SW</t>
  </si>
  <si>
    <t>CTRY</t>
  </si>
  <si>
    <t>Normal Temp (°C)</t>
  </si>
  <si>
    <t>All_zone</t>
  </si>
  <si>
    <t>All_Zone</t>
  </si>
  <si>
    <t>All_Avg Temp (°C)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</si>
</sst>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_);[Red]\(#,##0.0\)"/>
    <numFmt numFmtId="165" formatCode="#,##0.0"/>
    <numFmt numFmtId="166" formatCode="0.0"/>
  </numFmts>
  <fonts count="19">
    <font>
      <sz val="11.0"/>
      <color theme="1"/>
      <name val="Aptos Narrow"/>
      <scheme val="minor"/>
    </font>
    <font>
      <b/>
      <sz val="8.0"/>
      <color rgb="FF000000"/>
      <name val="Tahoma"/>
    </font>
    <font>
      <b/>
      <sz val="8.0"/>
      <color rgb="FFFF0000"/>
      <name val="Tahoma"/>
    </font>
    <font>
      <sz val="8.0"/>
      <color rgb="FF000000"/>
      <name val="Tahoma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000000"/>
      <name val="&quot;Aptos Narrow&quot;"/>
    </font>
    <font>
      <b/>
      <sz val="11.0"/>
      <color rgb="FF000000"/>
      <name val="&quot;Aptos Narrow&quot;"/>
    </font>
    <font>
      <b/>
      <sz val="14.0"/>
      <color theme="1"/>
      <name val="&quot;Cordia New&quot;"/>
    </font>
    <font>
      <sz val="14.0"/>
      <color theme="1"/>
      <name val="&quot;Cordia New&quot;"/>
    </font>
    <font>
      <sz val="11.0"/>
      <color rgb="FF000000"/>
      <name val="Arial"/>
    </font>
    <font>
      <b/>
      <sz val="8.0"/>
      <color rgb="FF000099"/>
      <name val="Arial Narrow"/>
    </font>
    <font>
      <sz val="8.0"/>
      <color rgb="FF000099"/>
      <name val="Arial Narrow"/>
    </font>
    <font>
      <i/>
      <sz val="8.0"/>
      <color rgb="FF000099"/>
      <name val="Arial Narrow"/>
    </font>
    <font>
      <b/>
      <sz val="14.0"/>
      <color rgb="FF000099"/>
      <name val="Cordia New"/>
    </font>
    <font>
      <sz val="14.0"/>
      <color rgb="FF000099"/>
      <name val="Cordia New"/>
    </font>
    <font>
      <i/>
      <sz val="14.0"/>
      <color rgb="FF000099"/>
      <name val="Cordia New"/>
    </font>
    <font>
      <b/>
      <sz val="10.0"/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D9D9D9"/>
        <bgColor rgb="FFD9D9D9"/>
      </patternFill>
    </fill>
    <fill>
      <patternFill patternType="solid">
        <fgColor rgb="FFC0E6F5"/>
        <bgColor rgb="FFC0E6F5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right style="thin">
        <color rgb="FF000000"/>
      </right>
      <bottom style="thin">
        <color rgb="FFC0C0C0"/>
      </bottom>
    </border>
    <border>
      <bottom style="thin">
        <color rgb="FF44B3E1"/>
      </bottom>
    </border>
    <border>
      <top style="thin">
        <color rgb="FF44B3E1"/>
      </top>
    </border>
    <border>
      <top style="thin">
        <color rgb="FF800080"/>
      </top>
      <bottom style="thin">
        <color rgb="FF000000"/>
      </bottom>
    </border>
    <border>
      <left/>
      <right/>
      <top style="thin">
        <color rgb="FF800080"/>
      </top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3" fillId="0" fontId="3" numFmtId="38" xfId="0" applyBorder="1" applyFont="1" applyNumberFormat="1"/>
    <xf borderId="3" fillId="0" fontId="3" numFmtId="40" xfId="0" applyBorder="1" applyFont="1" applyNumberFormat="1"/>
    <xf borderId="3" fillId="0" fontId="3" numFmtId="164" xfId="0" applyBorder="1" applyFont="1" applyNumberFormat="1"/>
    <xf borderId="4" fillId="0" fontId="3" numFmtId="40" xfId="0" applyBorder="1" applyFont="1" applyNumberFormat="1"/>
    <xf borderId="4" fillId="0" fontId="3" numFmtId="38" xfId="0" applyBorder="1" applyFont="1" applyNumberFormat="1"/>
    <xf borderId="0" fillId="0" fontId="4" numFmtId="0" xfId="0" applyFont="1"/>
    <xf borderId="0" fillId="0" fontId="4" numFmtId="38" xfId="0" applyFont="1" applyNumberFormat="1"/>
    <xf borderId="0" fillId="0" fontId="1" numFmtId="0" xfId="0" applyAlignment="1" applyFont="1">
      <alignment horizontal="center"/>
    </xf>
    <xf borderId="0" fillId="0" fontId="3" numFmtId="40" xfId="0" applyFont="1" applyNumberFormat="1"/>
    <xf borderId="0" fillId="0" fontId="5" numFmtId="0" xfId="0" applyFont="1"/>
    <xf borderId="0" fillId="0" fontId="5" numFmtId="40" xfId="0" applyAlignment="1" applyFont="1" applyNumberFormat="1">
      <alignment horizontal="left"/>
    </xf>
    <xf borderId="0" fillId="0" fontId="5" numFmtId="38" xfId="0" applyFont="1" applyNumberFormat="1"/>
    <xf borderId="0" fillId="0" fontId="5" numFmtId="0" xfId="0" applyAlignment="1" applyFont="1">
      <alignment horizontal="left"/>
    </xf>
    <xf borderId="0" fillId="0" fontId="3" numFmtId="38" xfId="0" applyFont="1" applyNumberFormat="1"/>
    <xf borderId="0" fillId="0" fontId="3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4" fillId="3" fontId="8" numFmtId="0" xfId="0" applyAlignment="1" applyBorder="1" applyFill="1" applyFont="1">
      <alignment horizontal="center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readingOrder="0" shrinkToFit="0" vertical="bottom" wrapText="0"/>
    </xf>
    <xf borderId="7" fillId="0" fontId="9" numFmtId="0" xfId="0" applyAlignment="1" applyBorder="1" applyFont="1">
      <alignment readingOrder="0" shrinkToFit="0" vertical="bottom" wrapText="0"/>
    </xf>
    <xf borderId="8" fillId="0" fontId="9" numFmtId="0" xfId="0" applyAlignment="1" applyBorder="1" applyFont="1">
      <alignment readingOrder="0" shrinkToFit="0" vertical="bottom" wrapText="0"/>
    </xf>
    <xf borderId="9" fillId="4" fontId="7" numFmtId="0" xfId="0" applyAlignment="1" applyBorder="1" applyFill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0"/>
    </xf>
    <xf borderId="10" fillId="4" fontId="7" numFmtId="0" xfId="0" applyAlignment="1" applyBorder="1" applyFont="1">
      <alignment horizontal="left" readingOrder="0" shrinkToFit="0" vertical="bottom" wrapText="0"/>
    </xf>
    <xf borderId="10" fillId="4" fontId="7" numFmtId="3" xfId="0" applyAlignment="1" applyBorder="1" applyFont="1" applyNumberFormat="1">
      <alignment readingOrder="0" shrinkToFit="0" vertical="bottom" wrapText="0"/>
    </xf>
    <xf borderId="7" fillId="0" fontId="6" numFmtId="0" xfId="0" applyAlignment="1" applyBorder="1" applyFont="1">
      <alignment readingOrder="0" shrinkToFit="0" vertical="bottom" wrapText="0"/>
    </xf>
    <xf borderId="8" fillId="0" fontId="9" numFmtId="3" xfId="0" applyAlignment="1" applyBorder="1" applyFont="1" applyNumberFormat="1">
      <alignment readingOrder="0" shrinkToFit="0" vertical="bottom" wrapText="0"/>
    </xf>
    <xf borderId="11" fillId="0" fontId="11" numFmtId="1" xfId="0" applyAlignment="1" applyBorder="1" applyFont="1" applyNumberFormat="1">
      <alignment horizontal="center" shrinkToFit="0" vertical="top" wrapText="1"/>
    </xf>
    <xf borderId="11" fillId="0" fontId="11" numFmtId="0" xfId="0" applyAlignment="1" applyBorder="1" applyFont="1">
      <alignment horizontal="center" shrinkToFit="0" vertical="top" wrapText="1"/>
    </xf>
    <xf borderId="12" fillId="5" fontId="11" numFmtId="0" xfId="0" applyAlignment="1" applyBorder="1" applyFill="1" applyFont="1">
      <alignment horizontal="center" shrinkToFit="0" vertical="top" wrapText="1"/>
    </xf>
    <xf borderId="11" fillId="0" fontId="12" numFmtId="0" xfId="0" applyAlignment="1" applyBorder="1" applyFont="1">
      <alignment horizontal="center" shrinkToFit="0" vertical="top" wrapText="1"/>
    </xf>
    <xf borderId="13" fillId="0" fontId="13" numFmtId="0" xfId="0" applyAlignment="1" applyBorder="1" applyFont="1">
      <alignment horizontal="center" shrinkToFit="0" vertical="top" wrapText="1"/>
    </xf>
    <xf borderId="11" fillId="0" fontId="13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center" shrinkToFit="0" vertical="top" wrapText="1"/>
    </xf>
    <xf borderId="0" fillId="0" fontId="11" numFmtId="1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14" fillId="5" fontId="11" numFmtId="3" xfId="0" applyBorder="1" applyFont="1" applyNumberFormat="1"/>
    <xf borderId="0" fillId="0" fontId="12" numFmtId="3" xfId="0" applyFont="1" applyNumberFormat="1"/>
    <xf borderId="0" fillId="0" fontId="13" numFmtId="3" xfId="0" applyFont="1" applyNumberFormat="1"/>
    <xf borderId="0" fillId="0" fontId="12" numFmtId="0" xfId="0" applyFont="1"/>
    <xf borderId="15" fillId="5" fontId="11" numFmtId="3" xfId="0" applyBorder="1" applyFont="1" applyNumberFormat="1"/>
    <xf borderId="13" fillId="0" fontId="12" numFmtId="3" xfId="0" applyBorder="1" applyFont="1" applyNumberFormat="1"/>
    <xf borderId="13" fillId="0" fontId="13" numFmtId="3" xfId="0" applyBorder="1" applyFont="1" applyNumberFormat="1"/>
    <xf borderId="0" fillId="0" fontId="14" numFmtId="1" xfId="0" applyFont="1" applyNumberFormat="1"/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15" numFmtId="1" xfId="0" applyAlignment="1" applyFont="1" applyNumberFormat="1">
      <alignment shrinkToFit="0" wrapText="1"/>
    </xf>
    <xf borderId="0" fillId="0" fontId="15" numFmtId="0" xfId="0" applyAlignment="1" applyFont="1">
      <alignment shrinkToFit="0" wrapText="1"/>
    </xf>
    <xf borderId="0" fillId="0" fontId="15" numFmtId="3" xfId="0" applyFont="1" applyNumberFormat="1"/>
    <xf borderId="1" fillId="6" fontId="17" numFmtId="1" xfId="0" applyAlignment="1" applyBorder="1" applyFill="1" applyFont="1" applyNumberFormat="1">
      <alignment vertical="center"/>
    </xf>
    <xf borderId="1" fillId="6" fontId="17" numFmtId="0" xfId="0" applyAlignment="1" applyBorder="1" applyFont="1">
      <alignment vertical="center"/>
    </xf>
    <xf borderId="1" fillId="6" fontId="17" numFmtId="0" xfId="0" applyAlignment="1" applyBorder="1" applyFont="1">
      <alignment horizontal="center" vertical="center"/>
    </xf>
    <xf borderId="1" fillId="6" fontId="17" numFmtId="0" xfId="0" applyAlignment="1" applyBorder="1" applyFont="1">
      <alignment horizontal="center"/>
    </xf>
    <xf borderId="0" fillId="0" fontId="17" numFmtId="0" xfId="0" applyFont="1"/>
    <xf borderId="16" fillId="0" fontId="17" numFmtId="1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/>
    </xf>
    <xf borderId="16" fillId="0" fontId="17" numFmtId="3" xfId="0" applyAlignment="1" applyBorder="1" applyFont="1" applyNumberFormat="1">
      <alignment horizontal="center"/>
    </xf>
    <xf borderId="16" fillId="0" fontId="17" numFmtId="165" xfId="0" applyAlignment="1" applyBorder="1" applyFont="1" applyNumberFormat="1">
      <alignment horizontal="center"/>
    </xf>
    <xf borderId="17" fillId="0" fontId="17" numFmtId="0" xfId="0" applyAlignment="1" applyBorder="1" applyFont="1">
      <alignment horizontal="center"/>
    </xf>
    <xf borderId="17" fillId="0" fontId="17" numFmtId="3" xfId="0" applyAlignment="1" applyBorder="1" applyFont="1" applyNumberFormat="1">
      <alignment horizontal="center"/>
    </xf>
    <xf borderId="17" fillId="0" fontId="17" numFmtId="165" xfId="0" applyAlignment="1" applyBorder="1" applyFont="1" applyNumberFormat="1">
      <alignment horizontal="center"/>
    </xf>
    <xf borderId="3" fillId="0" fontId="17" numFmtId="0" xfId="0" applyAlignment="1" applyBorder="1" applyFont="1">
      <alignment horizontal="center"/>
    </xf>
    <xf borderId="3" fillId="0" fontId="17" numFmtId="3" xfId="0" applyAlignment="1" applyBorder="1" applyFont="1" applyNumberFormat="1">
      <alignment horizontal="center"/>
    </xf>
    <xf borderId="3" fillId="0" fontId="17" numFmtId="165" xfId="0" applyAlignment="1" applyBorder="1" applyFont="1" applyNumberFormat="1">
      <alignment horizontal="center"/>
    </xf>
    <xf borderId="17" fillId="0" fontId="17" numFmtId="166" xfId="0" applyAlignment="1" applyBorder="1" applyFont="1" applyNumberFormat="1">
      <alignment horizontal="center"/>
    </xf>
    <xf borderId="0" fillId="0" fontId="17" numFmtId="0" xfId="0" applyAlignment="1" applyFont="1">
      <alignment horizontal="center"/>
    </xf>
    <xf borderId="17" fillId="0" fontId="17" numFmtId="0" xfId="0" applyAlignment="1" applyBorder="1" applyFont="1">
      <alignment horizontal="left"/>
    </xf>
    <xf borderId="17" fillId="0" fontId="17" numFmtId="3" xfId="0" applyAlignment="1" applyBorder="1" applyFont="1" applyNumberFormat="1">
      <alignment horizontal="left"/>
    </xf>
    <xf borderId="16" fillId="0" fontId="17" numFmtId="4" xfId="0" applyAlignment="1" applyBorder="1" applyFont="1" applyNumberFormat="1">
      <alignment horizontal="center"/>
    </xf>
    <xf borderId="17" fillId="0" fontId="17" numFmtId="4" xfId="0" applyAlignment="1" applyBorder="1" applyFont="1" applyNumberFormat="1">
      <alignment horizontal="center"/>
    </xf>
    <xf borderId="3" fillId="0" fontId="17" numFmtId="4" xfId="0" applyAlignment="1" applyBorder="1" applyFont="1" applyNumberFormat="1">
      <alignment horizontal="center"/>
    </xf>
    <xf borderId="4" fillId="0" fontId="17" numFmtId="1" xfId="0" applyAlignment="1" applyBorder="1" applyFont="1" applyNumberFormat="1">
      <alignment horizontal="center"/>
    </xf>
    <xf borderId="4" fillId="0" fontId="17" numFmtId="0" xfId="0" applyAlignment="1" applyBorder="1" applyFont="1">
      <alignment horizontal="center"/>
    </xf>
    <xf borderId="4" fillId="0" fontId="17" numFmtId="3" xfId="0" applyAlignment="1" applyBorder="1" applyFont="1" applyNumberFormat="1">
      <alignment horizontal="center"/>
    </xf>
    <xf borderId="4" fillId="0" fontId="17" numFmtId="4" xfId="0" applyAlignment="1" applyBorder="1" applyFont="1" applyNumberFormat="1">
      <alignment horizontal="center"/>
    </xf>
    <xf borderId="0" fillId="0" fontId="17" numFmtId="1" xfId="0" applyAlignment="1" applyFont="1" applyNumberFormat="1">
      <alignment horizontal="center"/>
    </xf>
    <xf borderId="0" fillId="0" fontId="18" numFmtId="0" xfId="0" applyAlignment="1" applyFont="1">
      <alignment horizontal="left"/>
    </xf>
    <xf borderId="18" fillId="6" fontId="17" numFmtId="0" xfId="0" applyAlignment="1" applyBorder="1" applyFont="1">
      <alignment horizontal="center"/>
    </xf>
    <xf borderId="18" fillId="6" fontId="17" numFmtId="40" xfId="0" applyAlignment="1" applyBorder="1" applyFont="1" applyNumberFormat="1">
      <alignment horizontal="center"/>
    </xf>
    <xf borderId="18" fillId="6" fontId="17" numFmtId="40" xfId="0" applyAlignment="1" applyBorder="1" applyFont="1" applyNumberFormat="1">
      <alignment horizontal="center" shrinkToFit="0" wrapText="1"/>
    </xf>
    <xf borderId="18" fillId="6" fontId="17" numFmtId="40" xfId="0" applyAlignment="1" applyBorder="1" applyFont="1" applyNumberFormat="1">
      <alignment horizontal="center" readingOrder="0"/>
    </xf>
    <xf borderId="18" fillId="6" fontId="17" numFmtId="40" xfId="0" applyAlignment="1" applyBorder="1" applyFont="1" applyNumberFormat="1">
      <alignment horizontal="center" readingOrder="0" shrinkToFit="0" wrapText="1"/>
    </xf>
    <xf borderId="0" fillId="0" fontId="17" numFmtId="40" xfId="0" applyAlignment="1" applyFont="1" applyNumberFormat="1">
      <alignment horizontal="center"/>
    </xf>
    <xf borderId="16" fillId="0" fontId="17" numFmtId="40" xfId="0" applyBorder="1" applyFont="1" applyNumberFormat="1"/>
    <xf borderId="0" fillId="0" fontId="17" numFmtId="40" xfId="0" applyFont="1" applyNumberFormat="1"/>
    <xf borderId="17" fillId="0" fontId="17" numFmtId="40" xfId="0" applyBorder="1" applyFont="1" applyNumberFormat="1"/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ของ Electrical consump Grand Total (GWh) กับ Year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'ตาราง Pivot 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'ตาราง Pivot 1'!$A$2:$A$24</c:f>
            </c:strRef>
          </c:cat>
          <c:val>
            <c:numRef>
              <c:f>'ตาราง Pivot 1'!$B$2:$B$24</c:f>
              <c:numCache/>
            </c:numRef>
          </c:val>
        </c:ser>
        <c:axId val="2125133383"/>
        <c:axId val="255451673"/>
      </c:barChart>
      <c:catAx>
        <c:axId val="2125133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5451673"/>
      </c:catAx>
      <c:valAx>
        <c:axId val="2554516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ของ Electrical consump Grand Total (GWh)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1333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strRef>
              <c:f>'MEA+PEA+DIR'!$A$1</c:f>
            </c:strRef>
          </c:tx>
          <c:spPr>
            <a:solidFill>
              <a:srgbClr val="156082">
                <a:alpha val="30000"/>
              </a:srgbClr>
            </a:solidFill>
            <a:ln cmpd="sng">
              <a:solidFill>
                <a:srgbClr val="156082"/>
              </a:solidFill>
            </a:ln>
          </c:spPr>
          <c:val>
            <c:numRef>
              <c:f>'MEA+PEA+DIR'!$A$2:$A$1000</c:f>
              <c:numCache/>
            </c:numRef>
          </c:val>
        </c:ser>
        <c:ser>
          <c:idx val="1"/>
          <c:order val="1"/>
          <c:tx>
            <c:strRef>
              <c:f>'MEA+PEA+DIR'!$R$1</c:f>
            </c:strRef>
          </c:tx>
          <c:spPr>
            <a:solidFill>
              <a:srgbClr val="E97132">
                <a:alpha val="30000"/>
              </a:srgbClr>
            </a:solidFill>
            <a:ln cmpd="sng">
              <a:solidFill>
                <a:srgbClr val="E97132"/>
              </a:solidFill>
            </a:ln>
          </c:spPr>
          <c:val>
            <c:numRef>
              <c:f>'MEA+PEA+DIR'!$R$2:$R$1000</c:f>
              <c:numCache/>
            </c:numRef>
          </c:val>
        </c:ser>
        <c:axId val="2065712500"/>
        <c:axId val="853703988"/>
      </c:areaChart>
      <c:catAx>
        <c:axId val="20657125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3703988"/>
      </c:catAx>
      <c:valAx>
        <c:axId val="8537039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57125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104775</xdr:rowOff>
    </xdr:from>
    <xdr:ext cx="5715000" cy="3533775"/>
    <xdr:graphicFrame>
      <xdr:nvGraphicFramePr>
        <xdr:cNvPr id="378088697" name="Chart 1" title="แผนภูมิ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1</xdr:row>
      <xdr:rowOff>66675</xdr:rowOff>
    </xdr:from>
    <xdr:ext cx="11239500" cy="6924675"/>
    <xdr:graphicFrame>
      <xdr:nvGraphicFramePr>
        <xdr:cNvPr id="1812793759" name="Chart 2" title="แผนภูมิ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B277" sheet="Master table"/>
  </cacheSource>
  <cacheFields>
    <cacheField name="Year" numFmtId="38">
      <sharedItems containsSemiMixedTypes="0" containsString="0" containsNumber="1" containsInteger="1"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</sharedItems>
    </cacheField>
    <cacheField name="Date" numFmtId="40">
      <sharedItems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ID" numFmtId="40">
      <sharedItems>
        <s v="2002JAN"/>
        <s v="2002FEB"/>
        <s v="2002MAR"/>
        <s v="2002APR"/>
        <s v="2002MAY"/>
        <s v="2002JUN"/>
        <s v="2002JUL"/>
        <s v="2002AUG"/>
        <s v="2002SEP"/>
        <s v="2002OCT"/>
        <s v="2002NOV"/>
        <s v="2002DEC"/>
        <s v="2003JAN"/>
        <s v="2003FEB"/>
        <s v="2003MAR"/>
        <s v="2003APR"/>
        <s v="2003MAY"/>
        <s v="2003JUN"/>
        <s v="2003JUL"/>
        <s v="2003AUG"/>
        <s v="2003SEP"/>
        <s v="2003OCT"/>
        <s v="2003NOV"/>
        <s v="2003DEC"/>
        <s v="2004JAN"/>
        <s v="2004FEB"/>
        <s v="2004MAR"/>
        <s v="2004APR"/>
        <s v="2004MAY"/>
        <s v="2004JUN"/>
        <s v="2004JUL"/>
        <s v="2004AUG"/>
        <s v="2004SEP"/>
        <s v="2004OCT"/>
        <s v="2004NOV"/>
        <s v="2004DEC"/>
        <s v="2005JAN"/>
        <s v="2005FEB"/>
        <s v="2005MAR"/>
        <s v="2005APR"/>
        <s v="2005MAY"/>
        <s v="2005JUN"/>
        <s v="2005JUL"/>
        <s v="2005AUG"/>
        <s v="2005SEP"/>
        <s v="2005OCT"/>
        <s v="2005NOV"/>
        <s v="2005DEC"/>
        <s v="2006JAN"/>
        <s v="2006FEB"/>
        <s v="2006MAR"/>
        <s v="2006APR"/>
        <s v="2006MAY"/>
        <s v="2006JUN"/>
        <s v="2006JUL"/>
        <s v="2006AUG"/>
        <s v="2006SEP"/>
        <s v="2006OCT"/>
        <s v="2006NOV"/>
        <s v="2006DEC"/>
        <s v="2007JAN"/>
        <s v="2007FEB"/>
        <s v="2007MAR"/>
        <s v="2007APR"/>
        <s v="2007MAY"/>
        <s v="2007JUN"/>
        <s v="2007JUL"/>
        <s v="2007AUG"/>
        <s v="2007SEP"/>
        <s v="2007OCT"/>
        <s v="2007NOV"/>
        <s v="2007DEC"/>
        <s v="2008JAN"/>
        <s v="2008FEB"/>
        <s v="2008MAR"/>
        <s v="2008APR"/>
        <s v="2008MAY"/>
        <s v="2008JUN"/>
        <s v="2008JUL"/>
        <s v="2008AUG"/>
        <s v="2008SEP"/>
        <s v="2008OCT"/>
        <s v="2008NOV"/>
        <s v="2008DEC"/>
        <s v="2009JAN"/>
        <s v="2009FEB"/>
        <s v="2009MAR"/>
        <s v="2009APR"/>
        <s v="2009MAY"/>
        <s v="2009JUN"/>
        <s v="2009JUL"/>
        <s v="2009AUG"/>
        <s v="2009SEP"/>
        <s v="2009OCT"/>
        <s v="2009NOV"/>
        <s v="2009DEC"/>
        <s v="2010JAN"/>
        <s v="2010FEB"/>
        <s v="2010MAR"/>
        <s v="2010APR"/>
        <s v="2010MAY"/>
        <s v="2010JUN"/>
        <s v="2010JUL"/>
        <s v="2010AUG"/>
        <s v="2010SEP"/>
        <s v="2010OCT"/>
        <s v="2010NOV"/>
        <s v="2010DEC"/>
        <s v="2011JAN"/>
        <s v="2011FEB"/>
        <s v="2011MAR"/>
        <s v="2011APR"/>
        <s v="2011MAY"/>
        <s v="2011JUN"/>
        <s v="2011JUL"/>
        <s v="2011AUG"/>
        <s v="2011SEP"/>
        <s v="2011OCT"/>
        <s v="2011NOV"/>
        <s v="2011DEC"/>
        <s v="2012JAN"/>
        <s v="2012FEB"/>
        <s v="2012MAR"/>
        <s v="2012APR"/>
        <s v="2012MAY"/>
        <s v="2012JUN"/>
        <s v="2012JUL"/>
        <s v="2012AUG"/>
        <s v="2012SEP"/>
        <s v="2012OCT"/>
        <s v="2012NOV"/>
        <s v="2012DEC"/>
        <s v="2013JAN"/>
        <s v="2013FEB"/>
        <s v="2013MAR"/>
        <s v="2013APR"/>
        <s v="2013MAY"/>
        <s v="2013JUN"/>
        <s v="2013JUL"/>
        <s v="2013AUG"/>
        <s v="2013SEP"/>
        <s v="2013OCT"/>
        <s v="2013NOV"/>
        <s v="2013DEC"/>
        <s v="2014JAN"/>
        <s v="2014FEB"/>
        <s v="2014MAR"/>
        <s v="2014APR"/>
        <s v="2014MAY"/>
        <s v="2014JUN"/>
        <s v="2014JUL"/>
        <s v="2014AUG"/>
        <s v="2014SEP"/>
        <s v="2014OCT"/>
        <s v="2014NOV"/>
        <s v="2014DEC"/>
        <s v="2015JAN"/>
        <s v="2015FEB"/>
        <s v="2015MAR"/>
        <s v="2015APR"/>
        <s v="2015MAY"/>
        <s v="2015JUN"/>
        <s v="2015JUL"/>
        <s v="2015AUG"/>
        <s v="2015SEP"/>
        <s v="2015OCT"/>
        <s v="2015NOV"/>
        <s v="2015DEC"/>
        <s v="2016JAN"/>
        <s v="2016FEB"/>
        <s v="2016MAR"/>
        <s v="2016APR"/>
        <s v="2016MAY"/>
        <s v="2016JUN"/>
        <s v="2016JUL"/>
        <s v="2016AUG"/>
        <s v="2016SEP"/>
        <s v="2016OCT"/>
        <s v="2016NOV"/>
        <s v="2016DEC"/>
        <s v="2017JAN"/>
        <s v="2017FEB"/>
        <s v="2017MAR"/>
        <s v="2017APR"/>
        <s v="2017MAY"/>
        <s v="2017JUN"/>
        <s v="2017JUL"/>
        <s v="2017AUG"/>
        <s v="2017SEP"/>
        <s v="2017OCT"/>
        <s v="2017NOV"/>
        <s v="2017DEC"/>
        <s v="2018JAN"/>
        <s v="2018FEB"/>
        <s v="2018MAR"/>
        <s v="2018APR"/>
        <s v="2018MAY"/>
        <s v="2018JUN"/>
        <s v="2018JUL"/>
        <s v="2018AUG"/>
        <s v="2018SEP"/>
        <s v="2018OCT"/>
        <s v="2018NOV"/>
        <s v="2018DEC"/>
        <s v="2019JAN"/>
        <s v="2019FEB"/>
        <s v="2019MAR"/>
        <s v="2019APR"/>
        <s v="2019MAY"/>
        <s v="2019JUN"/>
        <s v="2019JUL"/>
        <s v="2019AUG"/>
        <s v="2019SEP"/>
        <s v="2019OCT"/>
        <s v="2019NOV"/>
        <s v="2019DEC"/>
        <s v="2020JAN"/>
        <s v="2020FEB"/>
        <s v="2020MAR"/>
        <s v="2020APR"/>
        <s v="2020MAY"/>
        <s v="2020JUN"/>
        <s v="2020JUL"/>
        <s v="2020AUG"/>
        <s v="2020SEP"/>
        <s v="2020OCT"/>
        <s v="2020NOV"/>
        <s v="2020DEC"/>
        <s v="2021JAN"/>
        <s v="2021FEB"/>
        <s v="2021MAR"/>
        <s v="2021APR"/>
        <s v="2021MAY"/>
        <s v="2021JUN"/>
        <s v="2021JUL"/>
        <s v="2021AUG"/>
        <s v="2021SEP"/>
        <s v="2021OCT"/>
        <s v="2021NOV"/>
        <s v="2021DEC"/>
        <s v="2022JAN"/>
        <s v="2022FEB"/>
        <s v="2022MAR"/>
        <s v="2022APR"/>
        <s v="2022MAY"/>
        <s v="2022JUN"/>
        <s v="2022JUL"/>
        <s v="2022AUG"/>
        <s v="2022SEP"/>
        <s v="2022OCT"/>
        <s v="2022NOV"/>
        <s v="2022DEC"/>
        <s v="2023JAN"/>
        <s v="2023FEB"/>
        <s v="2023MAR"/>
        <s v="2023APR"/>
        <s v="2023MAY"/>
        <s v="2023JUN"/>
        <s v="2023JUL"/>
        <s v="2023AUG"/>
        <s v="2023SEP"/>
        <s v="2023OCT"/>
        <s v="2023NOV"/>
        <s v="2023DEC"/>
        <s v="2024JAN"/>
        <s v="2024FEB"/>
        <s v="2024MAR"/>
        <s v="2024APR"/>
        <s v="2024MAY"/>
        <s v="2024JUN"/>
        <s v="2024JUL"/>
        <s v="2024AUG"/>
        <s v="2024SEP"/>
        <s v="2024OCT"/>
        <s v="2024NOV"/>
        <s v="2024DEC"/>
      </sharedItems>
    </cacheField>
    <cacheField name="Residential (&lt; 150 GWh)" numFmtId="38">
      <sharedItems containsSemiMixedTypes="0" containsString="0" containsNumber="1">
        <n v="488.424223"/>
        <n v="509.544568"/>
        <n v="596.52585"/>
        <n v="661.996358"/>
        <n v="652.222252"/>
        <n v="588.045744"/>
        <n v="587.175378"/>
        <n v="573.119913"/>
        <n v="543.055996"/>
        <n v="566.412767"/>
        <n v="548.719807"/>
        <n v="545.585061"/>
        <n v="533.049931"/>
        <n v="503.194307"/>
        <n v="599.286412"/>
        <n v="659.947888"/>
        <n v="677.037024"/>
        <n v="613.141369"/>
        <n v="591.396611"/>
        <n v="599.052006"/>
        <n v="567.479719"/>
        <n v="603.121122"/>
        <n v="558.712305"/>
        <n v="533.617451"/>
        <n v="547.190106"/>
        <n v="523.790884"/>
        <n v="641.263768"/>
        <n v="714.534384"/>
        <n v="703.079885"/>
        <n v="617.655089"/>
        <n v="606.080972"/>
        <n v="598.856976"/>
        <n v="609.152888"/>
        <n v="604.021322"/>
        <n v="594.927249"/>
        <n v="550.540105"/>
        <n v="548.597109"/>
        <n v="575.827701"/>
        <n v="654.415432"/>
        <n v="715.330834"/>
        <n v="745.582235"/>
        <n v="656.512672"/>
        <n v="620.200205"/>
        <n v="600.520085"/>
        <n v="598.814994"/>
        <n v="625.861334"/>
        <n v="598.585361"/>
        <n v="561.548712"/>
        <n v="568.671848"/>
        <n v="561.775656"/>
        <n v="688.295685"/>
        <n v="736.510796"/>
        <n v="716.447544"/>
        <n v="657.995691"/>
        <n v="646.638699"/>
        <n v="633.262857"/>
        <n v="630.939093"/>
        <n v="638.781932"/>
        <n v="616.452112"/>
        <n v="600.623892"/>
        <n v="559.352761"/>
        <n v="543.200859"/>
        <n v="698.60245"/>
        <n v="730.670858"/>
        <n v="721.805209"/>
        <n v="686.360866"/>
        <n v="655.621518"/>
        <n v="656.61768"/>
        <n v="635.098368"/>
        <n v="641.800856"/>
        <n v="617.65013"/>
        <n v="596.744881"/>
        <n v="591.75301"/>
        <n v="586.616695"/>
        <n v="661.166378"/>
        <n v="732.477479"/>
        <n v="705.467034"/>
        <n v="664.410298"/>
        <n v="664.951135"/>
        <n v="671.973705"/>
        <n v="652.457784"/>
        <n v="685.140835"/>
        <n v="614.139905"/>
        <n v="573.848384"/>
        <n v="593.13147"/>
        <n v="619.000741"/>
        <n v="785.637867"/>
        <n v="806.361989"/>
        <n v="798.430598"/>
        <n v="694.782645"/>
        <n v="696.69247"/>
        <n v="706.866527"/>
        <n v="691.149291"/>
        <n v="703.84643"/>
        <n v="643.814257"/>
        <n v="603.325989"/>
        <n v="656.661226"/>
        <n v="651.242937"/>
        <n v="777.312775"/>
        <n v="844.200701"/>
        <n v="862.250529"/>
        <n v="740.321557"/>
        <n v="712.254944"/>
        <n v="679.668578"/>
        <n v="663.628662"/>
        <n v="693.552817"/>
        <n v="617.225496"/>
        <n v="638.001683"/>
        <n v="627.396185"/>
        <n v="620.555272"/>
        <n v="747.005312"/>
        <n v="765.435973"/>
        <n v="822.322908"/>
        <n v="756.595195"/>
        <n v="760.185774"/>
        <n v="727.795468"/>
        <n v="710.920563"/>
        <n v="719.024216"/>
        <n v="691.462866"/>
        <n v="652.646203"/>
        <n v="675.009162"/>
        <n v="682.863886"/>
        <n v="808.221412"/>
        <n v="817.958771"/>
        <n v="845.107235"/>
        <n v="715.536095"/>
        <n v="709.972237"/>
        <n v="693.346887"/>
        <n v="676.783452"/>
        <n v="717.651095"/>
        <n v="716.630223"/>
        <n v="713.954292"/>
        <n v="662.103167"/>
        <n v="624.321937"/>
        <n v="753.738686"/>
        <n v="830.171313"/>
        <n v="849.776715"/>
        <n v="737.21938"/>
        <n v="714.985759"/>
        <n v="696.772935"/>
        <n v="680.341602"/>
        <n v="697.795252"/>
        <n v="663.361892"/>
        <n v="638.566575"/>
        <n v="602.410606"/>
        <n v="597.506893"/>
        <n v="806.067707"/>
        <n v="862.753297"/>
        <n v="925.965734"/>
        <n v="783.068259"/>
        <n v="741.683261"/>
        <n v="699.552332"/>
        <n v="670.899347"/>
        <n v="696.842711"/>
        <n v="666.30546"/>
        <n v="649.840354"/>
        <n v="609.835812"/>
        <n v="583.685892"/>
        <n v="795.279505"/>
        <n v="823.63664"/>
        <n v="895.406386"/>
        <n v="789.501859"/>
        <n v="759.376083"/>
        <n v="688.605657"/>
        <n v="678.369669"/>
        <n v="692.246208"/>
        <n v="677.12701"/>
        <n v="662.848844"/>
        <n v="657.714822"/>
        <n v="593.680701"/>
        <n v="748.665855"/>
        <n v="859.758134"/>
        <n v="927.456286"/>
        <n v="755.178801"/>
        <n v="705.329563"/>
        <n v="693.741006"/>
        <n v="673.365368"/>
        <n v="686.300392"/>
        <n v="626.752678"/>
        <n v="626.933421"/>
        <n v="648.051639"/>
        <n v="596.118708"/>
        <n v="770.09097"/>
        <n v="816.551141"/>
        <n v="865.721238"/>
        <n v="744.278145"/>
        <n v="717.716923"/>
        <n v="702.33838"/>
        <n v="688.64533"/>
        <n v="692.52898"/>
        <n v="626.638901"/>
        <n v="622.799502"/>
        <n v="607.679377"/>
        <n v="599.565873"/>
        <n v="766.811127"/>
        <n v="799.409539"/>
        <n v="844.431826"/>
        <n v="743.279558"/>
        <n v="735.728791"/>
        <n v="691.543296"/>
        <n v="662.512351"/>
        <n v="704.859945"/>
        <n v="650.959494"/>
        <n v="654.679192"/>
        <n v="646.126577"/>
        <n v="622.999791"/>
        <n v="782.866768"/>
        <n v="848.987071"/>
        <n v="897.483505"/>
        <n v="730.585154"/>
        <n v="716.479296"/>
        <n v="663.347792"/>
        <n v="624.986444"/>
        <n v="664.470892"/>
        <n v="627.511487"/>
        <n v="591.373088"/>
        <n v="653.610423"/>
        <n v="640.665056"/>
        <n v="784.403113"/>
        <n v="902.799742"/>
        <n v="1010.073895"/>
        <n v="937.347198"/>
        <n v="929.441975"/>
        <n v="828.024955"/>
        <n v="779.147337"/>
        <n v="644.806949"/>
        <n v="584.622884"/>
        <n v="594.937927"/>
        <n v="599.039183"/>
        <n v="608.681016"/>
        <n v="804.85234"/>
        <n v="878.786664"/>
        <n v="934.903698"/>
        <n v="794.48781"/>
        <n v="732.920053"/>
        <n v="690.466917"/>
        <n v="630.262513"/>
        <n v="628.258668"/>
        <n v="578.731096"/>
        <n v="548.912913"/>
        <n v="584.878711"/>
        <n v="595.134668"/>
        <n v="765.017232"/>
        <n v="790.225927"/>
        <n v="817.941076"/>
        <n v="710.50844"/>
        <n v="701.447899"/>
        <n v="660.588169"/>
        <n v="626.284259"/>
        <n v="605.029515"/>
        <n v="585.534702"/>
        <n v="604.410599"/>
        <n v="580.346749"/>
        <n v="581.626212"/>
        <n v="710.826346"/>
        <n v="933.975842"/>
        <n v="953.768635"/>
        <n v="800.570964"/>
        <n v="672.725639"/>
        <n v="635.399241"/>
        <n v="598.955034"/>
        <n v="607.561518"/>
        <n v="578.859221"/>
        <n v="573.839036"/>
        <n v="580.933521"/>
        <n v="592.284293"/>
        <n v="774.307589"/>
        <n v="876.613947"/>
        <n v="926.254643"/>
        <n v="665.627183"/>
        <n v="601.452183"/>
        <n v="583.788723"/>
        <n v="569.041506"/>
        <n v="596.342218"/>
        <n v="558.739496"/>
        <n v="540.025449"/>
      </sharedItems>
    </cacheField>
    <cacheField name="Residential (&gt; 150 GWh)" numFmtId="38">
      <sharedItems containsSemiMixedTypes="0" containsString="0" containsNumber="1">
        <n v="1035.660954"/>
        <n v="1087.921563"/>
        <n v="1245.535352"/>
        <n v="1386.724014"/>
        <n v="1337.649917"/>
        <n v="1330.563978"/>
        <n v="1355.786412"/>
        <n v="1308.853831"/>
        <n v="1262.871952"/>
        <n v="1278.620121"/>
        <n v="1235.717289"/>
        <n v="1236.441118"/>
        <n v="1154.410863"/>
        <n v="1143.631608"/>
        <n v="1361.970506"/>
        <n v="1481.579358"/>
        <n v="1511.320974"/>
        <n v="1433.08585"/>
        <n v="1391.058087"/>
        <n v="1453.164121"/>
        <n v="1349.155854"/>
        <n v="1407.944336"/>
        <n v="1380.309822"/>
        <n v="1222.878444"/>
        <n v="1207.822933"/>
        <n v="1190.914675"/>
        <n v="1453.126804"/>
        <n v="1639.97337"/>
        <n v="1594.646613"/>
        <n v="1471.072958"/>
        <n v="1525.010058"/>
        <n v="1496.097627"/>
        <n v="1475.789099"/>
        <n v="1487.859721"/>
        <n v="1468.302742"/>
        <n v="1216.612657"/>
        <n v="1209.535996"/>
        <n v="1349.295817"/>
        <n v="1474.521291"/>
        <n v="1638.933928"/>
        <n v="1749.554933"/>
        <n v="1624.51021"/>
        <n v="1568.409722"/>
        <n v="1542.654341"/>
        <n v="1539.519437"/>
        <n v="1550.171642"/>
        <n v="1437.89173"/>
        <n v="1295.100553"/>
        <n v="1319.430925"/>
        <n v="1396.408643"/>
        <n v="1632.795843"/>
        <n v="1709.909984"/>
        <n v="1686.825732"/>
        <n v="1655.956298"/>
        <n v="1653.797509"/>
        <n v="1652.599255"/>
        <n v="1642.158582"/>
        <n v="1613.377986"/>
        <n v="1635.196224"/>
        <n v="1552.530129"/>
        <n v="1352.87739"/>
        <n v="1411.389255"/>
        <n v="1787.604391"/>
        <n v="1826.02929"/>
        <n v="1769.685855"/>
        <n v="1865.489252"/>
        <n v="1747.475426"/>
        <n v="1783.340523"/>
        <n v="1767.150089"/>
        <n v="1715.622634"/>
        <n v="1604.796748"/>
        <n v="1562.997641"/>
        <n v="1572.89772"/>
        <n v="1591.79186"/>
        <n v="1733.893797"/>
        <n v="1956.294122"/>
        <n v="1840.797708"/>
        <n v="1789.788562"/>
        <n v="1833.431445"/>
        <n v="1850.158354"/>
        <n v="1786.101198"/>
        <n v="1865.002542"/>
        <n v="1621.780445"/>
        <n v="1444.874754"/>
        <n v="1426.185337"/>
        <n v="1591.097088"/>
        <n v="1903.662252"/>
        <n v="1960.364185"/>
        <n v="1941.688516"/>
        <n v="1895.952102"/>
        <n v="1913.122142"/>
        <n v="1993.911408"/>
        <n v="1934.3413"/>
        <n v="1897.247742"/>
        <n v="1794.648612"/>
        <n v="1661.24218"/>
        <n v="1771.087871"/>
        <n v="1813.330069"/>
        <n v="2095.302418"/>
        <n v="2290.186574"/>
        <n v="2442.081415"/>
        <n v="2266.981511"/>
        <n v="2194.336491"/>
        <n v="2081.889895"/>
        <n v="2038.147452"/>
        <n v="2016.425974"/>
        <n v="1819.360625"/>
        <n v="1848.352475"/>
        <n v="1712.650329"/>
        <n v="1739.667946"/>
        <n v="1950.392272"/>
        <n v="1975.924197"/>
        <n v="2223.245753"/>
        <n v="2156.279408"/>
        <n v="2172.714603"/>
        <n v="2173.52556"/>
        <n v="2128.532012"/>
        <n v="2080.122028"/>
        <n v="2013.757053"/>
        <n v="1871.298395"/>
        <n v="1965.580969"/>
        <n v="2062.611145"/>
        <n v="2379.503124"/>
        <n v="2483.590202"/>
        <n v="2623.54568"/>
        <n v="2353.946645"/>
        <n v="2335.450829"/>
        <n v="2312.042005"/>
        <n v="2209.896494"/>
        <n v="2312.201623"/>
        <n v="2355.079828"/>
        <n v="2280.727989"/>
        <n v="2142.641693"/>
        <n v="2139.773787"/>
        <n v="2503.368156"/>
        <n v="2735.559531"/>
        <n v="2858.055436"/>
        <n v="2558.358955"/>
        <n v="2496.29659"/>
        <n v="2490.246875"/>
        <n v="2397.496302"/>
        <n v="2415.46291"/>
        <n v="2320.246053"/>
        <n v="2050.713631"/>
        <n v="1884.427578"/>
        <n v="1939.853715"/>
        <n v="2462.790894"/>
        <n v="2723.561795"/>
        <n v="2976.837828"/>
        <n v="2848.246508"/>
        <n v="2754.388865"/>
        <n v="2679.757216"/>
        <n v="2566.880383"/>
        <n v="2605.845597"/>
        <n v="2516.312007"/>
        <n v="2331.370539"/>
        <n v="2066.228485"/>
        <n v="2097.802409"/>
        <n v="2682.524956"/>
        <n v="2785.928676"/>
        <n v="3087.852311"/>
        <n v="3075.623804"/>
        <n v="2966.790557"/>
        <n v="2862.748265"/>
        <n v="2790.424268"/>
        <n v="2765.05516"/>
        <n v="2776.595753"/>
        <n v="2672.359579"/>
        <n v="2555.769497"/>
        <n v="2333.348769"/>
        <n v="2922.648277"/>
        <n v="3335.09408"/>
        <n v="3643.98259"/>
        <n v="3118.646327"/>
        <n v="2999.511532"/>
        <n v="3141.600121"/>
        <n v="2975.983816"/>
        <n v="2943.101397"/>
        <n v="2794.628764"/>
        <n v="2613.15853"/>
        <n v="2596.41434"/>
        <n v="2428.593955"/>
        <n v="3027.264104"/>
        <n v="3187.678887"/>
        <n v="3344.708397"/>
        <n v="3163.978305"/>
        <n v="3125.691223"/>
        <n v="3243.757884"/>
        <n v="3162.851836"/>
        <n v="3071.29424"/>
        <n v="2832.509507"/>
        <n v="2697.736042"/>
        <n v="2493.081046"/>
        <n v="2531.512317"/>
        <n v="3079.456984"/>
        <n v="3176.554665"/>
        <n v="3322.348876"/>
        <n v="3263.965215"/>
        <n v="3259.336515"/>
        <n v="3203.753308"/>
        <n v="3067.72711"/>
        <n v="3276.362908"/>
        <n v="3079.52499"/>
        <n v="2989.798136"/>
        <n v="2909.781936"/>
        <n v="2910.687831"/>
        <n v="3472.838649"/>
        <n v="3848.325119"/>
        <n v="4098.949714"/>
        <n v="3626.678594"/>
        <n v="3641.538559"/>
        <n v="3517.646529"/>
        <n v="3245.776244"/>
        <n v="3448.950794"/>
        <n v="3222.363587"/>
        <n v="2841.149543"/>
        <n v="3204.595796"/>
        <n v="3091.240325"/>
        <n v="3645.795052"/>
        <n v="4066.338251"/>
        <n v="4523.740474"/>
        <n v="4046.314548"/>
        <n v="3908.94641"/>
        <n v="3723.297908"/>
        <n v="3711.480958"/>
        <n v="3349.214858"/>
        <n v="3161.328056"/>
        <n v="3138.210186"/>
        <n v="2882.602687"/>
        <n v="2962.627674"/>
        <n v="3703.287782"/>
        <n v="3979.368446"/>
        <n v="4384.805787"/>
        <n v="4451.551056"/>
        <n v="4357.36518"/>
        <n v="4355.520305"/>
        <n v="3941.833205"/>
        <n v="3949.929667"/>
        <n v="3668.979336"/>
        <n v="3222.303847"/>
        <n v="3427.605064"/>
        <n v="3349.810938"/>
        <n v="3943.953038"/>
        <n v="4092.191432"/>
        <n v="4193.792662"/>
        <n v="4190.66915"/>
        <n v="4131.289887"/>
        <n v="4046.489189"/>
        <n v="3794.284059"/>
        <n v="3579.330199"/>
        <n v="3567.765523"/>
        <n v="3383.191277"/>
        <n v="3058.035844"/>
        <n v="3128.690046"/>
        <n v="3727.576039"/>
        <n v="4762.80925"/>
        <n v="4995.565255"/>
        <n v="4548.113488"/>
        <n v="4575.223212"/>
        <n v="4511.856676"/>
        <n v="4222.624484"/>
        <n v="4181.899123"/>
        <n v="3955.942867"/>
        <n v="3829.080968"/>
        <n v="3764.30572"/>
        <n v="3845.58221"/>
        <n v="4670.464609"/>
        <n v="5358.563605"/>
        <n v="5631.961569"/>
        <n v="4907.124286"/>
        <n v="4565.508123"/>
        <n v="4669.578196"/>
        <n v="4454.728954"/>
        <n v="4444.235667"/>
        <n v="4230.018805"/>
        <n v="3780.030421"/>
      </sharedItems>
    </cacheField>
    <cacheField name="Residential Total" numFmtId="38">
      <sharedItems containsSemiMixedTypes="0" containsString="0" containsNumber="1">
        <n v="1524.085177"/>
        <n v="1597.466131"/>
        <n v="1842.061202"/>
        <n v="2048.720372"/>
        <n v="1989.872169"/>
        <n v="1918.609722"/>
        <n v="1942.96179"/>
        <n v="1881.973744"/>
        <n v="1805.927948"/>
        <n v="1845.032888"/>
        <n v="1784.437096"/>
        <n v="1782.026179"/>
        <n v="1687.460794"/>
        <n v="1646.825915"/>
        <n v="1961.256918"/>
        <n v="2141.527246"/>
        <n v="2188.357998"/>
        <n v="2046.227219"/>
        <n v="1982.454698"/>
        <n v="2052.216127"/>
        <n v="1916.635573"/>
        <n v="2011.065458"/>
        <n v="1939.022127"/>
        <n v="1756.495895"/>
        <n v="1755.013039"/>
        <n v="1714.705559"/>
        <n v="2094.390572"/>
        <n v="2354.507754"/>
        <n v="2297.726498"/>
        <n v="2088.728047"/>
        <n v="2131.09103"/>
        <n v="2094.954603"/>
        <n v="2084.941987"/>
        <n v="2091.881043"/>
        <n v="2063.229991"/>
        <n v="1767.152762"/>
        <n v="1758.133105"/>
        <n v="1925.123518"/>
        <n v="2128.936723"/>
        <n v="2354.264762"/>
        <n v="2495.137168"/>
        <n v="2281.022882"/>
        <n v="2188.609927"/>
        <n v="2143.174426"/>
        <n v="2138.334431"/>
        <n v="2176.032976"/>
        <n v="2036.477091"/>
        <n v="1856.649265"/>
        <n v="1888.102773"/>
        <n v="1958.184299"/>
        <n v="2321.091528"/>
        <n v="2446.42078"/>
        <n v="2403.273276"/>
        <n v="2313.951989"/>
        <n v="2300.436208"/>
        <n v="2285.862112"/>
        <n v="2273.097675"/>
        <n v="2252.159918"/>
        <n v="2251.648336"/>
        <n v="2153.154021"/>
        <n v="1912.230151"/>
        <n v="1954.590114"/>
        <n v="2486.206841"/>
        <n v="2556.700148"/>
        <n v="2491.491064"/>
        <n v="2551.850118"/>
        <n v="2403.096944"/>
        <n v="2439.958203"/>
        <n v="2402.248457"/>
        <n v="2357.42349"/>
        <n v="2222.446878"/>
        <n v="2159.742522"/>
        <n v="2164.65073"/>
        <n v="2178.408555"/>
        <n v="2395.060175"/>
        <n v="2688.771601"/>
        <n v="2546.264742"/>
        <n v="2454.19886"/>
        <n v="2498.38258"/>
        <n v="2522.132059"/>
        <n v="2438.558982"/>
        <n v="2550.143377"/>
        <n v="2235.92035"/>
        <n v="2018.723138"/>
        <n v="2019.316807"/>
        <n v="2210.097829"/>
        <n v="2689.300119"/>
        <n v="2766.726174"/>
        <n v="2740.119114"/>
        <n v="2590.734747"/>
        <n v="2609.814612"/>
        <n v="2700.777935"/>
        <n v="2625.490591"/>
        <n v="2601.094172"/>
        <n v="2438.462869"/>
        <n v="2264.568169"/>
        <n v="2427.749097"/>
        <n v="2464.573006"/>
        <n v="2872.615193"/>
        <n v="3134.387275"/>
        <n v="3304.331944"/>
        <n v="3007.303068"/>
        <n v="2906.591435"/>
        <n v="2761.558473"/>
        <n v="2701.776114"/>
        <n v="2709.978791"/>
        <n v="2436.586121"/>
        <n v="2486.354158"/>
        <n v="2340.046514"/>
        <n v="2360.223218"/>
        <n v="2697.397584"/>
        <n v="2741.36017"/>
        <n v="3045.568661"/>
        <n v="2912.874603"/>
        <n v="2932.900377"/>
        <n v="2901.321028"/>
        <n v="2839.452575"/>
        <n v="2799.146244"/>
        <n v="2705.219919"/>
        <n v="2523.944598"/>
        <n v="2640.590131"/>
        <n v="2745.475031"/>
        <n v="3187.724536"/>
        <n v="3301.548973"/>
        <n v="3468.652915"/>
        <n v="3069.48274"/>
        <n v="3045.423066"/>
        <n v="3005.388892"/>
        <n v="2886.679946"/>
        <n v="3029.852718"/>
        <n v="3071.710051"/>
        <n v="2994.682281"/>
        <n v="2804.74486"/>
        <n v="2764.095724"/>
        <n v="3257.106842"/>
        <n v="3565.730844"/>
        <n v="3707.832151"/>
        <n v="3295.578335"/>
        <n v="3211.282349"/>
        <n v="3187.01981"/>
        <n v="3077.837904"/>
        <n v="3113.258162"/>
        <n v="2983.607945"/>
        <n v="2689.280206"/>
        <n v="2486.838184"/>
        <n v="2537.360608"/>
        <n v="3268.858601"/>
        <n v="3586.315092"/>
        <n v="3902.803562"/>
        <n v="3631.314767"/>
        <n v="3496.072126"/>
        <n v="3379.309548"/>
        <n v="3237.77973"/>
        <n v="3302.688308"/>
        <n v="3182.617467"/>
        <n v="2981.210893"/>
        <n v="2676.064297"/>
        <n v="2681.488301"/>
        <n v="3477.804461"/>
        <n v="3609.565316"/>
        <n v="3983.258697"/>
        <n v="3865.125663"/>
        <n v="3726.16664"/>
        <n v="3551.353922"/>
        <n v="3468.793937"/>
        <n v="3457.301368"/>
        <n v="3453.722763"/>
        <n v="3335.208423"/>
        <n v="3213.484319"/>
        <n v="2927.02947"/>
        <n v="3671.314132"/>
        <n v="4194.852214"/>
        <n v="4571.438876"/>
        <n v="3873.825128"/>
        <n v="3704.841095"/>
        <n v="3835.341127"/>
        <n v="3649.349184"/>
        <n v="3629.401789"/>
        <n v="3421.381442"/>
        <n v="3240.091951"/>
        <n v="3244.465979"/>
        <n v="3024.712663"/>
        <n v="3797.355074"/>
        <n v="4004.230028"/>
        <n v="4210.429635"/>
        <n v="3908.25645"/>
        <n v="3843.408146"/>
        <n v="3946.096264"/>
        <n v="3851.497166"/>
        <n v="3763.82322"/>
        <n v="3459.148408"/>
        <n v="3320.535544"/>
        <n v="3100.760423"/>
        <n v="3131.07819"/>
        <n v="3846.268111"/>
        <n v="3975.964204"/>
        <n v="4166.780702"/>
        <n v="4007.244773"/>
        <n v="3995.065306"/>
        <n v="3895.296604"/>
        <n v="3730.239461"/>
        <n v="3981.222853"/>
        <n v="3730.484484"/>
        <n v="3644.477328"/>
        <n v="3555.908513"/>
        <n v="3533.687622"/>
        <n v="4255.705417"/>
        <n v="4697.31219"/>
        <n v="4996.433219"/>
        <n v="4357.263748"/>
        <n v="4358.017855"/>
        <n v="4180.994321"/>
        <n v="3870.762688"/>
        <n v="4113.421686"/>
        <n v="3849.875074"/>
        <n v="3432.522631"/>
        <n v="3858.206219"/>
        <n v="3731.905381"/>
        <n v="4430.198165"/>
        <n v="4969.137993"/>
        <n v="5533.814369"/>
        <n v="4983.661746"/>
        <n v="4838.388385"/>
        <n v="4551.322863"/>
        <n v="4490.628295"/>
        <n v="3994.021807"/>
        <n v="3745.95094"/>
        <n v="3733.148113"/>
        <n v="3481.64187"/>
        <n v="3571.30869"/>
        <n v="4508.140122"/>
        <n v="4858.15511"/>
        <n v="5319.709485"/>
        <n v="5246.038866"/>
        <n v="5090.285233"/>
        <n v="5045.987222"/>
        <n v="4572.095718"/>
        <n v="4578.188335"/>
        <n v="4247.710432"/>
        <n v="3771.21676"/>
        <n v="4012.483775"/>
        <n v="3944.945606"/>
        <n v="4708.97027"/>
        <n v="4882.417359"/>
        <n v="5011.733738"/>
        <n v="4901.17759"/>
        <n v="4832.737786"/>
        <n v="4707.077358"/>
        <n v="4420.568318"/>
        <n v="4184.359714"/>
        <n v="4153.300225"/>
        <n v="3987.601876"/>
        <n v="3638.382593"/>
        <n v="3710.316258"/>
        <n v="4438.402385"/>
        <n v="5696.785092"/>
        <n v="5949.33389"/>
        <n v="5348.684452"/>
        <n v="5247.948851"/>
        <n v="5147.255917"/>
        <n v="4821.579518"/>
        <n v="4789.460641"/>
        <n v="4534.802088"/>
        <n v="4402.920004"/>
        <n v="4345.239241"/>
        <n v="4437.866503"/>
        <n v="5444.772198"/>
        <n v="6235.177552"/>
        <n v="6558.216212"/>
        <n v="5572.751469"/>
        <n v="5166.960306"/>
        <n v="5253.366919"/>
        <n v="5023.77046"/>
        <n v="5040.577885"/>
        <n v="4788.758301"/>
        <n v="4320.05587"/>
      </sharedItems>
    </cacheField>
    <cacheField name="Small General (GWh)" numFmtId="38">
      <sharedItems containsSemiMixedTypes="0" containsString="0" containsNumber="1">
        <n v="693.458475"/>
        <n v="719.099588"/>
        <n v="816.166851"/>
        <n v="863.480627"/>
        <n v="883.57313"/>
        <n v="855.439391"/>
        <n v="852.014464"/>
        <n v="830.148604"/>
        <n v="811.13711"/>
        <n v="816.336117"/>
        <n v="792.464497"/>
        <n v="817.444216"/>
        <n v="757.776958"/>
        <n v="758.889416"/>
        <n v="876.750098"/>
        <n v="903.016093"/>
        <n v="944.976583"/>
        <n v="911.957596"/>
        <n v="902.172487"/>
        <n v="871.598621"/>
        <n v="853.473565"/>
        <n v="896.053965"/>
        <n v="866.166109"/>
        <n v="799.762059"/>
        <n v="794.73033646"/>
        <n v="790.586456"/>
        <n v="930.870654"/>
        <n v="983.541366"/>
        <n v="990.489011"/>
        <n v="934.301518"/>
        <n v="949.259557"/>
        <n v="931.747097"/>
        <n v="941.584914"/>
        <n v="961.437491"/>
        <n v="958.806118"/>
        <n v="865.92137"/>
        <n v="855.129106"/>
        <n v="920.302917"/>
        <n v="1003.356064"/>
        <n v="1044.451135"/>
        <n v="1119.783731"/>
        <n v="1062.765867"/>
        <n v="1022.285473"/>
        <n v="1003.707096"/>
        <n v="1001.279619"/>
        <n v="1009.967943"/>
        <n v="960.366848"/>
        <n v="890.732147"/>
        <n v="906.779417"/>
        <n v="946.484827"/>
        <n v="1082.54976"/>
        <n v="1081.311342"/>
        <n v="1100.251702"/>
        <n v="1072.909056"/>
        <n v="1074.38288"/>
        <n v="1079.13771"/>
        <n v="1067.140711"/>
        <n v="1057.63763"/>
        <n v="1070.501545"/>
        <n v="1019.393016"/>
        <n v="939.214141"/>
        <n v="956.153152"/>
        <n v="1157.137156"/>
        <n v="1145.355066"/>
        <n v="1148.460242"/>
        <n v="1186.077837"/>
        <n v="1135.607649"/>
        <n v="1140.461222"/>
        <n v="1136.077815"/>
        <n v="1119.40739"/>
        <n v="1076.539571"/>
        <n v="1066.445757"/>
        <n v="1064.515402"/>
        <n v="1069.037507"/>
        <n v="1146.193071"/>
        <n v="1208.669858"/>
        <n v="1193.006329"/>
        <n v="1173.209958"/>
        <n v="1192.184463"/>
        <n v="1208.532527"/>
        <n v="1170.353513"/>
        <n v="1205.967799"/>
        <n v="1086.423289"/>
        <n v="1011.602607"/>
        <n v="986.390448"/>
        <n v="1078.512125"/>
        <n v="1267.638614"/>
        <n v="1233.772831"/>
        <n v="1261.670523"/>
        <n v="1222.870651"/>
        <n v="1226.525376"/>
        <n v="1265.789161"/>
        <n v="1243.44409"/>
        <n v="1225.606733"/>
        <n v="1180.627977"/>
        <n v="1149.449255"/>
        <n v="1188.888305"/>
        <n v="1211.592234"/>
        <n v="1344.719287"/>
        <n v="1378.663164"/>
        <n v="1450.252927"/>
        <n v="1375.225965"/>
        <n v="1349.377844"/>
        <n v="1293.269775"/>
        <n v="1278.685105"/>
        <n v="1279.066042"/>
        <n v="1185.143738"/>
        <n v="1221.472851"/>
        <n v="1156.944315"/>
        <n v="1162.926067"/>
        <n v="1284.658579"/>
        <n v="1251.240262"/>
        <n v="1396.444364"/>
        <n v="1375.337105"/>
        <n v="1370.252499"/>
        <n v="1361.345901"/>
        <n v="1327.1864"/>
        <n v="1300.832688"/>
        <n v="1252.193308"/>
        <n v="1206.833485"/>
        <n v="1245.531214"/>
        <n v="1300.399879"/>
        <n v="1456.87658"/>
        <n v="1432.528553"/>
        <n v="1523.727889"/>
        <n v="1403.040467"/>
        <n v="1395.485444"/>
        <n v="1380.272627"/>
        <n v="1342.690744"/>
        <n v="1506.901442"/>
        <n v="1528.079545"/>
        <n v="1497.757715"/>
        <n v="1429.726371"/>
        <n v="1400.69674"/>
        <n v="1588.714223"/>
        <n v="1621.703676"/>
        <n v="1708.374264"/>
        <n v="1594.986781"/>
        <n v="1567.891311"/>
        <n v="1554.712524"/>
        <n v="1544.482437"/>
        <n v="1528.549956"/>
        <n v="1480.919326"/>
        <n v="1353.391931"/>
        <n v="1280.008942"/>
        <n v="1303.677823"/>
        <n v="1593.464003"/>
        <n v="1640.513375"/>
        <n v="1771.277035"/>
        <n v="1705.391931"/>
        <n v="1648.531108"/>
        <n v="1625.188872"/>
        <n v="1601.780363"/>
        <n v="1587.59349"/>
        <n v="1560.763205"/>
        <n v="1488.738366"/>
        <n v="1365.371145"/>
        <n v="1383.366886"/>
        <n v="1669.819274"/>
        <n v="1656.259034"/>
        <n v="1811.358758"/>
        <n v="1788.67298"/>
        <n v="1758.373346"/>
        <n v="1688.792878"/>
        <n v="1693.317904"/>
        <n v="1650.396703"/>
        <n v="1665.214151"/>
        <n v="1636.619727"/>
        <n v="1576.431773"/>
        <n v="1475.698964"/>
        <n v="1754.393487"/>
        <n v="1840.715497"/>
        <n v="1987.473044"/>
        <n v="1800.035698"/>
        <n v="1742.916972"/>
        <n v="1790.833611"/>
        <n v="1748.976591"/>
        <n v="1718.326954"/>
        <n v="1666.683971"/>
        <n v="1604.387627"/>
        <n v="1582.072699"/>
        <n v="1514.153148"/>
        <n v="1799.454402"/>
        <n v="1781.308378"/>
        <n v="1888.161917"/>
        <n v="1828.074063"/>
        <n v="1802.496332"/>
        <n v="1854.597938"/>
        <n v="1833.118711"/>
        <n v="1767.647694"/>
        <n v="1676.038288"/>
        <n v="1635.112136"/>
        <n v="1559.452103"/>
        <n v="1555.771856"/>
        <n v="1822.31352"/>
        <n v="1786.19789"/>
        <n v="1891.61849"/>
        <n v="1863.630525"/>
        <n v="1847.35363"/>
        <n v="1820.686989"/>
        <n v="1797.468535"/>
        <n v="1840.367649"/>
        <n v="1773.850675"/>
        <n v="1760.17305"/>
        <n v="1711.706002"/>
        <n v="1698.776523"/>
        <n v="1950.275479"/>
        <n v="1989.657576"/>
        <n v="2098.495455"/>
        <n v="1939.750949"/>
        <n v="1934.591164"/>
        <n v="1897.495287"/>
        <n v="1809.385189"/>
        <n v="1865.018407"/>
        <n v="1782.847757"/>
        <n v="1663.504061"/>
        <n v="1800.596596"/>
        <n v="1746.813442"/>
        <n v="1935.957961"/>
        <n v="1876.287799"/>
        <n v="1770.493209"/>
        <n v="1726.349338"/>
        <n v="1822.083729"/>
        <n v="1793.014314"/>
        <n v="1782.819518"/>
        <n v="1674.732886"/>
        <n v="1590.690504"/>
        <n v="1595.920818"/>
        <n v="1484.234998"/>
        <n v="1502.036448"/>
        <n v="1816.52035"/>
        <n v="1812.24871"/>
        <n v="1866.004404"/>
        <n v="1886.28965"/>
        <n v="1842.085021"/>
        <n v="1782.231528"/>
        <n v="1698.745293"/>
        <n v="1742.146247"/>
        <n v="1687.212054"/>
        <n v="1597.00054"/>
        <n v="1652.715777"/>
        <n v="1605.147451"/>
        <n v="1833.368454"/>
        <n v="1817.723581"/>
        <n v="1891.562539"/>
        <n v="1915.400684"/>
        <n v="1910.882661"/>
        <n v="1895.715467"/>
        <n v="1837.943332"/>
        <n v="1766.320564"/>
        <n v="1759.264545"/>
        <n v="1719.966766"/>
        <n v="1620.012487"/>
        <n v="1619.875598"/>
        <n v="1842.344388"/>
        <n v="2056.022771"/>
        <n v="2138.788429"/>
        <n v="2018.887731"/>
        <n v="2018.429025"/>
        <n v="1983.177509"/>
        <n v="1921.216868"/>
        <n v="1899.349112"/>
        <n v="1835.686345"/>
        <n v="1827.52988"/>
        <n v="1816.237999"/>
        <n v="1829.178465"/>
        <n v="2092.620836"/>
        <n v="2174.43788"/>
        <n v="2275.172421"/>
        <n v="2075.359053"/>
        <n v="2006.128075"/>
        <n v="2033.810715"/>
        <n v="1970.534725"/>
        <n v="1968.236445"/>
        <n v="1906.012087"/>
        <n v="1812.582303"/>
      </sharedItems>
    </cacheField>
    <cacheField name="Medium General (GWh)" numFmtId="38">
      <sharedItems containsSemiMixedTypes="0" containsString="0" containsNumber="1">
        <n v="1415.308196"/>
        <n v="1405.784701"/>
        <n v="1663.900237"/>
        <n v="1573.977095"/>
        <n v="1669.527057"/>
        <n v="1643.717774"/>
        <n v="1682.320069"/>
        <n v="1639.224849"/>
        <n v="1605.842138"/>
        <n v="1622.022301"/>
        <n v="1564.505578"/>
        <n v="1585.488192"/>
        <n v="1498.879855"/>
        <n v="1471.806191"/>
        <n v="1729.986069"/>
        <n v="1567.723371"/>
        <n v="1746.589197"/>
        <n v="1710.294628"/>
        <n v="1704.979957"/>
        <n v="1748.698865"/>
        <n v="1716.208263"/>
        <n v="1748.284373"/>
        <n v="1747.740041"/>
        <n v="1615.993185"/>
        <n v="1562.179978"/>
        <n v="1537.362753"/>
        <n v="1745.18886084"/>
        <n v="1639.838183"/>
        <n v="1819.069548"/>
        <n v="1680.575203"/>
        <n v="1783.920791"/>
        <n v="1724.30204"/>
        <n v="1670.460823"/>
        <n v="1700.697488"/>
        <n v="1671.923895"/>
        <n v="1571.561021"/>
        <n v="1529.541441"/>
        <n v="1569.520365"/>
        <n v="1813.44673"/>
        <n v="1671.360865"/>
        <n v="1864.719363"/>
        <n v="1833.313762"/>
        <n v="1788.004739"/>
        <n v="1780.888871"/>
        <n v="1781.24941"/>
        <n v="1803.409553"/>
        <n v="1764.502528"/>
        <n v="1660.755897"/>
        <n v="1649.110101"/>
        <n v="1678.190892"/>
        <n v="1986.798399"/>
        <n v="1759.266609"/>
        <n v="1932.630851"/>
        <n v="1908.616842"/>
        <n v="1907.102885"/>
        <n v="1924.542622"/>
        <n v="1892.658683"/>
        <n v="1872.211151"/>
        <n v="1896.273577"/>
        <n v="1799.384586"/>
        <n v="1744.90145"/>
        <n v="1707.145921"/>
        <n v="2058.941432"/>
        <n v="1866.338495"/>
        <n v="1964.943419"/>
        <n v="2007.733951"/>
        <n v="1909.059086"/>
        <n v="1915.148065"/>
        <n v="1904.692764"/>
        <n v="1887.01419"/>
        <n v="1842.31809"/>
        <n v="1817.700029"/>
        <n v="1809.342456"/>
        <n v="1780.013965"/>
        <n v="2010.574795"/>
        <n v="1843.461784"/>
        <n v="2005.930015"/>
        <n v="1963.387289"/>
        <n v="1985.879603"/>
        <n v="2003.580675"/>
        <n v="1945.537939"/>
        <n v="1931.733003"/>
        <n v="1811.301455"/>
        <n v="1616.154095"/>
        <n v="1541.26727"/>
        <n v="1659.760408"/>
        <n v="1924.253193"/>
        <n v="1760.748828"/>
        <n v="1944.910693"/>
        <n v="1895.438712"/>
        <n v="1938.248093"/>
        <n v="1988.839003"/>
        <n v="1943.092624"/>
        <n v="1956.939261"/>
        <n v="1887.841421"/>
        <n v="1843.246357"/>
        <n v="1832.320359"/>
        <n v="1820.827957"/>
        <n v="2092.792055"/>
        <n v="1949.406283"/>
        <n v="2109.480618"/>
        <n v="2072.007266"/>
        <n v="2071.682559"/>
        <n v="2019.339862"/>
        <n v="2024.364782"/>
        <n v="1968.979838"/>
        <n v="1894.082236"/>
        <n v="1890.784458"/>
        <n v="1795.354573"/>
        <n v="1780.84028"/>
        <n v="2028.965875"/>
        <n v="1852.537522"/>
        <n v="2100.378022"/>
        <n v="2090.881855"/>
        <n v="2068.872707"/>
        <n v="2072.756221"/>
        <n v="2017.602851"/>
        <n v="1864.044801"/>
        <n v="1701.886181"/>
        <n v="1742.353502"/>
        <n v="1803.21958"/>
        <n v="1903.273368"/>
        <n v="2129.614866"/>
        <n v="1929.908897"/>
        <n v="2151.540656"/>
        <n v="2048.124577"/>
        <n v="2077.280943"/>
        <n v="2028.545196"/>
        <n v="2002.222813"/>
        <n v="2292.485007"/>
        <n v="2314.424254"/>
        <n v="2209.480593"/>
        <n v="2136.782715"/>
        <n v="2109.352138"/>
        <n v="2422.227893"/>
        <n v="2191.607497"/>
        <n v="2457.163809"/>
        <n v="2349.854224"/>
        <n v="2327.237249"/>
        <n v="2362.183737"/>
        <n v="2308.347577"/>
        <n v="2272.085021"/>
        <n v="2283.4955"/>
        <n v="1998.812628"/>
        <n v="1982.229664"/>
        <n v="2029.104832"/>
        <n v="2441.330522"/>
        <n v="2251.435858"/>
        <n v="2521.053071"/>
        <n v="2445.979124"/>
        <n v="2416.636664"/>
        <n v="2422.224732"/>
        <n v="2414.883544"/>
        <n v="2390.40351"/>
        <n v="2372.819705"/>
        <n v="2195.346513"/>
        <n v="2082.293844"/>
        <n v="2122.035563"/>
        <n v="2522.001293"/>
        <n v="2289.495814"/>
        <n v="2618.890605"/>
        <n v="2531.985115"/>
        <n v="2547.29813"/>
        <n v="2472.888684"/>
        <n v="2450.497248"/>
        <n v="2445.086435"/>
        <n v="2470.623475"/>
        <n v="2360.829395"/>
        <n v="2263.534881"/>
        <n v="2205.167862"/>
        <n v="2593.372216"/>
        <n v="2447.199924"/>
        <n v="2687.583891"/>
        <n v="2553.565994"/>
        <n v="2498.211618"/>
        <n v="2582.260697"/>
        <n v="2515.664019"/>
        <n v="2509.637461"/>
        <n v="2476.184862"/>
        <n v="2312.553238"/>
        <n v="2258.482038"/>
        <n v="2222.056088"/>
        <n v="2656.500012"/>
        <n v="2384.60491"/>
        <n v="2654.624597"/>
        <n v="2612.272013"/>
        <n v="2535.200717"/>
        <n v="2663.740997"/>
        <n v="2628.951571"/>
        <n v="2471.724892"/>
        <n v="2473.934921"/>
        <n v="2291.374418"/>
        <n v="2332.33499"/>
        <n v="2252.098508"/>
        <n v="2679.864413"/>
        <n v="2399.740071"/>
        <n v="2682.194708"/>
        <n v="2651.480513"/>
        <n v="2613.751467"/>
        <n v="2665.939622"/>
        <n v="2600.950635"/>
        <n v="2606.572798"/>
        <n v="2591.776557"/>
        <n v="2472.912483"/>
        <n v="2423.343087"/>
        <n v="2415.941433"/>
        <n v="2804.752348"/>
        <n v="2614.552961"/>
        <n v="2845.67069"/>
        <n v="2732.019741"/>
        <n v="2707.500907"/>
        <n v="2708.925431"/>
        <n v="2584.189419"/>
        <n v="2657.490898"/>
        <n v="2555.942125"/>
        <n v="2333.859838"/>
        <n v="2487.8075"/>
        <n v="2431.309067"/>
        <n v="2667.876535"/>
        <n v="2322.426856"/>
        <n v="2468.076188"/>
        <n v="2410.688046"/>
        <n v="2548.447792"/>
        <n v="2624.891651"/>
        <n v="2575.77493"/>
        <n v="2500.690911"/>
        <n v="2431.353957"/>
        <n v="2326.187438"/>
        <n v="2163.921776"/>
        <n v="2231.534737"/>
        <n v="2767.044898"/>
        <n v="2453.825215"/>
        <n v="2643.821836"/>
        <n v="2597.326117"/>
        <n v="2524.438794"/>
        <n v="2503.847314"/>
        <n v="2421.440985"/>
        <n v="2491.918999"/>
        <n v="2480.822054"/>
        <n v="2309.132533"/>
        <n v="2367.817565"/>
        <n v="2286.669875"/>
        <n v="2732.489776"/>
        <n v="2485.167353"/>
        <n v="2696.789989"/>
        <n v="2743.821186"/>
        <n v="2720.958871"/>
        <n v="2733.017564"/>
        <n v="2642.314693"/>
        <n v="2516.194498"/>
        <n v="2572.23967"/>
        <n v="2397.716986"/>
        <n v="2335.762978"/>
        <n v="2378.251827"/>
        <n v="2743.013391"/>
        <n v="2711.208603"/>
        <n v="2971.367003"/>
        <n v="2839.570217"/>
        <n v="2834.826199"/>
        <n v="2837.517721"/>
        <n v="2750.866077"/>
        <n v="2689.114447"/>
        <n v="2649.303579"/>
        <n v="2556.224793"/>
        <n v="2590.27723"/>
        <n v="2626.734604"/>
        <n v="2970.002576"/>
        <n v="2885.080656"/>
        <n v="3105.080579"/>
        <n v="2934.457511"/>
        <n v="2895.65903"/>
        <n v="2978.103372"/>
        <n v="2845.89733"/>
        <n v="2860.724617"/>
        <n v="2824.939005"/>
        <n v="2585.329876"/>
      </sharedItems>
    </cacheField>
    <cacheField name="Large General (GWh)" numFmtId="38">
      <sharedItems containsSemiMixedTypes="0" containsString="0" containsNumber="1">
        <n v="2957.601319"/>
        <n v="2797.007014"/>
        <n v="3199.417347"/>
        <n v="3013.990902"/>
        <n v="3229.906097"/>
        <n v="3205.805025"/>
        <n v="3302.144931"/>
        <n v="3312.680827"/>
        <n v="3263.961336"/>
        <n v="3322.942148"/>
        <n v="3241.122534"/>
        <n v="3107.605172"/>
        <n v="3200.093018"/>
        <n v="3085.429787"/>
        <n v="3520.838853"/>
        <n v="3243.300864"/>
        <n v="3517.593952"/>
        <n v="3453.579885"/>
        <n v="3467.375522"/>
        <n v="3618.020897"/>
        <n v="3444.349752"/>
        <n v="3629.865812"/>
        <n v="3559.045973"/>
        <n v="3401.611306"/>
        <n v="3446.680219"/>
        <n v="3633.863459"/>
        <n v="3964.52415"/>
        <n v="3659.73331"/>
        <n v="3975.556576"/>
        <n v="3873.24145"/>
        <n v="3997.505079"/>
        <n v="3990.149374"/>
        <n v="4032.739593"/>
        <n v="4154.745484"/>
        <n v="3967.54326"/>
        <n v="3800.8564"/>
        <n v="3892.322772"/>
        <n v="3791.256087"/>
        <n v="4383.273519"/>
        <n v="3943.999693"/>
        <n v="4347.215487"/>
        <n v="4225.484892"/>
        <n v="4163.691352"/>
        <n v="4184.764275"/>
        <n v="4143.19558"/>
        <n v="4275.091059"/>
        <n v="4145.692067"/>
        <n v="3935.497752"/>
        <n v="3957.91889"/>
        <n v="3937.893352"/>
        <n v="4539.063416"/>
        <n v="4060.622893"/>
        <n v="4536.27761"/>
        <n v="4436.707274"/>
        <n v="4490.071955"/>
        <n v="4494.840569"/>
        <n v="4432.133785"/>
        <n v="4493.414905"/>
        <n v="4409.183239"/>
        <n v="4029.948415"/>
        <n v="4228.744822"/>
        <n v="4056.651755"/>
        <n v="4704.224553"/>
        <n v="4185.334183"/>
        <n v="4689.339018"/>
        <n v="4613.237577"/>
        <n v="4691.267074"/>
        <n v="4737.038283"/>
        <n v="4663.784966"/>
        <n v="4769.863965"/>
        <n v="4578.68245"/>
        <n v="4399.730203"/>
        <n v="4548.501649"/>
        <n v="4406.076998"/>
        <n v="4947.898523"/>
        <n v="4445.726101"/>
        <n v="4911.985955"/>
        <n v="4789.839092"/>
        <n v="4913.783783"/>
        <n v="4857.697106"/>
        <n v="4561.394234"/>
        <n v="4637.575611"/>
        <n v="4197.642318"/>
        <n v="3779.448581"/>
        <n v="3694.524818"/>
        <n v="3794.964537"/>
        <n v="4408.100606"/>
        <n v="3967.801614"/>
        <n v="4477.217445"/>
        <n v="4573.249836"/>
        <n v="4665.696825"/>
        <n v="4727.314093"/>
        <n v="4640.259557"/>
        <n v="4883.420048"/>
        <n v="4595.704239"/>
        <n v="4535.390405"/>
        <n v="4664.948091"/>
        <n v="4624.030346"/>
        <n v="5238.71294"/>
        <n v="4697.118256"/>
        <n v="5174.790955"/>
        <n v="5088.829762"/>
        <n v="5243.233192"/>
        <n v="5189.752777"/>
        <n v="5134.802839"/>
        <n v="5283.378698"/>
        <n v="5042.797738"/>
        <n v="4943.62643"/>
        <n v="4959.23885"/>
        <n v="4872.642712"/>
        <n v="5425.398007"/>
        <n v="4828.621776"/>
        <n v="5310.096804"/>
        <n v="5311.263487"/>
        <n v="5436.078018"/>
        <n v="5431.327899"/>
        <n v="5486.305618"/>
        <n v="4966.210514"/>
        <n v="4449.45788"/>
        <n v="4623.045795"/>
        <n v="4970.478977"/>
        <n v="5205.658951"/>
        <n v="5766.36753"/>
        <n v="5154.270142"/>
        <n v="5816.316486"/>
        <n v="5643.155189"/>
        <n v="5802.95711"/>
        <n v="5640.195515"/>
        <n v="5607.955624"/>
        <n v="5750.210734"/>
        <n v="5682.569459"/>
        <n v="5362.942251"/>
        <n v="5503.398143"/>
        <n v="5272.86741"/>
        <n v="6082.093263"/>
        <n v="5309.025502"/>
        <n v="5981.353364"/>
        <n v="5788.160328"/>
        <n v="5774.193328"/>
        <n v="5840.425305"/>
        <n v="5711.017958"/>
        <n v="5794.674696"/>
        <n v="5679.289209"/>
        <n v="5109.438664"/>
        <n v="5247.696991"/>
        <n v="5242.599576"/>
        <n v="6057.641625"/>
        <n v="5402.670563"/>
        <n v="6071.183726"/>
        <n v="5915.237949"/>
        <n v="5971.911086"/>
        <n v="5978.321297"/>
        <n v="5915.227569"/>
        <n v="6005.456106"/>
        <n v="5875.717119"/>
        <n v="5473.357668"/>
        <n v="5475.319543"/>
        <n v="5412.93728"/>
        <n v="6191.593801"/>
        <n v="5477.097779"/>
        <n v="6172.677183"/>
        <n v="5982.070734"/>
        <n v="6000.882689"/>
        <n v="5908.558037"/>
        <n v="5941.739687"/>
        <n v="6066.811163"/>
        <n v="5907.867584"/>
        <n v="5681.07589"/>
        <n v="5744.410718"/>
        <n v="5651.989784"/>
        <n v="6453.022566"/>
        <n v="5834.996551"/>
        <n v="6422.074362"/>
        <n v="6171.56531"/>
        <n v="6135.488166"/>
        <n v="6306.559901"/>
        <n v="6252.999169"/>
        <n v="6356.621883"/>
        <n v="6249.176887"/>
        <n v="5919.658595"/>
        <n v="5884.359951"/>
        <n v="5761.337882"/>
        <n v="6668.845741"/>
        <n v="5842.244802"/>
        <n v="6503.706157"/>
        <n v="6328.061594"/>
        <n v="6354.311091"/>
        <n v="6579.058767"/>
        <n v="6524.175546"/>
        <n v="6358.320727"/>
        <n v="6320.829195"/>
        <n v="5947.225262"/>
        <n v="6112.452646"/>
        <n v="5784.200969"/>
        <n v="6651.867156"/>
        <n v="5823.254583"/>
        <n v="6501.762175"/>
        <n v="6426.190548"/>
        <n v="6421.959701"/>
        <n v="6565.121194"/>
        <n v="6428.086272"/>
        <n v="6509.804176"/>
        <n v="6329.720593"/>
        <n v="5964.989387"/>
        <n v="6070.333776"/>
        <n v="5817.094091"/>
        <n v="6679.442905"/>
        <n v="6043.158971"/>
        <n v="6598.946505"/>
        <n v="6350.243929"/>
        <n v="6343.257442"/>
        <n v="6393.556183"/>
        <n v="6155.626173"/>
        <n v="6333.857573"/>
        <n v="6105.007316"/>
        <n v="5691.880159"/>
        <n v="6025.959851"/>
        <n v="5915.225377"/>
        <n v="6284.350554"/>
        <n v="5191.994466"/>
        <n v="5339.927246"/>
        <n v="5423.742803"/>
        <n v="5737.685974"/>
        <n v="5974.75368"/>
        <n v="6050.328348"/>
        <n v="6115.207272"/>
        <n v="6064.940891"/>
        <n v="5787.621621"/>
        <n v="5742.637612"/>
        <n v="5633.560718"/>
        <n v="6645.981657"/>
        <n v="5895.444008"/>
        <n v="6396.04806"/>
        <n v="6228.371547"/>
        <n v="6044.640359"/>
        <n v="5899.265557"/>
        <n v="6057.759533"/>
        <n v="6371.919822"/>
        <n v="6309.641416"/>
        <n v="5961.50393"/>
        <n v="6098.431855"/>
        <n v="5892.635701"/>
        <n v="6835.988212"/>
        <n v="6101.504559"/>
        <n v="6659.232369"/>
        <n v="6450.700513"/>
        <n v="6501.726995"/>
        <n v="6611.559187"/>
        <n v="6415.65849"/>
        <n v="6316.440003"/>
        <n v="6306.21643"/>
        <n v="5817.911096"/>
        <n v="5848.910373"/>
        <n v="5823.22137"/>
        <n v="6590.691462"/>
        <n v="5940.138967"/>
        <n v="6541.8813"/>
        <n v="6262.919342"/>
        <n v="6379.032025"/>
        <n v="6445.883124"/>
        <n v="6331.280541"/>
        <n v="6449.150671"/>
        <n v="6329.11854"/>
        <n v="6000.467993"/>
        <n v="6203.77902"/>
        <n v="6176.483538"/>
        <n v="6826.531563"/>
        <n v="6176.466297"/>
        <n v="6822.315737"/>
        <n v="6505.404624"/>
        <n v="6603.684628"/>
        <n v="6646.856219"/>
        <n v="6438.436914"/>
        <n v="6650.114424"/>
        <n v="6379.13422"/>
        <n v="5852.912177"/>
      </sharedItems>
    </cacheField>
    <cacheField name="Specific Business (GWh)" numFmtId="38">
      <sharedItems containsSemiMixedTypes="0" containsString="0" containsNumber="1">
        <n v="235.740123"/>
        <n v="237.757505"/>
        <n v="277.07637"/>
        <n v="290.302569"/>
        <n v="277.9524"/>
        <n v="264.298528"/>
        <n v="276.586999"/>
        <n v="275.154982"/>
        <n v="253.596991"/>
        <n v="273.077753"/>
        <n v="253.371309"/>
        <n v="255.803693"/>
        <n v="252.604974"/>
        <n v="255.058476"/>
        <n v="286.378047"/>
        <n v="283.084558"/>
        <n v="276.568477"/>
        <n v="262.478128"/>
        <n v="269.693042"/>
        <n v="282.331792"/>
        <n v="258.515924"/>
        <n v="273.245358"/>
        <n v="276.90657"/>
        <n v="250.893063"/>
        <n v="271.667465"/>
        <n v="256.780186"/>
        <n v="298.185644"/>
        <n v="317.786827"/>
        <n v="305.63912"/>
        <n v="274.254984"/>
        <n v="300.970679"/>
        <n v="300.438598"/>
        <n v="280.455676"/>
        <n v="294.404538"/>
        <n v="292.076713"/>
        <n v="266.791258"/>
        <n v="257.169118"/>
        <n v="278.733308"/>
        <n v="296.645626"/>
        <n v="324.144885"/>
        <n v="317.346747"/>
        <n v="302.507433"/>
        <n v="304.859916"/>
        <n v="310.221809"/>
        <n v="293.618634"/>
        <n v="297.544783"/>
        <n v="289.950103"/>
        <n v="269.411046"/>
        <n v="293.264698"/>
        <n v="291.311698"/>
        <n v="344.021641"/>
        <n v="332.138027"/>
        <n v="328.462199"/>
        <n v="314.955348"/>
        <n v="329.190937"/>
        <n v="326.921147"/>
        <n v="304.552278"/>
        <n v="313.349123"/>
        <n v="319.691096"/>
        <n v="307.406486"/>
        <n v="304.924929"/>
        <n v="296.039182"/>
        <n v="368.04346"/>
        <n v="356.637021"/>
        <n v="339.676864"/>
        <n v="344.166603"/>
        <n v="341.667909"/>
        <n v="351.091191"/>
        <n v="336.462863"/>
        <n v="334.710105"/>
        <n v="316.462852"/>
        <n v="338.496084"/>
        <n v="345.041044"/>
        <n v="332.045901"/>
        <n v="381.243161"/>
        <n v="378.971313"/>
        <n v="371.023292"/>
        <n v="353.226045"/>
        <n v="367.266513"/>
        <n v="373.64797"/>
        <n v="337.557989"/>
        <n v="363.868528"/>
        <n v="327.268863"/>
        <n v="303.29178"/>
        <n v="311.013805"/>
        <n v="336.273483"/>
        <n v="392.430199"/>
        <n v="382.132827"/>
        <n v="373.158814"/>
        <n v="361.554884"/>
        <n v="373.468288"/>
        <n v="389.542781"/>
        <n v="364.602376"/>
        <n v="377.796012"/>
        <n v="350.693139"/>
        <n v="366.544972"/>
        <n v="383.530893"/>
        <n v="384.705745"/>
        <n v="432.145189"/>
        <n v="428.391736"/>
        <n v="418.328949"/>
        <n v="391.843071"/>
        <n v="407.196056"/>
        <n v="392.529209"/>
        <n v="382.655643"/>
        <n v="385.913166"/>
        <n v="358.820167"/>
        <n v="383.865814"/>
        <n v="367.92731"/>
        <n v="376.101584"/>
        <n v="400.121967"/>
        <n v="401.623876"/>
        <n v="426.204331"/>
        <n v="405.468064"/>
        <n v="419.764198"/>
        <n v="421.304192"/>
        <n v="403.147205"/>
        <n v="403.993036"/>
        <n v="399.777644"/>
        <n v="373.873141"/>
        <n v="417.437905"/>
        <n v="427.454387"/>
        <n v="480.898373"/>
        <n v="473.855711"/>
        <n v="473.644991"/>
        <n v="442.428206"/>
        <n v="451.773579"/>
        <n v="457.524279"/>
        <n v="419.169672"/>
        <n v="446.459225"/>
        <n v="452.203261"/>
        <n v="461.645599"/>
        <n v="448.645066"/>
        <n v="444.577805"/>
        <n v="520.064927"/>
        <n v="503.67551"/>
        <n v="519.751883"/>
        <n v="463.129399"/>
        <n v="466.250981"/>
        <n v="477.197486"/>
        <n v="445.96163"/>
        <n v="447.897928"/>
        <n v="449.573011"/>
        <n v="399.893543"/>
        <n v="394.897637"/>
        <n v="409.121495"/>
        <n v="505.62089"/>
        <n v="518.648445"/>
        <n v="525.054551"/>
        <n v="469.187282"/>
        <n v="482.990234"/>
        <n v="488.313543"/>
        <n v="459.331135"/>
        <n v="471.603205"/>
        <n v="472.95291"/>
        <n v="452.758871"/>
        <n v="430.928465"/>
        <n v="435.265133"/>
        <n v="538.598462"/>
        <n v="523.315251"/>
        <n v="557.191538"/>
        <n v="504.920732"/>
        <n v="523.794568"/>
        <n v="518.19094"/>
        <n v="477.995145"/>
        <n v="491.849379"/>
        <n v="500.145138"/>
        <n v="501.815928"/>
        <n v="501.600996"/>
        <n v="473.993191"/>
        <n v="575.672177"/>
        <n v="597.696653"/>
        <n v="602.61041"/>
        <n v="508.573712"/>
        <n v="535.65172"/>
        <n v="549.423972"/>
        <n v="499.518804"/>
        <n v="504.255822"/>
        <n v="495.332606"/>
        <n v="482.392318"/>
        <n v="491.787485"/>
        <n v="474.158464"/>
        <n v="576.20166"/>
        <n v="564.529657"/>
        <n v="563.994644"/>
        <n v="527.366904"/>
        <n v="539.808766"/>
        <n v="558.669154"/>
        <n v="528.421442"/>
        <n v="523.804716"/>
        <n v="501.338288"/>
        <n v="489.074612"/>
        <n v="510.475719"/>
        <n v="490.903772"/>
        <n v="597.264096"/>
        <n v="565.02624"/>
        <n v="560.005403"/>
        <n v="532.179464"/>
        <n v="556.327404"/>
        <n v="550.140368"/>
        <n v="515.37201"/>
        <n v="535.156817"/>
        <n v="527.442338"/>
        <n v="542.949156"/>
        <n v="528.646282"/>
        <n v="542.251586"/>
        <n v="616.619444"/>
        <n v="639.969733"/>
        <n v="613.740294"/>
        <n v="564.393667"/>
        <n v="582.513102"/>
        <n v="575.5238"/>
        <n v="517.816481"/>
        <n v="570.190817"/>
        <n v="527.731213"/>
        <n v="514.460357"/>
        <n v="579.345533"/>
        <n v="510.214639"/>
        <n v="495.485814"/>
        <n v="286.765376"/>
        <n v="303.722872"/>
        <n v="308.053074"/>
        <n v="380.974867"/>
        <n v="387.850723"/>
        <n v="398.656167"/>
        <n v="363.699129"/>
        <n v="374.647249"/>
        <n v="358.884663"/>
        <n v="278.600967"/>
        <n v="295.70264"/>
        <n v="399.673199"/>
        <n v="374.885319"/>
        <n v="336.176588"/>
        <n v="332.70192"/>
        <n v="324.827284"/>
        <n v="320.570815"/>
        <n v="308.041124"/>
        <n v="345.79006"/>
        <n v="346.456791"/>
        <n v="355.853487"/>
        <n v="375.80693"/>
        <n v="353.105713"/>
        <n v="449.858835"/>
        <n v="450.756366"/>
        <n v="446.974613"/>
        <n v="450.446943"/>
        <n v="477.889927"/>
        <n v="478.861421"/>
        <n v="444.746577"/>
        <n v="451.569439"/>
        <n v="461.160728"/>
        <n v="455.15613"/>
        <n v="450.11137"/>
        <n v="458.042783"/>
        <n v="551.753912"/>
        <n v="597.596885"/>
        <n v="592.367478"/>
        <n v="545.218652"/>
        <n v="571.893886"/>
        <n v="578.60056"/>
        <n v="515.389087"/>
        <n v="541.768937"/>
        <n v="513.530962"/>
        <n v="547.755999"/>
        <n v="563.443484"/>
        <n v="580.782731"/>
        <n v="652.053969"/>
        <n v="694.006159"/>
        <n v="657.166618"/>
        <n v="603.324111"/>
        <n v="599.489875"/>
        <n v="622.66008"/>
        <n v="559.716894"/>
        <n v="586.586556"/>
        <n v="576.622606"/>
        <n v="550.393174"/>
      </sharedItems>
    </cacheField>
    <cacheField name="Gov. &amp; Nonprofit(2) (GWh)" numFmtId="38">
      <sharedItems containsSemiMixedTypes="0" containsString="0" containsNumber="1">
        <n v="246.117053"/>
        <n v="259.673866"/>
        <n v="300.596615"/>
        <n v="286.972177"/>
        <n v="305.830666"/>
        <n v="331.824559"/>
        <n v="341.537835"/>
        <n v="323.306597"/>
        <n v="318.642682"/>
        <n v="313.211507"/>
        <n v="308.918156"/>
        <n v="298.549872"/>
        <n v="261.131776"/>
        <n v="268.101641"/>
        <n v="303.719248"/>
        <n v="295.793441"/>
        <n v="312.09514"/>
        <n v="334.414138"/>
        <n v="350.393658"/>
        <n v="344.037976"/>
        <n v="329.68383"/>
        <n v="325.605981"/>
        <n v="334.804228"/>
        <n v="241.322959"/>
        <n v="273.677472"/>
        <n v="280.41625"/>
        <n v="314.914573"/>
        <n v="320.117339"/>
        <n v="326.183651"/>
        <n v="346.461176"/>
        <n v="340.566135"/>
        <n v="339.519901"/>
        <n v="347.969974"/>
        <n v="322.45912"/>
        <n v="319.741012"/>
        <n v="282.446278"/>
        <n v="270.918216"/>
        <n v="303.927074"/>
        <n v="327.1079"/>
        <n v="305.772652"/>
        <n v="346.099453"/>
        <n v="360.938337"/>
        <n v="340.800531"/>
        <n v="333.946555"/>
        <n v="359.517157"/>
        <n v="314.650123"/>
        <n v="308.384786"/>
        <n v="276.41259"/>
        <n v="273.842657"/>
        <n v="289.073835"/>
        <n v="342.412865"/>
        <n v="310.030919"/>
        <n v="317.806931"/>
        <n v="353.256635"/>
        <n v="357.05726"/>
        <n v="353.784421"/>
        <n v="376.813163"/>
        <n v="342.449602"/>
        <n v="337.953379"/>
        <n v="324.576867"/>
        <n v="290.131079"/>
        <n v="297.293394"/>
        <n v="358.790257"/>
        <n v="333.052993"/>
        <n v="343.229438"/>
        <n v="399.971596"/>
        <n v="393.182505"/>
        <n v="380.299971"/>
        <n v="410.127213"/>
        <n v="353.573902"/>
        <n v="333.940199"/>
        <n v="336.203674"/>
        <n v="326.989261"/>
        <n v="330.357735"/>
        <n v="354.999101"/>
        <n v="342.596313"/>
        <n v="357.160257"/>
        <n v="400.810305"/>
        <n v="394.767636"/>
        <n v="410.596429"/>
        <n v="426.588248"/>
        <n v="384.8977"/>
        <n v="354.22165"/>
        <n v="307.57721"/>
        <n v="299.805112"/>
        <n v="339.605186"/>
        <n v="408.377351"/>
        <n v="347.889349"/>
        <n v="390.77943"/>
        <n v="427.475246"/>
        <n v="411.845856"/>
        <n v="436.600895"/>
        <n v="468.041093"/>
        <n v="409.070013"/>
        <n v="385.837474"/>
        <n v="351.297108"/>
        <n v="371.115607"/>
        <n v="391.163272"/>
        <n v="416.433552"/>
        <n v="399.273114"/>
        <n v="440.154912"/>
        <n v="476.136147"/>
        <n v="472.266208"/>
        <n v="441.201444"/>
        <n v="464.497406"/>
        <n v="415.563266"/>
        <n v="374.053289"/>
        <n v="387.529957"/>
        <n v="347.904498"/>
        <n v="354.113006"/>
        <n v="392.672548"/>
        <n v="348.202098"/>
        <n v="413.50666"/>
        <n v="467.34997"/>
        <n v="461.114571"/>
        <n v="456.417279"/>
        <n v="496.652672"/>
        <n v="397.36955"/>
        <n v="389.632682"/>
        <n v="363.288327"/>
        <n v="351.018415"/>
        <n v="392.168692"/>
        <n v="431.006129"/>
        <n v="371.302907"/>
        <n v="431.067134"/>
        <n v="443.473121"/>
        <n v="456.692998"/>
        <n v="424.945556"/>
        <n v="460.520071"/>
        <n v="8.708843"/>
        <n v="13.010838"/>
        <n v="14.871713"/>
        <n v="13.982514"/>
        <n v="12.979524"/>
        <n v="11.937612"/>
        <n v="11.78186"/>
        <n v="13.336339"/>
        <n v="12.543783"/>
        <n v="12.449934"/>
        <n v="12.541021"/>
        <n v="12.127743"/>
        <n v="12.257428"/>
        <n v="12.131358"/>
        <n v="10.779515"/>
        <n v="10.008948"/>
        <n v="10.446931"/>
        <n v="12.51644"/>
        <n v="12.984489"/>
        <n v="14.772469"/>
        <n v="13.724197"/>
        <n v="13.52992"/>
        <n v="13.221418"/>
        <n v="12.713768"/>
        <n v="12.827206"/>
        <n v="12.875289"/>
        <n v="12.225502"/>
        <n v="11.117673"/>
        <n v="11.588567"/>
        <n v="11.883542"/>
        <n v="17.757686"/>
        <n v="16.614656"/>
        <n v="15.739533"/>
        <n v="16.175887"/>
        <n v="15.57708"/>
        <n v="15.398509"/>
        <n v="15.459558"/>
        <n v="15.850442"/>
        <n v="15.832129"/>
        <n v="13.938818"/>
        <n v="13.989151"/>
        <n v="16.781206"/>
        <n v="17.106376"/>
        <n v="18.229254"/>
        <n v="17.489433"/>
        <n v="17.542573"/>
        <n v="18.353215"/>
        <n v="17.416982"/>
        <n v="17.473033"/>
        <n v="17.020393"/>
        <n v="15.844236"/>
        <n v="15.838842"/>
        <n v="14.723367"/>
        <n v="17.931495"/>
        <n v="17.329059"/>
        <n v="18.234445"/>
        <n v="17.603243"/>
        <n v="17.150325"/>
        <n v="16.497427"/>
        <n v="15.78229"/>
        <n v="15.317558"/>
        <n v="16.385422"/>
        <n v="15.04815"/>
        <n v="15.542849"/>
        <n v="14.816775"/>
        <n v="17.667052"/>
        <n v="16.359103"/>
        <n v="17.422727"/>
        <n v="20.706574"/>
        <n v="17.288849"/>
        <n v="17.171507"/>
        <n v="16.845627"/>
        <n v="17.311214"/>
        <n v="16.782455"/>
        <n v="16.386507"/>
        <n v="15.745195"/>
        <n v="15.935751"/>
        <n v="18.522779"/>
        <n v="18.721628"/>
        <n v="19.314091"/>
        <n v="18.095422"/>
        <n v="17.966898"/>
        <n v="18.364295"/>
        <n v="17.395135"/>
        <n v="18.356331"/>
        <n v="16.89477"/>
        <n v="15.66918"/>
        <n v="17.022833"/>
        <n v="16.199646"/>
        <n v="17.833796"/>
        <n v="16.729885"/>
        <n v="17.933447"/>
        <n v="17.025769"/>
        <n v="17.537003"/>
        <n v="17.574189"/>
        <n v="17.314738"/>
        <n v="16.670984"/>
        <n v="16.16232"/>
        <n v="15.842866"/>
        <n v="14.464493"/>
        <n v="14.61025"/>
        <n v="18.278854"/>
        <n v="16.678588"/>
        <n v="17.431173"/>
        <n v="19.081859"/>
        <n v="15.84184"/>
        <n v="17.334027"/>
        <n v="16.690089"/>
        <n v="17.269773"/>
        <n v="16.794601"/>
        <n v="16.075666"/>
        <n v="17.173261"/>
        <n v="16.091951"/>
        <n v="19.089715"/>
        <n v="17.89456"/>
        <n v="18.36734"/>
        <n v="18.880377"/>
        <n v="18.77986"/>
        <n v="18.787607"/>
        <n v="18.380863"/>
        <n v="17.717923"/>
        <n v="17.617479"/>
        <n v="17.004908"/>
        <n v="16.354822"/>
        <n v="16.148578"/>
        <n v="19.215026"/>
        <n v="20.017665"/>
        <n v="20.571902"/>
        <n v="19.899332"/>
        <n v="20.078244"/>
        <n v="20.216748"/>
        <n v="20.13705"/>
        <n v="19.894257"/>
        <n v="18.874242"/>
        <n v="11.054108"/>
        <n v="18.207008"/>
        <n v="19.307824"/>
        <n v="21.706111"/>
        <n v="22.271825"/>
        <n v="22.234064"/>
        <n v="21.430037"/>
        <n v="20.979874"/>
        <n v="22.154774"/>
        <n v="21.084316"/>
        <n v="20.929207"/>
        <n v="20.002558"/>
        <n v="18.379438"/>
      </sharedItems>
    </cacheField>
    <cacheField name="Agriculture Pumping (GWh)" numFmtId="38">
      <sharedItems containsSemiMixedTypes="0" containsString="0" containsNumber="1">
        <n v="19.36733"/>
        <n v="25.541219"/>
        <n v="24.229577"/>
        <n v="23.081002"/>
        <n v="14.897882"/>
        <n v="13.931768"/>
        <n v="23.056514"/>
        <n v="17.182434"/>
        <n v="5.487429"/>
        <n v="13.532049"/>
        <n v="2.669416"/>
        <n v="9.154013"/>
        <n v="19.636697"/>
        <n v="26.147801"/>
        <n v="25.139998"/>
        <n v="22.416649"/>
        <n v="19.556591"/>
        <n v="15.619719"/>
        <n v="18.464063"/>
        <n v="20.433754"/>
        <n v="9.606603"/>
        <n v="14.072119"/>
        <n v="17.781716"/>
        <n v="19.003434"/>
        <n v="27.698104"/>
        <n v="25.495165"/>
        <n v="33.288955"/>
        <n v="29.415242"/>
        <n v="16.238015"/>
        <n v="10.102518"/>
        <n v="20.921656"/>
        <n v="7.716441"/>
        <n v="10.976238"/>
        <n v="24.203817"/>
        <n v="22.970197"/>
        <n v="21.73577"/>
        <n v="29.310106"/>
        <n v="32.946426"/>
        <n v="36.097487"/>
        <n v="23.87323"/>
        <n v="21.929536"/>
        <n v="16.69163"/>
        <n v="19.397872"/>
        <n v="18.296106"/>
        <n v="10.465815"/>
        <n v="13.376761"/>
        <n v="11.497776"/>
        <n v="15.474702"/>
        <n v="27.593315"/>
        <n v="32.848124"/>
        <n v="35.136667"/>
        <n v="27.995449"/>
        <n v="17.774755"/>
        <n v="15.236818"/>
        <n v="19.217771"/>
        <n v="20.125907"/>
        <n v="10.840956"/>
        <n v="4.884018"/>
        <n v="10.012378"/>
        <n v="18.351515"/>
        <n v="31.916677"/>
        <n v="36.922969"/>
        <n v="37.62985"/>
        <n v="33.08263"/>
        <n v="12.556293"/>
        <n v="16.453938"/>
        <n v="27.914618"/>
        <n v="22.2462"/>
        <n v="10.72114"/>
        <n v="8.794073"/>
        <n v="11.092792"/>
        <n v="18.434405"/>
        <n v="35.778718"/>
        <n v="35.28588"/>
        <n v="43.276351"/>
        <n v="38.377554"/>
        <n v="14.467746"/>
        <n v="14.900989"/>
        <n v="26.561025"/>
        <n v="20.504493"/>
        <n v="13.86442"/>
        <n v="11.860464"/>
        <n v="5.979275"/>
        <n v="20.59963"/>
        <n v="38.06113"/>
        <n v="44.724893"/>
        <n v="45.879076"/>
        <n v="33.134111"/>
        <n v="20.17442"/>
        <n v="18.991934"/>
        <n v="24.069295"/>
        <n v="25.999077"/>
        <n v="16.937158"/>
        <n v="10.158358"/>
        <n v="12.209803"/>
        <n v="27.520746"/>
        <n v="43.650804"/>
        <n v="48.47587"/>
        <n v="55.488253"/>
        <n v="42.418242"/>
        <n v="27.335258"/>
        <n v="27.448874"/>
        <n v="30.425272"/>
        <n v="11.565443"/>
        <n v="8.522557"/>
        <n v="9.463842"/>
        <n v="9.624238"/>
        <n v="20.869798"/>
        <n v="46.8668"/>
        <n v="54.529978"/>
        <n v="47.467446"/>
        <n v="36.919049"/>
        <n v="14.958875"/>
        <n v="14.234614"/>
        <n v="20.693755"/>
        <n v="10.778812"/>
        <n v="5.741872"/>
        <n v="5.620211"/>
        <n v="10.922574"/>
        <n v="27.977679"/>
        <n v="46.32596"/>
        <n v="50.419137"/>
        <n v="50.920389"/>
        <n v="38.242963"/>
        <n v="22.665139"/>
        <n v="20.76081"/>
        <n v="32.412231"/>
        <n v="32.857253"/>
        <n v="11.508825"/>
        <n v="23.49967"/>
        <n v="18.990939"/>
        <n v="28.505039"/>
        <n v="48.240641"/>
        <n v="44.516869"/>
        <n v="47.369198"/>
        <n v="38.240451"/>
        <n v="24.636886"/>
        <n v="22.615578"/>
        <n v="31.413651"/>
        <n v="26.522554"/>
        <n v="17.654278"/>
        <n v="12.852654"/>
        <n v="13.326037"/>
        <n v="26.231892"/>
        <n v="50.770889"/>
        <n v="57.70655"/>
        <n v="62.973192"/>
        <n v="46.773607"/>
        <n v="25.677143"/>
        <n v="26.112556"/>
        <n v="32.391079"/>
        <n v="25.373781"/>
        <n v="20.23449"/>
        <n v="29.158787"/>
        <n v="15.16438"/>
        <n v="22.004744"/>
        <n v="29.606737"/>
        <n v="32.745523"/>
        <n v="37.272705"/>
        <n v="33.291253"/>
        <n v="31.559815"/>
        <n v="41.936042"/>
        <n v="44.625343"/>
        <n v="31.266962"/>
        <n v="33.136769"/>
        <n v="28.993362"/>
        <n v="22.026521"/>
        <n v="20.217396"/>
        <n v="24.206988"/>
        <n v="25.204058"/>
        <n v="30.432717"/>
        <n v="27.348097"/>
        <n v="17.941611"/>
        <n v="16.39691"/>
        <n v="21.733931"/>
        <n v="33.705855"/>
        <n v="19.569939"/>
        <n v="14.866064"/>
        <n v="10.547242"/>
        <n v="25.369886"/>
        <n v="41.873083"/>
        <n v="51.976331"/>
        <n v="55.287921"/>
        <n v="36.752414"/>
        <n v="19.562186"/>
        <n v="12.452496"/>
        <n v="18.648789"/>
        <n v="14.342215"/>
        <n v="9.382632"/>
        <n v="5.756718"/>
        <n v="8.453552"/>
        <n v="23.745279"/>
        <n v="41.316916"/>
        <n v="47.916173"/>
        <n v="48.663441"/>
        <n v="31.37815"/>
        <n v="18.255057"/>
        <n v="23.623288"/>
        <n v="28.60126"/>
        <n v="23.99446"/>
        <n v="20.830135"/>
        <n v="31.328158"/>
        <n v="17.549583"/>
        <n v="31.832614"/>
        <n v="46.839719"/>
        <n v="49.254167"/>
        <n v="57.387259"/>
        <n v="42.343237"/>
        <n v="30.207081"/>
        <n v="30.370843"/>
        <n v="52.868623"/>
        <n v="33.363285"/>
        <n v="23.1934"/>
        <n v="43.854071"/>
        <n v="23.976135"/>
        <n v="34.16829"/>
        <n v="47.185323"/>
        <n v="50.61948"/>
        <n v="50.015631"/>
        <n v="37.99915"/>
        <n v="29.695716"/>
        <n v="33.399149"/>
        <n v="45.843712"/>
        <n v="29.920319"/>
        <n v="31.288813"/>
        <n v="15.319749"/>
        <n v="12.451268"/>
        <n v="33.113318"/>
        <n v="53.102306"/>
        <n v="51.569042"/>
        <n v="57.456219"/>
        <n v="30.23464"/>
        <n v="22.336491"/>
        <n v="35.674371"/>
        <n v="38.21251"/>
        <n v="44.743169"/>
        <n v="15.64788"/>
        <n v="12.265373"/>
        <n v="9.590642"/>
        <n v="27.122337"/>
        <n v="51.73375"/>
        <n v="44.431218"/>
        <n v="46.146668"/>
        <n v="33.851893"/>
        <n v="17.061303"/>
        <n v="28.217355"/>
        <n v="29.637428"/>
        <n v="15.921114"/>
        <n v="15.026822"/>
        <n v="13.933824"/>
        <n v="13.782553"/>
        <n v="25.54008"/>
        <n v="52.853539"/>
        <n v="56.091081"/>
        <n v="67.421748"/>
        <n v="55.178811"/>
        <n v="34.088781"/>
        <n v="35.636567"/>
        <n v="42.700523"/>
        <n v="43.009722"/>
        <n v="24.717535"/>
        <n v="16.680382"/>
        <n v="15.231366"/>
        <n v="40.746632"/>
        <n v="65.08126"/>
        <n v="66.673183"/>
        <n v="65.238859"/>
        <n v="52.442827"/>
        <n v="35.736417"/>
        <n v="30.052095"/>
        <n v="30.146131"/>
        <n v="24.586291"/>
        <n v="20.440631"/>
        <n v="19.113763"/>
        <n v="17.953499"/>
        <n v="48.685615"/>
      </sharedItems>
    </cacheField>
    <cacheField name="Temporary (GWh)" numFmtId="38">
      <sharedItems containsSemiMixedTypes="0" containsString="0" containsNumber="1">
        <n v="28.80745"/>
        <n v="30.761647"/>
        <n v="30.616596"/>
        <n v="34.013617"/>
        <n v="34.06383"/>
        <n v="33.677999"/>
        <n v="32.581229"/>
        <n v="34.515311"/>
        <n v="33.715643"/>
        <n v="34.393821"/>
        <n v="35.518615"/>
        <n v="33.955965"/>
        <n v="34.093793"/>
        <n v="33.083225"/>
        <n v="36.581873"/>
        <n v="34.88389"/>
        <n v="38.43992"/>
        <n v="36.365326"/>
        <n v="33.908803"/>
        <n v="36.773874"/>
        <n v="36.197156"/>
        <n v="37.802247"/>
        <n v="36.414448"/>
        <n v="38.634746"/>
        <n v="34.728061"/>
        <n v="38.280023"/>
        <n v="41.189165"/>
        <n v="40.777789"/>
        <n v="42.871768"/>
        <n v="40.880217"/>
        <n v="42.975975"/>
        <n v="41.083686"/>
        <n v="44.808542"/>
        <n v="43.388266"/>
        <n v="44.055683"/>
        <n v="40.248162"/>
        <n v="40.222976"/>
        <n v="44.537263"/>
        <n v="46.054124"/>
        <n v="44.681087"/>
        <n v="48.42922"/>
        <n v="46.795153"/>
        <n v="45.921694"/>
        <n v="46.635762"/>
        <n v="47.543382"/>
        <n v="48.981196"/>
        <n v="47.139997"/>
        <n v="45.802968"/>
        <n v="45.552777"/>
        <n v="49.190153"/>
        <n v="50.565411"/>
        <n v="48.772611"/>
        <n v="49.540869"/>
        <n v="50.144775"/>
        <n v="51.107056"/>
        <n v="51.33539"/>
        <n v="52.06552"/>
        <n v="53.653955"/>
        <n v="53.151975"/>
        <n v="55.418919"/>
        <n v="49.306431"/>
        <n v="50.187634"/>
        <n v="54.655187"/>
        <n v="53.890391"/>
        <n v="52.571252"/>
        <n v="54.691044"/>
        <n v="53.613791"/>
        <n v="55.136744"/>
        <n v="55.748634"/>
        <n v="56.418179"/>
        <n v="55.574111"/>
        <n v="56.907502"/>
        <n v="51.201353"/>
        <n v="55.099417"/>
        <n v="58.492548"/>
        <n v="56.548048"/>
        <n v="57.037271"/>
        <n v="58.120901"/>
        <n v="59.362487"/>
        <n v="59.783929"/>
        <n v="59.245954"/>
        <n v="61.687296"/>
        <n v="57.714642"/>
        <n v="55.048088"/>
        <n v="52.57157"/>
        <n v="56.956394"/>
        <n v="59.313224"/>
        <n v="54.999827"/>
        <n v="57.346179"/>
        <n v="57.399855"/>
        <n v="55.265828"/>
        <n v="57.665403"/>
        <n v="55.77301"/>
        <n v="56.665034"/>
        <n v="54.047373"/>
        <n v="52.98151"/>
        <n v="55.681226"/>
        <n v="55.053362"/>
        <n v="63.272094"/>
        <n v="64.017582"/>
        <n v="80.886284"/>
        <n v="75.165618"/>
        <n v="61.609244"/>
        <n v="59.380591"/>
        <n v="60.043982"/>
        <n v="62.612948"/>
        <n v="59.188336"/>
        <n v="64.927518"/>
        <n v="62.002962"/>
        <n v="60.457865"/>
        <n v="70.037647"/>
        <n v="64.37078"/>
        <n v="70.769196"/>
        <n v="71.742871"/>
        <n v="70.725636"/>
        <n v="70.572472"/>
        <n v="72.939595"/>
        <n v="74.376689"/>
        <n v="73.222316"/>
        <n v="79.408544"/>
        <n v="82.876689"/>
        <n v="82.998957"/>
        <n v="94.223632"/>
        <n v="91.83464"/>
        <n v="98.421175"/>
        <n v="98.311785"/>
        <n v="100.279525"/>
        <n v="102.614957"/>
        <n v="101.595012"/>
        <n v="104.84605"/>
        <n v="105.272715"/>
        <n v="108.78696"/>
        <n v="100.786087"/>
        <n v="100.699453"/>
        <n v="114.777386"/>
        <n v="110.084932"/>
        <n v="119.868727"/>
        <n v="115.804696"/>
        <n v="114.943738"/>
        <n v="116.151186"/>
        <n v="115.179255"/>
        <n v="117.340116"/>
        <n v="113.81951"/>
        <n v="106.886265"/>
        <n v="103.196455"/>
        <n v="101.487557"/>
        <n v="118.426744"/>
        <n v="113.573919"/>
        <n v="124.718134"/>
        <n v="120.1672"/>
        <n v="120.350736"/>
        <n v="122.882318"/>
        <n v="119.932875"/>
        <n v="120.773611"/>
        <n v="117.534142"/>
        <n v="113.437888"/>
        <n v="103.377053"/>
        <n v="103.763688"/>
        <n v="120.058657"/>
        <n v="113.97847"/>
        <n v="123.751853"/>
        <n v="122.09436"/>
        <n v="121.530751"/>
        <n v="120.513561"/>
        <n v="116.990277"/>
        <n v="120.11151"/>
        <n v="117.421369"/>
        <n v="117.808624"/>
        <n v="112.250077"/>
        <n v="108.6413"/>
        <n v="120.639262"/>
        <n v="115.605876"/>
        <n v="126.128025"/>
        <n v="118.93057"/>
        <n v="114.980842"/>
        <n v="118.358689"/>
        <n v="117.776141"/>
        <n v="123.924305"/>
        <n v="113.65894"/>
        <n v="113.34786"/>
        <n v="108.177939"/>
        <n v="104.997966"/>
        <n v="122.145989"/>
        <n v="114.652495"/>
        <n v="126.55327"/>
        <n v="115.926886"/>
        <n v="115.086719"/>
        <n v="119.069976"/>
        <n v="118.593476"/>
        <n v="115.157069"/>
        <n v="110.704748"/>
        <n v="109.588649"/>
        <n v="101.674994"/>
        <n v="103.585693"/>
        <n v="117.826329"/>
        <n v="109.076335"/>
        <n v="118.201473"/>
        <n v="115.320394"/>
        <n v="115.348136"/>
        <n v="116.03979"/>
        <n v="115.720756"/>
        <n v="117.912248"/>
        <n v="112.259947"/>
        <n v="113.570755"/>
        <n v="109.807946"/>
        <n v="107.880792"/>
        <n v="121.663314"/>
        <n v="115.983437"/>
        <n v="126.85713"/>
        <n v="121.373136"/>
        <n v="122.490719"/>
        <n v="121.533143"/>
        <n v="116.642045"/>
        <n v="121.378099"/>
        <n v="117.532222"/>
        <n v="111.705239"/>
        <n v="116.325477"/>
        <n v="111.751939"/>
        <n v="121.099472"/>
        <n v="116.153013"/>
        <n v="120.758036"/>
        <n v="115.321256"/>
        <n v="115.961131"/>
        <n v="114.215119"/>
        <n v="113.595812"/>
        <n v="108.131232"/>
        <n v="99.501679"/>
        <n v="100.159841"/>
        <n v="92.693228"/>
        <n v="90.913333"/>
        <n v="109.361072"/>
        <n v="105.42262"/>
        <n v="114.085865"/>
        <n v="111.008849"/>
        <n v="107.013568"/>
        <n v="108.224033"/>
        <n v="103.348416"/>
        <n v="105.961757"/>
        <n v="102.272409"/>
        <n v="98.498925"/>
        <n v="97.778844"/>
        <n v="96.500946"/>
        <n v="110.44125"/>
        <n v="105.869153"/>
        <n v="112.444708"/>
        <n v="113.410497"/>
        <n v="115.177683"/>
        <n v="115.052614"/>
        <n v="109.434699"/>
        <n v="107.430182"/>
        <n v="106.762922"/>
        <n v="106.330464"/>
        <n v="100.069125"/>
        <n v="100.298122"/>
        <n v="115.150338"/>
        <n v="123.294285"/>
        <n v="131.637813"/>
        <n v="125.654702"/>
        <n v="127.621311"/>
        <n v="124.957835"/>
        <n v="120.962619"/>
        <n v="123.300027"/>
        <n v="115.7133"/>
        <n v="117.37482"/>
        <n v="116.71883"/>
        <n v="117.523269"/>
        <n v="134.06663"/>
        <n v="135.914085"/>
        <n v="142.038334"/>
        <n v="130.006844"/>
        <n v="126.245984"/>
        <n v="129.180947"/>
        <n v="124.891268"/>
        <n v="125.632333"/>
        <n v="122.267754"/>
        <n v="123.352195"/>
      </sharedItems>
    </cacheField>
    <cacheField name="Stand By Rate" numFmtId="38">
      <sharedItems containsSemiMixedTypes="0" containsString="0" containsNumber="1">
        <n v="0.67215"/>
        <n v="0.56836"/>
        <n v="0.477401"/>
        <n v="0.495873"/>
        <n v="1.062218"/>
        <n v="0.833832"/>
        <n v="0.870528"/>
        <n v="0.6825"/>
        <n v="1.034"/>
        <n v="0.73745"/>
        <n v="1.87664"/>
        <n v="0.69109"/>
        <n v="3.60596"/>
        <n v="1.31968"/>
        <n v="2.738169"/>
        <n v="2.284616"/>
        <n v="2.350784"/>
        <n v="0.457123"/>
        <n v="0.862002"/>
        <n v="1.598843"/>
        <n v="1.931424"/>
        <n v="1.556177"/>
        <n v="2.538233"/>
        <n v="1.167437"/>
        <n v="3.10448"/>
        <n v="0.121565"/>
        <n v="0.967416"/>
        <n v="6.987015"/>
        <n v="2.026649"/>
        <n v="1.704784"/>
        <n v="4.923708"/>
        <n v="3.286998"/>
        <n v="6.754593"/>
        <n v="4.612551"/>
        <n v="5.722716"/>
        <n v="1.567188"/>
        <n v="8.728846"/>
        <n v="5.761752"/>
        <n v="2.167399"/>
        <n v="9.845523"/>
        <n v="2.513571"/>
        <n v="2.781869"/>
        <n v="1.67609"/>
        <n v="2.218465"/>
        <n v="5.996337"/>
        <n v="3.285166"/>
        <n v="10.652803"/>
        <n v="9.115661"/>
        <n v="14.061762"/>
        <n v="26.310641"/>
        <n v="27.842923"/>
        <n v="19.186047"/>
        <n v="30.77291"/>
        <n v="5.053208"/>
        <n v="2.774424"/>
        <n v="5.647279"/>
        <n v="3.572894"/>
        <n v="5.645079"/>
        <n v="4.249412"/>
        <n v="7.817236"/>
        <n v="0.36"/>
        <n v="1.896685"/>
        <n v="4.25157"/>
        <n v="5.188238"/>
        <n v="6.620581"/>
        <n v="2.35018"/>
        <n v="2.20471"/>
        <n v="2.794547"/>
        <n v="3.192225"/>
        <n v="3.380554"/>
        <n v="3.28422"/>
        <n v="2.64096"/>
        <n v="3.20723"/>
        <n v="2.57621"/>
        <n v="4.10216"/>
        <n v="6.095325"/>
        <n v="10.655709"/>
        <n v="14.85499"/>
        <n v="12.365502"/>
        <n v="4.94997"/>
        <n v="7.04883"/>
        <n v="11.61297"/>
        <n v="8.425399"/>
        <n v="6.9499"/>
        <n v="7.02374"/>
        <n v="12.35206"/>
        <n v="5.92024"/>
        <n v="24.272361"/>
        <n v="3.031207"/>
        <n v="3.847238"/>
        <n v="9.79554"/>
        <n v="3.95515"/>
        <n v="7.08196"/>
        <n v="6.23386"/>
        <n v="5.51742"/>
        <n v="4.0345"/>
        <n v="4.70078"/>
        <n v="2.39057"/>
        <n v="4.22703"/>
        <n v="3.059752"/>
        <n v="4.00517"/>
        <n v="3.61907"/>
        <n v="10.52805"/>
        <n v="6.703125"/>
        <n v="4.628918"/>
        <n v="7.90062"/>
        <n v="19.69108"/>
        <n v="10.63806"/>
        <n v="2.77484"/>
        <n v="7.21511"/>
        <n v="4.73277"/>
        <n v="4.93061"/>
        <n v="6.54405"/>
        <n v="3.1265"/>
        <n v="8.5998"/>
        <n v="11.070085"/>
        <n v="6.023051"/>
        <n v="8.031503"/>
        <n v="3.85326"/>
        <n v="1.66957"/>
        <n v="9.15343"/>
        <n v="41.84453"/>
        <n v="49.474637"/>
        <n v="54.480531"/>
        <n v="62.030106"/>
        <n v="53.777175"/>
        <n v="60.082123"/>
        <n v="64.828221"/>
        <n v="58.61644"/>
        <n v="55.69042"/>
        <n v="39.54549"/>
        <n v="36.47203"/>
        <n v="5.57936"/>
        <n v="5.57453"/>
        <n v="3.54799"/>
        <n v="1.83834"/>
        <n v="1.92615"/>
        <n v="5.82157"/>
        <n v="5.07984"/>
        <n v="6.60692"/>
        <n v="4.02522"/>
        <n v="4.555833"/>
        <n v="4.87874"/>
        <n v="2.34012"/>
        <n v="5.99351"/>
        <n v="8.99155"/>
        <n v="15.63442"/>
        <n v="13.91876"/>
        <n v="8.06071"/>
        <n v="8.22072"/>
        <n v="16.95558"/>
        <n v="20.3204"/>
        <n v="18.27895"/>
        <n v="9.19905"/>
        <n v="10.58134"/>
        <n v="5.28669"/>
        <n v="41.41593"/>
        <n v="16.64048"/>
        <n v="3.5852"/>
        <n v="3.812213"/>
        <n v="7.213175"/>
        <n v="3.75141"/>
        <n v="3.93812"/>
        <n v="5.22519"/>
        <n v="15.387665"/>
        <n v="29.687436"/>
        <n v="24.098481"/>
        <n v="17.391131"/>
        <n v="4.652426"/>
        <n v="7.9676"/>
        <n v="8.82288"/>
        <n v="9.896429"/>
        <n v="14.34429"/>
        <n v="3.0613"/>
        <n v="4.2411"/>
        <n v="22.61318"/>
        <n v="21.16165"/>
        <n v="19.80128"/>
        <n v="8.35289"/>
        <n v="13.088125"/>
        <n v="1.51466"/>
        <n v="2.647159"/>
        <n v="4.09801"/>
        <n v="6.595339"/>
        <n v="18.570725"/>
        <n v="5.808052"/>
        <n v="5.12667"/>
        <n v="6.194934"/>
        <n v="4.85714"/>
        <n v="11.4545"/>
        <n v="9.4634"/>
        <n v="3.34592"/>
        <n v="6.76024"/>
        <n v="8.97304"/>
        <n v="7.17372"/>
        <n v="4.13412"/>
        <n v="6.18848"/>
        <n v="7.901076"/>
        <n v="12.26001"/>
        <n v="15.582309"/>
        <n v="5.02318"/>
        <n v="19.725935"/>
        <n v="7.44154"/>
        <n v="11.185764"/>
        <n v="2.77798"/>
        <n v="9.751101"/>
        <n v="10.8452"/>
        <n v="15.041035"/>
        <n v="4.5465"/>
        <n v="12.2821"/>
        <n v="6.80462"/>
        <n v="33.82854"/>
        <n v="36.17218"/>
        <n v="13.22097"/>
        <n v="19.3995"/>
        <n v="11.1674"/>
        <n v="7.757352"/>
        <n v="13.3024"/>
        <n v="9.934414"/>
        <n v="4.675027"/>
        <n v="4.313549"/>
        <n v="5.73392"/>
        <n v="14.92476"/>
        <n v="4.78174"/>
        <n v="15.4249"/>
        <n v="10.859239"/>
        <n v="12.6294"/>
        <n v="4.491185"/>
        <n v="10.70981"/>
        <n v="3.81605"/>
        <n v="13.61189"/>
        <n v="29.13412"/>
        <n v="6.264527"/>
        <n v="10.45354"/>
        <n v="4.4103"/>
        <n v="5.10272"/>
        <n v="5.50674"/>
        <n v="24.49269"/>
        <n v="20.5371"/>
        <n v="19.39393"/>
        <n v="14.27803"/>
        <n v="18.00236"/>
        <n v="41.39908"/>
        <n v="89.8795"/>
        <n v="62.64788"/>
        <n v="72.58082"/>
        <n v="70.90822"/>
        <n v="70.9479"/>
        <n v="40.25006"/>
        <n v="49.55161"/>
        <n v="82.74623"/>
        <n v="66.03921"/>
        <n v="30.69751"/>
        <n v="42.97992"/>
        <n v="60.62704"/>
        <n v="52.01991"/>
        <n v="11.95266"/>
        <n v="17.10764"/>
        <n v="26.22417"/>
        <n v="47.94368"/>
        <n v="16.922033"/>
        <n v="27.1961"/>
        <n v="31.0807"/>
        <n v="24.35319"/>
        <n v="26.12355"/>
        <n v="11.18082"/>
        <n v="4.29323"/>
        <n v="8.59296"/>
        <n v="4.8834"/>
        <n v="6.77797"/>
        <n v="8.251"/>
        <n v="4.59719"/>
        <n v="3.94337"/>
        <n v="6.55957"/>
        <n v="8.49089"/>
        <n v="14.76294"/>
      </sharedItems>
    </cacheField>
    <cacheField name="Interruptible  Rate (GWh)" numFmtId="38">
      <sharedItems containsSemiMixedTypes="0" containsString="0" containsNumber="1">
        <n v="0.0"/>
        <n v="76.362734"/>
        <n v="85.197681"/>
        <n v="86.437952"/>
        <n v="97.755807"/>
        <n v="96.385825"/>
        <n v="99.903891"/>
        <n v="91.713118"/>
        <n v="86.654709"/>
        <n v="145.318704"/>
        <n v="149.440491"/>
        <n v="143.835011"/>
        <n v="143.886673"/>
        <n v="142.221455"/>
        <n v="168.873124"/>
        <n v="139.459642"/>
        <n v="152.273107"/>
        <n v="137.480987"/>
        <n v="128.266389"/>
        <n v="129.196218"/>
        <n v="140.207545"/>
        <n v="135.986442"/>
        <n v="123.518135"/>
        <n v="137.5371"/>
        <n v="157.576253"/>
        <n v="143.072429"/>
        <n v="150.322505"/>
        <n v="140.968925"/>
        <n v="141.11256"/>
        <n v="144.799935"/>
        <n v="156.549451"/>
        <n v="132.119565"/>
        <n v="124.904596"/>
        <n v="180.457416"/>
        <n v="161.98836"/>
        <n v="184.079236"/>
        <n v="187.633875"/>
        <n v="158.272169"/>
        <n v="194.876249"/>
        <n v="153.532542"/>
        <n v="185.281307"/>
        <n v="172.882413"/>
        <n v="173.619146"/>
        <n v="167.791402"/>
        <n v="174.785415"/>
        <n v="177.268309"/>
        <n v="162.163873"/>
        <n v="185.759942"/>
        <n v="174.421089"/>
        <n v="174.556747"/>
        <n v="183.2346"/>
        <n v="182.751"/>
        <n v="178.723727"/>
        <n v="175.321482"/>
        <n v="183.414764"/>
        <n v="176.612718"/>
        <n v="176.414236"/>
        <n v="159.633922"/>
        <n v="164.549205"/>
        <n v="181.138655"/>
        <n v="166.390478"/>
        <n v="154.896149"/>
        <n v="192.076909"/>
        <n v="177.422687"/>
        <n v="162.368791"/>
        <n v="161.968896"/>
        <n v="187.534213"/>
        <n v="181.57078"/>
        <n v="169.403761"/>
        <n v="160.321927"/>
        <n v="165.683545"/>
        <n v="188.286091"/>
        <n v="163.771782"/>
        <n v="165.082655"/>
        <n v="158.9652"/>
        <n v="140.615582"/>
        <n v="143.703971"/>
        <n v="161.729909"/>
        <n v="158.777327"/>
        <n v="155.319764"/>
        <n v="129.310709"/>
        <n v="147.970036"/>
        <n v="136.304218"/>
        <n v="127.660691"/>
        <n v="136.522618"/>
        <n v="134.472018"/>
        <n v="148.030364"/>
        <n v="143.996873"/>
        <n v="153.427945"/>
        <n v="128.820418"/>
        <n v="129.975745"/>
        <n v="131.211891"/>
        <n v="124.319946"/>
        <n v="122.965364"/>
        <n v="126.278145"/>
        <n v="145.797892"/>
        <n v="145.287545"/>
        <n v="130.200582"/>
        <n v="142.724945"/>
        <n v="133.669418"/>
        <n v="150.842291"/>
        <n v="142.812473"/>
        <n v="147.380455"/>
        <n v="136.646436"/>
        <n v="120.521782"/>
        <n v="133.921964"/>
        <n v="127.599891"/>
        <n v="130.783636"/>
        <n v="137.356709"/>
        <n v="125.211364"/>
        <n v="151.372164"/>
        <n v="132.197564"/>
        <n v="138.868582"/>
        <n v="132.549527"/>
        <n v="141.533782"/>
        <n v="139.210764"/>
        <n v="130.32909"/>
        <n v="131.432819"/>
        <n v="124.318255"/>
        <n v="134.107834"/>
        <n v="138.046784"/>
        <n v="134.680527"/>
        <n v="150.468145"/>
        <n v="133.614327"/>
        <n v="129.548891"/>
        <n v="125.288345"/>
        <n v="148.257455"/>
        <n v="145.112364"/>
        <n v="142.770236"/>
        <n v="149.058145"/>
        <n v="142.702345"/>
        <n v="138.962745"/>
        <n v="133.295836"/>
        <n v="125.088109"/>
        <n v="145.981836"/>
        <n v="123.721909"/>
        <n v="135.837873"/>
        <n v="145.214964"/>
        <n v="138.365545"/>
        <n v="139.091891"/>
        <n v="140.421564"/>
        <n v="139.162655"/>
        <n v="135.364727"/>
        <n v="139.296364"/>
        <n v="147.801364"/>
        <n v="149.069491"/>
        <n v="161.408509"/>
        <n v="130.412327"/>
        <n v="154.268291"/>
        <n v="145.192345"/>
        <n v="148.276927"/>
        <n v="145.620945"/>
        <n v="141.928455"/>
        <n v="141.162164"/>
        <n v="146.034909"/>
        <n v="149.704764"/>
        <n v="157.236127"/>
        <n v="154.852564"/>
        <n v="172.356"/>
        <n v="148.218327"/>
        <n v="163.187091"/>
        <n v="156.515927"/>
        <n v="160.307018"/>
        <n v="165.883418"/>
        <n v="163.056764"/>
        <n v="171.622509"/>
        <n v="158.6804"/>
        <n v="173.464418"/>
        <n v="177.616"/>
        <n v="166.965091"/>
        <n v="179.496927"/>
        <n v="159.851691"/>
        <n v="173.634182"/>
        <n v="157.504164"/>
        <n v="162.910527"/>
        <n v="166.425673"/>
        <n v="158.171382"/>
        <n v="168.809182"/>
        <n v="159.613109"/>
        <n v="170.223164"/>
        <n v="176.001036"/>
        <n v="171.086327"/>
        <n v="176.5154"/>
        <n v="167.742727"/>
        <n v="173.345509"/>
        <n v="156.667873"/>
        <n v="150.7672"/>
        <n v="163.717491"/>
        <n v="161.9272"/>
        <n v="135.718945"/>
        <n v="145.048473"/>
        <n v="146.627618"/>
        <n v="142.721909"/>
        <n v="128.449012"/>
        <n v="174.388036"/>
        <n v="180.073818"/>
        <n v="172.566327"/>
        <n v="186.008018"/>
        <n v="142.722836"/>
        <n v="167.488345"/>
        <n v="161.773255"/>
        <n v="185.891291"/>
        <n v="153.586109"/>
        <n v="140.817835"/>
        <n v="121.007745"/>
        <n v="141.288364"/>
        <n v="132.660109"/>
        <n v="116.699709"/>
        <n v="112.689982"/>
        <n v="158.297927"/>
        <n v="115.859891"/>
        <n v="132.842455"/>
        <n v="131.734891"/>
        <n v="120.431691"/>
        <n v="139.979473"/>
        <n v="116.805959"/>
        <n v="129.858164"/>
        <n v="170.968709"/>
        <n v="121.774608"/>
        <n v="138.274782"/>
        <n v="118.257018"/>
        <n v="117.389473"/>
        <n v="118.078709"/>
        <n v="115.785236"/>
        <n v="85.301909"/>
        <n v="117.172164"/>
        <n v="134.269036"/>
        <n v="120.176218"/>
        <n v="194.193818"/>
        <n v="114.7122"/>
        <n v="143.464145"/>
        <n v="148.571364"/>
        <n v="113.686582"/>
        <n v="96.655491"/>
        <n v="101.631273"/>
        <n v="130.584273"/>
        <n v="132.012295"/>
        <n v="154.273436"/>
        <n v="128.289345"/>
        <n v="176.742091"/>
        <n v="136.628927"/>
        <n v="130.747691"/>
        <n v="151.301655"/>
        <n v="179.442309"/>
        <n v="163.915491"/>
        <n v="175.139582"/>
        <n v="192.100255"/>
        <n v="174.509"/>
        <n v="127.803655"/>
        <n v="145.618891"/>
        <n v="137.663"/>
        <n v="143.009109"/>
        <n v="141.544255"/>
        <n v="142.724309"/>
        <n v="147.947091"/>
        <n v="120.582145"/>
        <n v="129.497673"/>
        <n v="123.564291"/>
        <n v="171.931345"/>
        <n v="147.306073"/>
        <n v="129.482255"/>
        <n v="94.881891"/>
        <n v="103.899"/>
        <n v="107.452273"/>
        <n v="105.3126"/>
        <n v="110.015782"/>
        <n v="168.34501"/>
        <n v="113.137909"/>
        <n v="115.386091"/>
        <n v="88.387164"/>
        <n v="118.519418"/>
        <n v="98.577282"/>
        <n v="106.745627"/>
        <n v="113.808236"/>
        <n v="90.361727"/>
        <n v="101.474145"/>
      </sharedItems>
    </cacheField>
    <cacheField name="Free of Charge (GWh)" numFmtId="38">
      <sharedItems containsSemiMixedTypes="0" containsString="0" containsNumber="1">
        <n v="77.511626"/>
        <n v="73.601203"/>
        <n v="76.068583"/>
        <n v="85.951362"/>
        <n v="77.305921"/>
        <n v="75.644181"/>
        <n v="78.192417"/>
        <n v="79.837121"/>
        <n v="80.79806"/>
        <n v="83.212809"/>
        <n v="83.760401"/>
        <n v="87.40452"/>
        <n v="87.684362"/>
        <n v="83.875033"/>
        <n v="88.26729"/>
        <n v="88.265244"/>
        <n v="88.506464"/>
        <n v="90.09514"/>
        <n v="90.385741"/>
        <n v="88.253298"/>
        <n v="88.41882"/>
        <n v="95.623439"/>
        <n v="95.443449"/>
        <n v="99.055659"/>
        <n v="98.967957"/>
        <n v="98.16387"/>
        <n v="99.630698"/>
        <n v="98.54825"/>
        <n v="98.757508"/>
        <n v="97.605021"/>
        <n v="99.005148"/>
        <n v="99.247854"/>
        <n v="98.586316"/>
        <n v="99.428133"/>
        <n v="97.769025"/>
        <n v="98.378394"/>
        <n v="109.007609"/>
        <n v="97.472907"/>
        <n v="103.245262"/>
        <n v="104.866872"/>
        <n v="104.083275"/>
        <n v="103.815814"/>
        <n v="103.318574"/>
        <n v="104.191097"/>
        <n v="105.05958"/>
        <n v="110.257575"/>
        <n v="108.419979"/>
        <n v="110.218892"/>
        <n v="115.92783429"/>
        <n v="110.86073475"/>
        <n v="117.87885335"/>
        <n v="115.6403608"/>
        <n v="114.95134573"/>
        <n v="209.75381529"/>
        <n v="116.66507524"/>
        <n v="119.20418188"/>
        <n v="120.44555996"/>
        <n v="125.64377134"/>
        <n v="133.48286737"/>
        <n v="135.56723393000001"/>
        <n v="133.521926"/>
        <n v="126.893847"/>
        <n v="132.1598"/>
        <n v="131.768475"/>
        <n v="128.873429"/>
        <n v="126.808652"/>
        <n v="130.540558"/>
        <n v="134.054901"/>
        <n v="136.516093"/>
        <n v="141.49442"/>
        <n v="145.642041"/>
        <n v="154.96439443"/>
        <n v="159.019913"/>
        <n v="153.21921940000001"/>
        <n v="144.614943"/>
        <n v="141.338692"/>
        <n v="142.585969"/>
        <n v="141.09750222"/>
        <n v="146.25121137"/>
        <n v="148.29565501"/>
        <n v="146.756369"/>
        <n v="152.27712164"/>
        <n v="150.084524"/>
        <n v="151.889797"/>
        <n v="157.706901"/>
        <n v="144.293701"/>
        <n v="158.163553"/>
        <n v="151.824994"/>
        <n v="154.343574"/>
        <n v="151.379428"/>
        <n v="155.271981"/>
        <n v="159.292683"/>
        <n v="113.016432"/>
        <n v="165.26176030000002"/>
        <n v="164.053506"/>
        <n v="168.498446"/>
        <n v="174.142973"/>
        <n v="161.969407"/>
        <n v="173.647134"/>
        <n v="168.962326"/>
        <n v="169.044694"/>
        <n v="165.216849"/>
        <n v="175.061059"/>
        <n v="173.921032"/>
        <n v="162.215989"/>
        <n v="182.424215"/>
        <n v="174.302083"/>
        <n v="186.15238"/>
        <n v="183.493113"/>
        <n v="165.956807"/>
        <n v="186.888278"/>
        <n v="175.124755"/>
        <n v="177.650679"/>
        <n v="170.646912"/>
        <n v="176.320394"/>
        <n v="181.204768"/>
        <n v="179.44993505000002"/>
        <n v="180.28641397"/>
        <n v="192.787609"/>
        <n v="198.576466"/>
        <n v="190.930828"/>
        <n v="178.029734"/>
        <n v="186.311115"/>
        <n v="177.267389"/>
        <n v="179.951912"/>
        <n v="171.263517"/>
        <n v="177.302557"/>
        <n v="180.038211"/>
        <n v="170.594272"/>
        <n v="189.070718"/>
        <n v="191.834073"/>
        <n v="198.798106"/>
        <n v="197.955463"/>
        <n v="181.845343"/>
        <n v="196.464534"/>
        <n v="187.678919"/>
        <n v="190.045084"/>
        <n v="187.695962"/>
        <n v="201.209978"/>
        <n v="219.543815"/>
        <n v="189.291672"/>
        <n v="208.537451"/>
        <n v="205.630032"/>
        <n v="212.943171"/>
        <n v="216.054817"/>
        <n v="196.735311"/>
        <n v="213.687034"/>
        <n v="204.743519"/>
        <n v="209.840457"/>
        <n v="205.723338"/>
        <n v="217.047198"/>
        <n v="225.434785"/>
        <n v="201.208357"/>
        <n v="227.459769"/>
        <n v="231.68"/>
        <n v="232.705411"/>
        <n v="227.593812"/>
        <n v="207.433607"/>
        <n v="244.857418"/>
        <n v="220.668405"/>
        <n v="224.701732"/>
        <n v="220.073089"/>
        <n v="227.47034"/>
        <n v="231.677447"/>
        <n v="218.549192"/>
        <n v="238.237461"/>
        <n v="235.405795"/>
        <n v="246.730113"/>
        <n v="248.234628"/>
        <n v="232.076275"/>
        <n v="246.4704"/>
        <n v="235.372954"/>
        <n v="240.87311"/>
        <n v="240.107565"/>
        <n v="243.426258"/>
        <n v="251.010226"/>
        <n v="251.37947"/>
        <n v="257.369942"/>
        <n v="251.80602"/>
        <n v="264.528536"/>
        <n v="268.225619"/>
        <n v="241.524892"/>
        <n v="262.639535"/>
        <n v="255.42546"/>
        <n v="259.481303"/>
        <n v="255.633329"/>
        <n v="262.993503"/>
        <n v="266.131306"/>
        <n v="250.733814"/>
        <n v="270.682423"/>
        <n v="267.721243"/>
        <n v="273.593094"/>
        <n v="280.572055"/>
        <n v="253.165191"/>
        <n v="273.977773"/>
        <n v="262.359474"/>
        <n v="267.796029"/>
        <n v="266.949537"/>
        <n v="267.587781"/>
        <n v="277.773551"/>
        <n v="259.562045"/>
        <n v="277.393768"/>
        <n v="279.309922"/>
        <n v="288.465452"/>
        <n v="291.204898"/>
        <n v="263.383072"/>
        <n v="288.083272"/>
        <n v="275.107881"/>
        <n v="285.378086"/>
        <n v="273.386814"/>
        <n v="278.76293"/>
        <n v="289.381532"/>
        <n v="273.402652"/>
        <n v="293.858476"/>
        <n v="293.544454"/>
        <n v="304.346954"/>
        <n v="306.712491"/>
        <n v="285.637584"/>
        <n v="298.608669"/>
        <n v="283.899703"/>
        <n v="287.532736"/>
        <n v="278.450268"/>
        <n v="287.803534"/>
        <n v="304.528373"/>
        <n v="299.893817"/>
        <n v="318.208178"/>
        <n v="310.945433"/>
        <n v="323.716508"/>
        <n v="319.915228"/>
        <n v="295.630939"/>
        <n v="311.495986"/>
        <n v="304.964975"/>
        <n v="309.374126"/>
        <n v="305.818501"/>
        <n v="314.642408"/>
        <n v="325.60996"/>
        <n v="310.876334"/>
        <n v="332.218763"/>
        <n v="328.105236"/>
        <n v="335.13546"/>
        <n v="340.778024"/>
        <n v="307.986052"/>
        <n v="332.635592"/>
        <n v="321.568435"/>
        <n v="331.038929"/>
        <n v="326.840318"/>
        <n v="336.692683"/>
        <n v="347.039073"/>
        <n v="335.685804"/>
        <n v="362.19917"/>
        <n v="358.533723"/>
        <n v="366.61819"/>
        <n v="357.629943"/>
        <n v="325.18052"/>
        <n v="352.037777"/>
        <n v="343.391453"/>
        <n v="354.49335"/>
        <n v="347.042397"/>
        <n v="357.795646"/>
        <n v="361.871909"/>
        <n v="358.307371"/>
        <n v="431.022885"/>
        <n v="422.632414"/>
        <n v="416.710601"/>
        <n v="396.32802"/>
        <n v="374.161157"/>
        <n v="391.308661"/>
        <n v="375.850502"/>
        <n v="384.283966"/>
        <n v="371.753884"/>
        <n v="381.690636"/>
        <n v="394.915043"/>
        <n v="385.899361"/>
        <n v="400.049815"/>
        <n v="396.602298"/>
        <n v="408.309461"/>
      </sharedItems>
    </cacheField>
    <cacheField name="Total (GWh)" numFmtId="38">
      <sharedItems containsSemiMixedTypes="0" containsString="0" containsNumber="1">
        <n v="7198.668899"/>
        <n v="7223.623968"/>
        <n v="8315.80846"/>
        <n v="8307.423548"/>
        <n v="8581.747177"/>
        <n v="8440.168604"/>
        <n v="8632.170667"/>
        <n v="8486.420087"/>
        <n v="8266.798046"/>
        <n v="8469.817547"/>
        <n v="8218.084733"/>
        <n v="8121.957923"/>
        <n v="7946.85486"/>
        <n v="7772.75862"/>
        <n v="9000.529687"/>
        <n v="8721.755614"/>
        <n v="9287.308213"/>
        <n v="8998.969889"/>
        <n v="8948.956362"/>
        <n v="9193.160265"/>
        <n v="8795.228455"/>
        <n v="9169.161371"/>
        <n v="8999.381029"/>
        <n v="8361.476843"/>
        <n v="8426.02336446"/>
        <n v="8518.847715"/>
        <n v="9673.47319284"/>
        <n v="9592.222"/>
        <n v="10015.670904"/>
        <n v="9492.654853"/>
        <n v="9827.689209"/>
        <n v="9664.566157"/>
        <n v="9644.183252"/>
        <n v="9877.715347"/>
        <n v="9605.82697"/>
        <n v="8900.737839"/>
        <n v="8938.11717"/>
        <n v="9127.853786"/>
        <n v="10335.207083"/>
        <n v="9980.793246"/>
        <n v="10852.538858"/>
        <n v="10409.000052"/>
        <n v="10152.185314"/>
        <n v="10095.835864"/>
        <n v="10061.04536"/>
        <n v="10229.865444"/>
        <n v="9845.247851"/>
        <n v="9255.830862"/>
        <n v="9346.57531329"/>
        <n v="9494.90530275"/>
        <n v="11030.59606335"/>
        <n v="10384.136037799999"/>
        <n v="11010.46617573"/>
        <n v="10855.90724229"/>
        <n v="10831.42121524"/>
        <n v="10838.01405688"/>
        <n v="10709.735460959999"/>
        <n v="10680.68307434"/>
        <n v="10650.69700937"/>
        <n v="10032.15694993"/>
        <n v="9801.642084"/>
        <n v="9638.670802"/>
        <n v="11554.117015"/>
        <n v="10844.770327"/>
        <n v="11340.130391"/>
        <n v="11465.310392"/>
        <n v="11275.689057"/>
        <n v="11359.800107"/>
        <n v="11228.975931"/>
        <n v="11192.402195"/>
        <n v="10751.666749"/>
        <n v="10539.55162143"/>
        <n v="10672.019538"/>
        <n v="10507.204042399999"/>
        <n v="11645.420028"/>
        <n v="11291.172171"/>
        <n v="11753.821256"/>
        <n v="11525.37584022"/>
        <n v="11755.582130370001"/>
        <n v="11765.04057701"/>
        <n v="11236.217187"/>
        <n v="11459.59390564"/>
        <n v="10371.285983"/>
        <n v="9398.945517"/>
        <n v="9244.204219"/>
        <n v="9812.012634"/>
        <n v="11507.406539"/>
        <n v="10867.299789"/>
        <n v="11576.179344"/>
        <n v="11431.762949"/>
        <n v="11599.977439"/>
        <n v="11886.988072"/>
        <n v="11602.058837"/>
        <n v="11815.210615299999"/>
        <n v="11201.273366"/>
        <n v="10909.32936"/>
        <n v="11292.01568"/>
        <n v="11294.982351"/>
        <n v="12836.777672"/>
        <n v="12399.367148"/>
        <n v="13329.454002"/>
        <n v="12825.608163"/>
        <n v="12875.351374"/>
        <n v="12485.868167"/>
        <n v="12342.715117"/>
        <n v="12439.20339"/>
        <n v="11681.888917"/>
        <n v="11727.00506"/>
        <n v="11399.910484"/>
        <n v="11320.217991"/>
        <n v="12689.712865"/>
        <n v="11837.128462"/>
        <n v="13100.990224"/>
        <n v="12955.475508"/>
        <n v="13106.855737"/>
        <n v="13057.309421"/>
        <n v="12964.83086405"/>
        <n v="12131.344468969999"/>
        <n v="11303.271628"/>
        <n v="11275.078941"/>
        <n v="11895.609913"/>
        <n v="12462.403193"/>
        <n v="13983.885932"/>
        <n v="13158.855033"/>
        <n v="14357.567294"/>
        <n v="13519.105932"/>
        <n v="13747.947031"/>
        <n v="13462.323071"/>
        <n v="13204.323655"/>
        <n v="13556.782972"/>
        <n v="13560.34297"/>
        <n v="13052.905032"/>
        <n v="12823.137056"/>
        <n v="12462.293645"/>
        <n v="14390.285704"/>
        <n v="13665.08944"/>
        <n v="14860.12653"/>
        <n v="13981.40562"/>
        <n v="13850.317904"/>
        <n v="13941.996249"/>
        <n v="13566.347238"/>
        <n v="13651.1719"/>
        <n v="13362.035395"/>
        <n v="12049.294299"/>
        <n v="11925.497401"/>
        <n v="12046.301724"/>
        <n v="14451.56198"/>
        <n v="13921.989954"/>
        <n v="15328.709149"/>
        <n v="14686.251409"/>
        <n v="14564.692658"/>
        <n v="14446.211639"/>
        <n v="14143.299236"/>
        <n v="14298.325206"/>
        <n v="13998.740466"/>
        <n v="13126.77731"/>
        <n v="12600.324626"/>
        <n v="12562.117592"/>
        <n v="14989.830813"/>
        <n v="14093.459548"/>
        <n v="15710.405103"/>
        <n v="15232.885585"/>
        <n v="15130.562832"/>
        <n v="14709.928119"/>
        <n v="14594.863097"/>
        <n v="14715.556884"/>
        <n v="14571.056119"/>
        <n v="14106.993174"/>
        <n v="13880.361624"/>
        <n v="13288.722746"/>
        <n v="15650.41797"/>
        <n v="15480.642262"/>
        <n v="16862.331055"/>
        <n v="15461.055784"/>
        <n v="15181.944802"/>
        <n v="15674.886146"/>
        <n v="15251.983331"/>
        <n v="15320.487715"/>
        <n v="14869.758362"/>
        <n v="14161.485536"/>
        <n v="14072.799331"/>
        <n v="13583.374287"/>
        <n v="16136.975239"/>
        <n v="15175.415269"/>
        <n v="16436.664388"/>
        <n v="15768.122903"/>
        <n v="15644.998258"/>
        <n v="16188.116469"/>
        <n v="15927.440988"/>
        <n v="15439.408462"/>
        <n v="14989.065938"/>
        <n v="14255.270682"/>
        <n v="14204.064844"/>
        <n v="13770.959179"/>
        <n v="16237.273647"/>
        <n v="15153.563988"/>
        <n v="16402.791571"/>
        <n v="16101.23471"/>
        <n v="16018.26638"/>
        <n v="16115.234739"/>
        <n v="15651.871911"/>
        <n v="16122.686907"/>
        <n v="15540.204203"/>
        <n v="14987.760331"/>
        <n v="14877.321143"/>
        <n v="14595.244502"/>
        <n v="16935.957526"/>
        <n v="16568.548358"/>
        <n v="17732.279033"/>
        <n v="16557.478276"/>
        <n v="16520.634151"/>
        <n v="16385.808272"/>
        <n v="15536.320253"/>
        <n v="16151.079019"/>
        <n v="15432.730039"/>
        <n v="14230.090068"/>
        <n v="15376.777339"/>
        <n v="14983.947664"/>
        <n v="16433.135619"/>
        <n v="15244.34405"/>
        <n v="15994.524386"/>
        <n v="15419.814842"/>
        <n v="15927.729596"/>
        <n v="15918.638207"/>
        <n v="15861.027247"/>
        <n v="15234.713551"/>
        <n v="14793.542677"/>
        <n v="14399.262589"/>
        <n v="13836.116106"/>
        <n v="13805.395047"/>
        <n v="16791.028392"/>
        <n v="16029.564669"/>
        <n v="17144.939137"/>
        <n v="16869.420711"/>
        <n v="16408.02859"/>
        <n v="16183.500618"/>
        <n v="15642.164407"/>
        <n v="16176.445255"/>
        <n v="15677.43208"/>
        <n v="14667.675659"/>
        <n v="15165.626738"/>
        <n v="14696.264564"/>
        <n v="17261.689507"/>
        <n v="16486.075068"/>
        <n v="17411.768899"/>
        <n v="17196.615865"/>
        <n v="17207.492369"/>
        <n v="17168.488305"/>
        <n v="16407.813313"/>
        <n v="15931.335818"/>
        <n v="15969.287505"/>
        <n v="15102.894815"/>
        <n v="14592.328995"/>
        <n v="14673.130366"/>
        <n v="16928.604558"/>
        <n v="17716.236587"/>
        <n v="18875.980279"/>
        <n v="17684.185323"/>
        <n v="17798.481225"/>
        <n v="17737.740798"/>
        <n v="17010.860954"/>
        <n v="17081.81935"/>
        <n v="16569.872536"/>
        <n v="16052.590293"/>
        <n v="16246.748242"/>
        <n v="16349.907876"/>
        <n v="18770.939643"/>
        <n v="18873.378652"/>
        <n v="20122.513839"/>
        <n v="18339.704762"/>
        <n v="17957.754957"/>
        <n v="18208.808832"/>
        <n v="17501.360896"/>
        <n v="17792.332851"/>
        <n v="17131.144945"/>
        <n v="15836.237194"/>
      </sharedItems>
    </cacheField>
    <cacheField name="Direct Customer(1) (GWh)" numFmtId="38">
      <sharedItems containsSemiMixedTypes="0" containsString="0" containsNumber="1">
        <n v="128.1361"/>
        <n v="135.438377"/>
        <n v="155.442558"/>
        <n v="153.654537"/>
        <n v="148.54727"/>
        <n v="163.654224"/>
        <n v="160.365817"/>
        <n v="164.041046"/>
        <n v="161.031816"/>
        <n v="159.005549"/>
        <n v="150.850018"/>
        <n v="148.18468"/>
        <n v="168.117457"/>
        <n v="133.042975"/>
        <n v="153.077635"/>
        <n v="138.65085"/>
        <n v="149.34225"/>
        <n v="146.624973"/>
        <n v="139.892329"/>
        <n v="150.468616"/>
        <n v="145.311864"/>
        <n v="151.073694"/>
        <n v="151.206236"/>
        <n v="164.801168"/>
        <n v="143.530598"/>
        <n v="155.30722534"/>
        <n v="159.101138"/>
        <n v="138.46583"/>
        <n v="154.891047"/>
        <n v="164.084975"/>
        <n v="173.39355"/>
        <n v="158.853104"/>
        <n v="161.744019"/>
        <n v="165.014088"/>
        <n v="126.624817"/>
        <n v="160.48904"/>
        <n v="153.530179"/>
        <n v="152.040642"/>
        <n v="178.885767"/>
        <n v="164.594693"/>
        <n v="161.693173"/>
        <n v="173.311869"/>
        <n v="172.277568"/>
        <n v="163.430482"/>
        <n v="153.607959"/>
        <n v="156.629277"/>
        <n v="167.358742"/>
        <n v="159.146189"/>
        <n v="170.76525"/>
        <n v="157.422022"/>
        <n v="153.269851"/>
        <n v="170.532703"/>
        <n v="180.847312"/>
        <n v="187.226318"/>
        <n v="175.236601"/>
        <n v="176.656277"/>
        <n v="157.318502"/>
        <n v="163.126571"/>
        <n v="154.144769"/>
        <n v="167.447964"/>
        <n v="172.209193"/>
        <n v="154.869914"/>
        <n v="174.651813"/>
        <n v="189.557977"/>
        <n v="176.09684"/>
        <n v="160.698324"/>
        <n v="180.421083"/>
        <n v="185.97488"/>
        <n v="166.493576"/>
        <n v="179.235095"/>
        <n v="177.751115"/>
        <n v="202.128069"/>
        <n v="174.408492"/>
        <n v="175.391971"/>
        <n v="204.668079"/>
        <n v="180.621038"/>
        <n v="180.241642"/>
        <n v="195.718208"/>
        <n v="188.438072"/>
        <n v="216.263823"/>
        <n v="174.455649"/>
        <n v="157.715234"/>
        <n v="141.641548"/>
        <n v="149.04646"/>
        <n v="144.612039"/>
        <n v="142.329664"/>
        <n v="143.80676"/>
        <n v="136.945554"/>
        <n v="172.274615"/>
        <n v="137.332518"/>
        <n v="149.988042"/>
        <n v="151.496525"/>
        <n v="138.057408"/>
        <n v="134.363063"/>
        <n v="136.606491"/>
        <n v="139.31805"/>
        <n v="141.19227"/>
        <n v="135.139629"/>
        <n v="138.629026"/>
        <n v="148.35508"/>
        <n v="149.305859"/>
        <n v="142.6419"/>
        <n v="190.596259"/>
        <n v="145.968464"/>
        <n v="152.025862"/>
        <n v="143.619827"/>
        <n v="141.776538"/>
        <n v="141.638337"/>
        <n v="144.460777"/>
        <n v="129.717334"/>
        <n v="132.969068"/>
        <n v="140.272251"/>
        <n v="150.853708"/>
        <n v="134.451359"/>
        <n v="148.357407"/>
        <n v="154.13497"/>
        <n v="148.060658"/>
        <n v="146.047715"/>
        <n v="137.29737"/>
        <n v="146.741471"/>
        <n v="147.944676"/>
        <n v="147.000045"/>
        <n v="153.604157"/>
        <n v="146.26545"/>
        <n v="153.913954"/>
        <n v="173.835544"/>
        <n v="157.310075"/>
        <n v="160.056605"/>
        <n v="146.539114"/>
        <n v="146.923423"/>
        <n v="140.726751"/>
        <n v="142.81047"/>
        <n v="135.780477"/>
        <n v="133.960013"/>
        <n v="141.693665"/>
        <n v="146.4349"/>
        <n v="148.500926"/>
        <n v="146.654888"/>
        <n v="151.03478"/>
        <n v="151.441676"/>
        <n v="146.061646"/>
        <n v="149.832311"/>
        <n v="140.856919"/>
        <n v="145.363261"/>
        <n v="142.940125"/>
        <n v="119.940117"/>
        <n v="154.441281"/>
        <n v="153.967541"/>
        <n v="162.670249"/>
        <n v="150.565284"/>
        <n v="134.673845"/>
        <n v="161.917642"/>
        <n v="140.124822"/>
        <n v="139.225371"/>
        <n v="143.490917"/>
        <n v="143.072546"/>
        <n v="145.348848"/>
        <n v="126.900593"/>
        <n v="159.135686"/>
        <n v="162.382602"/>
        <n v="171.514539"/>
        <n v="157.37127"/>
        <n v="148.946236"/>
        <n v="152.850792"/>
        <n v="146.883076"/>
        <n v="149.453811"/>
        <n v="142.645205"/>
        <n v="151.699061"/>
        <n v="164.635351"/>
        <n v="139.901987"/>
        <n v="159.474"/>
        <n v="147.932103"/>
        <n v="163.732227"/>
        <n v="148.600323"/>
        <n v="145.721464"/>
        <n v="144.432674"/>
        <n v="132.172874"/>
        <n v="146.599516"/>
        <n v="136.70435"/>
        <n v="133.448075"/>
        <n v="129.862077"/>
        <n v="130.068809"/>
        <n v="153.107541"/>
        <n v="148.936467"/>
        <n v="131.212567"/>
        <n v="129.239838"/>
        <n v="129.777399"/>
        <n v="124.746915"/>
        <n v="113.6273"/>
        <n v="110.549969"/>
        <n v="98.125217"/>
        <n v="107.148943"/>
        <n v="125.884036"/>
        <n v="126.168944"/>
        <n v="133.4783"/>
        <n v="121.242303"/>
        <n v="129.869894"/>
        <n v="121.868401"/>
        <n v="115.763516"/>
        <n v="109.041611"/>
        <n v="137.205764"/>
        <n v="137.715375"/>
        <n v="132.241597"/>
        <n v="135.468928"/>
        <n v="127.346635"/>
        <n v="112.344304"/>
        <n v="123.794019"/>
        <n v="118.393566"/>
        <n v="121.40993"/>
        <n v="118.351846"/>
        <n v="122.565229"/>
        <n v="123.46715"/>
        <n v="114.744136"/>
        <n v="121.554228"/>
        <n v="108.370576"/>
        <n v="124.604398"/>
        <n v="132.465373"/>
        <n v="159.173941"/>
        <n v="126.476692"/>
        <n v="119.029986"/>
        <n v="124.275548"/>
        <n v="110.400869"/>
        <n v="119.295768"/>
        <n v="108.537022"/>
        <n v="112.242024"/>
        <n v="121.296187"/>
        <n v="109.0425"/>
        <n v="116.789608"/>
        <n v="114.698139"/>
        <n v="109.252459"/>
        <n v="102.16643"/>
        <n v="109.486569"/>
        <n v="109.066948"/>
        <n v="105.27666"/>
        <n v="98.610666"/>
        <n v="99.686403"/>
        <n v="105.090461"/>
        <n v="109.401193"/>
        <n v="91.917749"/>
        <n v="81.693537"/>
        <n v="99.777835"/>
        <n v="89.25146498999999"/>
        <n v="103.023139"/>
        <n v="111.5187"/>
        <n v="133.921263"/>
        <n v="103.463192"/>
        <n v="121.753536"/>
        <n v="107.279281"/>
        <n v="99.933973"/>
        <n v="100.884911"/>
        <n v="92.15989"/>
        <n v="88.17738"/>
        <n v="87.113043"/>
        <n v="84.547103"/>
        <n v="94.739739"/>
        <n v="109.865111"/>
        <n v="99.475811"/>
        <n v="96.38285"/>
        <n v="103.857099"/>
        <n v="125.059171"/>
        <n v="113.824423"/>
        <n v="98.598045"/>
        <n v="91.202619"/>
        <n v="96.154172"/>
        <n v="126.007797"/>
        <n v="101.188356"/>
        <n v="129.134653"/>
        <n v="111.125299"/>
        <n v="118.877476"/>
        <n v="105.449561"/>
        <n v="116.032979"/>
        <n v="109.43269"/>
        <n v="106.443893"/>
        <n v="107.486042"/>
        <n v="100.75509"/>
        <n v="106.201371"/>
      </sharedItems>
    </cacheField>
    <cacheField name="Electrical consump Grand Total (GWh)" numFmtId="38">
      <sharedItems containsSemiMixedTypes="0" containsString="0" containsNumber="1">
        <n v="7326.804999"/>
        <n v="7359.062345"/>
        <n v="8471.251018"/>
        <n v="8461.078085"/>
        <n v="8730.294447"/>
        <n v="8603.822828"/>
        <n v="8792.536484"/>
        <n v="8650.461133"/>
        <n v="8427.829862"/>
        <n v="8628.823096"/>
        <n v="8368.934751"/>
        <n v="8270.142603"/>
        <n v="8114.972317"/>
        <n v="7905.801595"/>
        <n v="9153.607322"/>
        <n v="8860.406464"/>
        <n v="9436.650463"/>
        <n v="9145.594862"/>
        <n v="9088.848691"/>
        <n v="9343.628881"/>
        <n v="8940.540319"/>
        <n v="9320.235065"/>
        <n v="9150.587265"/>
        <n v="8526.278011"/>
        <n v="8569.55396246"/>
        <n v="8674.15494034"/>
        <n v="9832.57433084"/>
        <n v="9730.68783"/>
        <n v="10170.561951"/>
        <n v="9656.739828"/>
        <n v="10001.082759"/>
        <n v="9823.419261"/>
        <n v="9805.927271"/>
        <n v="10042.729435"/>
        <n v="9732.451787"/>
        <n v="9061.226879"/>
        <n v="9091.647349"/>
        <n v="9279.894428"/>
        <n v="10514.09285"/>
        <n v="10145.387939"/>
        <n v="11014.232031"/>
        <n v="10582.311921"/>
        <n v="10324.462882"/>
        <n v="10259.266346"/>
        <n v="10214.653319"/>
        <n v="10386.494721"/>
        <n v="10012.606593"/>
        <n v="9414.977051"/>
        <n v="9517.340563290001"/>
        <n v="9652.32732475"/>
        <n v="11183.86591435"/>
        <n v="10554.6687408"/>
        <n v="11191.31348773"/>
        <n v="11043.133560290002"/>
        <n v="11006.65781624"/>
        <n v="11014.67033388"/>
        <n v="10867.053962959999"/>
        <n v="10843.80964534"/>
        <n v="10804.84177837"/>
        <n v="10199.604913930001"/>
        <n v="9973.851277"/>
        <n v="9793.540716"/>
        <n v="11728.768828"/>
        <n v="11034.328304"/>
        <n v="11516.227231"/>
        <n v="11626.008716"/>
        <n v="11456.11014"/>
        <n v="11545.774987"/>
        <n v="11395.469507"/>
        <n v="11371.63729"/>
        <n v="10929.417864"/>
        <n v="10741.67969043"/>
        <n v="10846.42803"/>
        <n v="10682.5960134"/>
        <n v="11850.088107"/>
        <n v="11471.793209"/>
        <n v="11934.062898"/>
        <n v="11721.094048219999"/>
        <n v="11944.02020237"/>
        <n v="11981.30440001"/>
        <n v="11410.672836"/>
        <n v="11617.30913964"/>
        <n v="10512.927531"/>
        <n v="9547.991977"/>
        <n v="9388.816258"/>
        <n v="9954.342298"/>
        <n v="11651.213299"/>
        <n v="11004.245343"/>
        <n v="11748.453959"/>
        <n v="11569.095467"/>
        <n v="11749.965481"/>
        <n v="12038.484597"/>
        <n v="11740.116245"/>
        <n v="11949.5736783"/>
        <n v="11337.879857"/>
        <n v="11048.64741"/>
        <n v="11433.20795"/>
        <n v="11430.12198"/>
        <n v="12975.406698"/>
        <n v="12547.722228"/>
        <n v="13478.759861"/>
        <n v="12968.250063"/>
        <n v="13065.947633"/>
        <n v="12631.836631"/>
        <n v="12494.740979"/>
        <n v="12582.823217"/>
        <n v="11823.665455"/>
        <n v="11868.643397"/>
        <n v="11544.371261"/>
        <n v="11449.935325"/>
        <n v="12822.681933"/>
        <n v="11977.400713"/>
        <n v="13251.843932"/>
        <n v="13089.926867"/>
        <n v="13255.213144"/>
        <n v="13211.444391"/>
        <n v="13112.891522049998"/>
        <n v="12277.39218397"/>
        <n v="11440.568998"/>
        <n v="11421.820412"/>
        <n v="12043.554589"/>
        <n v="12609.403238"/>
        <n v="14137.490089"/>
        <n v="13305.120483"/>
        <n v="14511.481248"/>
        <n v="13692.941476"/>
        <n v="13905.257106"/>
        <n v="13622.379676"/>
        <n v="13350.862769"/>
        <n v="13703.706395"/>
        <n v="13701.069721"/>
        <n v="13195.715502"/>
        <n v="12958.917533"/>
        <n v="12596.253658"/>
        <n v="14531.979369"/>
        <n v="13811.52434"/>
        <n v="15008.627456"/>
        <n v="14128.060508"/>
        <n v="14001.352684"/>
        <n v="14093.437925"/>
        <n v="13712.408884"/>
        <n v="13801.004211"/>
        <n v="13502.892314"/>
        <n v="12194.65756"/>
        <n v="12068.437526"/>
        <n v="12166.241841"/>
        <n v="14606.003261"/>
        <n v="14075.957495"/>
        <n v="15491.379398"/>
        <n v="14836.816693"/>
        <n v="14699.366503"/>
        <n v="14608.129281"/>
        <n v="14283.424058"/>
        <n v="14437.550577"/>
        <n v="14142.231383"/>
        <n v="13269.849856"/>
        <n v="12745.673474"/>
        <n v="12689.018185"/>
        <n v="15148.966499"/>
        <n v="14255.84215"/>
        <n v="15881.919642"/>
        <n v="15390.256855"/>
        <n v="15279.509068"/>
        <n v="14862.778911"/>
        <n v="14741.746173"/>
        <n v="14865.010695"/>
        <n v="14713.701324"/>
        <n v="14258.692235"/>
        <n v="14044.996975"/>
        <n v="13428.624733"/>
        <n v="15809.89197"/>
        <n v="15628.574365"/>
        <n v="17026.063282"/>
        <n v="15609.656107"/>
        <n v="15327.666266"/>
        <n v="15819.31882"/>
        <n v="15384.156205"/>
        <n v="15467.087231"/>
        <n v="15006.462712"/>
        <n v="14294.933611"/>
        <n v="14202.661408"/>
        <n v="13713.443096"/>
        <n v="16290.08278"/>
        <n v="15324.351736"/>
        <n v="16567.876955"/>
        <n v="15897.362741"/>
        <n v="15774.775657"/>
        <n v="16312.863384"/>
        <n v="16041.068288"/>
        <n v="15549.958431"/>
        <n v="15087.191155"/>
        <n v="14362.419625"/>
        <n v="14329.94888"/>
        <n v="13897.128123"/>
        <n v="16370.751947"/>
        <n v="15274.806291"/>
        <n v="16532.661465"/>
        <n v="16223.103111"/>
        <n v="16134.029896"/>
        <n v="16224.27635"/>
        <n v="15789.077675"/>
        <n v="16260.402282"/>
        <n v="15672.4458"/>
        <n v="15123.229259"/>
        <n v="15004.667778"/>
        <n v="14707.588806"/>
        <n v="17059.751545"/>
        <n v="16686.941924"/>
        <n v="17853.688963"/>
        <n v="16675.830122"/>
        <n v="16643.19938"/>
        <n v="16509.275422"/>
        <n v="15651.064389"/>
        <n v="16272.633247"/>
        <n v="15541.100615"/>
        <n v="14354.694466"/>
        <n v="15509.242712"/>
        <n v="15143.121605"/>
        <n v="16559.612311"/>
        <n v="15363.374036"/>
        <n v="16118.799934"/>
        <n v="15530.215711"/>
        <n v="16047.025364"/>
        <n v="16027.175229"/>
        <n v="15973.269271"/>
        <n v="15356.009738"/>
        <n v="14902.585177"/>
        <n v="14516.052197"/>
        <n v="13950.814245"/>
        <n v="13914.647506"/>
        <n v="16893.194822"/>
        <n v="16139.051238"/>
        <n v="17254.006085"/>
        <n v="16974.697371"/>
        <n v="16506.639256"/>
        <n v="16283.187021"/>
        <n v="15747.254868"/>
        <n v="16285.846448"/>
        <n v="15769.349829"/>
        <n v="14749.369196"/>
        <n v="15265.404573"/>
        <n v="14785.51602899"/>
        <n v="17364.712646"/>
        <n v="16597.593768"/>
        <n v="17545.690162"/>
        <n v="17300.079057"/>
        <n v="17329.245905"/>
        <n v="17275.767586"/>
        <n v="16507.747286"/>
        <n v="16032.220729"/>
        <n v="16061.447395"/>
        <n v="15191.072195"/>
        <n v="14679.442038"/>
        <n v="14757.677469"/>
        <n v="17023.344297"/>
        <n v="17826.101698"/>
        <n v="18975.45609"/>
        <n v="17780.568173"/>
        <n v="17902.338324"/>
        <n v="17862.799969"/>
        <n v="17124.685377"/>
        <n v="17180.417395"/>
        <n v="16661.075155"/>
        <n v="16148.744465"/>
        <n v="16372.756039"/>
        <n v="16451.096232"/>
        <n v="18900.074296"/>
        <n v="18984.503951"/>
        <n v="20241.391315"/>
        <n v="18445.154323"/>
        <n v="18073.787936"/>
        <n v="18318.241522"/>
        <n v="17607.804789"/>
        <n v="17899.818893"/>
        <n v="17231.900035"/>
        <n v="15942.438565"/>
      </sharedItems>
    </cacheField>
    <cacheField name="Total Population (People)">
      <sharedItems containsMixedTypes="1" containsNumber="1" containsInteger="1">
        <e v="#N/A"/>
        <n v="6.2799873E7"/>
        <n v="6.3192694E7"/>
        <n v="6.1975636E7"/>
        <n v="6.2418042E7"/>
        <n v="6.2828695E7"/>
        <n v="6.3038247E7"/>
        <n v="6.338973E7"/>
        <n v="6.3525062E7"/>
        <n v="6.3878267E7"/>
        <n v="6.4076033E7"/>
        <n v="6.4456695E7"/>
        <n v="6.4785909E7"/>
        <n v="6.5124716E7"/>
        <n v="6.5729098E7"/>
        <n v="6.593155E7"/>
        <n v="6.6188503E7"/>
        <n v="6.6413979E7"/>
        <n v="6.6558935E7"/>
        <n v="6.6186727E7"/>
        <n v="6.6171439E7"/>
        <n v="6.6090475E7"/>
        <n v="6.6052615E7"/>
        <n v="6.595121E7"/>
      </sharedItems>
    </cacheField>
    <cacheField name="Total House (House)">
      <sharedItems containsMixedTypes="1" containsNumber="1" containsInteger="1">
        <e v="#N/A"/>
        <n v="1.7309344E7"/>
        <n v="1.7853423E7"/>
        <n v="1.8432937E7"/>
        <n v="1.9016784E7"/>
        <n v="1.9582845E7"/>
        <n v="2.0089221E7"/>
        <n v="2.0608269E7"/>
        <n v="2.1143975E7"/>
        <n v="2.1681635E7"/>
        <n v="2.2240259E7"/>
        <n v="2.2836819E7"/>
        <n v="2.3466417E7"/>
        <n v="2.4091404E7"/>
        <n v="2.471242E7"/>
        <n v="2.5233077E7"/>
        <n v="2.5723807E7"/>
        <n v="2.6208994E7"/>
        <n v="2.6713936E7"/>
        <n v="2.7224743E7"/>
        <n v="2.7708635E7"/>
        <n v="2.818847E7"/>
        <n v="2.8675857E7"/>
        <n v="2.9128519E7"/>
      </sharedItems>
    </cacheField>
    <cacheField name="GDP (Milion of Baht)">
      <sharedItems containsMixedTypes="1" containsNumber="1" containsInteger="1">
        <e v="#N/A"/>
        <n v="1430285.0"/>
        <n v="1408751.0"/>
        <n v="1419016.0"/>
        <n v="1511526.0"/>
        <n v="1573720.0"/>
        <n v="1524941.0"/>
        <n v="1558177.0"/>
        <n v="1660465.0"/>
        <n v="1693076.0"/>
        <n v="1683225.0"/>
        <n v="1721028.0"/>
        <n v="1856953.0"/>
        <n v="1866057.0"/>
        <n v="1828808.0"/>
        <n v="1902798.0"/>
        <n v="2016748.0"/>
        <n v="2114526.0"/>
        <n v="2046558.0"/>
        <n v="2074685.0"/>
        <n v="2164875.0"/>
        <n v="2258183.0"/>
        <n v="2187392.0"/>
        <n v="2236014.0"/>
        <n v="2394712.0"/>
        <n v="2448502.0"/>
        <n v="2445109.0"/>
        <n v="2464336.0"/>
        <n v="2348982.0"/>
        <n v="2359124.0"/>
        <n v="2342870.0"/>
        <n v="2395561.0"/>
        <n v="2561112.0"/>
        <n v="2750665.0"/>
        <n v="2652164.0"/>
        <n v="2656614.0"/>
        <n v="2748702.0"/>
        <n v="2960302.0"/>
        <n v="2810921.0"/>
        <n v="2852152.0"/>
        <n v="2683531.0"/>
        <n v="3046078.0"/>
        <n v="2993447.0"/>
        <n v="3051976.0"/>
        <n v="3265841.0"/>
        <n v="3287583.0"/>
        <n v="3139844.0"/>
        <n v="3178279.0"/>
        <n v="3309452.0"/>
        <n v="3322196.0"/>
        <n v="3242837.0"/>
        <n v="3257779.0"/>
        <n v="3407492.0"/>
        <n v="3431888.0"/>
        <n v="3333291.0"/>
        <n v="3416379.0"/>
        <n v="3561922.0"/>
        <n v="3597737.0"/>
        <n v="3557050.0"/>
        <n v="3628315.0"/>
        <n v="3807235.0"/>
        <n v="3830606.0"/>
        <n v="3753348.0"/>
        <n v="3854593.0"/>
        <n v="4050117.0"/>
        <n v="4053070.0"/>
        <n v="3999458.0"/>
        <n v="4065277.0"/>
        <n v="4255538.0"/>
        <n v="4220879.0"/>
        <n v="4154172.0"/>
        <n v="4177219.0"/>
        <n v="4336904.0"/>
        <n v="4140473.0"/>
        <n v="3541613.0"/>
        <n v="3861633.0"/>
        <n v="4117572.0"/>
        <n v="4042344.0"/>
        <n v="3915347.0"/>
        <n v="3927377.0"/>
        <n v="4301566.0"/>
        <n v="4282986.0"/>
        <n v="4208165.0"/>
        <n v="4340964.0"/>
        <n v="4545882.0"/>
        <n v="4523887.0"/>
        <n v="4335985.0"/>
        <n v="4456124.0"/>
        <n v="4638672.0"/>
        <n v="4623049.0"/>
        <n v="4520553.0"/>
        <n v="4615840.0"/>
        <n v="4823229.0"/>
      </sharedItems>
    </cacheField>
    <cacheField name="PEAK (MW)" numFmtId="38">
      <sharedItems containsSemiMixedTypes="0" containsString="0" containsNumber="1">
        <n v="14552.5"/>
        <n v="15260.8"/>
        <n v="16485.3"/>
        <n v="16681.1"/>
        <n v="16293.1"/>
        <n v="16156.9"/>
        <n v="16029.8"/>
        <n v="15912.1"/>
        <n v="15818.2"/>
        <n v="15992.3"/>
        <n v="16074.2"/>
        <n v="15929.7"/>
        <n v="15777.5"/>
        <n v="16723.5"/>
        <n v="17222.2"/>
        <n v="17826.4"/>
        <n v="18121.4"/>
        <n v="17368.6"/>
        <n v="17271.8"/>
        <n v="17205.2"/>
        <n v="16816.2"/>
        <n v="16988.9"/>
        <n v="17369.4"/>
        <n v="16982.8"/>
        <n v="16831.7"/>
        <n v="17672.3"/>
        <n v="19325.8"/>
        <n v="19252.1"/>
        <n v="18373.5"/>
        <n v="18131.3"/>
        <n v="17930.3"/>
        <n v="18526.2"/>
        <n v="18229.7"/>
        <n v="18309.5"/>
        <n v="18836.3"/>
        <n v="17361.9"/>
        <n v="18261.2"/>
        <n v="18940.0"/>
        <n v="20221.5"/>
        <n v="20537.5"/>
        <n v="20536.8"/>
        <n v="19237.5"/>
        <n v="18960.1"/>
        <n v="19039.4"/>
        <n v="18775.9"/>
        <n v="18758.7"/>
        <n v="19092.4"/>
        <n v="18449.7"/>
        <n v="18879.2"/>
        <n v="19695.7"/>
        <n v="20744.8"/>
        <n v="20531.3"/>
        <n v="21064.0"/>
        <n v="20439.3"/>
        <n v="20040.3"/>
        <n v="19869.7"/>
        <n v="20213.5"/>
        <n v="20052.3"/>
        <n v="20443.6"/>
        <n v="20092.0"/>
        <n v="19754.8"/>
        <n v="20592.9"/>
        <n v="22161.0"/>
        <n v="22586.0"/>
        <n v="21234.0"/>
        <n v="21555.4"/>
        <n v="20396.3"/>
        <n v="20853.0"/>
        <n v="21062.7"/>
        <n v="20594.4"/>
        <n v="20483.0"/>
        <n v="20957.0"/>
        <n v="20733.0"/>
        <n v="20708.2"/>
        <n v="22122.1"/>
        <n v="22568.2"/>
        <n v="21610.0"/>
        <n v="21395.8"/>
        <n v="21489.0"/>
        <n v="21590.0"/>
        <n v="21013.7"/>
        <n v="20711.4"/>
        <n v="20200.9"/>
        <n v="18394.1"/>
        <n v="18602.9"/>
        <n v="20753.6"/>
        <n v="21318.1"/>
        <n v="22044.9"/>
        <n v="20827.5"/>
        <n v="20844.8"/>
        <n v="20505.7"/>
        <n v="21257.9"/>
        <n v="20957.4"/>
        <n v="21020.0"/>
        <n v="21804.2"/>
        <n v="20885.6"/>
        <n v="20969.5"/>
        <n v="21872.3"/>
        <n v="23304.05"/>
        <n v="23897.72"/>
        <n v="24009.9"/>
        <n v="23237.3"/>
        <n v="22865.5"/>
        <n v="21893.42"/>
        <n v="22214.97"/>
        <n v="21774.48"/>
        <n v="22294.75"/>
        <n v="22302.2"/>
        <n v="21288.3"/>
        <n v="22206.9"/>
        <n v="23156.33"/>
        <n v="23322.12"/>
        <n v="23900.21"/>
        <n v="23029.24"/>
        <n v="23351.35"/>
        <n v="23442.5"/>
        <n v="22808.58"/>
        <n v="22062.1"/>
        <n v="20954.6"/>
        <n v="21104.9"/>
        <n v="22251.1"/>
        <n v="23554.4"/>
        <n v="24571.51"/>
        <n v="26121.1"/>
        <n v="25207.27"/>
        <n v="23927.3"/>
        <n v="23932.6"/>
        <n v="24155.7"/>
        <n v="24009.3"/>
        <n v="24131.33"/>
        <n v="24657.91"/>
        <n v="24073.85"/>
        <n v="23390.78"/>
        <n v="24589.4"/>
        <n v="26422.97"/>
        <n v="26324.61"/>
        <n v="26598.14"/>
        <n v="25038.04"/>
        <n v="24568.41"/>
        <n v="23941.68"/>
        <n v="24363.69"/>
        <n v="23741.5"/>
        <n v="24251.18"/>
        <n v="22905.22"/>
        <n v="22556.93"/>
        <n v="23658.59"/>
        <n v="26105.94"/>
        <n v="26942.1"/>
        <n v="26473.3"/>
        <n v="26253.29"/>
        <n v="25017.19"/>
        <n v="24623.74"/>
        <n v="24785.24"/>
        <n v="24181.13"/>
        <n v="24961.8"/>
        <n v="24493.26"/>
        <n v="23769.0"/>
        <n v="24629.5"/>
        <n v="26072.1"/>
        <n v="27139.0"/>
        <n v="27198.4"/>
        <n v="27345.8"/>
        <n v="26049.5"/>
        <n v="26027.8"/>
        <n v="25676.6"/>
        <n v="25044.8"/>
        <n v="25956.7"/>
        <n v="25722.3"/>
        <n v="25312.3"/>
        <n v="25103.51"/>
        <n v="27242.0"/>
        <n v="29403.7"/>
        <n v="29618.8"/>
        <n v="26471.0"/>
        <n v="25475.0"/>
        <n v="26329.0"/>
        <n v="25790.6"/>
        <n v="26014.6"/>
        <n v="26145.3"/>
        <n v="25272.0"/>
        <n v="25390.4"/>
        <n v="26240.0"/>
        <n v="27326.0"/>
        <n v="27708.0"/>
        <n v="28578.0"/>
        <n v="26747.2"/>
        <n v="26130.0"/>
        <n v="26974.5"/>
        <n v="27500.0"/>
        <n v="26074.6"/>
        <n v="26749.0"/>
        <n v="26554.0"/>
        <n v="25677.3"/>
        <n v="26351.8"/>
        <n v="27314.0"/>
        <n v="28338.0"/>
        <n v="27331.0"/>
        <n v="26928.0"/>
        <n v="26201.0"/>
        <n v="26492.0"/>
        <n v="27430.0"/>
        <n v="26836.0"/>
        <n v="27221.0"/>
        <n v="26672.0"/>
        <n v="25898.3"/>
        <n v="27215.0"/>
        <n v="28721.5"/>
        <n v="30120.2"/>
        <n v="30853.2"/>
        <n v="29799.9"/>
        <n v="28014.6"/>
        <n v="26987.0"/>
        <n v="26936.7"/>
        <n v="28026.0"/>
        <n v="26958.0"/>
        <n v="26295.0"/>
        <n v="27423.0"/>
        <n v="27112.3"/>
        <n v="28636.7"/>
        <n v="27747.0"/>
        <n v="28328.0"/>
        <n v="27240.0"/>
        <n v="26855.0"/>
        <n v="27235.0"/>
        <n v="27159.4"/>
        <n v="26161.6"/>
        <n v="27433.0"/>
        <n v="25924.1"/>
        <n v="25686.2"/>
        <n v="26318.8"/>
        <n v="29536.8"/>
        <n v="30135.3"/>
        <n v="29702.0"/>
        <n v="29692.1"/>
        <n v="28690.5"/>
        <n v="27642.1"/>
        <n v="26841.2"/>
        <n v="26920.4"/>
        <n v="27346.9"/>
        <n v="25596.9"/>
        <n v="26688.4"/>
        <n v="27672.5"/>
        <n v="30349.0"/>
        <n v="32254.5"/>
        <n v="29675.3"/>
        <n v="29593.6"/>
        <n v="29558.1"/>
        <n v="28951.8"/>
        <n v="27808.0"/>
        <n v="27041.9"/>
        <n v="27832.7"/>
        <n v="27124.7"/>
        <n v="25895.6"/>
        <n v="27686.5"/>
        <n v="30213.2"/>
        <n v="32323.7"/>
        <n v="34130.5"/>
        <n v="31278.5"/>
        <n v="30600.6"/>
        <n v="30962.6"/>
        <n v="28768.3"/>
        <n v="28604.1"/>
        <n v="29055.7"/>
        <n v="29430.6"/>
        <n v="28852.7"/>
        <n v="30849.9"/>
        <n v="32508.2"/>
        <n v="36477.8"/>
        <n v="36412.1"/>
        <n v="33109.1"/>
        <n v="30228.6"/>
        <n v="31201.0"/>
        <n v="29952.5"/>
        <n v="30027.8"/>
        <n v="30694.4"/>
        <n v="29467.0"/>
      </sharedItems>
    </cacheField>
    <cacheField name="LOAD FACTOR (%)" numFmtId="38">
      <sharedItems containsSemiMixedTypes="0" containsString="0" containsNumber="1">
        <n v="76.3"/>
        <n v="79.84"/>
        <n v="78.98"/>
        <n v="78.08"/>
        <n v="79.64"/>
        <n v="81.56"/>
        <n v="81.76"/>
        <n v="81.08"/>
        <n v="82.0"/>
        <n v="80.47"/>
        <n v="79.31"/>
        <n v="77.22"/>
        <n v="76.48"/>
        <n v="78.47"/>
        <n v="79.72"/>
        <n v="77.62"/>
        <n v="78.18"/>
        <n v="80.06"/>
        <n v="78.23"/>
        <n v="80.18"/>
        <n v="82.28"/>
        <n v="81.22"/>
        <n v="70.89"/>
        <n v="74.03"/>
        <n v="76.55"/>
        <n v="77.94"/>
        <n v="77.91"/>
        <n v="77.74"/>
        <n v="81.57"/>
        <n v="83.26"/>
        <n v="79.25"/>
        <n v="82.13"/>
        <n v="81.18"/>
        <n v="79.29"/>
        <n v="76.74"/>
        <n v="75.28"/>
        <n v="81.41"/>
        <n v="78.92"/>
        <n v="76.43"/>
        <n v="80.85"/>
        <n v="84.02"/>
        <n v="80.95"/>
        <n v="80.98"/>
        <n v="83.22"/>
        <n v="82.73"/>
        <n v="80.19"/>
        <n v="76.58"/>
        <n v="81.36"/>
        <n v="82.41"/>
        <n v="78.65"/>
        <n v="79.35"/>
        <n v="82.76"/>
        <n v="82.31"/>
        <n v="82.75"/>
        <n v="81.66"/>
        <n v="80.49"/>
        <n v="81.01"/>
        <n v="74.27"/>
        <n v="76.6"/>
        <n v="78.79"/>
        <n v="80.43"/>
        <n v="75.11"/>
        <n v="80.15"/>
        <n v="82.26"/>
        <n v="82.88"/>
        <n v="82.08"/>
        <n v="83.87"/>
        <n v="81.4"/>
        <n v="78.51"/>
        <n v="76.1"/>
        <n v="77.2"/>
        <n v="80.0"/>
        <n v="80.73"/>
        <n v="77.49"/>
        <n v="81.21"/>
        <n v="82.99"/>
        <n v="81.7"/>
        <n v="81.3"/>
        <n v="82.2"/>
        <n v="82.53"/>
        <n v="78.01"/>
        <n v="77.0"/>
        <n v="73.26298434681563"/>
        <n v="77.87951873696727"/>
        <n v="79.53140724276251"/>
        <n v="74.91184508661867"/>
        <n v="80.64092369734493"/>
        <n v="82.9215480932628"/>
        <n v="82.15677016581962"/>
        <n v="81.51300261074353"/>
        <n v="82.75896162506375"/>
        <n v="82.02877307710015"/>
        <n v="76.50880856669816"/>
        <n v="76.95890238955604"/>
        <n v="78.77528166869085"/>
        <n v="84.03362824592446"/>
        <n v="81.77715613163645"/>
        <n v="79.07927566474494"/>
        <n v="81.43450703376973"/>
        <n v="83.27934409333271"/>
        <n v="81.80609432838081"/>
        <n v="82.51250088981908"/>
        <n v="83.52365395071682"/>
        <n v="82.39632881446931"/>
        <n v="78.67758410986144"/>
        <n v="75.63656779291652"/>
        <n v="77.74631341240044"/>
        <n v="82.33328101824422"/>
        <n v="78.76526901984752"/>
        <n v="77.7687956219246"/>
        <n v="81.00278894049218"/>
        <n v="84.05051566448181"/>
        <n v="81.22119623255875"/>
        <n v="81.24026245870415"/>
        <n v="84.07725343846865"/>
        <n v="79.9291261755125"/>
        <n v="80.78333795310921"/>
        <n v="76.24638938126635"/>
        <n v="78.77"/>
        <n v="82.97"/>
        <n v="83.46"/>
        <n v="82.19"/>
        <n v="84.64"/>
        <n v="83.32"/>
        <n v="81.69"/>
        <n v="82.15"/>
        <n v="82.64"/>
        <n v="81.79"/>
        <n v="78.45508331988948"/>
        <n v="81.46397835066949"/>
        <n v="80.02117600444262"/>
        <n v="77.42631771710536"/>
        <n v="81.15153631771051"/>
        <n v="81.78987692882068"/>
        <n v="80.67531163247912"/>
        <n v="83.39058808177168"/>
        <n v="82.0040671692178"/>
        <n v="81.9449496809158"/>
        <n v="81.06553800222872"/>
        <n v="72.9873381599835"/>
        <n v="75.58562775374628"/>
        <n v="81.52790374296548"/>
        <n v="81.10976269719062"/>
        <n v="77.84383529865897"/>
        <n v="83.3398418995418"/>
        <n v="81.79549849328939"/>
        <n v="82.89125814294391"/>
        <n v="82.86238126252337"/>
        <n v="84.07555124317717"/>
        <n v="83.62667950596811"/>
        <n v="81.37765139577719"/>
        <n v="74.63739989137586"/>
        <n v="75.2330601529698"/>
        <n v="80.14195361567961"/>
        <n v="82.74505504339021"/>
        <n v="77.43316340055927"/>
        <n v="83.46079425252404"/>
        <n v="81.53044967904883"/>
        <n v="82.43738217479665"/>
        <n v="80.8033716244839"/>
        <n v="82.83537195994278"/>
        <n v="83.13733033414873"/>
        <n v="82.08498137710538"/>
        <n v="76.945757413372"/>
        <n v="77.09"/>
        <n v="78.91"/>
        <n v="78.46"/>
        <n v="79.82"/>
        <n v="83.25"/>
        <n v="83.76"/>
        <n v="83.57"/>
        <n v="84.32"/>
        <n v="76.7"/>
        <n v="76.65"/>
        <n v="78.89"/>
        <n v="83.24"/>
        <n v="79.2"/>
        <n v="79.39"/>
        <n v="84.24"/>
        <n v="82.46"/>
        <n v="82.94"/>
        <n v="81.70611633832424"/>
        <n v="72.31"/>
        <n v="77.84501697223132"/>
        <n v="79.0135249469269"/>
        <n v="83.45"/>
        <n v="76.45"/>
        <n v="82.56"/>
        <n v="84.77"/>
        <n v="83.93"/>
        <n v="83.64"/>
        <n v="81.43"/>
        <n v="82.51"/>
        <n v="80.7"/>
        <n v="76.85"/>
        <n v="78.17598066282343"/>
        <n v="82.52911624767195"/>
        <n v="82.83077811215942"/>
        <n v="80.17215652249617"/>
        <n v="79.62341335012879"/>
        <n v="79.99141309571883"/>
        <n v="81.68561339252521"/>
        <n v="82.77739474739437"/>
        <n v="82.26251009052912"/>
        <n v="81.72398093243471"/>
        <n v="81.82847186157892"/>
        <n v="74.85"/>
        <n v="79.10019708255706"/>
        <n v="82.01705414190218"/>
        <n v="82.69315737445118"/>
        <n v="78.66279200143518"/>
        <n v="80.18425371177214"/>
        <n v="81.00580563897108"/>
        <n v="82.03243507981085"/>
        <n v="80.6787208744759"/>
        <n v="82.81862510462922"/>
        <n v="79.50404245112101"/>
        <n v="77.41892368072516"/>
        <n v="75.08815125444987"/>
        <n v="74.01483856064965"/>
        <n v="80.64656569955064"/>
        <n v="81.96281773376634"/>
        <n v="75.51263247199574"/>
        <n v="80.87128740470754"/>
        <n v="80.56599604309265"/>
        <n v="78.11870775853457"/>
        <n v="81.24222273855064"/>
        <n v="82.6140307520611"/>
        <n v="83.35141731265716"/>
        <n v="81.83042075457669"/>
        <n v="77.79173066026098"/>
        <n v="78.79802331563485"/>
        <n v="79.94571447392762"/>
        <n v="81.43451699424158"/>
        <n v="73.52697340681145"/>
        <n v="80.46366067029642"/>
        <n v="83.38654640605478"/>
        <n v="80.63532779145051"/>
        <n v="81.28"/>
        <n v="82.89"/>
        <n v="81.23633117316508"/>
        <n v="81.49368577448668"/>
        <n v="74.5785319324279"/>
        <n v="76.38584083159725"/>
        <n v="80.38114434209383"/>
        <n v="79.61113614230281"/>
        <n v="79.3281920463932"/>
        <n v="77.76621194850946"/>
        <n v="80.78248749584823"/>
        <n v="80.58136046896685"/>
        <n v="78.95384714138994"/>
        <n v="83.1475736362207"/>
        <n v="82.35622307020954"/>
        <n v="79.23503768432508"/>
        <n v="74.32743744642491"/>
        <n v="78.83356457368872"/>
        <n v="80.87491740691199"/>
        <n v="82.80292382226408"/>
        <n v="78.08320216146684"/>
        <n v="75.76920482949467"/>
        <n v="79.22983581385313"/>
        <n v="81.06930944713827"/>
        <n v="80.614775283774"/>
        <n v="82.67263849242782"/>
        <n v="82.26181597257509"/>
        <n v="78.38223199237211"/>
        <n v="72.43"/>
      </sharedItems>
    </cacheField>
    <cacheField name="POWER GENERATION (GWh)" numFmtId="38">
      <sharedItems containsSemiMixedTypes="0" containsString="0" containsNumber="1">
        <n v="8264.012999999999"/>
        <n v="8187.950999999999"/>
        <n v="9687.113"/>
        <n v="9378.357"/>
        <n v="9654.670000000002"/>
        <n v="9484.154"/>
        <n v="9751.999"/>
        <n v="9599.534"/>
        <n v="9339.211"/>
        <n v="9574.544"/>
        <n v="9179.936"/>
        <n v="9152.387"/>
        <n v="8977.877"/>
        <n v="8819.915"/>
        <n v="10215.112000000001"/>
        <n v="9963.101999999999"/>
        <n v="10540.073"/>
        <n v="10011.528"/>
        <n v="10052.412"/>
        <n v="10263.59"/>
        <n v="9961.816"/>
        <n v="10266.441"/>
        <n v="9985.141000000001"/>
        <n v="9354.434"/>
        <n v="9586.195"/>
        <n v="9586.028"/>
        <n v="11201.64"/>
        <n v="10776.630999999998"/>
        <n v="11176.696"/>
        <n v="10648.426"/>
        <n v="11107.649000000001"/>
        <n v="10922.966999999997"/>
        <n v="10780.237000000001"/>
        <n v="11058.53"/>
        <n v="10752.96"/>
        <n v="9912.554999999998"/>
        <n v="10227.562"/>
        <n v="10361.436999999998"/>
        <n v="11873.317"/>
        <n v="11301.176"/>
        <n v="12353.482"/>
        <n v="11637.231"/>
        <n v="11419.615"/>
        <n v="11470.475000000002"/>
        <n v="11250.189000000002"/>
        <n v="11545.862000000001"/>
        <n v="11023.813000000002"/>
        <n v="10334.036"/>
        <n v="10756.798999999999"/>
        <n v="10768.742999999999"/>
        <n v="12720.039"/>
        <n v="11627.469000000001"/>
        <n v="12436.409"/>
        <n v="12180.669000000002"/>
        <n v="12272.512999999999"/>
        <n v="12233.185999999998"/>
        <n v="11885.173999999999"/>
        <n v="12008.618000000002"/>
        <n v="11925.301"/>
        <n v="11103.649000000001"/>
        <n v="11259.344000000001"/>
        <n v="10903.296000000002"/>
        <n v="13262.195"/>
        <n v="12214.49"/>
        <n v="12662.561000000002"/>
        <n v="12767.671"/>
        <n v="12576.972"/>
        <n v="12734.565999999999"/>
        <n v="12719.79"/>
        <n v="12479.296"/>
        <n v="11578.815"/>
        <n v="11866.898000000001"/>
        <n v="11881.106"/>
        <n v="11530.953"/>
        <n v="13287.762"/>
        <n v="12591.959"/>
        <n v="13057.876"/>
        <n v="12784.635999999999"/>
        <n v="13070.502"/>
        <n v="13038.757000000001"/>
        <n v="12373.381000000001"/>
        <n v="12717.609"/>
        <n v="11347.644"/>
        <n v="10538.746000000001"/>
        <n v="10409.34"/>
        <n v="11094.185"/>
        <n v="12899.413999999999"/>
        <n v="12165.21"/>
        <n v="12781.956"/>
        <n v="12672.356"/>
        <n v="12803.256000000001"/>
        <n v="13157.69"/>
        <n v="12750.719000000001"/>
        <n v="13112.93"/>
        <n v="12272.689"/>
        <n v="12238.366999999998"/>
        <n v="12694.358353999998"/>
        <n v="12714.353325999999"/>
        <n v="14632.991348"/>
        <n v="14031.747302"/>
        <n v="14986.303126"/>
        <n v="14324.008275999999"/>
        <n v="14293.28289"/>
        <n v="13808.932404000001"/>
        <n v="13705.78871"/>
        <n v="13703.219059000001"/>
        <n v="12978.734659"/>
        <n v="12955.085658"/>
        <n v="12761.388880999999"/>
        <n v="12703.892055999997"/>
        <n v="14032.260251000002"/>
        <n v="13500.959493999999"/>
        <n v="14790.221341"/>
        <n v="14402.50864"/>
        <n v="14575.201141"/>
        <n v="14600.751891999998"/>
        <n v="14207.595231000001"/>
        <n v="13508.061256999998"/>
        <n v="12571.755571000002"/>
        <n v="12435.320019"/>
        <n v="13512.864054"/>
        <n v="14084.472232"/>
        <n v="15799.122209"/>
        <n v="14938.736015000002"/>
        <n v="15979.630722"/>
        <n v="15110.657454"/>
        <n v="15341.529989"/>
        <n v="15183.227088"/>
        <n v="14676.59149"/>
        <n v="15323.638208999999"/>
        <n v="15022.166303999998"/>
        <n v="14510.973116999998"/>
        <n v="14274.923662000001"/>
        <n v="14504.775508000002"/>
        <n v="16395.813411"/>
        <n v="15325.099546000001"/>
        <n v="16747.852826"/>
        <n v="15385.857919"/>
        <n v="15362.97684628"/>
        <n v="15474.724866"/>
        <n v="14920.977492999999"/>
        <n v="15040.406499"/>
        <n v="14642.222704"/>
        <n v="13129.820047"/>
        <n v="13424.315444"/>
        <n v="13622.46773"/>
        <n v="16533.882261"/>
        <n v="15865.274661999998"/>
        <n v="17223.624385000003"/>
        <n v="16199.556402000002"/>
        <n v="16168.351715"/>
        <n v="15862.851721"/>
        <n v="15657.798870999999"/>
        <n v="15757.181328"/>
        <n v="15322.757606"/>
        <n v="14385.831266000001"/>
        <n v="14098.246283"/>
        <n v="14003.533103000002"/>
        <n v="16846.724455"/>
        <n v="15956.755094"/>
        <n v="17711.154123"/>
        <n v="16836.464202"/>
        <n v="16722.020072"/>
        <n v="16346.305234"/>
        <n v="15999.144339999999"/>
        <n v="16213.851156"/>
        <n v="16020.346142999999"/>
        <n v="15491.870062"/>
        <n v="15356.397652000001"/>
        <n v="14653.836938000002"/>
        <n v="17699.545862"/>
        <n v="17530.804279000004"/>
        <n v="18543.510422"/>
        <n v="16741.888064"/>
        <n v="16744.476589"/>
        <n v="17276.674178"/>
        <n v="16536.699885"/>
        <n v="16816.774597000003"/>
        <n v="16340.890275"/>
        <n v="15412.375484999999"/>
        <n v="15509.273169999999"/>
        <n v="14915.231538999999"/>
        <n v="18033.049288000002"/>
        <n v="16881.396469"/>
        <n v="17931.13832"/>
        <n v="17230.565248"/>
        <n v="17029.978647"/>
        <n v="17700.004358000002"/>
        <n v="17419.141825"/>
        <n v="16843.012755"/>
        <n v="16271.512748"/>
        <n v="15401.226598999998"/>
        <n v="16007.232452000002"/>
        <n v="15055.367847000001"/>
        <n v="18147.437978"/>
        <n v="16709.344552"/>
        <n v="17982.593218"/>
        <n v="17519.571018000002"/>
        <n v="17443.77131"/>
        <n v="17523.513759"/>
        <n v="17077.370428000002"/>
        <n v="17581.104909"/>
        <n v="16911.763087"/>
        <n v="16468.933143"/>
        <n v="16374.024234999999"/>
        <n v="16178.258160000001"/>
        <n v="19019.79641"/>
        <n v="18581.710676000002"/>
        <n v="19491.333557"/>
        <n v="18376.867896"/>
        <n v="18168.221495"/>
        <n v="17754.086694"/>
        <n v="17013.966768"/>
        <n v="18163.808479"/>
        <n v="17007.476585"/>
        <n v="15920.125658"/>
        <n v="17382.683448"/>
        <n v="16699.052404"/>
        <n v="18925.032686999995"/>
        <n v="16933.051593"/>
        <n v="18170.236859"/>
        <n v="17065.937614"/>
        <n v="17542.467742"/>
        <n v="17445.04491"/>
        <n v="17279.170583"/>
        <n v="16480.308111"/>
        <n v="16387.182276"/>
        <n v="15713.080842"/>
        <n v="15499.412874000001"/>
        <n v="15557.966634999999"/>
        <n v="19344.068742999996"/>
        <n v="17605.28425"/>
        <n v="19168.553728000003"/>
        <n v="18449.611563000002"/>
        <n v="17874.958057000003"/>
        <n v="17919.55241"/>
        <n v="17138.242071999997"/>
        <n v="17881.876206999998"/>
        <n v="17203.633353"/>
        <n v="16073.608531999998"/>
        <n v="16990.549714999997"/>
        <n v="16098.857751"/>
        <n v="19738.792769"/>
        <n v="18332.551588000002"/>
        <n v="18999.923649"/>
        <n v="18971.48651"/>
        <n v="18942.821408000003"/>
        <n v="18729.787126999996"/>
        <n v="17727.722942000004"/>
        <n v="17483.633786000002"/>
        <n v="17476.454657"/>
        <n v="16345.262327999999"/>
        <n v="16081.990681"/>
        <n v="16235.360889"/>
        <n v="19292.472261000003"/>
        <n v="19754.283858"/>
        <n v="21040.766506999997"/>
        <n v="19419.286955"/>
        <n v="19580.497183"/>
        <n v="19429.990188"/>
        <n v="18438.334332"/>
        <n v="18707.741535"/>
        <n v="17745.05645985"/>
        <n v="17568.970108999998"/>
        <n v="18300.752613999997"/>
        <n v="18632.563077999996"/>
        <n v="21400.940079"/>
        <n v="21835.806934000004"/>
        <n v="21804.908353"/>
        <n v="20081.248133"/>
        <n v="19424.058886"/>
        <n v="19932.750894999997"/>
        <n v="18963.193704999998"/>
        <n v="19525.689874"/>
        <n v="18451.636498"/>
        <n v="17158.866677"/>
      </sharedItems>
    </cacheField>
    <cacheField name="EV Car (EA)">
      <sharedItems containsMixedTypes="1" containsNumber="1" containsInteger="1">
        <e v="#N/A"/>
        <n v="341.0"/>
        <n v="281.0"/>
        <n v="239.0"/>
        <n v="182.0"/>
        <n v="168.0"/>
        <n v="309.0"/>
        <n v="231.0"/>
        <n v="284.0"/>
        <n v="230.0"/>
        <n v="242.0"/>
        <n v="248.0"/>
        <n v="360.0"/>
        <n v="368.0"/>
        <n v="529.0"/>
        <n v="414.0"/>
        <n v="541.0"/>
        <n v="490.0"/>
        <n v="335.0"/>
        <n v="468.0"/>
        <n v="588.0"/>
        <n v="436.0"/>
        <n v="804.0"/>
        <n v="435.0"/>
        <n v="628.0"/>
        <n v="866.0"/>
        <n v="1391.0"/>
        <n v="1228.0"/>
        <n v="1536.0"/>
        <n v="1613.0"/>
        <n v="1456.0"/>
        <n v="2252.0"/>
        <n v="2050.0"/>
        <n v="1796.0"/>
        <n v="2657.0"/>
        <n v="2344.0"/>
        <n v="4543.0"/>
        <n v="7335.0"/>
        <n v="8522.0"/>
        <n v="5079.0"/>
        <n v="6971.0"/>
        <n v="9317.0"/>
        <n v="6854.0"/>
        <n v="9049.0"/>
        <n v="8874.0"/>
        <n v="9732.0"/>
        <n v="11286.0"/>
        <n v="11163.0"/>
        <n v="15915.0"/>
        <n v="6259.0"/>
        <n v="7373.0"/>
        <n v="5973.0"/>
        <n v="7969.0"/>
        <n v="7911.0"/>
        <n v="8270.0"/>
        <n v="8748.0"/>
        <n v="6507.0"/>
        <n v="6636.0"/>
        <n v="7165.0"/>
        <n v="7037.0"/>
      </sharedItems>
    </cacheField>
    <cacheField name="Elect (Gen-Comsump) AB-T GWh" numFmtId="38">
      <sharedItems containsSemiMixedTypes="0" containsString="0" containsNumber="1">
        <n v="937.2080009999991"/>
        <n v="828.8886549999988"/>
        <n v="1215.8619819999985"/>
        <n v="917.2789150000008"/>
        <n v="924.3755530000017"/>
        <n v="880.3311720000002"/>
        <n v="959.4625159999996"/>
        <n v="949.072866999999"/>
        <n v="911.3811379999988"/>
        <n v="945.7209039999998"/>
        <n v="811.001248999999"/>
        <n v="882.2443970000004"/>
        <n v="862.9046830000007"/>
        <n v="914.113405000001"/>
        <n v="1061.5046780000011"/>
        <n v="1102.6955359999993"/>
        <n v="1103.4225370000004"/>
        <n v="865.9331380000003"/>
        <n v="963.563309000001"/>
        <n v="919.9611189999996"/>
        <n v="1021.275681000001"/>
        <n v="946.205935"/>
        <n v="834.5537350000013"/>
        <n v="828.155988999999"/>
        <n v="1016.6410375399992"/>
        <n v="911.8730596599999"/>
        <n v="1369.0656691599997"/>
        <n v="1045.9431699999968"/>
        <n v="1006.1340490000002"/>
        <n v="991.6861719999997"/>
        <n v="1106.5662410000004"/>
        <n v="1099.5477389999978"/>
        <n v="974.3097290000005"/>
        <n v="1015.8005650000014"/>
        <n v="1020.5082129999992"/>
        <n v="851.3281209999986"/>
        <n v="1135.9146509999991"/>
        <n v="1081.5425719999985"/>
        <n v="1359.2241499999982"/>
        <n v="1155.7880609999993"/>
        <n v="1339.2499690000004"/>
        <n v="1054.9190789999993"/>
        <n v="1095.152118"/>
        <n v="1211.2086540000018"/>
        <n v="1035.535681000003"/>
        <n v="1159.3672790000019"/>
        <n v="1011.2064070000015"/>
        <n v="919.0589490000002"/>
        <n v="1239.4584367099978"/>
        <n v="1116.4156752499985"/>
        <n v="1536.1730856499998"/>
        <n v="1072.8002592000012"/>
        <n v="1245.0955122699997"/>
        <n v="1137.53543971"/>
        <n v="1265.855183759999"/>
        <n v="1218.515666119998"/>
        <n v="1018.1200370400002"/>
        <n v="1164.8083546600028"/>
        <n v="1120.4592216299989"/>
        <n v="904.04408607"/>
        <n v="1285.4927230000012"/>
        <n v="1109.7552840000026"/>
        <n v="1533.4261719999995"/>
        <n v="1180.1616959999992"/>
        <n v="1146.3337690000008"/>
        <n v="1141.662284"/>
        <n v="1120.861859999999"/>
        <n v="1188.7910129999982"/>
        <n v="1324.320493000001"/>
        <n v="1107.6587099999997"/>
        <n v="649.3971360000014"/>
        <n v="1125.2183095700002"/>
        <n v="1034.6779700000006"/>
        <n v="848.3569865999998"/>
        <n v="1437.673893000001"/>
        <n v="1120.1657910000013"/>
        <n v="1123.813102"/>
        <n v="1063.54195178"/>
        <n v="1126.48179763"/>
        <n v="1057.4525999900015"/>
        <n v="962.7081640000015"/>
        <n v="1100.2998603600008"/>
        <n v="834.7164690000009"/>
        <n v="990.7540230000013"/>
        <n v="1020.5237419999994"/>
        <n v="1139.842702"/>
        <n v="1248.2007009999998"/>
        <n v="1160.9646569999986"/>
        <n v="1033.5020409999997"/>
        <n v="1103.2605330000006"/>
        <n v="1053.290519000002"/>
        <n v="1119.205403"/>
        <n v="1010.6027550000017"/>
        <n v="1163.356321700001"/>
        <n v="934.8091430000004"/>
        <n v="1189.7195899999988"/>
        <n v="1261.1504039999982"/>
        <n v="1284.2313459999987"/>
        <n v="1657.5846499999989"/>
        <n v="1484.0250739999992"/>
        <n v="1507.5432650000002"/>
        <n v="1355.7582129999992"/>
        <n v="1227.3352570000006"/>
        <n v="1177.095773000001"/>
        <n v="1211.0477310000006"/>
        <n v="1120.3958420000017"/>
        <n v="1155.0692039999994"/>
        <n v="1086.4422610000001"/>
        <n v="1217.0176199999987"/>
        <n v="1253.9567309999966"/>
        <n v="1209.5783180000017"/>
        <n v="1523.558780999998"/>
        <n v="1538.3774090000006"/>
        <n v="1312.5817729999999"/>
        <n v="1319.9879970000002"/>
        <n v="1389.3075009999975"/>
        <n v="1094.7037089500027"/>
        <n v="1230.669073029998"/>
        <n v="1131.1865730000009"/>
        <n v="1013.4996070000016"/>
        <n v="1469.3094650000003"/>
        <n v="1475.0689939999993"/>
        <n v="1661.6321199999984"/>
        <n v="1633.6155320000016"/>
        <n v="1468.1494739999998"/>
        <n v="1417.7159780000002"/>
        <n v="1436.2728830000015"/>
        <n v="1560.8474119999992"/>
        <n v="1325.7287210000013"/>
        <n v="1619.9318139999996"/>
        <n v="1321.0965829999986"/>
        <n v="1315.2576149999986"/>
        <n v="1316.0061290000012"/>
        <n v="1908.5218500000028"/>
        <n v="1863.8340419999986"/>
        <n v="1513.5752060000013"/>
        <n v="1739.2253699999983"/>
        <n v="1257.7974109999996"/>
        <n v="1361.6241622800007"/>
        <n v="1381.2869410000003"/>
        <n v="1208.568608999998"/>
        <n v="1239.4022880000011"/>
        <n v="1139.3303899999992"/>
        <n v="935.1624869999996"/>
        <n v="1355.8779180000001"/>
        <n v="1456.2258890000012"/>
        <n v="1927.878999999999"/>
        <n v="1789.3171669999974"/>
        <n v="1732.2449870000037"/>
        <n v="1362.7397090000013"/>
        <n v="1468.9852120000014"/>
        <n v="1254.7224400000014"/>
        <n v="1374.3748129999985"/>
        <n v="1319.6307510000006"/>
        <n v="1180.526222999999"/>
        <n v="1115.9814100000003"/>
        <n v="1352.5728090000011"/>
        <n v="1314.5149180000008"/>
        <n v="1697.7579559999995"/>
        <n v="1700.9129439999997"/>
        <n v="1829.2344809999995"/>
        <n v="1446.2073469999996"/>
        <n v="1442.511004"/>
        <n v="1483.526323"/>
        <n v="1257.3981669999994"/>
        <n v="1348.8404609999998"/>
        <n v="1306.6448189999992"/>
        <n v="1233.1778269999995"/>
        <n v="1311.4006770000015"/>
        <n v="1225.2122050000016"/>
        <n v="1889.6538919999985"/>
        <n v="1902.2299140000032"/>
        <n v="1517.4471400000002"/>
        <n v="1132.2319569999981"/>
        <n v="1416.8103230000015"/>
        <n v="1457.3553580000007"/>
        <n v="1152.5436800000025"/>
        <n v="1349.6873660000037"/>
        <n v="1334.4275629999993"/>
        <n v="1117.4418739999983"/>
        <n v="1306.6117619999986"/>
        <n v="1201.7884429999976"/>
        <n v="1742.9665080000013"/>
        <n v="1557.0447329999988"/>
        <n v="1363.2613649999985"/>
        <n v="1333.2025069999981"/>
        <n v="1255.2029899999998"/>
        <n v="1387.1409740000017"/>
        <n v="1378.0735369999984"/>
        <n v="1293.0543240000006"/>
        <n v="1184.3215929999988"/>
        <n v="1038.8069739999974"/>
        <n v="1677.283572000002"/>
        <n v="1158.239724000001"/>
        <n v="1776.686031000001"/>
        <n v="1434.5382609999979"/>
        <n v="1449.9317530000008"/>
        <n v="1296.467907000002"/>
        <n v="1309.741414"/>
        <n v="1299.2374090000012"/>
        <n v="1288.2927530000015"/>
        <n v="1320.7026270000024"/>
        <n v="1239.3172869999999"/>
        <n v="1345.7038839999987"/>
        <n v="1369.356456999998"/>
        <n v="1470.6693540000015"/>
        <n v="1960.0448649999998"/>
        <n v="1894.7687520000036"/>
        <n v="1637.6445940000012"/>
        <n v="1701.0377740000004"/>
        <n v="1525.0221150000034"/>
        <n v="1244.8112720000026"/>
        <n v="1362.9023789999992"/>
        <n v="1891.1752319999996"/>
        <n v="1466.375970000001"/>
        <n v="1565.431192"/>
        <n v="1873.4407360000005"/>
        <n v="1555.930798999998"/>
        <n v="2365.4203759999946"/>
        <n v="1569.677557000001"/>
        <n v="2051.436925"/>
        <n v="1535.7219029999978"/>
        <n v="1495.4423780000016"/>
        <n v="1417.8696810000001"/>
        <n v="1305.901312"/>
        <n v="1124.2983729999978"/>
        <n v="1484.5970989999987"/>
        <n v="1197.0286449999985"/>
        <n v="1548.598629000002"/>
        <n v="1643.3191289999995"/>
        <n v="2450.873920999995"/>
        <n v="1466.2330120000006"/>
        <n v="1914.5476430000017"/>
        <n v="1474.9141920000038"/>
        <n v="1368.318801000005"/>
        <n v="1636.3653890000005"/>
        <n v="1390.9872039999973"/>
        <n v="1596.0297589999973"/>
        <n v="1434.2835240000004"/>
        <n v="1324.2393359999987"/>
        <n v="1725.1451419999976"/>
        <n v="1313.34172201"/>
        <n v="2374.0801229999997"/>
        <n v="1734.9578200000033"/>
        <n v="1454.2334870000013"/>
        <n v="1671.4074529999998"/>
        <n v="1613.5755030000037"/>
        <n v="1454.0195409999942"/>
        <n v="1219.9756560000023"/>
        <n v="1451.4130570000016"/>
        <n v="1415.0072619999992"/>
        <n v="1154.1901329999982"/>
        <n v="1402.548643"/>
        <n v="1477.6834199999994"/>
        <n v="2269.127964000003"/>
        <n v="1928.1821600000003"/>
        <n v="2065.310416999997"/>
        <n v="1638.718782"/>
        <n v="1678.1588589999992"/>
        <n v="1567.190219"/>
        <n v="1313.648954999997"/>
        <n v="1527.3241400000006"/>
        <n v="1083.98130485"/>
        <n v="1420.2256439999983"/>
        <n v="1927.9965749999974"/>
        <n v="2181.4668459999957"/>
        <n v="2500.865783000001"/>
        <n v="2851.302983000005"/>
        <n v="1563.5170379999981"/>
        <n v="1636.0938100000021"/>
        <n v="1350.2709499999983"/>
        <n v="1614.5093729999971"/>
        <n v="1355.3889159999962"/>
        <n v="1625.870981"/>
        <n v="1219.736463000001"/>
        <n v="1216.4281120000014"/>
      </sharedItems>
    </cacheField>
    <cacheField name="AVG Temperature on month" numFmtId="164">
      <sharedItems containsSemiMixedTypes="0" containsString="0" containsNumber="1">
        <n v="25.4"/>
        <n v="26.8"/>
        <n v="28.5"/>
        <n v="29.6"/>
        <n v="29.1"/>
        <n v="28.6"/>
        <n v="28.1"/>
        <n v="27.9"/>
        <n v="27.6"/>
        <n v="27.2"/>
        <n v="26.4"/>
        <n v="25.3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283" sheet="MEA+PEA+DIR"/>
  </cacheSource>
  <cacheFields>
    <cacheField name="Year" numFmtId="38">
      <sharedItems containsSemiMixedTypes="0" containsString="0" containsNumber="1" containsInteger="1"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</sharedItems>
    </cacheField>
    <cacheField name="Date" numFmtId="40">
      <sharedItems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Residential (&lt; 150 GWh)" numFmtId="38">
      <sharedItems containsSemiMixedTypes="0" containsString="0" containsNumber="1">
        <n v="488.424223"/>
        <n v="509.544568"/>
        <n v="596.52585"/>
        <n v="661.996358"/>
        <n v="652.222252"/>
        <n v="588.045744"/>
        <n v="587.175378"/>
        <n v="573.119913"/>
        <n v="543.055996"/>
        <n v="566.412767"/>
        <n v="548.719807"/>
        <n v="545.585061"/>
        <n v="533.049931"/>
        <n v="503.194307"/>
        <n v="599.286412"/>
        <n v="659.947888"/>
        <n v="677.037024"/>
        <n v="613.141369"/>
        <n v="591.396611"/>
        <n v="599.052006"/>
        <n v="567.479719"/>
        <n v="603.121122"/>
        <n v="558.712305"/>
        <n v="533.617451"/>
        <n v="547.190106"/>
        <n v="523.790884"/>
        <n v="641.263768"/>
        <n v="714.534384"/>
        <n v="703.079885"/>
        <n v="617.655089"/>
        <n v="606.080972"/>
        <n v="598.856976"/>
        <n v="609.152888"/>
        <n v="604.021322"/>
        <n v="594.927249"/>
        <n v="550.540105"/>
        <n v="548.597109"/>
        <n v="575.827701"/>
        <n v="654.415432"/>
        <n v="715.330834"/>
        <n v="745.582235"/>
        <n v="656.512672"/>
        <n v="620.200205"/>
        <n v="600.520085"/>
        <n v="598.814994"/>
        <n v="625.861334"/>
        <n v="598.585361"/>
        <n v="561.548712"/>
        <n v="568.671848"/>
        <n v="561.775656"/>
        <n v="688.295685"/>
        <n v="736.510796"/>
        <n v="716.447544"/>
        <n v="657.995691"/>
        <n v="646.638699"/>
        <n v="633.262857"/>
        <n v="630.939093"/>
        <n v="638.781932"/>
        <n v="616.452112"/>
        <n v="600.623892"/>
        <n v="559.352761"/>
        <n v="543.200859"/>
        <n v="698.60245"/>
        <n v="730.670858"/>
        <n v="721.805209"/>
        <n v="686.360866"/>
        <n v="655.621518"/>
        <n v="656.61768"/>
        <n v="635.098368"/>
        <n v="641.800856"/>
        <n v="617.65013"/>
        <n v="596.744881"/>
        <n v="591.75301"/>
        <n v="586.616695"/>
        <n v="661.166378"/>
        <n v="732.477479"/>
        <n v="705.467034"/>
        <n v="664.410298"/>
        <n v="664.951135"/>
        <n v="671.973705"/>
        <n v="652.457784"/>
        <n v="685.140835"/>
        <n v="614.139905"/>
        <n v="573.848384"/>
        <n v="593.13147"/>
        <n v="619.000741"/>
        <n v="785.637867"/>
        <n v="806.361989"/>
        <n v="798.430598"/>
        <n v="694.782645"/>
        <n v="696.69247"/>
        <n v="706.866527"/>
        <n v="691.149291"/>
        <n v="703.84643"/>
        <n v="643.814257"/>
        <n v="603.325989"/>
        <n v="656.661226"/>
        <n v="651.242937"/>
        <n v="777.312775"/>
        <n v="844.200701"/>
        <n v="862.250529"/>
        <n v="740.321557"/>
        <n v="712.254944"/>
        <n v="679.668578"/>
        <n v="663.628662"/>
        <n v="693.552817"/>
        <n v="617.225496"/>
        <n v="638.001683"/>
        <n v="627.396185"/>
        <n v="620.555272"/>
        <n v="747.005312"/>
        <n v="765.435973"/>
        <n v="822.322908"/>
        <n v="756.595195"/>
        <n v="760.185774"/>
        <n v="727.795468"/>
        <n v="710.920563"/>
        <n v="719.024216"/>
        <n v="691.462866"/>
        <n v="652.646203"/>
        <n v="675.009162"/>
        <n v="682.863886"/>
        <n v="808.221412"/>
        <n v="817.958771"/>
        <n v="845.107235"/>
        <n v="715.536095"/>
        <n v="709.972237"/>
        <n v="693.346887"/>
        <n v="676.783452"/>
        <n v="717.651095"/>
        <n v="716.630223"/>
        <n v="713.954292"/>
        <n v="662.103167"/>
        <n v="624.321937"/>
        <n v="753.738686"/>
        <n v="830.171313"/>
        <n v="849.776715"/>
        <n v="737.21938"/>
        <n v="714.985759"/>
        <n v="696.772935"/>
        <n v="680.341602"/>
        <n v="697.795252"/>
        <n v="663.361892"/>
        <n v="638.566575"/>
        <n v="602.410606"/>
        <n v="597.506893"/>
        <n v="806.067707"/>
        <n v="862.753297"/>
        <n v="925.965734"/>
        <n v="783.068259"/>
        <n v="741.683261"/>
        <n v="699.552332"/>
        <n v="670.899347"/>
        <n v="696.842711"/>
        <n v="666.30546"/>
        <n v="649.840354"/>
        <n v="609.835812"/>
        <n v="583.685892"/>
        <n v="795.279505"/>
        <n v="823.63664"/>
        <n v="895.406386"/>
        <n v="789.501859"/>
        <n v="759.376083"/>
        <n v="688.605657"/>
        <n v="678.369669"/>
        <n v="692.246208"/>
        <n v="677.12701"/>
        <n v="662.848844"/>
        <n v="657.714822"/>
        <n v="593.680701"/>
        <n v="748.665855"/>
        <n v="859.758134"/>
        <n v="927.456286"/>
        <n v="755.178801"/>
        <n v="705.329563"/>
        <n v="693.741006"/>
        <n v="673.365368"/>
        <n v="686.300392"/>
        <n v="626.752678"/>
        <n v="626.933421"/>
        <n v="648.051639"/>
        <n v="596.118708"/>
        <n v="770.09097"/>
        <n v="816.551141"/>
        <n v="865.721238"/>
        <n v="744.278145"/>
        <n v="717.716923"/>
        <n v="702.33838"/>
        <n v="688.64533"/>
        <n v="692.52898"/>
        <n v="626.638901"/>
        <n v="622.799502"/>
        <n v="607.679377"/>
        <n v="599.565873"/>
        <n v="766.811127"/>
        <n v="799.409539"/>
        <n v="844.431826"/>
        <n v="743.279558"/>
        <n v="735.728791"/>
        <n v="691.543296"/>
        <n v="662.512351"/>
        <n v="704.859945"/>
        <n v="650.959494"/>
        <n v="654.679192"/>
        <n v="646.126577"/>
        <n v="622.999791"/>
        <n v="782.866768"/>
        <n v="848.987071"/>
        <n v="897.483505"/>
        <n v="730.585154"/>
        <n v="716.479296"/>
        <n v="663.347792"/>
        <n v="624.986444"/>
        <n v="664.470892"/>
        <n v="627.511487"/>
        <n v="591.373088"/>
        <n v="653.610423"/>
        <n v="640.665056"/>
        <n v="784.403113"/>
        <n v="902.799742"/>
        <n v="1010.073895"/>
        <n v="937.347198"/>
        <n v="929.441975"/>
        <n v="828.024955"/>
        <n v="779.147337"/>
        <n v="644.806949"/>
        <n v="584.622884"/>
        <n v="594.937927"/>
        <n v="599.039183"/>
        <n v="608.681016"/>
        <n v="804.85234"/>
        <n v="878.786664"/>
        <n v="934.903698"/>
        <n v="794.48781"/>
        <n v="732.920053"/>
        <n v="690.466917"/>
        <n v="630.262513"/>
        <n v="628.258668"/>
        <n v="578.731096"/>
        <n v="548.912913"/>
        <n v="584.878711"/>
        <n v="595.134668"/>
        <n v="765.017232"/>
        <n v="790.225927"/>
        <n v="817.941076"/>
        <n v="710.50844"/>
        <n v="701.447899"/>
        <n v="660.588169"/>
        <n v="626.284259"/>
        <n v="605.029515"/>
        <n v="585.534702"/>
        <n v="604.410599"/>
        <n v="580.346749"/>
        <n v="581.626212"/>
        <n v="710.826346"/>
        <n v="933.975842"/>
        <n v="953.768635"/>
        <n v="800.570964"/>
        <n v="672.725639"/>
        <n v="635.399241"/>
        <n v="598.955034"/>
        <n v="607.561518"/>
        <n v="578.859221"/>
        <n v="573.839036"/>
        <n v="580.933521"/>
        <n v="592.284293"/>
        <n v="774.307589"/>
        <n v="876.613947"/>
        <n v="926.254643"/>
        <n v="665.627183"/>
        <n v="601.452183"/>
        <n v="583.788723"/>
        <n v="569.041506"/>
        <n v="596.342218"/>
        <n v="558.739496"/>
        <n v="540.025449"/>
        <n v="507.898987"/>
        <n v="519.117574"/>
        <n v="733.482396"/>
        <n v="802.152647"/>
        <n v="856.307802"/>
        <n v="680.272024"/>
      </sharedItems>
    </cacheField>
    <cacheField name="Residential (&gt; 150 GWh)" numFmtId="38">
      <sharedItems containsSemiMixedTypes="0" containsString="0" containsNumber="1">
        <n v="1035.660954"/>
        <n v="1087.921563"/>
        <n v="1245.535352"/>
        <n v="1386.724014"/>
        <n v="1337.649917"/>
        <n v="1330.563978"/>
        <n v="1355.786412"/>
        <n v="1308.853831"/>
        <n v="1262.871952"/>
        <n v="1278.620121"/>
        <n v="1235.717289"/>
        <n v="1236.441118"/>
        <n v="1154.410863"/>
        <n v="1143.631608"/>
        <n v="1361.970506"/>
        <n v="1481.579358"/>
        <n v="1511.320974"/>
        <n v="1433.08585"/>
        <n v="1391.058087"/>
        <n v="1453.164121"/>
        <n v="1349.155854"/>
        <n v="1407.944336"/>
        <n v="1380.309822"/>
        <n v="1222.878444"/>
        <n v="1207.822933"/>
        <n v="1190.914675"/>
        <n v="1453.126804"/>
        <n v="1639.97337"/>
        <n v="1594.646613"/>
        <n v="1471.072958"/>
        <n v="1525.010058"/>
        <n v="1496.097627"/>
        <n v="1475.789099"/>
        <n v="1487.859721"/>
        <n v="1468.302742"/>
        <n v="1216.612657"/>
        <n v="1209.535996"/>
        <n v="1349.295817"/>
        <n v="1474.521291"/>
        <n v="1638.933928"/>
        <n v="1749.554933"/>
        <n v="1624.51021"/>
        <n v="1568.409722"/>
        <n v="1542.654341"/>
        <n v="1539.519437"/>
        <n v="1550.171642"/>
        <n v="1437.89173"/>
        <n v="1295.100553"/>
        <n v="1319.430925"/>
        <n v="1396.408643"/>
        <n v="1632.795843"/>
        <n v="1709.909984"/>
        <n v="1686.825732"/>
        <n v="1655.956298"/>
        <n v="1653.797509"/>
        <n v="1652.599255"/>
        <n v="1642.158582"/>
        <n v="1613.377986"/>
        <n v="1635.196224"/>
        <n v="1552.530129"/>
        <n v="1352.87739"/>
        <n v="1411.389255"/>
        <n v="1787.604391"/>
        <n v="1826.02929"/>
        <n v="1769.685855"/>
        <n v="1865.489252"/>
        <n v="1747.475426"/>
        <n v="1783.340523"/>
        <n v="1767.150089"/>
        <n v="1715.622634"/>
        <n v="1604.796748"/>
        <n v="1562.997641"/>
        <n v="1572.89772"/>
        <n v="1591.79186"/>
        <n v="1733.893797"/>
        <n v="1956.294122"/>
        <n v="1840.797708"/>
        <n v="1789.788562"/>
        <n v="1833.431445"/>
        <n v="1850.158354"/>
        <n v="1786.101198"/>
        <n v="1865.002542"/>
        <n v="1621.780445"/>
        <n v="1444.874754"/>
        <n v="1426.185337"/>
        <n v="1591.097088"/>
        <n v="1903.662252"/>
        <n v="1960.364185"/>
        <n v="1941.688516"/>
        <n v="1895.952102"/>
        <n v="1913.122142"/>
        <n v="1993.911408"/>
        <n v="1934.3413"/>
        <n v="1897.247742"/>
        <n v="1794.648612"/>
        <n v="1661.24218"/>
        <n v="1771.087871"/>
        <n v="1813.330069"/>
        <n v="2095.302418"/>
        <n v="2290.186574"/>
        <n v="2442.081415"/>
        <n v="2266.981511"/>
        <n v="2194.336491"/>
        <n v="2081.889895"/>
        <n v="2038.147452"/>
        <n v="2016.425974"/>
        <n v="1819.360625"/>
        <n v="1848.352475"/>
        <n v="1712.650329"/>
        <n v="1739.667946"/>
        <n v="1950.392272"/>
        <n v="1975.924197"/>
        <n v="2223.245753"/>
        <n v="2156.279408"/>
        <n v="2172.714603"/>
        <n v="2173.52556"/>
        <n v="2128.532012"/>
        <n v="2080.122028"/>
        <n v="2013.757053"/>
        <n v="1871.298395"/>
        <n v="1965.580969"/>
        <n v="2062.611145"/>
        <n v="2379.503124"/>
        <n v="2483.590202"/>
        <n v="2623.54568"/>
        <n v="2353.946645"/>
        <n v="2335.450829"/>
        <n v="2312.042005"/>
        <n v="2209.896494"/>
        <n v="2312.201623"/>
        <n v="2355.079828"/>
        <n v="2280.727989"/>
        <n v="2142.641693"/>
        <n v="2139.773787"/>
        <n v="2503.368156"/>
        <n v="2735.559531"/>
        <n v="2858.055436"/>
        <n v="2558.358955"/>
        <n v="2496.29659"/>
        <n v="2490.246875"/>
        <n v="2397.496302"/>
        <n v="2415.46291"/>
        <n v="2320.246053"/>
        <n v="2050.713631"/>
        <n v="1884.427578"/>
        <n v="1939.853715"/>
        <n v="2462.790894"/>
        <n v="2723.561795"/>
        <n v="2976.837828"/>
        <n v="2848.246508"/>
        <n v="2754.388865"/>
        <n v="2679.757216"/>
        <n v="2566.880383"/>
        <n v="2605.845597"/>
        <n v="2516.312007"/>
        <n v="2331.370539"/>
        <n v="2066.228485"/>
        <n v="2097.802409"/>
        <n v="2682.524956"/>
        <n v="2785.928676"/>
        <n v="3087.852311"/>
        <n v="3075.623804"/>
        <n v="2966.790557"/>
        <n v="2862.748265"/>
        <n v="2790.424268"/>
        <n v="2765.05516"/>
        <n v="2776.595753"/>
        <n v="2672.359579"/>
        <n v="2555.769497"/>
        <n v="2333.348769"/>
        <n v="2922.648277"/>
        <n v="3335.09408"/>
        <n v="3643.98259"/>
        <n v="3118.646327"/>
        <n v="2999.511532"/>
        <n v="3141.600121"/>
        <n v="2975.983816"/>
        <n v="2943.101397"/>
        <n v="2794.628764"/>
        <n v="2613.15853"/>
        <n v="2596.41434"/>
        <n v="2428.593955"/>
        <n v="3027.264104"/>
        <n v="3187.678887"/>
        <n v="3344.708397"/>
        <n v="3163.978305"/>
        <n v="3125.691223"/>
        <n v="3243.757884"/>
        <n v="3162.851836"/>
        <n v="3071.29424"/>
        <n v="2832.509507"/>
        <n v="2697.736042"/>
        <n v="2493.081046"/>
        <n v="2531.512317"/>
        <n v="3079.456984"/>
        <n v="3176.554665"/>
        <n v="3322.348876"/>
        <n v="3263.965215"/>
        <n v="3259.336515"/>
        <n v="3203.753308"/>
        <n v="3067.72711"/>
        <n v="3276.362908"/>
        <n v="3079.52499"/>
        <n v="2989.798136"/>
        <n v="2909.781936"/>
        <n v="2910.687831"/>
        <n v="3472.838649"/>
        <n v="3848.325119"/>
        <n v="4098.949714"/>
        <n v="3626.678594"/>
        <n v="3641.538559"/>
        <n v="3517.646529"/>
        <n v="3245.776244"/>
        <n v="3448.950794"/>
        <n v="3222.363587"/>
        <n v="2841.149543"/>
        <n v="3204.595796"/>
        <n v="3091.240325"/>
        <n v="3645.795052"/>
        <n v="4066.338251"/>
        <n v="4523.740474"/>
        <n v="4046.314548"/>
        <n v="3908.94641"/>
        <n v="3723.297908"/>
        <n v="3711.480958"/>
        <n v="3349.214858"/>
        <n v="3161.328056"/>
        <n v="3138.210186"/>
        <n v="2882.602687"/>
        <n v="2962.627674"/>
        <n v="3703.287782"/>
        <n v="3979.368446"/>
        <n v="4384.805787"/>
        <n v="4451.551056"/>
        <n v="4357.36518"/>
        <n v="4355.520305"/>
        <n v="3941.833205"/>
        <n v="3949.929667"/>
        <n v="3668.979336"/>
        <n v="3222.303847"/>
        <n v="3427.605064"/>
        <n v="3349.810938"/>
        <n v="3943.953038"/>
        <n v="4092.191432"/>
        <n v="4193.792662"/>
        <n v="4190.66915"/>
        <n v="4131.289887"/>
        <n v="4046.489189"/>
        <n v="3794.284059"/>
        <n v="3579.330199"/>
        <n v="3567.765523"/>
        <n v="3383.191277"/>
        <n v="3058.035844"/>
        <n v="3128.690046"/>
        <n v="3727.576039"/>
        <n v="4762.80925"/>
        <n v="4995.565255"/>
        <n v="4548.113488"/>
        <n v="4575.223212"/>
        <n v="4511.856676"/>
        <n v="4222.624484"/>
        <n v="4181.899123"/>
        <n v="3955.942867"/>
        <n v="3829.080968"/>
        <n v="3764.30572"/>
        <n v="3845.58221"/>
        <n v="4670.464609"/>
        <n v="5358.563605"/>
        <n v="5631.961569"/>
        <n v="4907.124286"/>
        <n v="4565.508123"/>
        <n v="4669.578196"/>
        <n v="4454.728954"/>
        <n v="4444.235667"/>
        <n v="4230.018805"/>
        <n v="3780.030421"/>
        <n v="3247.813551"/>
        <n v="3436.318271"/>
        <n v="4403.798446"/>
        <n v="4732.204724"/>
        <n v="4922.209923"/>
        <n v="4692.340887"/>
      </sharedItems>
    </cacheField>
    <cacheField name="Total" numFmtId="38">
      <sharedItems containsSemiMixedTypes="0" containsString="0" containsNumber="1">
        <n v="1524.085177"/>
        <n v="1597.466131"/>
        <n v="1842.061202"/>
        <n v="2048.720372"/>
        <n v="1989.872169"/>
        <n v="1918.609722"/>
        <n v="1942.96179"/>
        <n v="1881.973744"/>
        <n v="1805.927948"/>
        <n v="1845.032888"/>
        <n v="1784.437096"/>
        <n v="1782.026179"/>
        <n v="1687.460794"/>
        <n v="1646.825915"/>
        <n v="1961.256918"/>
        <n v="2141.527246"/>
        <n v="2188.357998"/>
        <n v="2046.227219"/>
        <n v="1982.454698"/>
        <n v="2052.216127"/>
        <n v="1916.635573"/>
        <n v="2011.065458"/>
        <n v="1939.022127"/>
        <n v="1756.495895"/>
        <n v="1755.013039"/>
        <n v="1714.705559"/>
        <n v="2094.390572"/>
        <n v="2354.507754"/>
        <n v="2297.726498"/>
        <n v="2088.728047"/>
        <n v="2131.09103"/>
        <n v="2094.954603"/>
        <n v="2084.941987"/>
        <n v="2091.881043"/>
        <n v="2063.229991"/>
        <n v="1767.152762"/>
        <n v="1758.133105"/>
        <n v="1925.123518"/>
        <n v="2128.936723"/>
        <n v="2354.264762"/>
        <n v="2495.137168"/>
        <n v="2281.022882"/>
        <n v="2188.609927"/>
        <n v="2143.174426"/>
        <n v="2138.334431"/>
        <n v="2176.032976"/>
        <n v="2036.477091"/>
        <n v="1856.649265"/>
        <n v="1888.102773"/>
        <n v="1958.184299"/>
        <n v="2321.091528"/>
        <n v="2446.42078"/>
        <n v="2403.273276"/>
        <n v="2313.951989"/>
        <n v="2300.436208"/>
        <n v="2285.862112"/>
        <n v="2273.097675"/>
        <n v="2252.159918"/>
        <n v="2251.648336"/>
        <n v="2153.154021"/>
        <n v="1912.230151"/>
        <n v="1954.590114"/>
        <n v="2486.206841"/>
        <n v="2556.700148"/>
        <n v="2491.491064"/>
        <n v="2551.850118"/>
        <n v="2403.096944"/>
        <n v="2439.958203"/>
        <n v="2402.248457"/>
        <n v="2357.42349"/>
        <n v="2222.446878"/>
        <n v="2159.742522"/>
        <n v="2164.65073"/>
        <n v="2178.408555"/>
        <n v="2395.060175"/>
        <n v="2688.771601"/>
        <n v="2546.264742"/>
        <n v="2454.19886"/>
        <n v="2498.38258"/>
        <n v="2522.132059"/>
        <n v="2438.558982"/>
        <n v="2550.143377"/>
        <n v="2235.92035"/>
        <n v="2018.723138"/>
        <n v="2019.316807"/>
        <n v="2210.097829"/>
        <n v="2689.300119"/>
        <n v="2766.726174"/>
        <n v="2740.119114"/>
        <n v="2590.734747"/>
        <n v="2609.814612"/>
        <n v="2700.777935"/>
        <n v="2625.490591"/>
        <n v="2601.094172"/>
        <n v="2438.462869"/>
        <n v="2264.568169"/>
        <n v="2427.749097"/>
        <n v="2464.573006"/>
        <n v="2872.615193"/>
        <n v="3134.387275"/>
        <n v="3304.331944"/>
        <n v="3007.303068"/>
        <n v="2906.591435"/>
        <n v="2761.558473"/>
        <n v="2701.776114"/>
        <n v="2709.978791"/>
        <n v="2436.586121"/>
        <n v="2486.354158"/>
        <n v="2340.046514"/>
        <n v="2360.223218"/>
        <n v="2697.397584"/>
        <n v="2741.36017"/>
        <n v="3045.568661"/>
        <n v="2912.874603"/>
        <n v="2932.900377"/>
        <n v="2901.321028"/>
        <n v="2839.452575"/>
        <n v="2799.146244"/>
        <n v="2705.219919"/>
        <n v="2523.944598"/>
        <n v="2640.590131"/>
        <n v="2745.475031"/>
        <n v="3187.724536"/>
        <n v="3301.548973"/>
        <n v="3468.652915"/>
        <n v="3069.48274"/>
        <n v="3045.423066"/>
        <n v="3005.388892"/>
        <n v="2886.679946"/>
        <n v="3029.852718"/>
        <n v="3071.710051"/>
        <n v="2994.682281"/>
        <n v="2804.74486"/>
        <n v="2764.095724"/>
        <n v="3257.106842"/>
        <n v="3565.730844"/>
        <n v="3707.832151"/>
        <n v="3295.578335"/>
        <n v="3211.282349"/>
        <n v="3187.01981"/>
        <n v="3077.837904"/>
        <n v="3113.258162"/>
        <n v="2983.607945"/>
        <n v="2689.280206"/>
        <n v="2486.838184"/>
        <n v="2537.360608"/>
        <n v="3268.858601"/>
        <n v="3586.315092"/>
        <n v="3902.803562"/>
        <n v="3631.314767"/>
        <n v="3496.072126"/>
        <n v="3379.309548"/>
        <n v="3237.77973"/>
        <n v="3302.688308"/>
        <n v="3182.617467"/>
        <n v="2981.210893"/>
        <n v="2676.064297"/>
        <n v="2681.488301"/>
        <n v="3477.804461"/>
        <n v="3609.565316"/>
        <n v="3983.258697"/>
        <n v="3865.125663"/>
        <n v="3726.16664"/>
        <n v="3551.353922"/>
        <n v="3468.793937"/>
        <n v="3457.301368"/>
        <n v="3453.722763"/>
        <n v="3335.208423"/>
        <n v="3213.484319"/>
        <n v="2927.02947"/>
        <n v="3671.314132"/>
        <n v="4194.852214"/>
        <n v="4571.438876"/>
        <n v="3873.825128"/>
        <n v="3704.841095"/>
        <n v="3835.341127"/>
        <n v="3649.349184"/>
        <n v="3629.401789"/>
        <n v="3421.381442"/>
        <n v="3240.091951"/>
        <n v="3244.465979"/>
        <n v="3024.712663"/>
        <n v="3797.355074"/>
        <n v="4004.230028"/>
        <n v="4210.429635"/>
        <n v="3908.25645"/>
        <n v="3843.408146"/>
        <n v="3946.096264"/>
        <n v="3851.497166"/>
        <n v="3763.82322"/>
        <n v="3459.148408"/>
        <n v="3320.535544"/>
        <n v="3100.760423"/>
        <n v="3131.07819"/>
        <n v="3846.268111"/>
        <n v="3975.964204"/>
        <n v="4166.780702"/>
        <n v="4007.244773"/>
        <n v="3995.065306"/>
        <n v="3895.296604"/>
        <n v="3730.239461"/>
        <n v="3981.222853"/>
        <n v="3730.484484"/>
        <n v="3644.477328"/>
        <n v="3555.908513"/>
        <n v="3533.687622"/>
        <n v="4255.705417"/>
        <n v="4697.31219"/>
        <n v="4996.433219"/>
        <n v="4357.263748"/>
        <n v="4358.017855"/>
        <n v="4180.994321"/>
        <n v="3870.762688"/>
        <n v="4113.421686"/>
        <n v="3849.875074"/>
        <n v="3432.522631"/>
        <n v="3858.206219"/>
        <n v="3731.905381"/>
        <n v="4430.198165"/>
        <n v="4969.137993"/>
        <n v="5533.814369"/>
        <n v="4983.661746"/>
        <n v="4838.388385"/>
        <n v="4551.322863"/>
        <n v="4490.628295"/>
        <n v="3994.021807"/>
        <n v="3745.95094"/>
        <n v="3733.148113"/>
        <n v="3481.64187"/>
        <n v="3571.30869"/>
        <n v="4508.140122"/>
        <n v="4858.15511"/>
        <n v="5319.709485"/>
        <n v="5246.038866"/>
        <n v="5090.285233"/>
        <n v="5045.987222"/>
        <n v="4572.095718"/>
        <n v="4578.188335"/>
        <n v="4247.710432"/>
        <n v="3771.21676"/>
        <n v="4012.483775"/>
        <n v="3944.945606"/>
        <n v="4708.97027"/>
        <n v="4882.417359"/>
        <n v="5011.733738"/>
        <n v="4901.17759"/>
        <n v="4832.737786"/>
        <n v="4707.077358"/>
        <n v="4420.568318"/>
        <n v="4184.359714"/>
        <n v="4153.300225"/>
        <n v="3987.601876"/>
        <n v="3638.382593"/>
        <n v="3710.316258"/>
        <n v="4438.402385"/>
        <n v="5696.785092"/>
        <n v="5949.33389"/>
        <n v="5348.684452"/>
        <n v="5247.948851"/>
        <n v="5147.255917"/>
        <n v="4821.579518"/>
        <n v="4789.460641"/>
        <n v="4534.802088"/>
        <n v="4402.920004"/>
        <n v="4345.239241"/>
        <n v="4437.866503"/>
        <n v="5444.772198"/>
        <n v="6235.177552"/>
        <n v="6558.216212"/>
        <n v="5572.751469"/>
        <n v="5166.960306"/>
        <n v="5253.366919"/>
        <n v="5023.77046"/>
        <n v="5040.577885"/>
        <n v="4788.758301"/>
        <n v="4320.05587"/>
        <n v="3755.712538"/>
        <n v="3955.435845"/>
        <n v="5137.280842"/>
        <n v="5534.357371"/>
        <n v="5778.517725"/>
        <n v="5372.612911"/>
      </sharedItems>
    </cacheField>
    <cacheField name="Small" numFmtId="38">
      <sharedItems containsSemiMixedTypes="0" containsString="0" containsNumber="1">
        <n v="693.458475"/>
        <n v="719.099588"/>
        <n v="816.166851"/>
        <n v="863.480627"/>
        <n v="883.57313"/>
        <n v="855.439391"/>
        <n v="852.014464"/>
        <n v="830.148604"/>
        <n v="811.13711"/>
        <n v="816.336117"/>
        <n v="792.464497"/>
        <n v="817.444216"/>
        <n v="757.776958"/>
        <n v="758.889416"/>
        <n v="876.750098"/>
        <n v="903.016093"/>
        <n v="944.976583"/>
        <n v="911.957596"/>
        <n v="902.172487"/>
        <n v="871.598621"/>
        <n v="853.473565"/>
        <n v="896.053965"/>
        <n v="866.166109"/>
        <n v="799.762059"/>
        <n v="794.73033646"/>
        <n v="790.586456"/>
        <n v="930.870654"/>
        <n v="983.541366"/>
        <n v="990.489011"/>
        <n v="934.301518"/>
        <n v="949.259557"/>
        <n v="931.747097"/>
        <n v="941.584914"/>
        <n v="961.437491"/>
        <n v="958.806118"/>
        <n v="865.92137"/>
        <n v="855.129106"/>
        <n v="920.302917"/>
        <n v="1003.356064"/>
        <n v="1044.451135"/>
        <n v="1119.783731"/>
        <n v="1062.765867"/>
        <n v="1022.285473"/>
        <n v="1003.707096"/>
        <n v="1001.279619"/>
        <n v="1009.967943"/>
        <n v="960.366848"/>
        <n v="890.732147"/>
        <n v="906.779417"/>
        <n v="946.484827"/>
        <n v="1082.54976"/>
        <n v="1081.311342"/>
        <n v="1100.251702"/>
        <n v="1072.909056"/>
        <n v="1074.38288"/>
        <n v="1079.13771"/>
        <n v="1067.140711"/>
        <n v="1057.63763"/>
        <n v="1070.501545"/>
        <n v="1019.393016"/>
        <n v="939.214141"/>
        <n v="956.153152"/>
        <n v="1157.137156"/>
        <n v="1145.355066"/>
        <n v="1148.460242"/>
        <n v="1186.077837"/>
        <n v="1135.607649"/>
        <n v="1140.461222"/>
        <n v="1136.077815"/>
        <n v="1119.40739"/>
        <n v="1076.539571"/>
        <n v="1066.445757"/>
        <n v="1064.515402"/>
        <n v="1069.037507"/>
        <n v="1146.193071"/>
        <n v="1208.669858"/>
        <n v="1193.006329"/>
        <n v="1173.209958"/>
        <n v="1192.184463"/>
        <n v="1208.532527"/>
        <n v="1170.353513"/>
        <n v="1205.967799"/>
        <n v="1086.423289"/>
        <n v="1011.602607"/>
        <n v="986.390448"/>
        <n v="1078.512125"/>
        <n v="1267.638614"/>
        <n v="1233.772831"/>
        <n v="1261.670523"/>
        <n v="1222.870651"/>
        <n v="1226.525376"/>
        <n v="1265.789161"/>
        <n v="1243.44409"/>
        <n v="1225.606733"/>
        <n v="1180.627977"/>
        <n v="1149.449255"/>
        <n v="1188.888305"/>
        <n v="1211.592234"/>
        <n v="1344.719287"/>
        <n v="1378.663164"/>
        <n v="1450.252927"/>
        <n v="1375.225965"/>
        <n v="1349.377844"/>
        <n v="1293.269775"/>
        <n v="1278.685105"/>
        <n v="1279.066042"/>
        <n v="1185.143738"/>
        <n v="1221.472851"/>
        <n v="1156.944315"/>
        <n v="1162.926067"/>
        <n v="1284.658579"/>
        <n v="1251.240262"/>
        <n v="1396.444364"/>
        <n v="1375.337105"/>
        <n v="1370.252499"/>
        <n v="1361.345901"/>
        <n v="1327.1864"/>
        <n v="1300.832688"/>
        <n v="1252.193308"/>
        <n v="1206.833485"/>
        <n v="1245.531214"/>
        <n v="1300.399879"/>
        <n v="1456.87658"/>
        <n v="1432.528553"/>
        <n v="1523.727889"/>
        <n v="1403.040467"/>
        <n v="1395.485444"/>
        <n v="1380.272627"/>
        <n v="1342.690744"/>
        <n v="1506.901442"/>
        <n v="1528.079545"/>
        <n v="1497.757715"/>
        <n v="1429.726371"/>
        <n v="1400.69674"/>
        <n v="1588.714223"/>
        <n v="1621.703676"/>
        <n v="1708.374264"/>
        <n v="1594.986781"/>
        <n v="1567.891311"/>
        <n v="1554.712524"/>
        <n v="1544.482437"/>
        <n v="1528.549956"/>
        <n v="1480.919326"/>
        <n v="1353.391931"/>
        <n v="1280.008942"/>
        <n v="1303.677823"/>
        <n v="1593.464003"/>
        <n v="1640.513375"/>
        <n v="1771.277035"/>
        <n v="1705.391931"/>
        <n v="1648.531108"/>
        <n v="1625.188872"/>
        <n v="1601.780363"/>
        <n v="1587.59349"/>
        <n v="1560.763205"/>
        <n v="1488.738366"/>
        <n v="1365.371145"/>
        <n v="1383.366886"/>
        <n v="1669.819274"/>
        <n v="1656.259034"/>
        <n v="1811.358758"/>
        <n v="1788.67298"/>
        <n v="1758.373346"/>
        <n v="1688.792878"/>
        <n v="1693.317904"/>
        <n v="1650.396703"/>
        <n v="1665.214151"/>
        <n v="1636.619727"/>
        <n v="1576.431773"/>
        <n v="1475.698964"/>
        <n v="1754.393487"/>
        <n v="1840.715497"/>
        <n v="1987.473044"/>
        <n v="1800.035698"/>
        <n v="1742.916972"/>
        <n v="1790.833611"/>
        <n v="1748.976591"/>
        <n v="1718.326954"/>
        <n v="1666.683971"/>
        <n v="1604.387627"/>
        <n v="1582.072699"/>
        <n v="1514.153148"/>
        <n v="1799.454402"/>
        <n v="1781.308378"/>
        <n v="1888.161917"/>
        <n v="1828.074063"/>
        <n v="1802.496332"/>
        <n v="1854.597938"/>
        <n v="1833.118711"/>
        <n v="1767.647694"/>
        <n v="1676.038288"/>
        <n v="1635.112136"/>
        <n v="1559.452103"/>
        <n v="1555.771856"/>
        <n v="1822.31352"/>
        <n v="1786.19789"/>
        <n v="1891.61849"/>
        <n v="1863.630525"/>
        <n v="1847.35363"/>
        <n v="1820.686989"/>
        <n v="1797.468535"/>
        <n v="1840.367649"/>
        <n v="1773.850675"/>
        <n v="1760.17305"/>
        <n v="1711.706002"/>
        <n v="1698.776523"/>
        <n v="1950.275479"/>
        <n v="1989.657576"/>
        <n v="2098.495455"/>
        <n v="1939.750949"/>
        <n v="1934.591164"/>
        <n v="1897.495287"/>
        <n v="1809.385189"/>
        <n v="1865.018407"/>
        <n v="1782.847757"/>
        <n v="1663.504061"/>
        <n v="1800.596596"/>
        <n v="1746.813442"/>
        <n v="1935.957961"/>
        <n v="1876.287799"/>
        <n v="1770.493209"/>
        <n v="1726.349338"/>
        <n v="1822.083729"/>
        <n v="1793.014314"/>
        <n v="1782.819518"/>
        <n v="1674.732886"/>
        <n v="1590.690504"/>
        <n v="1595.920818"/>
        <n v="1484.234998"/>
        <n v="1502.036448"/>
        <n v="1816.52035"/>
        <n v="1812.24871"/>
        <n v="1866.004404"/>
        <n v="1886.28965"/>
        <n v="1842.085021"/>
        <n v="1782.231528"/>
        <n v="1698.745293"/>
        <n v="1742.146247"/>
        <n v="1687.212054"/>
        <n v="1597.00054"/>
        <n v="1652.715777"/>
        <n v="1605.147451"/>
        <n v="1833.368454"/>
        <n v="1817.723581"/>
        <n v="1891.562539"/>
        <n v="1915.400684"/>
        <n v="1910.882661"/>
        <n v="1895.715467"/>
        <n v="1837.943332"/>
        <n v="1766.320564"/>
        <n v="1759.264545"/>
        <n v="1719.966766"/>
        <n v="1620.012487"/>
        <n v="1619.875598"/>
        <n v="1842.344388"/>
        <n v="2056.022771"/>
        <n v="2138.788429"/>
        <n v="2018.887731"/>
        <n v="2018.429025"/>
        <n v="1983.177509"/>
        <n v="1921.216868"/>
        <n v="1899.349112"/>
        <n v="1835.686345"/>
        <n v="1827.52988"/>
        <n v="1816.237999"/>
        <n v="1829.178465"/>
        <n v="2092.620836"/>
        <n v="2174.43788"/>
        <n v="2275.172421"/>
        <n v="2075.359053"/>
        <n v="2006.128075"/>
        <n v="2033.810715"/>
        <n v="1970.534725"/>
        <n v="1968.236445"/>
        <n v="1906.012087"/>
        <n v="1812.582303"/>
        <n v="1655.127852"/>
        <n v="1685.203254"/>
        <n v="2013.05583"/>
        <n v="2023.827919"/>
        <n v="2109.062197"/>
        <n v="2041.244506"/>
      </sharedItems>
    </cacheField>
    <cacheField name="Medium" numFmtId="38">
      <sharedItems containsSemiMixedTypes="0" containsString="0" containsNumber="1">
        <n v="1415.308196"/>
        <n v="1405.784701"/>
        <n v="1663.900237"/>
        <n v="1573.977095"/>
        <n v="1669.527057"/>
        <n v="1643.717774"/>
        <n v="1682.320069"/>
        <n v="1639.224849"/>
        <n v="1605.842138"/>
        <n v="1622.022301"/>
        <n v="1564.505578"/>
        <n v="1585.488192"/>
        <n v="1498.879855"/>
        <n v="1471.806191"/>
        <n v="1729.986069"/>
        <n v="1567.723371"/>
        <n v="1746.589197"/>
        <n v="1710.294628"/>
        <n v="1704.979957"/>
        <n v="1748.698865"/>
        <n v="1716.208263"/>
        <n v="1748.284373"/>
        <n v="1747.740041"/>
        <n v="1615.993185"/>
        <n v="1562.179978"/>
        <n v="1537.362753"/>
        <n v="1745.18886084"/>
        <n v="1639.838183"/>
        <n v="1819.069548"/>
        <n v="1680.575203"/>
        <n v="1783.920791"/>
        <n v="1724.30204"/>
        <n v="1670.460823"/>
        <n v="1700.697488"/>
        <n v="1671.923895"/>
        <n v="1571.561021"/>
        <n v="1529.541441"/>
        <n v="1569.520365"/>
        <n v="1813.44673"/>
        <n v="1671.360865"/>
        <n v="1864.719363"/>
        <n v="1833.313762"/>
        <n v="1788.004739"/>
        <n v="1780.888871"/>
        <n v="1781.24941"/>
        <n v="1803.409553"/>
        <n v="1764.502528"/>
        <n v="1660.755897"/>
        <n v="1649.110101"/>
        <n v="1678.190892"/>
        <n v="1986.798399"/>
        <n v="1759.266609"/>
        <n v="1932.630851"/>
        <n v="1908.616842"/>
        <n v="1907.102885"/>
        <n v="1924.542622"/>
        <n v="1892.658683"/>
        <n v="1872.211151"/>
        <n v="1896.273577"/>
        <n v="1799.384586"/>
        <n v="1744.90145"/>
        <n v="1707.145921"/>
        <n v="2058.941432"/>
        <n v="1866.338495"/>
        <n v="1964.943419"/>
        <n v="2007.733951"/>
        <n v="1909.059086"/>
        <n v="1915.148065"/>
        <n v="1904.692764"/>
        <n v="1887.01419"/>
        <n v="1842.31809"/>
        <n v="1817.700029"/>
        <n v="1809.342456"/>
        <n v="1780.013965"/>
        <n v="2010.574795"/>
        <n v="1843.461784"/>
        <n v="2005.930015"/>
        <n v="1963.387289"/>
        <n v="1985.879603"/>
        <n v="2003.580675"/>
        <n v="1945.537939"/>
        <n v="1931.733003"/>
        <n v="1811.301455"/>
        <n v="1616.154095"/>
        <n v="1541.26727"/>
        <n v="1659.760408"/>
        <n v="1924.253193"/>
        <n v="1760.748828"/>
        <n v="1944.910693"/>
        <n v="1895.438712"/>
        <n v="1938.248093"/>
        <n v="1988.839003"/>
        <n v="1943.092624"/>
        <n v="1956.939261"/>
        <n v="1887.841421"/>
        <n v="1843.246357"/>
        <n v="1832.320359"/>
        <n v="1820.827957"/>
        <n v="2092.792055"/>
        <n v="1949.406283"/>
        <n v="2109.480618"/>
        <n v="2072.007266"/>
        <n v="2071.682559"/>
        <n v="2019.339862"/>
        <n v="2024.364782"/>
        <n v="1968.979838"/>
        <n v="1894.082236"/>
        <n v="1890.784458"/>
        <n v="1795.354573"/>
        <n v="1780.84028"/>
        <n v="2028.965875"/>
        <n v="1852.537522"/>
        <n v="2100.378022"/>
        <n v="2090.881855"/>
        <n v="2068.872707"/>
        <n v="2072.756221"/>
        <n v="2017.602851"/>
        <n v="1864.044801"/>
        <n v="1701.886181"/>
        <n v="1742.353502"/>
        <n v="1803.21958"/>
        <n v="1903.273368"/>
        <n v="2129.614866"/>
        <n v="1929.908897"/>
        <n v="2151.540656"/>
        <n v="2048.124577"/>
        <n v="2077.280943"/>
        <n v="2028.545196"/>
        <n v="2002.222813"/>
        <n v="2292.485007"/>
        <n v="2314.424254"/>
        <n v="2209.480593"/>
        <n v="2136.782715"/>
        <n v="2109.352138"/>
        <n v="2422.227893"/>
        <n v="2191.607497"/>
        <n v="2457.163809"/>
        <n v="2349.854224"/>
        <n v="2327.237249"/>
        <n v="2362.183737"/>
        <n v="2308.347577"/>
        <n v="2272.085021"/>
        <n v="2283.4955"/>
        <n v="1998.812628"/>
        <n v="1982.229664"/>
        <n v="2029.104832"/>
        <n v="2441.330522"/>
        <n v="2251.435858"/>
        <n v="2521.053071"/>
        <n v="2445.979124"/>
        <n v="2416.636664"/>
        <n v="2422.224732"/>
        <n v="2414.883544"/>
        <n v="2390.40351"/>
        <n v="2372.819705"/>
        <n v="2195.346513"/>
        <n v="2082.293844"/>
        <n v="2122.035563"/>
        <n v="2522.001293"/>
        <n v="2289.495814"/>
        <n v="2618.890605"/>
        <n v="2531.985115"/>
        <n v="2547.29813"/>
        <n v="2472.888684"/>
        <n v="2450.497248"/>
        <n v="2445.086435"/>
        <n v="2470.623475"/>
        <n v="2360.829395"/>
        <n v="2263.534881"/>
        <n v="2205.167862"/>
        <n v="2593.372216"/>
        <n v="2447.199924"/>
        <n v="2687.583891"/>
        <n v="2553.565994"/>
        <n v="2498.211618"/>
        <n v="2582.260697"/>
        <n v="2515.664019"/>
        <n v="2509.637461"/>
        <n v="2476.184862"/>
        <n v="2312.553238"/>
        <n v="2258.482038"/>
        <n v="2222.056088"/>
        <n v="2656.500012"/>
        <n v="2384.60491"/>
        <n v="2654.624597"/>
        <n v="2612.272013"/>
        <n v="2535.200717"/>
        <n v="2663.740997"/>
        <n v="2628.951571"/>
        <n v="2471.724892"/>
        <n v="2473.934921"/>
        <n v="2291.374418"/>
        <n v="2332.33499"/>
        <n v="2252.098508"/>
        <n v="2679.864413"/>
        <n v="2399.740071"/>
        <n v="2682.194708"/>
        <n v="2651.480513"/>
        <n v="2613.751467"/>
        <n v="2665.939622"/>
        <n v="2600.950635"/>
        <n v="2606.572798"/>
        <n v="2591.776557"/>
        <n v="2472.912483"/>
        <n v="2423.343087"/>
        <n v="2415.941433"/>
        <n v="2804.752348"/>
        <n v="2614.552961"/>
        <n v="2845.67069"/>
        <n v="2732.019741"/>
        <n v="2707.500907"/>
        <n v="2708.925431"/>
        <n v="2584.189419"/>
        <n v="2657.490898"/>
        <n v="2555.942125"/>
        <n v="2333.859838"/>
        <n v="2487.8075"/>
        <n v="2431.309067"/>
        <n v="2667.876535"/>
        <n v="2322.426856"/>
        <n v="2468.076188"/>
        <n v="2410.688046"/>
        <n v="2548.447792"/>
        <n v="2624.891651"/>
        <n v="2575.77493"/>
        <n v="2500.690911"/>
        <n v="2431.353957"/>
        <n v="2326.187438"/>
        <n v="2163.921776"/>
        <n v="2231.534737"/>
        <n v="2767.044898"/>
        <n v="2453.825215"/>
        <n v="2643.821836"/>
        <n v="2597.326117"/>
        <n v="2524.438794"/>
        <n v="2503.847314"/>
        <n v="2421.440985"/>
        <n v="2491.918999"/>
        <n v="2480.822054"/>
        <n v="2309.132533"/>
        <n v="2367.817565"/>
        <n v="2286.669875"/>
        <n v="2732.489776"/>
        <n v="2485.167353"/>
        <n v="2696.789989"/>
        <n v="2743.821186"/>
        <n v="2720.958871"/>
        <n v="2733.017564"/>
        <n v="2642.314693"/>
        <n v="2516.194498"/>
        <n v="2572.23967"/>
        <n v="2397.716986"/>
        <n v="2335.762978"/>
        <n v="2378.251827"/>
        <n v="2743.013391"/>
        <n v="2711.208603"/>
        <n v="2971.367003"/>
        <n v="2839.570217"/>
        <n v="2834.826199"/>
        <n v="2837.517721"/>
        <n v="2750.866077"/>
        <n v="2689.114447"/>
        <n v="2649.303579"/>
        <n v="2556.224793"/>
        <n v="2590.27723"/>
        <n v="2626.734604"/>
        <n v="2970.002576"/>
        <n v="2885.080656"/>
        <n v="3105.080579"/>
        <n v="2934.457511"/>
        <n v="2895.65903"/>
        <n v="2978.103372"/>
        <n v="2845.89733"/>
        <n v="2860.724617"/>
        <n v="2824.939005"/>
        <n v="2585.329876"/>
        <n v="2442.307918"/>
        <n v="2513.701081"/>
        <n v="2958.015365"/>
        <n v="2778.219861"/>
        <n v="3023.080927"/>
        <n v="2904.342392"/>
      </sharedItems>
    </cacheField>
    <cacheField name="Large " numFmtId="38">
      <sharedItems containsSemiMixedTypes="0" containsString="0" containsNumber="1">
        <n v="2957.601319"/>
        <n v="2797.007014"/>
        <n v="3199.417347"/>
        <n v="3013.990902"/>
        <n v="3229.906097"/>
        <n v="3205.805025"/>
        <n v="3302.144931"/>
        <n v="3312.680827"/>
        <n v="3263.961336"/>
        <n v="3322.942148"/>
        <n v="3241.122534"/>
        <n v="3107.605172"/>
        <n v="3200.093018"/>
        <n v="3085.429787"/>
        <n v="3520.838853"/>
        <n v="3243.300864"/>
        <n v="3517.593952"/>
        <n v="3453.579885"/>
        <n v="3467.375522"/>
        <n v="3618.020897"/>
        <n v="3444.349752"/>
        <n v="3629.865812"/>
        <n v="3559.045973"/>
        <n v="3401.611306"/>
        <n v="3446.680219"/>
        <n v="3633.863459"/>
        <n v="3964.52415"/>
        <n v="3659.73331"/>
        <n v="3975.556576"/>
        <n v="3873.24145"/>
        <n v="3997.505079"/>
        <n v="3990.149374"/>
        <n v="4032.739593"/>
        <n v="4154.745484"/>
        <n v="3967.54326"/>
        <n v="3800.8564"/>
        <n v="3892.322772"/>
        <n v="3791.256087"/>
        <n v="4383.273519"/>
        <n v="3943.999693"/>
        <n v="4347.215487"/>
        <n v="4225.484892"/>
        <n v="4163.691352"/>
        <n v="4184.764275"/>
        <n v="4143.19558"/>
        <n v="4275.091059"/>
        <n v="4145.692067"/>
        <n v="3935.497752"/>
        <n v="3957.91889"/>
        <n v="3937.893352"/>
        <n v="4539.063416"/>
        <n v="4060.622893"/>
        <n v="4536.27761"/>
        <n v="4436.707274"/>
        <n v="4490.071955"/>
        <n v="4494.840569"/>
        <n v="4432.133785"/>
        <n v="4493.414905"/>
        <n v="4409.183239"/>
        <n v="4029.948415"/>
        <n v="4228.744822"/>
        <n v="4056.651755"/>
        <n v="4704.224553"/>
        <n v="4185.334183"/>
        <n v="4689.339018"/>
        <n v="4613.237577"/>
        <n v="4691.267074"/>
        <n v="4737.038283"/>
        <n v="4663.784966"/>
        <n v="4769.863965"/>
        <n v="4578.68245"/>
        <n v="4399.730203"/>
        <n v="4548.501649"/>
        <n v="4406.076998"/>
        <n v="4947.898523"/>
        <n v="4445.726101"/>
        <n v="4911.985955"/>
        <n v="4789.839092"/>
        <n v="4913.783783"/>
        <n v="4857.697106"/>
        <n v="4561.394234"/>
        <n v="4637.575611"/>
        <n v="4197.642318"/>
        <n v="3779.448581"/>
        <n v="3694.524818"/>
        <n v="3794.964537"/>
        <n v="4408.100606"/>
        <n v="3967.801614"/>
        <n v="4477.217445"/>
        <n v="4573.249836"/>
        <n v="4665.696825"/>
        <n v="4727.314093"/>
        <n v="4640.259557"/>
        <n v="4883.420048"/>
        <n v="4595.704239"/>
        <n v="4535.390405"/>
        <n v="4664.948091"/>
        <n v="4624.030346"/>
        <n v="5238.71294"/>
        <n v="4697.118256"/>
        <n v="5174.790955"/>
        <n v="5088.829762"/>
        <n v="5243.233192"/>
        <n v="5189.752777"/>
        <n v="5134.802839"/>
        <n v="5283.378698"/>
        <n v="5042.797738"/>
        <n v="4943.62643"/>
        <n v="4959.23885"/>
        <n v="4872.642712"/>
        <n v="5425.398007"/>
        <n v="4828.621776"/>
        <n v="5310.096804"/>
        <n v="5311.263487"/>
        <n v="5436.078018"/>
        <n v="5431.327899"/>
        <n v="5486.305618"/>
        <n v="4966.210514"/>
        <n v="4449.45788"/>
        <n v="4623.045795"/>
        <n v="4970.478977"/>
        <n v="5205.658951"/>
        <n v="5766.36753"/>
        <n v="5154.270142"/>
        <n v="5816.316486"/>
        <n v="5643.155189"/>
        <n v="5802.95711"/>
        <n v="5640.195515"/>
        <n v="5607.955624"/>
        <n v="5750.210734"/>
        <n v="5682.569459"/>
        <n v="5362.942251"/>
        <n v="5503.398143"/>
        <n v="5272.86741"/>
        <n v="6082.093263"/>
        <n v="5309.025502"/>
        <n v="5981.353364"/>
        <n v="5788.160328"/>
        <n v="5774.193328"/>
        <n v="5840.425305"/>
        <n v="5711.017958"/>
        <n v="5794.674696"/>
        <n v="5679.289209"/>
        <n v="5109.438664"/>
        <n v="5247.696991"/>
        <n v="5242.599576"/>
        <n v="6057.641625"/>
        <n v="5402.670563"/>
        <n v="6071.183726"/>
        <n v="5915.237949"/>
        <n v="5971.911086"/>
        <n v="5978.321297"/>
        <n v="5915.227569"/>
        <n v="6005.456106"/>
        <n v="5875.717119"/>
        <n v="5473.357668"/>
        <n v="5475.319543"/>
        <n v="5412.93728"/>
        <n v="6191.593801"/>
        <n v="5477.097779"/>
        <n v="6172.677183"/>
        <n v="5982.070734"/>
        <n v="6000.882689"/>
        <n v="5908.558037"/>
        <n v="5941.739687"/>
        <n v="6066.811163"/>
        <n v="5907.867584"/>
        <n v="5681.07589"/>
        <n v="5744.410718"/>
        <n v="5651.989784"/>
        <n v="6453.022566"/>
        <n v="5834.996551"/>
        <n v="6422.074362"/>
        <n v="6171.56531"/>
        <n v="6135.488166"/>
        <n v="6306.559901"/>
        <n v="6252.999169"/>
        <n v="6356.621883"/>
        <n v="6249.176887"/>
        <n v="5919.658595"/>
        <n v="5884.359951"/>
        <n v="5761.337882"/>
        <n v="6668.845741"/>
        <n v="5842.244802"/>
        <n v="6503.706157"/>
        <n v="6328.061594"/>
        <n v="6354.311091"/>
        <n v="6579.058767"/>
        <n v="6524.175546"/>
        <n v="6358.320727"/>
        <n v="6320.829195"/>
        <n v="5947.225262"/>
        <n v="6112.452646"/>
        <n v="5784.200969"/>
        <n v="6651.867156"/>
        <n v="5823.254583"/>
        <n v="6501.762175"/>
        <n v="6426.190548"/>
        <n v="6421.959701"/>
        <n v="6565.121194"/>
        <n v="6428.086272"/>
        <n v="6509.804176"/>
        <n v="6329.720593"/>
        <n v="5964.989387"/>
        <n v="6070.333776"/>
        <n v="5817.094091"/>
        <n v="6679.442905"/>
        <n v="6043.158971"/>
        <n v="6598.946505"/>
        <n v="6350.243929"/>
        <n v="6343.257442"/>
        <n v="6393.556183"/>
        <n v="6155.626173"/>
        <n v="6333.857573"/>
        <n v="6105.007316"/>
        <n v="5691.880159"/>
        <n v="6025.959851"/>
        <n v="5915.225377"/>
        <n v="6284.350554"/>
        <n v="5191.994466"/>
        <n v="5339.927246"/>
        <n v="5423.742803"/>
        <n v="5737.685974"/>
        <n v="5974.75368"/>
        <n v="6050.328348"/>
        <n v="6115.207272"/>
        <n v="6064.940891"/>
        <n v="5787.621621"/>
        <n v="5742.637612"/>
        <n v="5633.560718"/>
        <n v="6645.981657"/>
        <n v="5895.444008"/>
        <n v="6396.04806"/>
        <n v="6228.371547"/>
        <n v="6044.640359"/>
        <n v="5899.265557"/>
        <n v="6057.759533"/>
        <n v="6371.919822"/>
        <n v="6309.641416"/>
        <n v="5961.50393"/>
        <n v="6098.431855"/>
        <n v="5892.635701"/>
        <n v="6835.988212"/>
        <n v="6101.504559"/>
        <n v="6659.232369"/>
        <n v="6450.700513"/>
        <n v="6501.726995"/>
        <n v="6611.559187"/>
        <n v="6415.65849"/>
        <n v="6316.440003"/>
        <n v="6306.21643"/>
        <n v="5817.911096"/>
        <n v="5848.910373"/>
        <n v="5823.22137"/>
        <n v="6590.691462"/>
        <n v="5940.138967"/>
        <n v="6541.8813"/>
        <n v="6262.919342"/>
        <n v="6379.032025"/>
        <n v="6445.883124"/>
        <n v="6331.280541"/>
        <n v="6449.150671"/>
        <n v="6329.11854"/>
        <n v="6000.467993"/>
        <n v="6203.77902"/>
        <n v="6176.483538"/>
        <n v="6826.531563"/>
        <n v="6176.466297"/>
        <n v="6822.315737"/>
        <n v="6505.404624"/>
        <n v="6603.684628"/>
        <n v="6646.856219"/>
        <n v="6438.436914"/>
        <n v="6650.114424"/>
        <n v="6379.13422"/>
        <n v="5852.912177"/>
        <n v="5870.136011"/>
        <n v="5828.876214"/>
        <n v="6677.688008"/>
        <n v="6051.846697"/>
        <n v="6721.198796"/>
        <n v="6343.189147"/>
      </sharedItems>
    </cacheField>
    <cacheField name="Specific" numFmtId="38">
      <sharedItems containsSemiMixedTypes="0" containsString="0" containsNumber="1">
        <n v="235.740123"/>
        <n v="237.757505"/>
        <n v="277.07637"/>
        <n v="290.302569"/>
        <n v="277.9524"/>
        <n v="264.298528"/>
        <n v="276.586999"/>
        <n v="275.154982"/>
        <n v="253.596991"/>
        <n v="273.077753"/>
        <n v="253.371309"/>
        <n v="255.803693"/>
        <n v="252.604974"/>
        <n v="255.058476"/>
        <n v="286.378047"/>
        <n v="283.084558"/>
        <n v="276.568477"/>
        <n v="262.478128"/>
        <n v="269.693042"/>
        <n v="282.331792"/>
        <n v="258.515924"/>
        <n v="273.245358"/>
        <n v="276.90657"/>
        <n v="250.893063"/>
        <n v="271.667465"/>
        <n v="256.780186"/>
        <n v="298.185644"/>
        <n v="317.786827"/>
        <n v="305.63912"/>
        <n v="274.254984"/>
        <n v="300.970679"/>
        <n v="300.438598"/>
        <n v="280.455676"/>
        <n v="294.404538"/>
        <n v="292.076713"/>
        <n v="266.791258"/>
        <n v="257.169118"/>
        <n v="278.733308"/>
        <n v="296.645626"/>
        <n v="324.144885"/>
        <n v="317.346747"/>
        <n v="302.507433"/>
        <n v="304.859916"/>
        <n v="310.221809"/>
        <n v="293.618634"/>
        <n v="297.544783"/>
        <n v="289.950103"/>
        <n v="269.411046"/>
        <n v="293.264698"/>
        <n v="291.311698"/>
        <n v="344.021641"/>
        <n v="332.138027"/>
        <n v="328.462199"/>
        <n v="314.955348"/>
        <n v="329.190937"/>
        <n v="326.921147"/>
        <n v="304.552278"/>
        <n v="313.349123"/>
        <n v="319.691096"/>
        <n v="307.406486"/>
        <n v="304.924929"/>
        <n v="296.039182"/>
        <n v="368.04346"/>
        <n v="356.637021"/>
        <n v="339.676864"/>
        <n v="344.166603"/>
        <n v="341.667909"/>
        <n v="351.091191"/>
        <n v="336.462863"/>
        <n v="334.710105"/>
        <n v="316.462852"/>
        <n v="338.496084"/>
        <n v="345.041044"/>
        <n v="332.045901"/>
        <n v="381.243161"/>
        <n v="378.971313"/>
        <n v="371.023292"/>
        <n v="353.226045"/>
        <n v="367.266513"/>
        <n v="373.64797"/>
        <n v="337.557989"/>
        <n v="363.868528"/>
        <n v="327.268863"/>
        <n v="303.29178"/>
        <n v="311.013805"/>
        <n v="336.273483"/>
        <n v="392.430199"/>
        <n v="382.132827"/>
        <n v="373.158814"/>
        <n v="361.554884"/>
        <n v="373.468288"/>
        <n v="389.542781"/>
        <n v="364.602376"/>
        <n v="377.796012"/>
        <n v="350.693139"/>
        <n v="366.544972"/>
        <n v="383.530893"/>
        <n v="384.705745"/>
        <n v="432.145189"/>
        <n v="428.391736"/>
        <n v="418.328949"/>
        <n v="391.843071"/>
        <n v="407.196056"/>
        <n v="392.529209"/>
        <n v="382.655643"/>
        <n v="385.913166"/>
        <n v="358.820167"/>
        <n v="383.865814"/>
        <n v="367.92731"/>
        <n v="376.101584"/>
        <n v="400.121967"/>
        <n v="401.623876"/>
        <n v="426.204331"/>
        <n v="405.468064"/>
        <n v="419.764198"/>
        <n v="421.304192"/>
        <n v="403.147205"/>
        <n v="403.993036"/>
        <n v="399.777644"/>
        <n v="373.873141"/>
        <n v="417.437905"/>
        <n v="427.454387"/>
        <n v="480.898373"/>
        <n v="473.855711"/>
        <n v="473.644991"/>
        <n v="442.428206"/>
        <n v="451.773579"/>
        <n v="457.524279"/>
        <n v="419.169672"/>
        <n v="446.459225"/>
        <n v="452.203261"/>
        <n v="461.645599"/>
        <n v="448.645066"/>
        <n v="444.577805"/>
        <n v="520.064927"/>
        <n v="503.67551"/>
        <n v="519.751883"/>
        <n v="463.129399"/>
        <n v="466.250981"/>
        <n v="477.197486"/>
        <n v="445.96163"/>
        <n v="447.897928"/>
        <n v="449.573011"/>
        <n v="399.893543"/>
        <n v="394.897637"/>
        <n v="409.121495"/>
        <n v="505.62089"/>
        <n v="518.648445"/>
        <n v="525.054551"/>
        <n v="469.187282"/>
        <n v="482.990234"/>
        <n v="488.313543"/>
        <n v="459.331135"/>
        <n v="471.603205"/>
        <n v="472.95291"/>
        <n v="452.758871"/>
        <n v="430.928465"/>
        <n v="435.265133"/>
        <n v="538.598462"/>
        <n v="523.315251"/>
        <n v="557.191538"/>
        <n v="504.920732"/>
        <n v="523.794568"/>
        <n v="518.19094"/>
        <n v="477.995145"/>
        <n v="491.849379"/>
        <n v="500.145138"/>
        <n v="501.815928"/>
        <n v="501.600996"/>
        <n v="473.993191"/>
        <n v="575.672177"/>
        <n v="597.696653"/>
        <n v="602.61041"/>
        <n v="508.573712"/>
        <n v="535.65172"/>
        <n v="549.423972"/>
        <n v="499.518804"/>
        <n v="504.255822"/>
        <n v="495.332606"/>
        <n v="482.392318"/>
        <n v="491.787485"/>
        <n v="474.158464"/>
        <n v="576.20166"/>
        <n v="564.529657"/>
        <n v="563.994644"/>
        <n v="527.366904"/>
        <n v="539.808766"/>
        <n v="558.669154"/>
        <n v="528.421442"/>
        <n v="523.804716"/>
        <n v="501.338288"/>
        <n v="489.074612"/>
        <n v="510.475719"/>
        <n v="490.903772"/>
        <n v="597.264096"/>
        <n v="565.02624"/>
        <n v="560.005403"/>
        <n v="532.179464"/>
        <n v="556.327404"/>
        <n v="550.140368"/>
        <n v="515.37201"/>
        <n v="535.156817"/>
        <n v="527.442338"/>
        <n v="542.949156"/>
        <n v="528.646282"/>
        <n v="542.251586"/>
        <n v="616.619444"/>
        <n v="639.969733"/>
        <n v="613.740294"/>
        <n v="564.393667"/>
        <n v="582.513102"/>
        <n v="575.5238"/>
        <n v="517.816481"/>
        <n v="570.190817"/>
        <n v="527.731213"/>
        <n v="514.460357"/>
        <n v="579.345533"/>
        <n v="510.214639"/>
        <n v="495.485814"/>
        <n v="286.765376"/>
        <n v="303.722872"/>
        <n v="308.053074"/>
        <n v="380.974867"/>
        <n v="387.850723"/>
        <n v="398.656167"/>
        <n v="363.699129"/>
        <n v="374.647249"/>
        <n v="358.884663"/>
        <n v="278.600967"/>
        <n v="295.70264"/>
        <n v="399.673199"/>
        <n v="374.885319"/>
        <n v="336.176588"/>
        <n v="332.70192"/>
        <n v="324.827284"/>
        <n v="320.570815"/>
        <n v="308.041124"/>
        <n v="345.79006"/>
        <n v="346.456791"/>
        <n v="355.853487"/>
        <n v="375.80693"/>
        <n v="353.105713"/>
        <n v="449.858835"/>
        <n v="450.756366"/>
        <n v="446.974613"/>
        <n v="450.446943"/>
        <n v="477.889927"/>
        <n v="478.861421"/>
        <n v="444.746577"/>
        <n v="451.569439"/>
        <n v="461.160728"/>
        <n v="455.15613"/>
        <n v="450.11137"/>
        <n v="458.042783"/>
        <n v="551.753912"/>
        <n v="597.596885"/>
        <n v="592.367478"/>
        <n v="545.218652"/>
        <n v="571.893886"/>
        <n v="578.60056"/>
        <n v="515.389087"/>
        <n v="541.768937"/>
        <n v="513.530962"/>
        <n v="547.755999"/>
        <n v="563.443484"/>
        <n v="580.782731"/>
        <n v="652.053969"/>
        <n v="694.006159"/>
        <n v="657.166618"/>
        <n v="603.324111"/>
        <n v="599.489875"/>
        <n v="622.66008"/>
        <n v="559.716894"/>
        <n v="586.586556"/>
        <n v="576.622606"/>
        <n v="550.393174"/>
        <n v="524.019481"/>
        <n v="537.515329"/>
        <n v="642.204453"/>
        <n v="634.599222"/>
        <n v="602.679939"/>
        <n v="577.099946"/>
      </sharedItems>
    </cacheField>
    <cacheField name="Gov. &amp; " numFmtId="38">
      <sharedItems containsSemiMixedTypes="0" containsString="0" containsNumber="1">
        <n v="246.117053"/>
        <n v="259.673866"/>
        <n v="300.596615"/>
        <n v="286.972177"/>
        <n v="305.830666"/>
        <n v="331.824559"/>
        <n v="341.537835"/>
        <n v="323.306597"/>
        <n v="318.642682"/>
        <n v="313.211507"/>
        <n v="308.918156"/>
        <n v="298.549872"/>
        <n v="261.131776"/>
        <n v="268.101641"/>
        <n v="303.719248"/>
        <n v="295.793441"/>
        <n v="312.09514"/>
        <n v="334.414138"/>
        <n v="350.393658"/>
        <n v="344.037976"/>
        <n v="329.68383"/>
        <n v="325.605981"/>
        <n v="334.804228"/>
        <n v="241.322959"/>
        <n v="273.677472"/>
        <n v="280.41625"/>
        <n v="314.914573"/>
        <n v="320.117339"/>
        <n v="326.183651"/>
        <n v="346.461176"/>
        <n v="340.566135"/>
        <n v="339.519901"/>
        <n v="347.969974"/>
        <n v="322.45912"/>
        <n v="319.741012"/>
        <n v="282.446278"/>
        <n v="270.918216"/>
        <n v="303.927074"/>
        <n v="327.1079"/>
        <n v="305.772652"/>
        <n v="346.099453"/>
        <n v="360.938337"/>
        <n v="340.800531"/>
        <n v="333.946555"/>
        <n v="359.517157"/>
        <n v="314.650123"/>
        <n v="308.384786"/>
        <n v="276.41259"/>
        <n v="273.842657"/>
        <n v="289.073835"/>
        <n v="342.412865"/>
        <n v="310.030919"/>
        <n v="317.806931"/>
        <n v="353.256635"/>
        <n v="357.05726"/>
        <n v="353.784421"/>
        <n v="376.813163"/>
        <n v="342.449602"/>
        <n v="337.953379"/>
        <n v="324.576867"/>
        <n v="290.131079"/>
        <n v="297.293394"/>
        <n v="358.790257"/>
        <n v="333.052993"/>
        <n v="343.229438"/>
        <n v="399.971596"/>
        <n v="393.182505"/>
        <n v="380.299971"/>
        <n v="410.127213"/>
        <n v="353.573902"/>
        <n v="333.940199"/>
        <n v="336.203674"/>
        <n v="326.989261"/>
        <n v="330.357735"/>
        <n v="354.999101"/>
        <n v="342.596313"/>
        <n v="357.160257"/>
        <n v="400.810305"/>
        <n v="394.767636"/>
        <n v="410.596429"/>
        <n v="426.588248"/>
        <n v="384.8977"/>
        <n v="354.22165"/>
        <n v="307.57721"/>
        <n v="299.805112"/>
        <n v="339.605186"/>
        <n v="408.377351"/>
        <n v="347.889349"/>
        <n v="390.77943"/>
        <n v="427.475246"/>
        <n v="411.845856"/>
        <n v="436.600895"/>
        <n v="468.041093"/>
        <n v="409.070013"/>
        <n v="385.837474"/>
        <n v="351.297108"/>
        <n v="371.115607"/>
        <n v="391.163272"/>
        <n v="416.433552"/>
        <n v="399.273114"/>
        <n v="440.154912"/>
        <n v="476.136147"/>
        <n v="472.266208"/>
        <n v="441.201444"/>
        <n v="464.497406"/>
        <n v="415.563266"/>
        <n v="374.053289"/>
        <n v="387.529957"/>
        <n v="347.904498"/>
        <n v="354.113006"/>
        <n v="392.672548"/>
        <n v="348.202098"/>
        <n v="413.50666"/>
        <n v="467.34997"/>
        <n v="461.114571"/>
        <n v="456.417279"/>
        <n v="496.652672"/>
        <n v="397.36955"/>
        <n v="389.632682"/>
        <n v="363.288327"/>
        <n v="351.018415"/>
        <n v="392.168692"/>
        <n v="431.006129"/>
        <n v="371.302907"/>
        <n v="431.067134"/>
        <n v="443.473121"/>
        <n v="456.692998"/>
        <n v="424.945556"/>
        <n v="460.520071"/>
        <n v="8.708843"/>
        <n v="13.010838"/>
        <n v="14.871713"/>
        <n v="13.982514"/>
        <n v="12.979524"/>
        <n v="11.937612"/>
        <n v="11.78186"/>
        <n v="13.336339"/>
        <n v="12.543783"/>
        <n v="12.449934"/>
        <n v="12.541021"/>
        <n v="12.127743"/>
        <n v="12.257428"/>
        <n v="12.131358"/>
        <n v="10.779515"/>
        <n v="10.008948"/>
        <n v="10.446931"/>
        <n v="12.51644"/>
        <n v="12.984489"/>
        <n v="14.772469"/>
        <n v="13.724197"/>
        <n v="13.52992"/>
        <n v="13.221418"/>
        <n v="12.713768"/>
        <n v="12.827206"/>
        <n v="12.875289"/>
        <n v="12.225502"/>
        <n v="11.117673"/>
        <n v="11.588567"/>
        <n v="11.883542"/>
        <n v="17.757686"/>
        <n v="16.614656"/>
        <n v="15.739533"/>
        <n v="16.175887"/>
        <n v="15.57708"/>
        <n v="15.398509"/>
        <n v="15.459558"/>
        <n v="15.850442"/>
        <n v="15.832129"/>
        <n v="13.938818"/>
        <n v="13.989151"/>
        <n v="16.781206"/>
        <n v="17.106376"/>
        <n v="18.229254"/>
        <n v="17.489433"/>
        <n v="17.542573"/>
        <n v="18.353215"/>
        <n v="17.416982"/>
        <n v="17.473033"/>
        <n v="17.020393"/>
        <n v="15.844236"/>
        <n v="15.838842"/>
        <n v="14.723367"/>
        <n v="17.931495"/>
        <n v="17.329059"/>
        <n v="18.234445"/>
        <n v="17.603243"/>
        <n v="17.150325"/>
        <n v="16.497427"/>
        <n v="15.78229"/>
        <n v="15.317558"/>
        <n v="16.385422"/>
        <n v="15.04815"/>
        <n v="15.542849"/>
        <n v="14.816775"/>
        <n v="17.667052"/>
        <n v="16.359103"/>
        <n v="17.422727"/>
        <n v="20.706574"/>
        <n v="17.288849"/>
        <n v="17.171507"/>
        <n v="16.845627"/>
        <n v="17.311214"/>
        <n v="16.782455"/>
        <n v="16.386507"/>
        <n v="15.745195"/>
        <n v="15.935751"/>
        <n v="18.522779"/>
        <n v="18.721628"/>
        <n v="19.314091"/>
        <n v="18.095422"/>
        <n v="17.966898"/>
        <n v="18.364295"/>
        <n v="17.395135"/>
        <n v="18.356331"/>
        <n v="16.89477"/>
        <n v="15.66918"/>
        <n v="17.022833"/>
        <n v="16.199646"/>
        <n v="17.833796"/>
        <n v="16.729885"/>
        <n v="17.933447"/>
        <n v="17.025769"/>
        <n v="17.537003"/>
        <n v="17.574189"/>
        <n v="17.314738"/>
        <n v="16.670984"/>
        <n v="16.16232"/>
        <n v="15.842866"/>
        <n v="14.464493"/>
        <n v="14.61025"/>
        <n v="18.278854"/>
        <n v="16.678588"/>
        <n v="17.431173"/>
        <n v="19.081859"/>
        <n v="15.84184"/>
        <n v="17.334027"/>
        <n v="16.690089"/>
        <n v="17.269773"/>
        <n v="16.794601"/>
        <n v="16.075666"/>
        <n v="17.173261"/>
        <n v="16.091951"/>
        <n v="19.089715"/>
        <n v="17.89456"/>
        <n v="18.36734"/>
        <n v="18.880377"/>
        <n v="18.77986"/>
        <n v="18.787607"/>
        <n v="18.380863"/>
        <n v="17.717923"/>
        <n v="17.617479"/>
        <n v="17.004908"/>
        <n v="16.354822"/>
        <n v="16.148578"/>
        <n v="19.215026"/>
        <n v="20.017665"/>
        <n v="20.571902"/>
        <n v="19.899332"/>
        <n v="20.078244"/>
        <n v="20.216748"/>
        <n v="20.13705"/>
        <n v="19.894257"/>
        <n v="18.874242"/>
        <n v="11.054108"/>
        <n v="18.207008"/>
        <n v="19.307824"/>
        <n v="21.706111"/>
        <n v="22.271825"/>
        <n v="22.234064"/>
        <n v="21.430037"/>
        <n v="20.979874"/>
        <n v="22.154774"/>
        <n v="21.084316"/>
        <n v="20.929207"/>
        <n v="20.002558"/>
        <n v="18.379438"/>
        <n v="17.241702"/>
        <n v="17.977567"/>
        <n v="21.43793"/>
        <n v="21.219531"/>
        <n v="21.773784"/>
        <n v="20.930918"/>
      </sharedItems>
    </cacheField>
    <cacheField name="Agriculture " numFmtId="38">
      <sharedItems containsSemiMixedTypes="0" containsString="0" containsNumber="1">
        <n v="19.36733"/>
        <n v="25.541219"/>
        <n v="24.229577"/>
        <n v="23.081002"/>
        <n v="14.897882"/>
        <n v="13.931768"/>
        <n v="23.056514"/>
        <n v="17.182434"/>
        <n v="5.487429"/>
        <n v="13.532049"/>
        <n v="2.669416"/>
        <n v="9.154013"/>
        <n v="19.636697"/>
        <n v="26.147801"/>
        <n v="25.139998"/>
        <n v="22.416649"/>
        <n v="19.556591"/>
        <n v="15.619719"/>
        <n v="18.464063"/>
        <n v="20.433754"/>
        <n v="9.606603"/>
        <n v="14.072119"/>
        <n v="17.781716"/>
        <n v="19.003434"/>
        <n v="27.698104"/>
        <n v="25.495165"/>
        <n v="33.288955"/>
        <n v="29.415242"/>
        <n v="16.238015"/>
        <n v="10.102518"/>
        <n v="20.921656"/>
        <n v="7.716441"/>
        <n v="10.976238"/>
        <n v="24.203817"/>
        <n v="22.970197"/>
        <n v="21.73577"/>
        <n v="29.310106"/>
        <n v="32.946426"/>
        <n v="36.097487"/>
        <n v="23.87323"/>
        <n v="21.929536"/>
        <n v="16.69163"/>
        <n v="19.397872"/>
        <n v="18.296106"/>
        <n v="10.465815"/>
        <n v="13.376761"/>
        <n v="11.497776"/>
        <n v="15.474702"/>
        <n v="27.593315"/>
        <n v="32.848124"/>
        <n v="35.136667"/>
        <n v="27.995449"/>
        <n v="17.774755"/>
        <n v="15.236818"/>
        <n v="19.217771"/>
        <n v="20.125907"/>
        <n v="10.840956"/>
        <n v="4.884018"/>
        <n v="10.012378"/>
        <n v="18.351515"/>
        <n v="31.916677"/>
        <n v="36.922969"/>
        <n v="37.62985"/>
        <n v="33.08263"/>
        <n v="12.556293"/>
        <n v="16.453938"/>
        <n v="27.914618"/>
        <n v="22.2462"/>
        <n v="10.72114"/>
        <n v="8.794073"/>
        <n v="11.092792"/>
        <n v="18.434405"/>
        <n v="35.778718"/>
        <n v="35.28588"/>
        <n v="43.276351"/>
        <n v="38.377554"/>
        <n v="14.467746"/>
        <n v="14.900989"/>
        <n v="26.561025"/>
        <n v="20.504493"/>
        <n v="13.86442"/>
        <n v="11.860464"/>
        <n v="5.979275"/>
        <n v="20.59963"/>
        <n v="38.06113"/>
        <n v="44.724893"/>
        <n v="45.879076"/>
        <n v="33.134111"/>
        <n v="20.17442"/>
        <n v="18.991934"/>
        <n v="24.069295"/>
        <n v="25.999077"/>
        <n v="16.937158"/>
        <n v="10.158358"/>
        <n v="12.209803"/>
        <n v="27.520746"/>
        <n v="43.650804"/>
        <n v="48.47587"/>
        <n v="55.488253"/>
        <n v="42.418242"/>
        <n v="27.335258"/>
        <n v="27.448874"/>
        <n v="30.425272"/>
        <n v="11.565443"/>
        <n v="8.522557"/>
        <n v="9.463842"/>
        <n v="9.624238"/>
        <n v="20.869798"/>
        <n v="46.8668"/>
        <n v="54.529978"/>
        <n v="47.467446"/>
        <n v="36.919049"/>
        <n v="14.958875"/>
        <n v="14.234614"/>
        <n v="20.693755"/>
        <n v="10.778812"/>
        <n v="5.741872"/>
        <n v="5.620211"/>
        <n v="10.922574"/>
        <n v="27.977679"/>
        <n v="46.32596"/>
        <n v="50.419137"/>
        <n v="50.920389"/>
        <n v="38.242963"/>
        <n v="22.665139"/>
        <n v="20.76081"/>
        <n v="32.412231"/>
        <n v="32.857253"/>
        <n v="11.508825"/>
        <n v="23.49967"/>
        <n v="18.990939"/>
        <n v="28.505039"/>
        <n v="48.240641"/>
        <n v="44.516869"/>
        <n v="47.369198"/>
        <n v="38.240451"/>
        <n v="24.636886"/>
        <n v="22.615578"/>
        <n v="31.413651"/>
        <n v="26.522554"/>
        <n v="17.654278"/>
        <n v="12.852654"/>
        <n v="13.326037"/>
        <n v="26.231892"/>
        <n v="50.770889"/>
        <n v="57.70655"/>
        <n v="62.973192"/>
        <n v="46.773607"/>
        <n v="25.677143"/>
        <n v="26.112556"/>
        <n v="32.391079"/>
        <n v="25.373781"/>
        <n v="20.23449"/>
        <n v="29.158787"/>
        <n v="15.16438"/>
        <n v="22.004744"/>
        <n v="29.606737"/>
        <n v="32.745523"/>
        <n v="37.272705"/>
        <n v="33.291253"/>
        <n v="31.559815"/>
        <n v="41.936042"/>
        <n v="44.625343"/>
        <n v="31.266962"/>
        <n v="33.136769"/>
        <n v="28.993362"/>
        <n v="22.026521"/>
        <n v="20.217396"/>
        <n v="24.206988"/>
        <n v="25.204058"/>
        <n v="30.432717"/>
        <n v="27.348097"/>
        <n v="17.941611"/>
        <n v="16.39691"/>
        <n v="21.733931"/>
        <n v="33.705855"/>
        <n v="19.569939"/>
        <n v="14.866064"/>
        <n v="10.547242"/>
        <n v="25.369886"/>
        <n v="41.873083"/>
        <n v="51.976331"/>
        <n v="55.287921"/>
        <n v="36.752414"/>
        <n v="19.562186"/>
        <n v="12.452496"/>
        <n v="18.648789"/>
        <n v="14.342215"/>
        <n v="9.382632"/>
        <n v="5.756718"/>
        <n v="8.453552"/>
        <n v="23.745279"/>
        <n v="41.316916"/>
        <n v="47.916173"/>
        <n v="48.663441"/>
        <n v="31.37815"/>
        <n v="18.255057"/>
        <n v="23.623288"/>
        <n v="28.60126"/>
        <n v="23.99446"/>
        <n v="20.830135"/>
        <n v="31.328158"/>
        <n v="17.549583"/>
        <n v="31.832614"/>
        <n v="46.839719"/>
        <n v="49.254167"/>
        <n v="57.387259"/>
        <n v="42.343237"/>
        <n v="30.207081"/>
        <n v="30.370843"/>
        <n v="52.868623"/>
        <n v="33.363285"/>
        <n v="23.1934"/>
        <n v="43.854071"/>
        <n v="23.976135"/>
        <n v="34.16829"/>
        <n v="47.185323"/>
        <n v="50.61948"/>
        <n v="50.015631"/>
        <n v="37.99915"/>
        <n v="29.695716"/>
        <n v="33.399149"/>
        <n v="45.843712"/>
        <n v="29.920319"/>
        <n v="31.288813"/>
        <n v="15.319749"/>
        <n v="12.451268"/>
        <n v="33.113318"/>
        <n v="53.102306"/>
        <n v="51.569042"/>
        <n v="57.456219"/>
        <n v="30.23464"/>
        <n v="22.336491"/>
        <n v="35.674371"/>
        <n v="38.21251"/>
        <n v="44.743169"/>
        <n v="15.64788"/>
        <n v="12.265373"/>
        <n v="9.590642"/>
        <n v="27.122337"/>
        <n v="51.73375"/>
        <n v="44.431218"/>
        <n v="46.146668"/>
        <n v="33.851893"/>
        <n v="17.061303"/>
        <n v="28.217355"/>
        <n v="29.637428"/>
        <n v="15.921114"/>
        <n v="15.026822"/>
        <n v="13.933824"/>
        <n v="13.782553"/>
        <n v="25.54008"/>
        <n v="52.853539"/>
        <n v="56.091081"/>
        <n v="67.421748"/>
        <n v="55.178811"/>
        <n v="34.088781"/>
        <n v="35.636567"/>
        <n v="42.700523"/>
        <n v="43.009722"/>
        <n v="24.717535"/>
        <n v="16.680382"/>
        <n v="15.231366"/>
        <n v="40.746632"/>
        <n v="65.08126"/>
        <n v="66.673183"/>
        <n v="65.238859"/>
        <n v="52.442827"/>
        <n v="35.736417"/>
        <n v="30.052095"/>
        <n v="30.146131"/>
        <n v="24.586291"/>
        <n v="20.440631"/>
        <n v="19.113763"/>
        <n v="17.953499"/>
        <n v="48.685615"/>
        <n v="70.241697"/>
        <n v="68.019745"/>
        <n v="64.426356"/>
        <n v="42.58638"/>
        <n v="20.761115"/>
        <n v="22.633859"/>
      </sharedItems>
    </cacheField>
    <cacheField name="Temporary" numFmtId="38">
      <sharedItems containsSemiMixedTypes="0" containsString="0" containsNumber="1">
        <n v="28.80745"/>
        <n v="30.761647"/>
        <n v="30.616596"/>
        <n v="34.013617"/>
        <n v="34.06383"/>
        <n v="33.677999"/>
        <n v="32.581229"/>
        <n v="34.515311"/>
        <n v="33.715643"/>
        <n v="34.393821"/>
        <n v="35.518615"/>
        <n v="33.955965"/>
        <n v="34.093793"/>
        <n v="33.083225"/>
        <n v="36.581873"/>
        <n v="34.88389"/>
        <n v="38.43992"/>
        <n v="36.365326"/>
        <n v="33.908803"/>
        <n v="36.773874"/>
        <n v="36.197156"/>
        <n v="37.802247"/>
        <n v="36.414448"/>
        <n v="38.634746"/>
        <n v="34.728061"/>
        <n v="38.280023"/>
        <n v="41.189165"/>
        <n v="40.777789"/>
        <n v="42.871768"/>
        <n v="40.880217"/>
        <n v="42.975975"/>
        <n v="41.083686"/>
        <n v="44.808542"/>
        <n v="43.388266"/>
        <n v="44.055683"/>
        <n v="40.248162"/>
        <n v="40.222976"/>
        <n v="44.537263"/>
        <n v="46.054124"/>
        <n v="44.681087"/>
        <n v="48.42922"/>
        <n v="46.795153"/>
        <n v="45.921694"/>
        <n v="46.635762"/>
        <n v="47.543382"/>
        <n v="48.981196"/>
        <n v="47.139997"/>
        <n v="45.802968"/>
        <n v="45.552777"/>
        <n v="49.190153"/>
        <n v="50.565411"/>
        <n v="48.772611"/>
        <n v="49.540869"/>
        <n v="50.144775"/>
        <n v="51.107056"/>
        <n v="51.33539"/>
        <n v="52.06552"/>
        <n v="53.653955"/>
        <n v="53.151975"/>
        <n v="55.418919"/>
        <n v="49.306431"/>
        <n v="50.187634"/>
        <n v="54.655187"/>
        <n v="53.890391"/>
        <n v="52.571252"/>
        <n v="54.691044"/>
        <n v="53.613791"/>
        <n v="55.136744"/>
        <n v="55.748634"/>
        <n v="56.418179"/>
        <n v="55.574111"/>
        <n v="56.907502"/>
        <n v="51.201353"/>
        <n v="55.099417"/>
        <n v="58.492548"/>
        <n v="56.548048"/>
        <n v="57.037271"/>
        <n v="58.120901"/>
        <n v="59.362487"/>
        <n v="59.783929"/>
        <n v="59.245954"/>
        <n v="61.687296"/>
        <n v="57.714642"/>
        <n v="55.048088"/>
        <n v="52.57157"/>
        <n v="56.956394"/>
        <n v="59.313224"/>
        <n v="54.999827"/>
        <n v="57.346179"/>
        <n v="57.399855"/>
        <n v="55.265828"/>
        <n v="57.665403"/>
        <n v="55.77301"/>
        <n v="56.665034"/>
        <n v="54.047373"/>
        <n v="52.98151"/>
        <n v="55.681226"/>
        <n v="55.053362"/>
        <n v="63.272094"/>
        <n v="64.017582"/>
        <n v="80.886284"/>
        <n v="75.165618"/>
        <n v="61.609244"/>
        <n v="59.380591"/>
        <n v="60.043982"/>
        <n v="62.612948"/>
        <n v="59.188336"/>
        <n v="64.927518"/>
        <n v="62.002962"/>
        <n v="60.457865"/>
        <n v="70.037647"/>
        <n v="64.37078"/>
        <n v="70.769196"/>
        <n v="71.742871"/>
        <n v="70.725636"/>
        <n v="70.572472"/>
        <n v="72.939595"/>
        <n v="74.376689"/>
        <n v="73.222316"/>
        <n v="79.408544"/>
        <n v="82.876689"/>
        <n v="82.998957"/>
        <n v="94.223632"/>
        <n v="91.83464"/>
        <n v="98.421175"/>
        <n v="98.311785"/>
        <n v="100.279525"/>
        <n v="102.614957"/>
        <n v="101.595012"/>
        <n v="104.84605"/>
        <n v="105.272715"/>
        <n v="108.78696"/>
        <n v="100.786087"/>
        <n v="100.699453"/>
        <n v="114.777386"/>
        <n v="110.084932"/>
        <n v="119.868727"/>
        <n v="115.804696"/>
        <n v="114.943738"/>
        <n v="116.151186"/>
        <n v="115.179255"/>
        <n v="117.340116"/>
        <n v="113.81951"/>
        <n v="106.886265"/>
        <n v="103.196455"/>
        <n v="101.487557"/>
        <n v="118.426744"/>
        <n v="113.573919"/>
        <n v="124.718134"/>
        <n v="120.1672"/>
        <n v="120.350736"/>
        <n v="122.882318"/>
        <n v="119.932875"/>
        <n v="120.773611"/>
        <n v="117.534142"/>
        <n v="113.437888"/>
        <n v="103.377053"/>
        <n v="103.763688"/>
        <n v="120.058657"/>
        <n v="113.97847"/>
        <n v="123.751853"/>
        <n v="122.09436"/>
        <n v="121.530751"/>
        <n v="120.513561"/>
        <n v="116.990277"/>
        <n v="120.11151"/>
        <n v="117.421369"/>
        <n v="117.808624"/>
        <n v="112.250077"/>
        <n v="108.6413"/>
        <n v="120.639262"/>
        <n v="115.605876"/>
        <n v="126.128025"/>
        <n v="118.93057"/>
        <n v="114.980842"/>
        <n v="118.358689"/>
        <n v="117.776141"/>
        <n v="123.924305"/>
        <n v="113.65894"/>
        <n v="113.34786"/>
        <n v="108.177939"/>
        <n v="104.997966"/>
        <n v="122.145989"/>
        <n v="114.652495"/>
        <n v="126.55327"/>
        <n v="115.926886"/>
        <n v="115.086719"/>
        <n v="119.069976"/>
        <n v="118.593476"/>
        <n v="115.157069"/>
        <n v="110.704748"/>
        <n v="109.588649"/>
        <n v="101.674994"/>
        <n v="103.585693"/>
        <n v="117.826329"/>
        <n v="109.076335"/>
        <n v="118.201473"/>
        <n v="115.320394"/>
        <n v="115.348136"/>
        <n v="116.03979"/>
        <n v="115.720756"/>
        <n v="117.912248"/>
        <n v="112.259947"/>
        <n v="113.570755"/>
        <n v="109.807946"/>
        <n v="107.880792"/>
        <n v="121.663314"/>
        <n v="115.983437"/>
        <n v="126.85713"/>
        <n v="121.373136"/>
        <n v="122.490719"/>
        <n v="121.533143"/>
        <n v="116.642045"/>
        <n v="121.378099"/>
        <n v="117.532222"/>
        <n v="111.705239"/>
        <n v="116.325477"/>
        <n v="111.751939"/>
        <n v="121.099472"/>
        <n v="116.153013"/>
        <n v="120.758036"/>
        <n v="115.321256"/>
        <n v="115.961131"/>
        <n v="114.215119"/>
        <n v="113.595812"/>
        <n v="108.131232"/>
        <n v="99.501679"/>
        <n v="100.159841"/>
        <n v="92.693228"/>
        <n v="90.913333"/>
        <n v="109.361072"/>
        <n v="105.42262"/>
        <n v="114.085865"/>
        <n v="111.008849"/>
        <n v="107.013568"/>
        <n v="108.224033"/>
        <n v="103.348416"/>
        <n v="105.961757"/>
        <n v="102.272409"/>
        <n v="98.498925"/>
        <n v="97.778844"/>
        <n v="96.500946"/>
        <n v="110.44125"/>
        <n v="105.869153"/>
        <n v="112.444708"/>
        <n v="113.410497"/>
        <n v="115.177683"/>
        <n v="115.052614"/>
        <n v="109.434699"/>
        <n v="107.430182"/>
        <n v="106.762922"/>
        <n v="106.330464"/>
        <n v="100.069125"/>
        <n v="100.298122"/>
        <n v="115.150338"/>
        <n v="123.294285"/>
        <n v="131.637813"/>
        <n v="125.654702"/>
        <n v="127.621311"/>
        <n v="124.957835"/>
        <n v="120.962619"/>
        <n v="123.300027"/>
        <n v="115.7133"/>
        <n v="117.37482"/>
        <n v="116.71883"/>
        <n v="117.523269"/>
        <n v="134.06663"/>
        <n v="135.914085"/>
        <n v="142.038334"/>
        <n v="130.006844"/>
        <n v="126.245984"/>
        <n v="129.180947"/>
        <n v="124.891268"/>
        <n v="125.632333"/>
        <n v="122.267754"/>
        <n v="123.352195"/>
        <n v="113.194167"/>
        <n v="112.672179"/>
        <n v="131.417721"/>
        <n v="128.667846"/>
        <n v="137.304428"/>
        <n v="129.935132"/>
      </sharedItems>
    </cacheField>
    <cacheField name="Stand By " numFmtId="38">
      <sharedItems containsSemiMixedTypes="0" containsString="0" containsNumber="1">
        <n v="0.67215"/>
        <n v="0.56836"/>
        <n v="0.477401"/>
        <n v="0.495873"/>
        <n v="1.062218"/>
        <n v="0.833832"/>
        <n v="0.870528"/>
        <n v="0.6825"/>
        <n v="1.034"/>
        <n v="0.73745"/>
        <n v="1.87664"/>
        <n v="0.69109"/>
        <n v="3.60596"/>
        <n v="1.31968"/>
        <n v="2.738169"/>
        <n v="2.284616"/>
        <n v="2.350784"/>
        <n v="0.457123"/>
        <n v="0.862002"/>
        <n v="1.598843"/>
        <n v="1.931424"/>
        <n v="1.556177"/>
        <n v="2.538233"/>
        <n v="1.167437"/>
        <n v="3.10448"/>
        <n v="0.121565"/>
        <n v="0.967416"/>
        <n v="6.987015"/>
        <n v="2.026649"/>
        <n v="1.704784"/>
        <n v="4.923708"/>
        <n v="3.286998"/>
        <n v="6.754593"/>
        <n v="4.612551"/>
        <n v="5.722716"/>
        <n v="1.567188"/>
        <n v="8.728846"/>
        <n v="5.761752"/>
        <n v="2.167399"/>
        <n v="9.845523"/>
        <n v="2.513571"/>
        <n v="2.781869"/>
        <n v="1.67609"/>
        <n v="2.218465"/>
        <n v="5.996337"/>
        <n v="3.285166"/>
        <n v="10.652803"/>
        <n v="9.115661"/>
        <n v="14.061762"/>
        <n v="26.310641"/>
        <n v="27.842923"/>
        <n v="19.186047"/>
        <n v="30.77291"/>
        <n v="5.053208"/>
        <n v="2.774424"/>
        <n v="5.647279"/>
        <n v="3.572894"/>
        <n v="5.645079"/>
        <n v="4.249412"/>
        <n v="7.817236"/>
        <n v="0.36"/>
        <n v="1.896685"/>
        <n v="4.25157"/>
        <n v="5.188238"/>
        <n v="6.620581"/>
        <n v="2.35018"/>
        <n v="2.20471"/>
        <n v="2.794547"/>
        <n v="3.192225"/>
        <n v="3.380554"/>
        <n v="3.28422"/>
        <n v="2.64096"/>
        <n v="3.20723"/>
        <n v="2.57621"/>
        <n v="4.10216"/>
        <n v="6.095325"/>
        <n v="10.655709"/>
        <n v="14.85499"/>
        <n v="12.365502"/>
        <n v="4.94997"/>
        <n v="7.04883"/>
        <n v="11.61297"/>
        <n v="8.425399"/>
        <n v="6.9499"/>
        <n v="7.02374"/>
        <n v="12.35206"/>
        <n v="5.92024"/>
        <n v="24.272361"/>
        <n v="3.031207"/>
        <n v="3.847238"/>
        <n v="9.79554"/>
        <n v="3.95515"/>
        <n v="7.08196"/>
        <n v="6.23386"/>
        <n v="5.51742"/>
        <n v="4.0345"/>
        <n v="4.70078"/>
        <n v="2.39057"/>
        <n v="4.22703"/>
        <n v="3.059752"/>
        <n v="4.00517"/>
        <n v="3.61907"/>
        <n v="10.52805"/>
        <n v="6.703125"/>
        <n v="4.628918"/>
        <n v="7.90062"/>
        <n v="19.69108"/>
        <n v="10.63806"/>
        <n v="2.77484"/>
        <n v="7.21511"/>
        <n v="4.73277"/>
        <n v="4.93061"/>
        <n v="6.54405"/>
        <n v="3.1265"/>
        <n v="8.5998"/>
        <n v="11.070085"/>
        <n v="6.023051"/>
        <n v="8.031503"/>
        <n v="3.85326"/>
        <n v="1.66957"/>
        <n v="9.15343"/>
        <n v="41.84453"/>
        <n v="49.474637"/>
        <n v="54.480531"/>
        <n v="62.030106"/>
        <n v="53.777175"/>
        <n v="60.082123"/>
        <n v="64.828221"/>
        <n v="58.61644"/>
        <n v="55.69042"/>
        <n v="39.54549"/>
        <n v="36.47203"/>
        <n v="5.57936"/>
        <n v="5.57453"/>
        <n v="3.54799"/>
        <n v="1.83834"/>
        <n v="1.92615"/>
        <n v="5.82157"/>
        <n v="5.07984"/>
        <n v="6.60692"/>
        <n v="4.02522"/>
        <n v="4.555833"/>
        <n v="4.87874"/>
        <n v="2.34012"/>
        <n v="5.99351"/>
        <n v="8.99155"/>
        <n v="15.63442"/>
        <n v="13.91876"/>
        <n v="8.06071"/>
        <n v="8.22072"/>
        <n v="16.95558"/>
        <n v="20.3204"/>
        <n v="18.27895"/>
        <n v="9.19905"/>
        <n v="10.58134"/>
        <n v="5.28669"/>
        <n v="41.41593"/>
        <n v="16.64048"/>
        <n v="3.5852"/>
        <n v="3.812213"/>
        <n v="7.213175"/>
        <n v="3.75141"/>
        <n v="3.93812"/>
        <n v="5.22519"/>
        <n v="15.387665"/>
        <n v="29.687436"/>
        <n v="24.098481"/>
        <n v="17.391131"/>
        <n v="4.652426"/>
        <n v="7.9676"/>
        <n v="8.82288"/>
        <n v="9.896429"/>
        <n v="14.34429"/>
        <n v="3.0613"/>
        <n v="4.2411"/>
        <n v="22.61318"/>
        <n v="21.16165"/>
        <n v="19.80128"/>
        <n v="8.35289"/>
        <n v="13.088125"/>
        <n v="1.51466"/>
        <n v="2.647159"/>
        <n v="4.09801"/>
        <n v="6.595339"/>
        <n v="18.570725"/>
        <n v="5.808052"/>
        <n v="5.12667"/>
        <n v="6.194934"/>
        <n v="4.85714"/>
        <n v="11.4545"/>
        <n v="9.4634"/>
        <n v="3.34592"/>
        <n v="6.76024"/>
        <n v="8.97304"/>
        <n v="7.17372"/>
        <n v="4.13412"/>
        <n v="6.18848"/>
        <n v="7.901076"/>
        <n v="12.26001"/>
        <n v="15.582309"/>
        <n v="5.02318"/>
        <n v="19.725935"/>
        <n v="7.44154"/>
        <n v="11.185764"/>
        <n v="2.77798"/>
        <n v="9.751101"/>
        <n v="10.8452"/>
        <n v="15.041035"/>
        <n v="4.5465"/>
        <n v="12.2821"/>
        <n v="6.80462"/>
        <n v="33.82854"/>
        <n v="36.17218"/>
        <n v="13.22097"/>
        <n v="19.3995"/>
        <n v="11.1674"/>
        <n v="7.757352"/>
        <n v="13.3024"/>
        <n v="9.934414"/>
        <n v="4.675027"/>
        <n v="4.313549"/>
        <n v="5.73392"/>
        <n v="14.92476"/>
        <n v="4.78174"/>
        <n v="15.4249"/>
        <n v="10.859239"/>
        <n v="12.6294"/>
        <n v="4.491185"/>
        <n v="10.70981"/>
        <n v="3.81605"/>
        <n v="13.61189"/>
        <n v="29.13412"/>
        <n v="6.264527"/>
        <n v="10.45354"/>
        <n v="4.4103"/>
        <n v="5.10272"/>
        <n v="5.50674"/>
        <n v="24.49269"/>
        <n v="20.5371"/>
        <n v="19.39393"/>
        <n v="14.27803"/>
        <n v="18.00236"/>
        <n v="41.39908"/>
        <n v="89.8795"/>
        <n v="62.64788"/>
        <n v="72.58082"/>
        <n v="70.90822"/>
        <n v="70.9479"/>
        <n v="40.25006"/>
        <n v="49.55161"/>
        <n v="82.74623"/>
        <n v="66.03921"/>
        <n v="30.69751"/>
        <n v="42.97992"/>
        <n v="60.62704"/>
        <n v="52.01991"/>
        <n v="11.95266"/>
        <n v="17.10764"/>
        <n v="26.22417"/>
        <n v="47.94368"/>
        <n v="16.922033"/>
        <n v="27.1961"/>
        <n v="31.0807"/>
        <n v="24.35319"/>
        <n v="26.12355"/>
        <n v="11.18082"/>
        <n v="4.29323"/>
        <n v="8.59296"/>
        <n v="4.8834"/>
        <n v="6.77797"/>
        <n v="8.251"/>
        <n v="4.59719"/>
        <n v="3.94337"/>
        <n v="6.55957"/>
        <n v="8.49089"/>
        <n v="14.76294"/>
        <n v="13.92651"/>
        <n v="18.88154"/>
        <n v="26.04868"/>
        <n v="12.64329"/>
        <n v="2.30596"/>
        <n v="7.278"/>
      </sharedItems>
    </cacheField>
    <cacheField name="Interruptible " numFmtId="38">
      <sharedItems containsSemiMixedTypes="0" containsString="0" containsNumber="1">
        <n v="0.0"/>
        <n v="76.362734"/>
        <n v="85.197681"/>
        <n v="86.437952"/>
        <n v="97.755807"/>
        <n v="96.385825"/>
        <n v="99.903891"/>
        <n v="91.713118"/>
        <n v="86.654709"/>
        <n v="145.318704"/>
        <n v="149.440491"/>
        <n v="143.835011"/>
        <n v="143.886673"/>
        <n v="142.221455"/>
        <n v="168.873124"/>
        <n v="139.459642"/>
        <n v="152.273107"/>
        <n v="137.480987"/>
        <n v="128.266389"/>
        <n v="129.196218"/>
        <n v="140.207545"/>
        <n v="135.986442"/>
        <n v="123.518135"/>
        <n v="137.5371"/>
        <n v="157.576253"/>
        <n v="143.072429"/>
        <n v="150.322505"/>
        <n v="140.968925"/>
        <n v="141.11256"/>
        <n v="144.799935"/>
        <n v="156.549451"/>
        <n v="132.119565"/>
        <n v="124.904596"/>
        <n v="180.457416"/>
        <n v="161.98836"/>
        <n v="184.079236"/>
        <n v="187.633875"/>
        <n v="158.272169"/>
        <n v="194.876249"/>
        <n v="153.532542"/>
        <n v="185.281307"/>
        <n v="172.882413"/>
        <n v="173.619146"/>
        <n v="167.791402"/>
        <n v="174.785415"/>
        <n v="177.268309"/>
        <n v="162.163873"/>
        <n v="185.759942"/>
        <n v="174.421089"/>
        <n v="174.556747"/>
        <n v="183.2346"/>
        <n v="182.751"/>
        <n v="178.723727"/>
        <n v="175.321482"/>
        <n v="183.414764"/>
        <n v="176.612718"/>
        <n v="176.414236"/>
        <n v="159.633922"/>
        <n v="164.549205"/>
        <n v="181.138655"/>
        <n v="166.390478"/>
        <n v="154.896149"/>
        <n v="192.076909"/>
        <n v="177.422687"/>
        <n v="162.368791"/>
        <n v="161.968896"/>
        <n v="187.534213"/>
        <n v="181.57078"/>
        <n v="169.403761"/>
        <n v="160.321927"/>
        <n v="165.683545"/>
        <n v="188.286091"/>
        <n v="163.771782"/>
        <n v="165.082655"/>
        <n v="158.9652"/>
        <n v="140.615582"/>
        <n v="143.703971"/>
        <n v="161.729909"/>
        <n v="158.777327"/>
        <n v="155.319764"/>
        <n v="129.310709"/>
        <n v="147.970036"/>
        <n v="136.304218"/>
        <n v="127.660691"/>
        <n v="136.522618"/>
        <n v="134.472018"/>
        <n v="148.030364"/>
        <n v="143.996873"/>
        <n v="153.427945"/>
        <n v="128.820418"/>
        <n v="129.975745"/>
        <n v="131.211891"/>
        <n v="124.319946"/>
        <n v="122.965364"/>
        <n v="126.278145"/>
        <n v="145.797892"/>
        <n v="145.287545"/>
        <n v="130.200582"/>
        <n v="142.724945"/>
        <n v="133.669418"/>
        <n v="150.842291"/>
        <n v="142.812473"/>
        <n v="147.380455"/>
        <n v="136.646436"/>
        <n v="120.521782"/>
        <n v="133.921964"/>
        <n v="127.599891"/>
        <n v="130.783636"/>
        <n v="137.356709"/>
        <n v="125.211364"/>
        <n v="151.372164"/>
        <n v="132.197564"/>
        <n v="138.868582"/>
        <n v="132.549527"/>
        <n v="141.533782"/>
        <n v="139.210764"/>
        <n v="130.32909"/>
        <n v="131.432819"/>
        <n v="124.318255"/>
        <n v="134.107834"/>
        <n v="138.046784"/>
        <n v="134.680527"/>
        <n v="150.468145"/>
        <n v="133.614327"/>
        <n v="129.548891"/>
        <n v="125.288345"/>
        <n v="148.257455"/>
        <n v="145.112364"/>
        <n v="142.770236"/>
        <n v="149.058145"/>
        <n v="142.702345"/>
        <n v="138.962745"/>
        <n v="133.295836"/>
        <n v="125.088109"/>
        <n v="145.981836"/>
        <n v="123.721909"/>
        <n v="135.837873"/>
        <n v="145.214964"/>
        <n v="138.365545"/>
        <n v="139.091891"/>
        <n v="140.421564"/>
        <n v="139.162655"/>
        <n v="135.364727"/>
        <n v="139.296364"/>
        <n v="147.801364"/>
        <n v="149.069491"/>
        <n v="161.408509"/>
        <n v="130.412327"/>
        <n v="154.268291"/>
        <n v="145.192345"/>
        <n v="148.276927"/>
        <n v="145.620945"/>
        <n v="141.928455"/>
        <n v="141.162164"/>
        <n v="146.034909"/>
        <n v="149.704764"/>
        <n v="157.236127"/>
        <n v="154.852564"/>
        <n v="172.356"/>
        <n v="148.218327"/>
        <n v="163.187091"/>
        <n v="156.515927"/>
        <n v="160.307018"/>
        <n v="165.883418"/>
        <n v="163.056764"/>
        <n v="171.622509"/>
        <n v="158.6804"/>
        <n v="173.464418"/>
        <n v="177.616"/>
        <n v="166.965091"/>
        <n v="179.496927"/>
        <n v="159.851691"/>
        <n v="173.634182"/>
        <n v="157.504164"/>
        <n v="162.910527"/>
        <n v="166.425673"/>
        <n v="158.171382"/>
        <n v="168.809182"/>
        <n v="159.613109"/>
        <n v="170.223164"/>
        <n v="176.001036"/>
        <n v="171.086327"/>
        <n v="176.5154"/>
        <n v="167.742727"/>
        <n v="173.345509"/>
        <n v="156.667873"/>
        <n v="150.7672"/>
        <n v="163.717491"/>
        <n v="161.9272"/>
        <n v="135.718945"/>
        <n v="145.048473"/>
        <n v="146.627618"/>
        <n v="142.721909"/>
        <n v="128.449012"/>
        <n v="174.388036"/>
        <n v="180.073818"/>
        <n v="172.566327"/>
        <n v="186.008018"/>
        <n v="142.722836"/>
        <n v="167.488345"/>
        <n v="161.773255"/>
        <n v="185.891291"/>
        <n v="153.586109"/>
        <n v="140.817835"/>
        <n v="121.007745"/>
        <n v="141.288364"/>
        <n v="132.660109"/>
        <n v="116.699709"/>
        <n v="112.689982"/>
        <n v="158.297927"/>
        <n v="115.859891"/>
        <n v="132.842455"/>
        <n v="131.734891"/>
        <n v="120.431691"/>
        <n v="139.979473"/>
        <n v="116.805959"/>
        <n v="129.858164"/>
        <n v="170.968709"/>
        <n v="121.774608"/>
        <n v="138.274782"/>
        <n v="118.257018"/>
        <n v="117.389473"/>
        <n v="118.078709"/>
        <n v="115.785236"/>
        <n v="85.301909"/>
        <n v="117.172164"/>
        <n v="134.269036"/>
        <n v="120.176218"/>
        <n v="194.193818"/>
        <n v="114.7122"/>
        <n v="143.464145"/>
        <n v="148.571364"/>
        <n v="113.686582"/>
        <n v="96.655491"/>
        <n v="101.631273"/>
        <n v="130.584273"/>
        <n v="132.012295"/>
        <n v="154.273436"/>
        <n v="128.289345"/>
        <n v="176.742091"/>
        <n v="136.628927"/>
        <n v="130.747691"/>
        <n v="151.301655"/>
        <n v="179.442309"/>
        <n v="163.915491"/>
        <n v="175.139582"/>
        <n v="192.100255"/>
        <n v="174.509"/>
        <n v="127.803655"/>
        <n v="145.618891"/>
        <n v="137.663"/>
        <n v="143.009109"/>
        <n v="141.544255"/>
        <n v="142.724309"/>
        <n v="147.947091"/>
        <n v="120.582145"/>
        <n v="129.497673"/>
        <n v="123.564291"/>
        <n v="171.931345"/>
        <n v="147.306073"/>
        <n v="129.482255"/>
        <n v="94.881891"/>
        <n v="103.899"/>
        <n v="107.452273"/>
        <n v="105.3126"/>
        <n v="110.015782"/>
        <n v="168.34501"/>
        <n v="113.137909"/>
        <n v="115.386091"/>
        <n v="88.387164"/>
        <n v="118.519418"/>
        <n v="98.577282"/>
        <n v="106.745627"/>
        <n v="113.808236"/>
        <n v="90.361727"/>
        <n v="101.474145"/>
        <n v="117.451927"/>
        <n v="95.205182"/>
        <n v="112.154464"/>
        <n v="101.574145"/>
        <n v="92.505855"/>
        <n v="98.706045"/>
      </sharedItems>
    </cacheField>
    <cacheField name="Free of " numFmtId="38">
      <sharedItems containsSemiMixedTypes="0" containsString="0" containsNumber="1">
        <n v="77.511626"/>
        <n v="73.601203"/>
        <n v="76.068583"/>
        <n v="85.951362"/>
        <n v="77.305921"/>
        <n v="75.644181"/>
        <n v="78.192417"/>
        <n v="79.837121"/>
        <n v="80.79806"/>
        <n v="83.212809"/>
        <n v="83.760401"/>
        <n v="87.40452"/>
        <n v="87.684362"/>
        <n v="83.875033"/>
        <n v="88.26729"/>
        <n v="88.265244"/>
        <n v="88.506464"/>
        <n v="90.09514"/>
        <n v="90.385741"/>
        <n v="88.253298"/>
        <n v="88.41882"/>
        <n v="95.623439"/>
        <n v="95.443449"/>
        <n v="99.055659"/>
        <n v="98.967957"/>
        <n v="98.16387"/>
        <n v="99.630698"/>
        <n v="98.54825"/>
        <n v="98.757508"/>
        <n v="97.605021"/>
        <n v="99.005148"/>
        <n v="99.247854"/>
        <n v="98.586316"/>
        <n v="99.428133"/>
        <n v="97.769025"/>
        <n v="98.378394"/>
        <n v="109.007609"/>
        <n v="97.472907"/>
        <n v="103.245262"/>
        <n v="104.866872"/>
        <n v="104.083275"/>
        <n v="103.815814"/>
        <n v="103.318574"/>
        <n v="104.191097"/>
        <n v="105.05958"/>
        <n v="110.257575"/>
        <n v="108.419979"/>
        <n v="110.218892"/>
        <n v="115.92783429"/>
        <n v="110.86073475"/>
        <n v="117.87885335"/>
        <n v="115.6403608"/>
        <n v="114.95134573"/>
        <n v="209.75381529"/>
        <n v="116.66507524"/>
        <n v="119.20418188"/>
        <n v="120.44555996"/>
        <n v="125.64377134"/>
        <n v="133.48286737"/>
        <n v="135.56723393000001"/>
        <n v="133.521926"/>
        <n v="126.893847"/>
        <n v="132.1598"/>
        <n v="131.768475"/>
        <n v="128.873429"/>
        <n v="126.808652"/>
        <n v="130.540558"/>
        <n v="134.054901"/>
        <n v="136.516093"/>
        <n v="141.49442"/>
        <n v="145.642041"/>
        <n v="154.96439443"/>
        <n v="159.019913"/>
        <n v="153.21921940000001"/>
        <n v="144.614943"/>
        <n v="141.338692"/>
        <n v="142.585969"/>
        <n v="141.09750222"/>
        <n v="146.25121137"/>
        <n v="148.29565501"/>
        <n v="146.756369"/>
        <n v="152.27712164"/>
        <n v="150.084524"/>
        <n v="151.889797"/>
        <n v="157.706901"/>
        <n v="144.293701"/>
        <n v="158.163553"/>
        <n v="151.824994"/>
        <n v="154.343574"/>
        <n v="151.379428"/>
        <n v="155.271981"/>
        <n v="159.292683"/>
        <n v="113.016432"/>
        <n v="165.26176030000002"/>
        <n v="164.053506"/>
        <n v="168.498446"/>
        <n v="174.142973"/>
        <n v="161.969407"/>
        <n v="173.647134"/>
        <n v="168.962326"/>
        <n v="169.044694"/>
        <n v="165.216849"/>
        <n v="175.061059"/>
        <n v="173.921032"/>
        <n v="162.215989"/>
        <n v="182.424215"/>
        <n v="174.302083"/>
        <n v="186.15238"/>
        <n v="183.493113"/>
        <n v="165.956807"/>
        <n v="186.888278"/>
        <n v="175.124755"/>
        <n v="177.650679"/>
        <n v="170.646912"/>
        <n v="176.320394"/>
        <n v="181.204768"/>
        <n v="179.44993505000002"/>
        <n v="180.28641397"/>
        <n v="192.787609"/>
        <n v="198.576466"/>
        <n v="190.930828"/>
        <n v="178.029734"/>
        <n v="186.311115"/>
        <n v="177.267389"/>
        <n v="179.951912"/>
        <n v="171.263517"/>
        <n v="177.302557"/>
        <n v="180.038211"/>
        <n v="170.594272"/>
        <n v="189.070718"/>
        <n v="191.834073"/>
        <n v="198.798106"/>
        <n v="197.955463"/>
        <n v="181.845343"/>
        <n v="196.464534"/>
        <n v="187.678919"/>
        <n v="190.045084"/>
        <n v="187.695962"/>
        <n v="201.209978"/>
        <n v="219.543815"/>
        <n v="189.291672"/>
        <n v="208.537451"/>
        <n v="205.630032"/>
        <n v="212.943171"/>
        <n v="216.054817"/>
        <n v="196.735311"/>
        <n v="213.687034"/>
        <n v="204.743519"/>
        <n v="209.840457"/>
        <n v="205.723338"/>
        <n v="217.047198"/>
        <n v="225.434785"/>
        <n v="201.208357"/>
        <n v="227.459769"/>
        <n v="231.68"/>
        <n v="232.705411"/>
        <n v="227.593812"/>
        <n v="207.433607"/>
        <n v="244.857418"/>
        <n v="220.668405"/>
        <n v="224.701732"/>
        <n v="220.073089"/>
        <n v="227.47034"/>
        <n v="231.677447"/>
        <n v="218.549192"/>
        <n v="238.237461"/>
        <n v="235.405795"/>
        <n v="246.730113"/>
        <n v="248.234628"/>
        <n v="232.076275"/>
        <n v="246.4704"/>
        <n v="235.372954"/>
        <n v="240.87311"/>
        <n v="240.107565"/>
        <n v="243.426258"/>
        <n v="251.010226"/>
        <n v="251.37947"/>
        <n v="257.369942"/>
        <n v="251.80602"/>
        <n v="264.528536"/>
        <n v="268.225619"/>
        <n v="241.524892"/>
        <n v="262.639535"/>
        <n v="255.42546"/>
        <n v="259.481303"/>
        <n v="255.633329"/>
        <n v="262.993503"/>
        <n v="266.131306"/>
        <n v="250.733814"/>
        <n v="270.682423"/>
        <n v="267.721243"/>
        <n v="273.593094"/>
        <n v="280.572055"/>
        <n v="253.165191"/>
        <n v="273.977773"/>
        <n v="262.359474"/>
        <n v="267.796029"/>
        <n v="266.949537"/>
        <n v="267.587781"/>
        <n v="277.773551"/>
        <n v="259.562045"/>
        <n v="277.393768"/>
        <n v="279.309922"/>
        <n v="288.465452"/>
        <n v="291.204898"/>
        <n v="263.383072"/>
        <n v="288.083272"/>
        <n v="275.107881"/>
        <n v="285.378086"/>
        <n v="273.386814"/>
        <n v="278.76293"/>
        <n v="289.381532"/>
        <n v="273.402652"/>
        <n v="293.858476"/>
        <n v="293.544454"/>
        <n v="304.346954"/>
        <n v="306.712491"/>
        <n v="285.637584"/>
        <n v="298.608669"/>
        <n v="283.899703"/>
        <n v="287.532736"/>
        <n v="278.450268"/>
        <n v="287.803534"/>
        <n v="304.528373"/>
        <n v="299.893817"/>
        <n v="318.208178"/>
        <n v="310.945433"/>
        <n v="323.716508"/>
        <n v="319.915228"/>
        <n v="295.630939"/>
        <n v="311.495986"/>
        <n v="304.964975"/>
        <n v="309.374126"/>
        <n v="305.818501"/>
        <n v="314.642408"/>
        <n v="325.60996"/>
        <n v="310.876334"/>
        <n v="332.218763"/>
        <n v="328.105236"/>
        <n v="335.13546"/>
        <n v="340.778024"/>
        <n v="307.986052"/>
        <n v="332.635592"/>
        <n v="321.568435"/>
        <n v="331.038929"/>
        <n v="326.840318"/>
        <n v="336.692683"/>
        <n v="347.039073"/>
        <n v="335.685804"/>
        <n v="362.19917"/>
        <n v="358.533723"/>
        <n v="366.61819"/>
        <n v="357.629943"/>
        <n v="325.18052"/>
        <n v="352.037777"/>
        <n v="343.391453"/>
        <n v="354.49335"/>
        <n v="347.042397"/>
        <n v="357.795646"/>
        <n v="361.871909"/>
        <n v="358.307371"/>
        <n v="431.022885"/>
        <n v="422.632414"/>
        <n v="416.710601"/>
        <n v="396.32802"/>
        <n v="374.161157"/>
        <n v="391.308661"/>
        <n v="375.850502"/>
        <n v="384.283966"/>
        <n v="371.753884"/>
        <n v="381.690636"/>
        <n v="394.915043"/>
        <n v="385.899361"/>
        <n v="400.049815"/>
        <n v="396.602298"/>
        <n v="408.309461"/>
        <n v="408.639916"/>
        <n v="369.937434"/>
        <n v="400.543833"/>
        <n v="383.540481"/>
        <n v="389.89065"/>
        <n v="382.486759"/>
      </sharedItems>
    </cacheField>
    <cacheField name="total2" numFmtId="38">
      <sharedItems containsSemiMixedTypes="0" containsString="0" containsNumber="1">
        <n v="7198.668899"/>
        <n v="7223.623968"/>
        <n v="8315.80846"/>
        <n v="8307.423548"/>
        <n v="8581.747177"/>
        <n v="8440.168604"/>
        <n v="8632.170667"/>
        <n v="8486.420087"/>
        <n v="8266.798046"/>
        <n v="8469.817547"/>
        <n v="8218.084733"/>
        <n v="8121.957923"/>
        <n v="7946.85486"/>
        <n v="7772.75862"/>
        <n v="9000.529687"/>
        <n v="8721.755614"/>
        <n v="9287.308213"/>
        <n v="8998.969889"/>
        <n v="8948.956362"/>
        <n v="9193.160265"/>
        <n v="8795.228455"/>
        <n v="9169.161371"/>
        <n v="8999.381029"/>
        <n v="8361.476843"/>
        <n v="8426.02336446"/>
        <n v="8518.847715"/>
        <n v="9673.47319284"/>
        <n v="9592.222"/>
        <n v="10015.670904"/>
        <n v="9492.654853"/>
        <n v="9827.689209"/>
        <n v="9664.566157"/>
        <n v="9644.183252"/>
        <n v="9877.715347"/>
        <n v="9605.82697"/>
        <n v="8900.737839"/>
        <n v="8938.11717"/>
        <n v="9127.853786"/>
        <n v="10335.207083"/>
        <n v="9980.793246"/>
        <n v="10852.538858"/>
        <n v="10409.000052"/>
        <n v="10152.185314"/>
        <n v="10095.835864"/>
        <n v="10061.04536"/>
        <n v="10229.865444"/>
        <n v="9845.247851"/>
        <n v="9255.830862"/>
        <n v="9346.57531329"/>
        <n v="9494.90530275"/>
        <n v="11030.59606335"/>
        <n v="10384.136037799999"/>
        <n v="11010.46617573"/>
        <n v="10855.90724229"/>
        <n v="10831.42121524"/>
        <n v="10838.01405688"/>
        <n v="10709.735460959999"/>
        <n v="10680.68307434"/>
        <n v="10650.69700937"/>
        <n v="10032.15694993"/>
        <n v="9801.642084"/>
        <n v="9638.670802"/>
        <n v="11554.117015"/>
        <n v="10844.770327"/>
        <n v="11340.130391"/>
        <n v="11465.310392"/>
        <n v="11275.689057"/>
        <n v="11359.800107"/>
        <n v="11228.975931"/>
        <n v="11192.402195"/>
        <n v="10751.666749"/>
        <n v="10539.55162143"/>
        <n v="10672.019538"/>
        <n v="10507.204042399999"/>
        <n v="11645.420028"/>
        <n v="11291.172171"/>
        <n v="11753.821256"/>
        <n v="11525.37584022"/>
        <n v="11755.582130370001"/>
        <n v="11765.04057701"/>
        <n v="11236.217187"/>
        <n v="11459.59390564"/>
        <n v="10371.285983"/>
        <n v="9398.945517"/>
        <n v="9244.204219"/>
        <n v="9812.012634"/>
        <n v="11507.406539"/>
        <n v="10867.299789"/>
        <n v="11576.179344"/>
        <n v="11431.762949"/>
        <n v="11599.977439"/>
        <n v="11886.988072"/>
        <n v="11602.058837"/>
        <n v="11815.210615299999"/>
        <n v="11201.273366"/>
        <n v="10909.32936"/>
        <n v="11292.01568"/>
        <n v="11294.982351"/>
        <n v="12836.777672"/>
        <n v="12399.367148"/>
        <n v="13329.454002"/>
        <n v="12825.608163"/>
        <n v="12875.351374"/>
        <n v="12485.868167"/>
        <n v="12342.715117"/>
        <n v="12439.20339"/>
        <n v="11681.888917"/>
        <n v="11727.00506"/>
        <n v="11399.910484"/>
        <n v="11320.217991"/>
        <n v="12689.712865"/>
        <n v="11837.128462"/>
        <n v="13100.990224"/>
        <n v="12955.475508"/>
        <n v="13106.855737"/>
        <n v="13057.309421"/>
        <n v="12964.83086405"/>
        <n v="12131.344468969999"/>
        <n v="11303.271628"/>
        <n v="11275.078941"/>
        <n v="11895.609913"/>
        <n v="12462.403193"/>
        <n v="13983.885932"/>
        <n v="13158.855033"/>
        <n v="14357.567294"/>
        <n v="13519.105932"/>
        <n v="13747.947031"/>
        <n v="13462.323071"/>
        <n v="13204.323655"/>
        <n v="13556.782972"/>
        <n v="13560.34297"/>
        <n v="13052.905032"/>
        <n v="12823.137056"/>
        <n v="12462.293645"/>
        <n v="14390.285704"/>
        <n v="13665.08944"/>
        <n v="14860.12653"/>
        <n v="13981.40562"/>
        <n v="13850.317904"/>
        <n v="13941.996249"/>
        <n v="13566.347238"/>
        <n v="13651.1719"/>
        <n v="13362.035395"/>
        <n v="12049.294299"/>
        <n v="11925.497401"/>
        <n v="12046.301724"/>
        <n v="14451.56198"/>
        <n v="13921.989954"/>
        <n v="15328.709149"/>
        <n v="14686.251409"/>
        <n v="14564.692658"/>
        <n v="14446.211639"/>
        <n v="14143.299236"/>
        <n v="14298.325206"/>
        <n v="13998.740466"/>
        <n v="13126.77731"/>
        <n v="12600.324626"/>
        <n v="12562.117592"/>
        <n v="14989.830813"/>
        <n v="14093.459548"/>
        <n v="15710.405103"/>
        <n v="15232.885585"/>
        <n v="15130.562832"/>
        <n v="14709.928119"/>
        <n v="14594.863097"/>
        <n v="14715.556884"/>
        <n v="14571.056119"/>
        <n v="14106.993174"/>
        <n v="13880.361624"/>
        <n v="13288.722746"/>
        <n v="15650.41797"/>
        <n v="15480.642262"/>
        <n v="16862.331055"/>
        <n v="15461.055784"/>
        <n v="15181.944802"/>
        <n v="15674.886146"/>
        <n v="15251.983331"/>
        <n v="15320.487715"/>
        <n v="14869.758362"/>
        <n v="14161.485536"/>
        <n v="14072.799331"/>
        <n v="13583.374287"/>
        <n v="16136.975239"/>
        <n v="15175.415269"/>
        <n v="16436.664388"/>
        <n v="15768.122903"/>
        <n v="15644.998258"/>
        <n v="16188.116469"/>
        <n v="15927.440988"/>
        <n v="15439.408462"/>
        <n v="14989.065938"/>
        <n v="14255.270682"/>
        <n v="14204.064844"/>
        <n v="13770.959179"/>
        <n v="16237.273647"/>
        <n v="15153.563988"/>
        <n v="16402.791571"/>
        <n v="16101.23471"/>
        <n v="16018.26638"/>
        <n v="16115.234739"/>
        <n v="15651.871911"/>
        <n v="16122.686907"/>
        <n v="15540.204203"/>
        <n v="14987.760331"/>
        <n v="14877.321143"/>
        <n v="14595.244502"/>
        <n v="16935.957526"/>
        <n v="16568.548358"/>
        <n v="17732.279033"/>
        <n v="16557.478276"/>
        <n v="16520.634151"/>
        <n v="16385.808272"/>
        <n v="15536.320253"/>
        <n v="16151.079019"/>
        <n v="15432.730039"/>
        <n v="14230.090068"/>
        <n v="15376.777339"/>
        <n v="14983.947664"/>
        <n v="16433.135619"/>
        <n v="15244.34405"/>
        <n v="15994.524386"/>
        <n v="15419.814842"/>
        <n v="15927.729596"/>
        <n v="15918.638207"/>
        <n v="15861.027247"/>
        <n v="15234.713551"/>
        <n v="14793.542677"/>
        <n v="14399.262589"/>
        <n v="13836.116106"/>
        <n v="13805.395047"/>
        <n v="16791.028392"/>
        <n v="16029.564669"/>
        <n v="17144.939137"/>
        <n v="16869.420711"/>
        <n v="16408.02859"/>
        <n v="16183.500618"/>
        <n v="15642.164407"/>
        <n v="16176.445255"/>
        <n v="15677.43208"/>
        <n v="14667.675659"/>
        <n v="15165.626738"/>
        <n v="14696.264564"/>
        <n v="17261.689507"/>
        <n v="16486.075068"/>
        <n v="17411.768899"/>
        <n v="17196.615865"/>
        <n v="17207.492369"/>
        <n v="17168.488305"/>
        <n v="16407.813313"/>
        <n v="15931.335818"/>
        <n v="15969.287505"/>
        <n v="15102.894815"/>
        <n v="14592.328995"/>
        <n v="14673.130366"/>
        <n v="16928.604558"/>
        <n v="17716.236587"/>
        <n v="18875.980279"/>
        <n v="17684.185323"/>
        <n v="17798.481225"/>
        <n v="17737.740798"/>
        <n v="17010.860954"/>
        <n v="17081.81935"/>
        <n v="16569.872536"/>
        <n v="16052.590293"/>
        <n v="16246.748242"/>
        <n v="16349.907876"/>
        <n v="18770.939643"/>
        <n v="18873.378652"/>
        <n v="20122.513839"/>
        <n v="18339.704762"/>
        <n v="17957.754957"/>
        <n v="18208.808832"/>
        <n v="17501.360896"/>
        <n v="17792.332851"/>
        <n v="17131.144945"/>
        <n v="15836.237194"/>
        <n v="14987.999719"/>
        <n v="15203.42537"/>
        <n v="18184.273482"/>
        <n v="17713.082743"/>
        <n v="18899.081376"/>
        <n v="17900.459615"/>
      </sharedItems>
    </cacheField>
    <cacheField name="Direct " numFmtId="38">
      <sharedItems containsSemiMixedTypes="0" containsString="0" containsNumber="1">
        <n v="128.1361"/>
        <n v="135.438377"/>
        <n v="155.442558"/>
        <n v="153.654537"/>
        <n v="148.54727"/>
        <n v="163.654224"/>
        <n v="160.365817"/>
        <n v="164.041046"/>
        <n v="161.031816"/>
        <n v="159.005549"/>
        <n v="150.850018"/>
        <n v="148.18468"/>
        <n v="168.117457"/>
        <n v="133.042975"/>
        <n v="153.077635"/>
        <n v="138.65085"/>
        <n v="149.34225"/>
        <n v="146.624973"/>
        <n v="139.892329"/>
        <n v="150.468616"/>
        <n v="145.311864"/>
        <n v="151.073694"/>
        <n v="151.206236"/>
        <n v="164.801168"/>
        <n v="143.530598"/>
        <n v="155.30722534"/>
        <n v="159.101138"/>
        <n v="138.46583"/>
        <n v="154.891047"/>
        <n v="164.084975"/>
        <n v="173.39355"/>
        <n v="158.853104"/>
        <n v="161.744019"/>
        <n v="165.014088"/>
        <n v="126.624817"/>
        <n v="160.48904"/>
        <n v="153.530179"/>
        <n v="152.040642"/>
        <n v="178.885767"/>
        <n v="164.594693"/>
        <n v="161.693173"/>
        <n v="173.311869"/>
        <n v="172.277568"/>
        <n v="163.430482"/>
        <n v="153.607959"/>
        <n v="156.629277"/>
        <n v="167.358742"/>
        <n v="159.146189"/>
        <n v="170.76525"/>
        <n v="157.422022"/>
        <n v="153.269851"/>
        <n v="170.532703"/>
        <n v="180.847312"/>
        <n v="187.226318"/>
        <n v="175.236601"/>
        <n v="176.656277"/>
        <n v="157.318502"/>
        <n v="163.126571"/>
        <n v="154.144769"/>
        <n v="167.447964"/>
        <n v="172.209193"/>
        <n v="154.869914"/>
        <n v="174.651813"/>
        <n v="189.557977"/>
        <n v="176.09684"/>
        <n v="160.698324"/>
        <n v="180.421083"/>
        <n v="185.97488"/>
        <n v="166.493576"/>
        <n v="179.235095"/>
        <n v="177.751115"/>
        <n v="202.128069"/>
        <n v="174.408492"/>
        <n v="175.391971"/>
        <n v="204.668079"/>
        <n v="180.621038"/>
        <n v="180.241642"/>
        <n v="195.718208"/>
        <n v="188.438072"/>
        <n v="216.263823"/>
        <n v="174.455649"/>
        <n v="157.715234"/>
        <n v="141.641548"/>
        <n v="149.04646"/>
        <n v="144.612039"/>
        <n v="142.329664"/>
        <n v="143.80676"/>
        <n v="136.945554"/>
        <n v="172.274615"/>
        <n v="137.332518"/>
        <n v="149.988042"/>
        <n v="151.496525"/>
        <n v="138.057408"/>
        <n v="134.363063"/>
        <n v="136.606491"/>
        <n v="139.31805"/>
        <n v="141.19227"/>
        <n v="135.139629"/>
        <n v="138.629026"/>
        <n v="148.35508"/>
        <n v="149.305859"/>
        <n v="142.6419"/>
        <n v="190.596259"/>
        <n v="145.968464"/>
        <n v="152.025862"/>
        <n v="143.619827"/>
        <n v="141.776538"/>
        <n v="141.638337"/>
        <n v="144.460777"/>
        <n v="129.717334"/>
        <n v="132.969068"/>
        <n v="140.272251"/>
        <n v="150.853708"/>
        <n v="134.451359"/>
        <n v="148.357407"/>
        <n v="154.13497"/>
        <n v="148.060658"/>
        <n v="146.047715"/>
        <n v="137.29737"/>
        <n v="146.741471"/>
        <n v="147.944676"/>
        <n v="147.000045"/>
        <n v="153.604157"/>
        <n v="146.26545"/>
        <n v="153.913954"/>
        <n v="173.835544"/>
        <n v="157.310075"/>
        <n v="160.056605"/>
        <n v="146.539114"/>
        <n v="146.923423"/>
        <n v="140.726751"/>
        <n v="142.81047"/>
        <n v="135.780477"/>
        <n v="133.960013"/>
        <n v="141.693665"/>
        <n v="146.4349"/>
        <n v="148.500926"/>
        <n v="146.654888"/>
        <n v="151.03478"/>
        <n v="151.441676"/>
        <n v="146.061646"/>
        <n v="149.832311"/>
        <n v="140.856919"/>
        <n v="145.363261"/>
        <n v="142.940125"/>
        <n v="119.940117"/>
        <n v="154.441281"/>
        <n v="153.967541"/>
        <n v="162.670249"/>
        <n v="150.565284"/>
        <n v="134.673845"/>
        <n v="161.917642"/>
        <n v="140.124822"/>
        <n v="139.225371"/>
        <n v="143.490917"/>
        <n v="143.072546"/>
        <n v="145.348848"/>
        <n v="126.900593"/>
        <n v="159.135686"/>
        <n v="162.382602"/>
        <n v="171.514539"/>
        <n v="157.37127"/>
        <n v="148.946236"/>
        <n v="152.850792"/>
        <n v="146.883076"/>
        <n v="149.453811"/>
        <n v="142.645205"/>
        <n v="151.699061"/>
        <n v="164.635351"/>
        <n v="139.901987"/>
        <n v="159.474"/>
        <n v="147.932103"/>
        <n v="163.732227"/>
        <n v="148.600323"/>
        <n v="145.721464"/>
        <n v="144.432674"/>
        <n v="132.172874"/>
        <n v="146.599516"/>
        <n v="136.70435"/>
        <n v="133.448075"/>
        <n v="129.862077"/>
        <n v="130.068809"/>
        <n v="153.107541"/>
        <n v="148.936467"/>
        <n v="131.212567"/>
        <n v="129.239838"/>
        <n v="129.777399"/>
        <n v="124.746915"/>
        <n v="113.6273"/>
        <n v="110.549969"/>
        <n v="98.125217"/>
        <n v="107.148943"/>
        <n v="125.884036"/>
        <n v="126.168944"/>
        <n v="133.4783"/>
        <n v="121.242303"/>
        <n v="129.869894"/>
        <n v="121.868401"/>
        <n v="115.763516"/>
        <n v="109.041611"/>
        <n v="137.205764"/>
        <n v="137.715375"/>
        <n v="132.241597"/>
        <n v="135.468928"/>
        <n v="127.346635"/>
        <n v="112.344304"/>
        <n v="123.794019"/>
        <n v="118.393566"/>
        <n v="121.40993"/>
        <n v="118.351846"/>
        <n v="122.565229"/>
        <n v="123.46715"/>
        <n v="114.744136"/>
        <n v="121.554228"/>
        <n v="108.370576"/>
        <n v="124.604398"/>
        <n v="132.465373"/>
        <n v="159.173941"/>
        <n v="126.476692"/>
        <n v="119.029986"/>
        <n v="124.275548"/>
        <n v="110.400869"/>
        <n v="119.295768"/>
        <n v="108.537022"/>
        <n v="112.242024"/>
        <n v="121.296187"/>
        <n v="109.0425"/>
        <n v="116.789608"/>
        <n v="114.698139"/>
        <n v="109.252459"/>
        <n v="102.16643"/>
        <n v="109.486569"/>
        <n v="109.066948"/>
        <n v="105.27666"/>
        <n v="98.610666"/>
        <n v="99.686403"/>
        <n v="105.090461"/>
        <n v="109.401193"/>
        <n v="91.917749"/>
        <n v="81.693537"/>
        <n v="99.777835"/>
        <n v="89.25146498999999"/>
        <n v="103.023139"/>
        <n v="111.5187"/>
        <n v="133.921263"/>
        <n v="103.463192"/>
        <n v="121.753536"/>
        <n v="107.279281"/>
        <n v="99.933973"/>
        <n v="100.884911"/>
        <n v="92.15989"/>
        <n v="88.17738"/>
        <n v="87.113043"/>
        <n v="84.547103"/>
        <n v="94.739739"/>
        <n v="109.865111"/>
        <n v="99.475811"/>
        <n v="96.38285"/>
        <n v="103.857099"/>
        <n v="125.059171"/>
        <n v="113.824423"/>
        <n v="98.598045"/>
        <n v="91.202619"/>
        <n v="96.154172"/>
        <n v="126.007797"/>
        <n v="101.188356"/>
        <n v="129.134653"/>
        <n v="111.125299"/>
        <n v="118.877476"/>
        <n v="105.449561"/>
        <n v="116.032979"/>
        <n v="109.43269"/>
        <n v="106.443893"/>
        <n v="107.486042"/>
        <n v="100.75509"/>
        <n v="106.201371"/>
        <n v="98.744206"/>
        <n v="122.582895"/>
        <n v="119.662325"/>
        <n v="116.500426"/>
        <n v="119.831986"/>
        <n v="108.70997"/>
      </sharedItems>
    </cacheField>
    <cacheField name="Grand Total" numFmtId="38">
      <sharedItems containsSemiMixedTypes="0" containsString="0" containsNumber="1">
        <n v="7326.804999"/>
        <n v="7359.062345"/>
        <n v="8471.251018"/>
        <n v="8461.078085"/>
        <n v="8730.294447"/>
        <n v="8603.822828"/>
        <n v="8792.536484"/>
        <n v="8650.461133"/>
        <n v="8427.829862"/>
        <n v="8628.823096"/>
        <n v="8368.934751"/>
        <n v="8270.142603"/>
        <n v="8114.972317"/>
        <n v="7905.801595"/>
        <n v="9153.607322"/>
        <n v="8860.406464"/>
        <n v="9436.650463"/>
        <n v="9145.594862"/>
        <n v="9088.848691"/>
        <n v="9343.628881"/>
        <n v="8940.540319"/>
        <n v="9320.235065"/>
        <n v="9150.587265"/>
        <n v="8526.278011"/>
        <n v="8569.55396246"/>
        <n v="8674.15494034"/>
        <n v="9832.57433084"/>
        <n v="9730.68783"/>
        <n v="10170.561951"/>
        <n v="9656.739828"/>
        <n v="10001.082759"/>
        <n v="9823.419261"/>
        <n v="9805.927271"/>
        <n v="10042.729435"/>
        <n v="9732.451787"/>
        <n v="9061.226879"/>
        <n v="9091.647349"/>
        <n v="9279.894428"/>
        <n v="10514.09285"/>
        <n v="10145.387939"/>
        <n v="11014.232031"/>
        <n v="10582.311921"/>
        <n v="10324.462882"/>
        <n v="10259.266346"/>
        <n v="10214.653319"/>
        <n v="10386.494721"/>
        <n v="10012.606593"/>
        <n v="9414.977051"/>
        <n v="9517.340563290001"/>
        <n v="9652.32732475"/>
        <n v="11183.86591435"/>
        <n v="10554.6687408"/>
        <n v="11191.31348773"/>
        <n v="11043.133560290002"/>
        <n v="11006.65781624"/>
        <n v="11014.67033388"/>
        <n v="10867.053962959999"/>
        <n v="10843.80964534"/>
        <n v="10804.84177837"/>
        <n v="10199.604913930001"/>
        <n v="9973.851277"/>
        <n v="9793.540716"/>
        <n v="11728.768828"/>
        <n v="11034.328304"/>
        <n v="11516.227231"/>
        <n v="11626.008716"/>
        <n v="11456.11014"/>
        <n v="11545.774987"/>
        <n v="11395.469507"/>
        <n v="11371.63729"/>
        <n v="10929.417864"/>
        <n v="10741.67969043"/>
        <n v="10846.42803"/>
        <n v="10682.5960134"/>
        <n v="11850.088107"/>
        <n v="11471.793209"/>
        <n v="11934.062898"/>
        <n v="11721.094048219999"/>
        <n v="11944.02020237"/>
        <n v="11981.30440001"/>
        <n v="11410.672836"/>
        <n v="11617.30913964"/>
        <n v="10512.927531"/>
        <n v="9547.991977"/>
        <n v="9388.816258"/>
        <n v="9954.342298"/>
        <n v="11651.213299"/>
        <n v="11004.245343"/>
        <n v="11748.453959"/>
        <n v="11569.095467"/>
        <n v="11749.965481"/>
        <n v="12038.484597"/>
        <n v="11740.116245"/>
        <n v="11949.5736783"/>
        <n v="11337.879857"/>
        <n v="11048.64741"/>
        <n v="11433.20795"/>
        <n v="11430.12198"/>
        <n v="12975.406698"/>
        <n v="12547.722228"/>
        <n v="13478.759861"/>
        <n v="12968.250063"/>
        <n v="13065.947633"/>
        <n v="12631.836631"/>
        <n v="12494.740979"/>
        <n v="12582.823217"/>
        <n v="11823.665455"/>
        <n v="11868.643397"/>
        <n v="11544.371261"/>
        <n v="11449.935325"/>
        <n v="12822.681933"/>
        <n v="11977.400713"/>
        <n v="13251.843932"/>
        <n v="13089.926867"/>
        <n v="13255.213144"/>
        <n v="13211.444391"/>
        <n v="13112.891522049998"/>
        <n v="12277.39218397"/>
        <n v="11440.568998"/>
        <n v="11421.820412"/>
        <n v="12043.554589"/>
        <n v="12609.403238"/>
        <n v="14137.490089"/>
        <n v="13305.120483"/>
        <n v="14511.481248"/>
        <n v="13692.941476"/>
        <n v="13905.257106"/>
        <n v="13622.379676"/>
        <n v="13350.862769"/>
        <n v="13703.706395"/>
        <n v="13701.069721"/>
        <n v="13195.715502"/>
        <n v="12958.917533"/>
        <n v="12596.253658"/>
        <n v="14531.979369"/>
        <n v="13811.52434"/>
        <n v="15008.627456"/>
        <n v="14128.060508"/>
        <n v="14001.352684"/>
        <n v="14093.437925"/>
        <n v="13712.408884"/>
        <n v="13801.004211"/>
        <n v="13502.892314"/>
        <n v="12194.65756"/>
        <n v="12068.437526"/>
        <n v="12166.241841"/>
        <n v="14606.003261"/>
        <n v="14075.957495"/>
        <n v="15491.379398"/>
        <n v="14836.816693"/>
        <n v="14699.366503"/>
        <n v="14608.129281"/>
        <n v="14283.424058"/>
        <n v="14437.550577"/>
        <n v="14142.231383"/>
        <n v="13269.849856"/>
        <n v="12745.673474"/>
        <n v="12689.018185"/>
        <n v="15148.966499"/>
        <n v="14255.84215"/>
        <n v="15881.919642"/>
        <n v="15390.256855"/>
        <n v="15279.509068"/>
        <n v="14862.778911"/>
        <n v="14741.746173"/>
        <n v="14865.010695"/>
        <n v="14713.701324"/>
        <n v="14258.692235"/>
        <n v="14044.996975"/>
        <n v="13428.624733"/>
        <n v="15809.89197"/>
        <n v="15628.574365"/>
        <n v="17026.063282"/>
        <n v="15609.656107"/>
        <n v="15327.666266"/>
        <n v="15819.31882"/>
        <n v="15384.156205"/>
        <n v="15467.087231"/>
        <n v="15006.462712"/>
        <n v="14294.933611"/>
        <n v="14202.661408"/>
        <n v="13713.443096"/>
        <n v="16290.08278"/>
        <n v="15324.351736"/>
        <n v="16567.876955"/>
        <n v="15897.362741"/>
        <n v="15774.775657"/>
        <n v="16312.863384"/>
        <n v="16041.068288"/>
        <n v="15549.958431"/>
        <n v="15087.191155"/>
        <n v="14362.419625"/>
        <n v="14329.94888"/>
        <n v="13897.128123"/>
        <n v="16370.751947"/>
        <n v="15274.806291"/>
        <n v="16532.661465"/>
        <n v="16223.103111"/>
        <n v="16134.029896"/>
        <n v="16224.27635"/>
        <n v="15789.077675"/>
        <n v="16260.402282"/>
        <n v="15672.4458"/>
        <n v="15123.229259"/>
        <n v="15004.667778"/>
        <n v="14707.588806"/>
        <n v="17059.751545"/>
        <n v="16686.941924"/>
        <n v="17853.688963"/>
        <n v="16675.830122"/>
        <n v="16643.19938"/>
        <n v="16509.275422"/>
        <n v="15651.064389"/>
        <n v="16272.633247"/>
        <n v="15541.100615"/>
        <n v="14354.694466"/>
        <n v="15509.242712"/>
        <n v="15143.121605"/>
        <n v="16559.612311"/>
        <n v="15363.374036"/>
        <n v="16118.799934"/>
        <n v="15530.215711"/>
        <n v="16047.025364"/>
        <n v="16027.175229"/>
        <n v="15973.269271"/>
        <n v="15356.009738"/>
        <n v="14902.585177"/>
        <n v="14516.052197"/>
        <n v="13950.814245"/>
        <n v="13914.647506"/>
        <n v="16893.194822"/>
        <n v="16139.051238"/>
        <n v="17254.006085"/>
        <n v="16974.697371"/>
        <n v="16506.639256"/>
        <n v="16283.187021"/>
        <n v="15747.254868"/>
        <n v="16285.846448"/>
        <n v="15769.349829"/>
        <n v="14749.369196"/>
        <n v="15265.404573"/>
        <n v="14785.51602899"/>
        <n v="17364.712646"/>
        <n v="16597.593768"/>
        <n v="17545.690162"/>
        <n v="17300.079057"/>
        <n v="17329.245905"/>
        <n v="17275.767586"/>
        <n v="16507.747286"/>
        <n v="16032.220729"/>
        <n v="16061.447395"/>
        <n v="15191.072195"/>
        <n v="14679.442038"/>
        <n v="14757.677469"/>
        <n v="17023.344297"/>
        <n v="17826.101698"/>
        <n v="18975.45609"/>
        <n v="17780.568173"/>
        <n v="17902.338324"/>
        <n v="17862.799969"/>
        <n v="17124.685377"/>
        <n v="17180.417395"/>
        <n v="16661.075155"/>
        <n v="16148.744465"/>
        <n v="16372.756039"/>
        <n v="16451.096232"/>
        <n v="18900.074296"/>
        <n v="18984.503951"/>
        <n v="20241.391315"/>
        <n v="18445.154323"/>
        <n v="18073.787936"/>
        <n v="18318.241522"/>
        <n v="17607.804789"/>
        <n v="17899.818893"/>
        <n v="17231.900035"/>
        <n v="15942.438565"/>
        <n v="15086.743925"/>
        <n v="15326.008265"/>
        <n v="18303.935807"/>
        <n v="17829.583169"/>
        <n v="19018.913362"/>
        <n v="18009.16958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ตาราง Pivot 1" cacheId="0" dataCaption="" compact="0" compactData="0">
  <location ref="A1:B25" firstHeaderRow="0" firstDataRow="1" firstDataCol="0"/>
  <pivotFields>
    <pivotField name="Year" axis="axisRow" compact="0" numFmtId="38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ate" compact="0" numFmtId="4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ID" compact="0" numFmtId="4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Residential (&lt; 150 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Residential (&gt; 150 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Residential Total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Small General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Medium General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Large General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Specific Business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Gov. &amp; Nonprofit(2)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Agriculture Pumping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Temporary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Stand By Rate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Interruptible  Rate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Free of Charge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Total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Direct Customer(1)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Electrical consump Grand Total (GWh)" dataField="1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Total Population (People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 House (House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GDP (Milion of Bah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PEAK (MW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LOAD FACTOR (%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name="POWER GENERATION (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EV Car (EA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Elect (Gen-Comsump) AB-T GWh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t="default"/>
      </items>
    </pivotField>
    <pivotField name="AVG Temperature on mont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0"/>
  </rowFields>
  <dataFields>
    <dataField name="SUM of Electrical consump Grand Total (GWh)" fld="18" baseField="0"/>
  </dataFields>
</pivotTableDefinition>
</file>

<file path=xl/pivotTables/pivotTable2.xml><?xml version="1.0" encoding="utf-8"?>
<pivotTableDefinition xmlns="http://schemas.openxmlformats.org/spreadsheetml/2006/main" name="MEA+PEA+DIR" cacheId="1" dataCaption="" compact="0" compactData="0">
  <location ref="T2:V15" firstHeaderRow="0" firstDataRow="2" firstDataCol="0"/>
  <pivotFields>
    <pivotField name="Year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ate" axis="axisRow" compact="0" numFmtId="40" outline="0" multipleItemSelectionAllowed="1" showAll="0" sortType="ascending">
      <items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name="Residential (&lt; 150 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Residential (&gt; 150 GWh)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Total" dataField="1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Small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Medium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Large 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Specific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Gov. &amp; 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Agriculture 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Temporary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Stand By 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Interruptible 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Free of 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total2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Direct 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  <pivotField name="Grand Total" dataField="1" compact="0" numFmtId="3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t="default"/>
      </items>
    </pivotField>
  </pivotFields>
  <rowFields>
    <field x="1"/>
  </rowFields>
  <colFields>
    <field x="-2"/>
  </colFields>
  <dataFields>
    <dataField name="Average of Total" fld="4" subtotal="average" baseField="0"/>
    <dataField name="Average of Grand Total" fld="17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6" width="8.88"/>
    <col customWidth="1" min="7" max="7" width="6.13"/>
    <col customWidth="1" min="8" max="10" width="8.88"/>
    <col customWidth="1" min="11" max="11" width="11.13"/>
    <col customWidth="1" min="12" max="14" width="8.88"/>
    <col customWidth="1" min="15" max="15" width="9.88"/>
    <col customWidth="1" min="16" max="17" width="8.88"/>
    <col customWidth="1" min="18" max="18" width="10.63"/>
    <col customWidth="1" min="19" max="29" width="13.38"/>
    <col customWidth="1" min="30" max="30" width="12.13"/>
    <col customWidth="1" min="31" max="31" width="31.5"/>
    <col customWidth="1" min="32" max="32" width="18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/>
      <c r="AD1" s="5"/>
      <c r="AE1" s="5"/>
      <c r="AF1" s="5"/>
    </row>
    <row r="2">
      <c r="A2" s="7">
        <v>2002.0</v>
      </c>
      <c r="B2" s="8" t="s">
        <v>28</v>
      </c>
      <c r="C2" s="8" t="str">
        <f t="shared" ref="C2:C277" si="1">CONCAT(A2,B2)</f>
        <v>2002JAN</v>
      </c>
      <c r="D2" s="7">
        <v>488.424223</v>
      </c>
      <c r="E2" s="7">
        <v>1035.660954</v>
      </c>
      <c r="F2" s="7">
        <v>1524.085177</v>
      </c>
      <c r="G2" s="7">
        <v>693.458475</v>
      </c>
      <c r="H2" s="7">
        <v>1415.308196</v>
      </c>
      <c r="I2" s="7">
        <v>2957.601319</v>
      </c>
      <c r="J2" s="7">
        <v>235.740123</v>
      </c>
      <c r="K2" s="7">
        <v>246.117053</v>
      </c>
      <c r="L2" s="7">
        <v>19.36733</v>
      </c>
      <c r="M2" s="7">
        <v>28.80745</v>
      </c>
      <c r="N2" s="7">
        <v>0.67215</v>
      </c>
      <c r="O2" s="7">
        <v>0.0</v>
      </c>
      <c r="P2" s="7">
        <v>77.511626</v>
      </c>
      <c r="Q2" s="7">
        <v>7198.668899</v>
      </c>
      <c r="R2" s="7">
        <v>128.1361</v>
      </c>
      <c r="S2" s="7">
        <v>7326.804999</v>
      </c>
      <c r="T2" s="7" t="str">
        <f>VLOOKUP(C2,Thai_Pop!$C$1:$I$2479,6,FALSE)</f>
        <v>#N/A</v>
      </c>
      <c r="U2" s="7" t="str">
        <f>VLOOKUP(C2,Thai_Pop!$C$1:$I$2479,7,FALSE)</f>
        <v>#N/A</v>
      </c>
      <c r="V2" s="7" t="str">
        <f>VLOOKUP(C2,GDP!$C$1:$AD$131,26,FALSE)</f>
        <v>#N/A</v>
      </c>
      <c r="W2" s="7">
        <f>VLOOKUP(C2,Elec_Peak_Gen!$C$2:$F$469,2,FALSE)</f>
        <v>14552.5</v>
      </c>
      <c r="X2" s="7">
        <f>VLOOKUP(C2,Elec_Peak_Gen!$C$2:$F$469,4,FALSE)</f>
        <v>76.3</v>
      </c>
      <c r="Y2" s="7">
        <f>VLOOKUP(C2,Elec_Gen!$C$1:$R$469,16,FALSE)</f>
        <v>8264.013</v>
      </c>
      <c r="Z2" s="7" t="str">
        <f>vlookup(C2,EVCar!$J$5:$K$64,2,false)</f>
        <v>#N/A</v>
      </c>
      <c r="AA2" s="7">
        <f t="shared" ref="AA2:AA277" si="2">Y2-S2</f>
        <v>937.208001</v>
      </c>
      <c r="AB2" s="9">
        <f>HLOOKUP(B2,Temperature!A:N,18,FALSE)</f>
        <v>25.4</v>
      </c>
      <c r="AC2" s="7"/>
    </row>
    <row r="3">
      <c r="A3" s="7">
        <v>2002.0</v>
      </c>
      <c r="B3" s="10" t="s">
        <v>29</v>
      </c>
      <c r="C3" s="8" t="str">
        <f t="shared" si="1"/>
        <v>2002FEB</v>
      </c>
      <c r="D3" s="11">
        <v>509.544568</v>
      </c>
      <c r="E3" s="11">
        <v>1087.921563</v>
      </c>
      <c r="F3" s="11">
        <v>1597.466131</v>
      </c>
      <c r="G3" s="11">
        <v>719.099588</v>
      </c>
      <c r="H3" s="11">
        <v>1405.784701</v>
      </c>
      <c r="I3" s="11">
        <v>2797.007014</v>
      </c>
      <c r="J3" s="11">
        <v>237.757505</v>
      </c>
      <c r="K3" s="11">
        <v>259.673866</v>
      </c>
      <c r="L3" s="11">
        <v>25.541219</v>
      </c>
      <c r="M3" s="11">
        <v>30.761647</v>
      </c>
      <c r="N3" s="11">
        <v>0.56836</v>
      </c>
      <c r="O3" s="11">
        <v>76.362734</v>
      </c>
      <c r="P3" s="11">
        <v>73.601203</v>
      </c>
      <c r="Q3" s="11">
        <v>7223.623968</v>
      </c>
      <c r="R3" s="11">
        <v>135.438377</v>
      </c>
      <c r="S3" s="11">
        <v>7359.062345</v>
      </c>
      <c r="T3" s="11" t="str">
        <f>VLOOKUP(C3,Thai_Pop!$C$1:$I$2479,6,FALSE)</f>
        <v>#N/A</v>
      </c>
      <c r="U3" s="11" t="str">
        <f>VLOOKUP(C3,Thai_Pop!$C$1:$I$2479,7,FALSE)</f>
        <v>#N/A</v>
      </c>
      <c r="V3" s="7" t="str">
        <f>VLOOKUP(C3,GDP!$C$1:$AD$131,26,FALSE)</f>
        <v>#N/A</v>
      </c>
      <c r="W3" s="7">
        <f>VLOOKUP(C3,Elec_Peak_Gen!$C$2:$F$469,2,FALSE)</f>
        <v>15260.8</v>
      </c>
      <c r="X3" s="7">
        <f>VLOOKUP(C3,Elec_Peak_Gen!$C$2:$F$469,4,FALSE)</f>
        <v>79.84</v>
      </c>
      <c r="Y3" s="7">
        <f>VLOOKUP(C3,Elec_Gen!$C$1:$R$469,16,FALSE)</f>
        <v>8187.951</v>
      </c>
      <c r="Z3" s="7" t="str">
        <f>vlookup(C3,EVCar!$J$5:$K$64,2,false)</f>
        <v>#N/A</v>
      </c>
      <c r="AA3" s="7">
        <f t="shared" si="2"/>
        <v>828.888655</v>
      </c>
      <c r="AB3" s="9">
        <f>HLOOKUP(B3,Temperature!A:N,18,FALSE)</f>
        <v>26.8</v>
      </c>
      <c r="AC3" s="11"/>
    </row>
    <row r="4">
      <c r="A4" s="7">
        <v>2002.0</v>
      </c>
      <c r="B4" s="10" t="s">
        <v>30</v>
      </c>
      <c r="C4" s="8" t="str">
        <f t="shared" si="1"/>
        <v>2002MAR</v>
      </c>
      <c r="D4" s="11">
        <v>596.52585</v>
      </c>
      <c r="E4" s="11">
        <v>1245.535352</v>
      </c>
      <c r="F4" s="11">
        <v>1842.061202</v>
      </c>
      <c r="G4" s="11">
        <v>816.166851</v>
      </c>
      <c r="H4" s="11">
        <v>1663.900237</v>
      </c>
      <c r="I4" s="11">
        <v>3199.417347</v>
      </c>
      <c r="J4" s="11">
        <v>277.07637</v>
      </c>
      <c r="K4" s="11">
        <v>300.596615</v>
      </c>
      <c r="L4" s="11">
        <v>24.229577</v>
      </c>
      <c r="M4" s="11">
        <v>30.616596</v>
      </c>
      <c r="N4" s="11">
        <v>0.477401</v>
      </c>
      <c r="O4" s="11">
        <v>85.197681</v>
      </c>
      <c r="P4" s="11">
        <v>76.068583</v>
      </c>
      <c r="Q4" s="11">
        <v>8315.80846</v>
      </c>
      <c r="R4" s="11">
        <v>155.442558</v>
      </c>
      <c r="S4" s="11">
        <v>8471.251018</v>
      </c>
      <c r="T4" s="11" t="str">
        <f>VLOOKUP(C4,Thai_Pop!$C$1:$I$2479,6,FALSE)</f>
        <v>#N/A</v>
      </c>
      <c r="U4" s="11" t="str">
        <f>VLOOKUP(C4,Thai_Pop!$C$1:$I$2479,7,FALSE)</f>
        <v>#N/A</v>
      </c>
      <c r="V4" s="7">
        <f>VLOOKUP(C4,GDP!$C$1:$AD$131,26,FALSE)</f>
        <v>1430285</v>
      </c>
      <c r="W4" s="7">
        <f>VLOOKUP(C4,Elec_Peak_Gen!$C$2:$F$469,2,FALSE)</f>
        <v>16485.3</v>
      </c>
      <c r="X4" s="7">
        <f>VLOOKUP(C4,Elec_Peak_Gen!$C$2:$F$469,4,FALSE)</f>
        <v>78.98</v>
      </c>
      <c r="Y4" s="7">
        <f>VLOOKUP(C4,Elec_Gen!$C$1:$R$469,16,FALSE)</f>
        <v>9687.113</v>
      </c>
      <c r="Z4" s="7" t="str">
        <f>vlookup(C4,EVCar!$J$5:$K$64,2,false)</f>
        <v>#N/A</v>
      </c>
      <c r="AA4" s="7">
        <f t="shared" si="2"/>
        <v>1215.861982</v>
      </c>
      <c r="AB4" s="9">
        <f>HLOOKUP(B4,Temperature!A:N,18,FALSE)</f>
        <v>28.5</v>
      </c>
      <c r="AC4" s="11"/>
    </row>
    <row r="5">
      <c r="A5" s="7">
        <v>2002.0</v>
      </c>
      <c r="B5" s="10" t="s">
        <v>31</v>
      </c>
      <c r="C5" s="8" t="str">
        <f t="shared" si="1"/>
        <v>2002APR</v>
      </c>
      <c r="D5" s="11">
        <v>661.996358</v>
      </c>
      <c r="E5" s="11">
        <v>1386.724014</v>
      </c>
      <c r="F5" s="11">
        <v>2048.720372</v>
      </c>
      <c r="G5" s="11">
        <v>863.480627</v>
      </c>
      <c r="H5" s="11">
        <v>1573.977095</v>
      </c>
      <c r="I5" s="11">
        <v>3013.990902</v>
      </c>
      <c r="J5" s="11">
        <v>290.302569</v>
      </c>
      <c r="K5" s="11">
        <v>286.972177</v>
      </c>
      <c r="L5" s="11">
        <v>23.081002</v>
      </c>
      <c r="M5" s="11">
        <v>34.013617</v>
      </c>
      <c r="N5" s="11">
        <v>0.495873</v>
      </c>
      <c r="O5" s="11">
        <v>86.437952</v>
      </c>
      <c r="P5" s="11">
        <v>85.951362</v>
      </c>
      <c r="Q5" s="11">
        <v>8307.423548</v>
      </c>
      <c r="R5" s="11">
        <v>153.654537</v>
      </c>
      <c r="S5" s="11">
        <v>8461.078085</v>
      </c>
      <c r="T5" s="11" t="str">
        <f>VLOOKUP(C5,Thai_Pop!$C$1:$I$2479,6,FALSE)</f>
        <v>#N/A</v>
      </c>
      <c r="U5" s="11" t="str">
        <f>VLOOKUP(C5,Thai_Pop!$C$1:$I$2479,7,FALSE)</f>
        <v>#N/A</v>
      </c>
      <c r="V5" s="7" t="str">
        <f>VLOOKUP(C5,GDP!$C$1:$AD$131,26,FALSE)</f>
        <v>#N/A</v>
      </c>
      <c r="W5" s="7">
        <f>VLOOKUP(C5,Elec_Peak_Gen!$C$2:$F$469,2,FALSE)</f>
        <v>16681.1</v>
      </c>
      <c r="X5" s="7">
        <f>VLOOKUP(C5,Elec_Peak_Gen!$C$2:$F$469,4,FALSE)</f>
        <v>78.08</v>
      </c>
      <c r="Y5" s="7">
        <f>VLOOKUP(C5,Elec_Gen!$C$1:$R$469,16,FALSE)</f>
        <v>9378.357</v>
      </c>
      <c r="Z5" s="7" t="str">
        <f>vlookup(C5,EVCar!$J$5:$K$64,2,false)</f>
        <v>#N/A</v>
      </c>
      <c r="AA5" s="7">
        <f t="shared" si="2"/>
        <v>917.278915</v>
      </c>
      <c r="AB5" s="9">
        <f>HLOOKUP(B5,Temperature!A:N,18,FALSE)</f>
        <v>29.6</v>
      </c>
      <c r="AC5" s="11"/>
    </row>
    <row r="6">
      <c r="A6" s="7">
        <v>2002.0</v>
      </c>
      <c r="B6" s="10" t="s">
        <v>32</v>
      </c>
      <c r="C6" s="8" t="str">
        <f t="shared" si="1"/>
        <v>2002MAY</v>
      </c>
      <c r="D6" s="11">
        <v>652.222252</v>
      </c>
      <c r="E6" s="11">
        <v>1337.649917</v>
      </c>
      <c r="F6" s="11">
        <v>1989.872169</v>
      </c>
      <c r="G6" s="11">
        <v>883.57313</v>
      </c>
      <c r="H6" s="11">
        <v>1669.527057</v>
      </c>
      <c r="I6" s="11">
        <v>3229.906097</v>
      </c>
      <c r="J6" s="11">
        <v>277.9524</v>
      </c>
      <c r="K6" s="11">
        <v>305.830666</v>
      </c>
      <c r="L6" s="11">
        <v>14.897882</v>
      </c>
      <c r="M6" s="11">
        <v>34.06383</v>
      </c>
      <c r="N6" s="11">
        <v>1.062218</v>
      </c>
      <c r="O6" s="11">
        <v>97.755807</v>
      </c>
      <c r="P6" s="11">
        <v>77.305921</v>
      </c>
      <c r="Q6" s="11">
        <v>8581.747177</v>
      </c>
      <c r="R6" s="11">
        <v>148.54727</v>
      </c>
      <c r="S6" s="11">
        <v>8730.294447</v>
      </c>
      <c r="T6" s="11" t="str">
        <f>VLOOKUP(C6,Thai_Pop!$C$1:$I$2479,6,FALSE)</f>
        <v>#N/A</v>
      </c>
      <c r="U6" s="11" t="str">
        <f>VLOOKUP(C6,Thai_Pop!$C$1:$I$2479,7,FALSE)</f>
        <v>#N/A</v>
      </c>
      <c r="V6" s="7" t="str">
        <f>VLOOKUP(C6,GDP!$C$1:$AD$131,26,FALSE)</f>
        <v>#N/A</v>
      </c>
      <c r="W6" s="7">
        <f>VLOOKUP(C6,Elec_Peak_Gen!$C$2:$F$469,2,FALSE)</f>
        <v>16293.1</v>
      </c>
      <c r="X6" s="7">
        <f>VLOOKUP(C6,Elec_Peak_Gen!$C$2:$F$469,4,FALSE)</f>
        <v>79.64</v>
      </c>
      <c r="Y6" s="7">
        <f>VLOOKUP(C6,Elec_Gen!$C$1:$R$469,16,FALSE)</f>
        <v>9654.67</v>
      </c>
      <c r="Z6" s="7" t="str">
        <f>vlookup(C6,EVCar!$J$5:$K$64,2,false)</f>
        <v>#N/A</v>
      </c>
      <c r="AA6" s="7">
        <f t="shared" si="2"/>
        <v>924.375553</v>
      </c>
      <c r="AB6" s="9">
        <f>HLOOKUP(B6,Temperature!A:N,18,FALSE)</f>
        <v>29.1</v>
      </c>
      <c r="AC6" s="11"/>
    </row>
    <row r="7">
      <c r="A7" s="7">
        <v>2002.0</v>
      </c>
      <c r="B7" s="10" t="s">
        <v>33</v>
      </c>
      <c r="C7" s="8" t="str">
        <f t="shared" si="1"/>
        <v>2002JUN</v>
      </c>
      <c r="D7" s="11">
        <v>588.045744</v>
      </c>
      <c r="E7" s="11">
        <v>1330.563978</v>
      </c>
      <c r="F7" s="11">
        <v>1918.609722</v>
      </c>
      <c r="G7" s="11">
        <v>855.439391</v>
      </c>
      <c r="H7" s="11">
        <v>1643.717774</v>
      </c>
      <c r="I7" s="11">
        <v>3205.805025</v>
      </c>
      <c r="J7" s="11">
        <v>264.298528</v>
      </c>
      <c r="K7" s="11">
        <v>331.824559</v>
      </c>
      <c r="L7" s="11">
        <v>13.931768</v>
      </c>
      <c r="M7" s="11">
        <v>33.677999</v>
      </c>
      <c r="N7" s="11">
        <v>0.833832</v>
      </c>
      <c r="O7" s="11">
        <v>96.385825</v>
      </c>
      <c r="P7" s="11">
        <v>75.644181</v>
      </c>
      <c r="Q7" s="11">
        <v>8440.168604</v>
      </c>
      <c r="R7" s="11">
        <v>163.654224</v>
      </c>
      <c r="S7" s="11">
        <v>8603.822828</v>
      </c>
      <c r="T7" s="11" t="str">
        <f>VLOOKUP(C7,Thai_Pop!$C$1:$I$2479,6,FALSE)</f>
        <v>#N/A</v>
      </c>
      <c r="U7" s="11" t="str">
        <f>VLOOKUP(C7,Thai_Pop!$C$1:$I$2479,7,FALSE)</f>
        <v>#N/A</v>
      </c>
      <c r="V7" s="7">
        <f>VLOOKUP(C7,GDP!$C$1:$AD$131,26,FALSE)</f>
        <v>1408751</v>
      </c>
      <c r="W7" s="7">
        <f>VLOOKUP(C7,Elec_Peak_Gen!$C$2:$F$469,2,FALSE)</f>
        <v>16156.9</v>
      </c>
      <c r="X7" s="7">
        <f>VLOOKUP(C7,Elec_Peak_Gen!$C$2:$F$469,4,FALSE)</f>
        <v>81.56</v>
      </c>
      <c r="Y7" s="7">
        <f>VLOOKUP(C7,Elec_Gen!$C$1:$R$469,16,FALSE)</f>
        <v>9484.154</v>
      </c>
      <c r="Z7" s="7" t="str">
        <f>vlookup(C7,EVCar!$J$5:$K$64,2,false)</f>
        <v>#N/A</v>
      </c>
      <c r="AA7" s="7">
        <f t="shared" si="2"/>
        <v>880.331172</v>
      </c>
      <c r="AB7" s="9">
        <f>HLOOKUP(B7,Temperature!A:N,18,FALSE)</f>
        <v>28.6</v>
      </c>
      <c r="AC7" s="11"/>
    </row>
    <row r="8">
      <c r="A8" s="7">
        <v>2002.0</v>
      </c>
      <c r="B8" s="10" t="s">
        <v>34</v>
      </c>
      <c r="C8" s="8" t="str">
        <f t="shared" si="1"/>
        <v>2002JUL</v>
      </c>
      <c r="D8" s="11">
        <v>587.175378</v>
      </c>
      <c r="E8" s="11">
        <v>1355.786412</v>
      </c>
      <c r="F8" s="11">
        <v>1942.96179</v>
      </c>
      <c r="G8" s="11">
        <v>852.014464</v>
      </c>
      <c r="H8" s="11">
        <v>1682.320069</v>
      </c>
      <c r="I8" s="11">
        <v>3302.144931</v>
      </c>
      <c r="J8" s="11">
        <v>276.586999</v>
      </c>
      <c r="K8" s="11">
        <v>341.537835</v>
      </c>
      <c r="L8" s="11">
        <v>23.056514</v>
      </c>
      <c r="M8" s="11">
        <v>32.581229</v>
      </c>
      <c r="N8" s="11">
        <v>0.870528</v>
      </c>
      <c r="O8" s="11">
        <v>99.903891</v>
      </c>
      <c r="P8" s="11">
        <v>78.192417</v>
      </c>
      <c r="Q8" s="11">
        <v>8632.170667</v>
      </c>
      <c r="R8" s="11">
        <v>160.365817</v>
      </c>
      <c r="S8" s="11">
        <v>8792.536484</v>
      </c>
      <c r="T8" s="11" t="str">
        <f>VLOOKUP(C8,Thai_Pop!$C$1:$I$2479,6,FALSE)</f>
        <v>#N/A</v>
      </c>
      <c r="U8" s="11" t="str">
        <f>VLOOKUP(C8,Thai_Pop!$C$1:$I$2479,7,FALSE)</f>
        <v>#N/A</v>
      </c>
      <c r="V8" s="7" t="str">
        <f>VLOOKUP(C8,GDP!$C$1:$AD$131,26,FALSE)</f>
        <v>#N/A</v>
      </c>
      <c r="W8" s="7">
        <f>VLOOKUP(C8,Elec_Peak_Gen!$C$2:$F$469,2,FALSE)</f>
        <v>16029.8</v>
      </c>
      <c r="X8" s="7">
        <f>VLOOKUP(C8,Elec_Peak_Gen!$C$2:$F$469,4,FALSE)</f>
        <v>81.76</v>
      </c>
      <c r="Y8" s="7">
        <f>VLOOKUP(C8,Elec_Gen!$C$1:$R$469,16,FALSE)</f>
        <v>9751.999</v>
      </c>
      <c r="Z8" s="7" t="str">
        <f>vlookup(C8,EVCar!$J$5:$K$64,2,false)</f>
        <v>#N/A</v>
      </c>
      <c r="AA8" s="7">
        <f t="shared" si="2"/>
        <v>959.462516</v>
      </c>
      <c r="AB8" s="9">
        <f>HLOOKUP(B8,Temperature!A:N,18,FALSE)</f>
        <v>28.1</v>
      </c>
      <c r="AC8" s="11"/>
    </row>
    <row r="9">
      <c r="A9" s="7">
        <v>2002.0</v>
      </c>
      <c r="B9" s="10" t="s">
        <v>35</v>
      </c>
      <c r="C9" s="8" t="str">
        <f t="shared" si="1"/>
        <v>2002AUG</v>
      </c>
      <c r="D9" s="11">
        <v>573.119913</v>
      </c>
      <c r="E9" s="11">
        <v>1308.853831</v>
      </c>
      <c r="F9" s="11">
        <v>1881.973744</v>
      </c>
      <c r="G9" s="11">
        <v>830.148604</v>
      </c>
      <c r="H9" s="11">
        <v>1639.224849</v>
      </c>
      <c r="I9" s="11">
        <v>3312.680827</v>
      </c>
      <c r="J9" s="11">
        <v>275.154982</v>
      </c>
      <c r="K9" s="11">
        <v>323.306597</v>
      </c>
      <c r="L9" s="11">
        <v>17.182434</v>
      </c>
      <c r="M9" s="11">
        <v>34.515311</v>
      </c>
      <c r="N9" s="11">
        <v>0.6825</v>
      </c>
      <c r="O9" s="11">
        <v>91.713118</v>
      </c>
      <c r="P9" s="11">
        <v>79.837121</v>
      </c>
      <c r="Q9" s="11">
        <v>8486.420087</v>
      </c>
      <c r="R9" s="11">
        <v>164.041046</v>
      </c>
      <c r="S9" s="11">
        <v>8650.461133</v>
      </c>
      <c r="T9" s="11" t="str">
        <f>VLOOKUP(C9,Thai_Pop!$C$1:$I$2479,6,FALSE)</f>
        <v>#N/A</v>
      </c>
      <c r="U9" s="11" t="str">
        <f>VLOOKUP(C9,Thai_Pop!$C$1:$I$2479,7,FALSE)</f>
        <v>#N/A</v>
      </c>
      <c r="V9" s="7" t="str">
        <f>VLOOKUP(C9,GDP!$C$1:$AD$131,26,FALSE)</f>
        <v>#N/A</v>
      </c>
      <c r="W9" s="7">
        <f>VLOOKUP(C9,Elec_Peak_Gen!$C$2:$F$469,2,FALSE)</f>
        <v>15912.1</v>
      </c>
      <c r="X9" s="7">
        <f>VLOOKUP(C9,Elec_Peak_Gen!$C$2:$F$469,4,FALSE)</f>
        <v>81.08</v>
      </c>
      <c r="Y9" s="7">
        <f>VLOOKUP(C9,Elec_Gen!$C$1:$R$469,16,FALSE)</f>
        <v>9599.534</v>
      </c>
      <c r="Z9" s="7" t="str">
        <f>vlookup(C9,EVCar!$J$5:$K$64,2,false)</f>
        <v>#N/A</v>
      </c>
      <c r="AA9" s="7">
        <f t="shared" si="2"/>
        <v>949.072867</v>
      </c>
      <c r="AB9" s="9">
        <f>HLOOKUP(B9,Temperature!A:N,18,FALSE)</f>
        <v>27.9</v>
      </c>
      <c r="AC9" s="11"/>
    </row>
    <row r="10">
      <c r="A10" s="7">
        <v>2002.0</v>
      </c>
      <c r="B10" s="10" t="s">
        <v>36</v>
      </c>
      <c r="C10" s="8" t="str">
        <f t="shared" si="1"/>
        <v>2002SEP</v>
      </c>
      <c r="D10" s="11">
        <v>543.055996</v>
      </c>
      <c r="E10" s="11">
        <v>1262.871952</v>
      </c>
      <c r="F10" s="11">
        <v>1805.927948</v>
      </c>
      <c r="G10" s="11">
        <v>811.13711</v>
      </c>
      <c r="H10" s="11">
        <v>1605.842138</v>
      </c>
      <c r="I10" s="11">
        <v>3263.961336</v>
      </c>
      <c r="J10" s="11">
        <v>253.596991</v>
      </c>
      <c r="K10" s="11">
        <v>318.642682</v>
      </c>
      <c r="L10" s="11">
        <v>5.487429</v>
      </c>
      <c r="M10" s="11">
        <v>33.715643</v>
      </c>
      <c r="N10" s="11">
        <v>1.034</v>
      </c>
      <c r="O10" s="11">
        <v>86.654709</v>
      </c>
      <c r="P10" s="11">
        <v>80.79806</v>
      </c>
      <c r="Q10" s="11">
        <v>8266.798046</v>
      </c>
      <c r="R10" s="11">
        <v>161.031816</v>
      </c>
      <c r="S10" s="11">
        <v>8427.829862</v>
      </c>
      <c r="T10" s="11" t="str">
        <f>VLOOKUP(C10,Thai_Pop!$C$1:$I$2479,6,FALSE)</f>
        <v>#N/A</v>
      </c>
      <c r="U10" s="11" t="str">
        <f>VLOOKUP(C10,Thai_Pop!$C$1:$I$2479,7,FALSE)</f>
        <v>#N/A</v>
      </c>
      <c r="V10" s="7">
        <f>VLOOKUP(C10,GDP!$C$1:$AD$131,26,FALSE)</f>
        <v>1419016</v>
      </c>
      <c r="W10" s="7">
        <f>VLOOKUP(C10,Elec_Peak_Gen!$C$2:$F$469,2,FALSE)</f>
        <v>15818.2</v>
      </c>
      <c r="X10" s="7">
        <f>VLOOKUP(C10,Elec_Peak_Gen!$C$2:$F$469,4,FALSE)</f>
        <v>82</v>
      </c>
      <c r="Y10" s="7">
        <f>VLOOKUP(C10,Elec_Gen!$C$1:$R$469,16,FALSE)</f>
        <v>9339.211</v>
      </c>
      <c r="Z10" s="7" t="str">
        <f>vlookup(C10,EVCar!$J$5:$K$64,2,false)</f>
        <v>#N/A</v>
      </c>
      <c r="AA10" s="7">
        <f t="shared" si="2"/>
        <v>911.381138</v>
      </c>
      <c r="AB10" s="9">
        <f>HLOOKUP(B10,Temperature!A:N,18,FALSE)</f>
        <v>27.6</v>
      </c>
      <c r="AC10" s="11"/>
    </row>
    <row r="11">
      <c r="A11" s="7">
        <v>2002.0</v>
      </c>
      <c r="B11" s="10" t="s">
        <v>37</v>
      </c>
      <c r="C11" s="8" t="str">
        <f t="shared" si="1"/>
        <v>2002OCT</v>
      </c>
      <c r="D11" s="11">
        <v>566.412767</v>
      </c>
      <c r="E11" s="11">
        <v>1278.620121</v>
      </c>
      <c r="F11" s="11">
        <v>1845.032888</v>
      </c>
      <c r="G11" s="11">
        <v>816.336117</v>
      </c>
      <c r="H11" s="11">
        <v>1622.022301</v>
      </c>
      <c r="I11" s="11">
        <v>3322.942148</v>
      </c>
      <c r="J11" s="11">
        <v>273.077753</v>
      </c>
      <c r="K11" s="11">
        <v>313.211507</v>
      </c>
      <c r="L11" s="11">
        <v>13.532049</v>
      </c>
      <c r="M11" s="11">
        <v>34.393821</v>
      </c>
      <c r="N11" s="11">
        <v>0.73745</v>
      </c>
      <c r="O11" s="11">
        <v>145.318704</v>
      </c>
      <c r="P11" s="11">
        <v>83.212809</v>
      </c>
      <c r="Q11" s="11">
        <v>8469.817547</v>
      </c>
      <c r="R11" s="11">
        <v>159.005549</v>
      </c>
      <c r="S11" s="11">
        <v>8628.823096</v>
      </c>
      <c r="T11" s="11" t="str">
        <f>VLOOKUP(C11,Thai_Pop!$C$1:$I$2479,6,FALSE)</f>
        <v>#N/A</v>
      </c>
      <c r="U11" s="11" t="str">
        <f>VLOOKUP(C11,Thai_Pop!$C$1:$I$2479,7,FALSE)</f>
        <v>#N/A</v>
      </c>
      <c r="V11" s="7" t="str">
        <f>VLOOKUP(C11,GDP!$C$1:$AD$131,26,FALSE)</f>
        <v>#N/A</v>
      </c>
      <c r="W11" s="7">
        <f>VLOOKUP(C11,Elec_Peak_Gen!$C$2:$F$469,2,FALSE)</f>
        <v>15992.3</v>
      </c>
      <c r="X11" s="7">
        <f>VLOOKUP(C11,Elec_Peak_Gen!$C$2:$F$469,4,FALSE)</f>
        <v>80.47</v>
      </c>
      <c r="Y11" s="7">
        <f>VLOOKUP(C11,Elec_Gen!$C$1:$R$469,16,FALSE)</f>
        <v>9574.544</v>
      </c>
      <c r="Z11" s="7" t="str">
        <f>vlookup(C11,EVCar!$J$5:$K$64,2,false)</f>
        <v>#N/A</v>
      </c>
      <c r="AA11" s="7">
        <f t="shared" si="2"/>
        <v>945.720904</v>
      </c>
      <c r="AB11" s="9">
        <f>HLOOKUP(B11,Temperature!A:N,18,FALSE)</f>
        <v>27.2</v>
      </c>
      <c r="AC11" s="11"/>
    </row>
    <row r="12">
      <c r="A12" s="7">
        <v>2002.0</v>
      </c>
      <c r="B12" s="10" t="s">
        <v>38</v>
      </c>
      <c r="C12" s="8" t="str">
        <f t="shared" si="1"/>
        <v>2002NOV</v>
      </c>
      <c r="D12" s="11">
        <v>548.719807</v>
      </c>
      <c r="E12" s="11">
        <v>1235.717289</v>
      </c>
      <c r="F12" s="11">
        <v>1784.437096</v>
      </c>
      <c r="G12" s="11">
        <v>792.464497</v>
      </c>
      <c r="H12" s="11">
        <v>1564.505578</v>
      </c>
      <c r="I12" s="11">
        <v>3241.122534</v>
      </c>
      <c r="J12" s="11">
        <v>253.371309</v>
      </c>
      <c r="K12" s="11">
        <v>308.918156</v>
      </c>
      <c r="L12" s="11">
        <v>2.669416</v>
      </c>
      <c r="M12" s="11">
        <v>35.518615</v>
      </c>
      <c r="N12" s="11">
        <v>1.87664</v>
      </c>
      <c r="O12" s="11">
        <v>149.440491</v>
      </c>
      <c r="P12" s="11">
        <v>83.760401</v>
      </c>
      <c r="Q12" s="11">
        <v>8218.084733</v>
      </c>
      <c r="R12" s="11">
        <v>150.850018</v>
      </c>
      <c r="S12" s="11">
        <v>8368.934751</v>
      </c>
      <c r="T12" s="11" t="str">
        <f>VLOOKUP(C12,Thai_Pop!$C$1:$I$2479,6,FALSE)</f>
        <v>#N/A</v>
      </c>
      <c r="U12" s="11" t="str">
        <f>VLOOKUP(C12,Thai_Pop!$C$1:$I$2479,7,FALSE)</f>
        <v>#N/A</v>
      </c>
      <c r="V12" s="7" t="str">
        <f>VLOOKUP(C12,GDP!$C$1:$AD$131,26,FALSE)</f>
        <v>#N/A</v>
      </c>
      <c r="W12" s="7">
        <f>VLOOKUP(C12,Elec_Peak_Gen!$C$2:$F$469,2,FALSE)</f>
        <v>16074.2</v>
      </c>
      <c r="X12" s="7">
        <f>VLOOKUP(C12,Elec_Peak_Gen!$C$2:$F$469,4,FALSE)</f>
        <v>79.31</v>
      </c>
      <c r="Y12" s="7">
        <f>VLOOKUP(C12,Elec_Gen!$C$1:$R$469,16,FALSE)</f>
        <v>9179.936</v>
      </c>
      <c r="Z12" s="7" t="str">
        <f>vlookup(C12,EVCar!$J$5:$K$64,2,false)</f>
        <v>#N/A</v>
      </c>
      <c r="AA12" s="7">
        <f t="shared" si="2"/>
        <v>811.001249</v>
      </c>
      <c r="AB12" s="9">
        <f>HLOOKUP(B12,Temperature!A:N,18,FALSE)</f>
        <v>26.4</v>
      </c>
      <c r="AC12" s="11"/>
    </row>
    <row r="13">
      <c r="A13" s="7">
        <v>2002.0</v>
      </c>
      <c r="B13" s="10" t="s">
        <v>39</v>
      </c>
      <c r="C13" s="8" t="str">
        <f t="shared" si="1"/>
        <v>2002DEC</v>
      </c>
      <c r="D13" s="11">
        <v>545.585061</v>
      </c>
      <c r="E13" s="11">
        <v>1236.441118</v>
      </c>
      <c r="F13" s="11">
        <v>1782.026179</v>
      </c>
      <c r="G13" s="11">
        <v>817.444216</v>
      </c>
      <c r="H13" s="11">
        <v>1585.488192</v>
      </c>
      <c r="I13" s="11">
        <v>3107.605172</v>
      </c>
      <c r="J13" s="11">
        <v>255.803693</v>
      </c>
      <c r="K13" s="11">
        <v>298.549872</v>
      </c>
      <c r="L13" s="11">
        <v>9.154013</v>
      </c>
      <c r="M13" s="11">
        <v>33.955965</v>
      </c>
      <c r="N13" s="11">
        <v>0.69109</v>
      </c>
      <c r="O13" s="11">
        <v>143.835011</v>
      </c>
      <c r="P13" s="11">
        <v>87.40452</v>
      </c>
      <c r="Q13" s="11">
        <v>8121.957923</v>
      </c>
      <c r="R13" s="11">
        <v>148.18468</v>
      </c>
      <c r="S13" s="11">
        <v>8270.142603</v>
      </c>
      <c r="T13" s="11">
        <f>VLOOKUP(C13,Thai_Pop!$C$1:$I$2479,6,FALSE)</f>
        <v>62799873</v>
      </c>
      <c r="U13" s="11">
        <f>VLOOKUP(C13,Thai_Pop!$C$1:$I$2479,7,FALSE)</f>
        <v>17309344</v>
      </c>
      <c r="V13" s="7">
        <f>VLOOKUP(C13,GDP!$C$1:$AD$131,26,FALSE)</f>
        <v>1511526</v>
      </c>
      <c r="W13" s="7">
        <f>VLOOKUP(C13,Elec_Peak_Gen!$C$2:$F$469,2,FALSE)</f>
        <v>15929.7</v>
      </c>
      <c r="X13" s="7">
        <f>VLOOKUP(C13,Elec_Peak_Gen!$C$2:$F$469,4,FALSE)</f>
        <v>77.22</v>
      </c>
      <c r="Y13" s="7">
        <f>VLOOKUP(C13,Elec_Gen!$C$1:$R$469,16,FALSE)</f>
        <v>9152.387</v>
      </c>
      <c r="Z13" s="7" t="str">
        <f>vlookup(C13,EVCar!$J$5:$K$64,2,false)</f>
        <v>#N/A</v>
      </c>
      <c r="AA13" s="7">
        <f t="shared" si="2"/>
        <v>882.244397</v>
      </c>
      <c r="AB13" s="9">
        <f>HLOOKUP(B13,Temperature!A:N,18,FALSE)</f>
        <v>25.3</v>
      </c>
      <c r="AC13" s="11"/>
    </row>
    <row r="14">
      <c r="A14" s="7">
        <v>2003.0</v>
      </c>
      <c r="B14" s="10" t="s">
        <v>28</v>
      </c>
      <c r="C14" s="8" t="str">
        <f t="shared" si="1"/>
        <v>2003JAN</v>
      </c>
      <c r="D14" s="11">
        <v>533.049931</v>
      </c>
      <c r="E14" s="11">
        <v>1154.410863</v>
      </c>
      <c r="F14" s="11">
        <v>1687.460794</v>
      </c>
      <c r="G14" s="11">
        <v>757.776958</v>
      </c>
      <c r="H14" s="11">
        <v>1498.879855</v>
      </c>
      <c r="I14" s="11">
        <v>3200.093018</v>
      </c>
      <c r="J14" s="11">
        <v>252.604974</v>
      </c>
      <c r="K14" s="11">
        <v>261.131776</v>
      </c>
      <c r="L14" s="11">
        <v>19.636697</v>
      </c>
      <c r="M14" s="11">
        <v>34.093793</v>
      </c>
      <c r="N14" s="11">
        <v>3.60596</v>
      </c>
      <c r="O14" s="11">
        <v>143.886673</v>
      </c>
      <c r="P14" s="11">
        <v>87.684362</v>
      </c>
      <c r="Q14" s="11">
        <v>7946.85486</v>
      </c>
      <c r="R14" s="11">
        <v>168.117457</v>
      </c>
      <c r="S14" s="11">
        <v>8114.972317</v>
      </c>
      <c r="T14" s="11" t="str">
        <f>VLOOKUP(C14,Thai_Pop!$C$1:$I$2479,6,FALSE)</f>
        <v>#N/A</v>
      </c>
      <c r="U14" s="11" t="str">
        <f>VLOOKUP(C14,Thai_Pop!$C$1:$I$2479,7,FALSE)</f>
        <v>#N/A</v>
      </c>
      <c r="V14" s="7" t="str">
        <f>VLOOKUP(C14,GDP!$C$1:$AD$131,26,FALSE)</f>
        <v>#N/A</v>
      </c>
      <c r="W14" s="7">
        <f>VLOOKUP(C14,Elec_Peak_Gen!$C$2:$F$469,2,FALSE)</f>
        <v>15777.5</v>
      </c>
      <c r="X14" s="7">
        <f>VLOOKUP(C14,Elec_Peak_Gen!$C$2:$F$469,4,FALSE)</f>
        <v>76.48</v>
      </c>
      <c r="Y14" s="7">
        <f>VLOOKUP(C14,Elec_Gen!$C$1:$R$469,16,FALSE)</f>
        <v>8977.877</v>
      </c>
      <c r="Z14" s="7" t="str">
        <f>vlookup(C14,EVCar!$J$5:$K$64,2,false)</f>
        <v>#N/A</v>
      </c>
      <c r="AA14" s="7">
        <f t="shared" si="2"/>
        <v>862.904683</v>
      </c>
      <c r="AB14" s="9">
        <f>HLOOKUP(B14,Temperature!A:N,18,FALSE)</f>
        <v>25.4</v>
      </c>
      <c r="AC14" s="11"/>
    </row>
    <row r="15">
      <c r="A15" s="7">
        <v>2003.0</v>
      </c>
      <c r="B15" s="10" t="s">
        <v>29</v>
      </c>
      <c r="C15" s="8" t="str">
        <f t="shared" si="1"/>
        <v>2003FEB</v>
      </c>
      <c r="D15" s="11">
        <v>503.194307</v>
      </c>
      <c r="E15" s="11">
        <v>1143.631608</v>
      </c>
      <c r="F15" s="11">
        <v>1646.825915</v>
      </c>
      <c r="G15" s="11">
        <v>758.889416</v>
      </c>
      <c r="H15" s="11">
        <v>1471.806191</v>
      </c>
      <c r="I15" s="11">
        <v>3085.429787</v>
      </c>
      <c r="J15" s="11">
        <v>255.058476</v>
      </c>
      <c r="K15" s="11">
        <v>268.101641</v>
      </c>
      <c r="L15" s="11">
        <v>26.147801</v>
      </c>
      <c r="M15" s="11">
        <v>33.083225</v>
      </c>
      <c r="N15" s="11">
        <v>1.31968</v>
      </c>
      <c r="O15" s="11">
        <v>142.221455</v>
      </c>
      <c r="P15" s="11">
        <v>83.875033</v>
      </c>
      <c r="Q15" s="11">
        <v>7772.75862</v>
      </c>
      <c r="R15" s="11">
        <v>133.042975</v>
      </c>
      <c r="S15" s="11">
        <v>7905.801595</v>
      </c>
      <c r="T15" s="11" t="str">
        <f>VLOOKUP(C15,Thai_Pop!$C$1:$I$2479,6,FALSE)</f>
        <v>#N/A</v>
      </c>
      <c r="U15" s="11" t="str">
        <f>VLOOKUP(C15,Thai_Pop!$C$1:$I$2479,7,FALSE)</f>
        <v>#N/A</v>
      </c>
      <c r="V15" s="7" t="str">
        <f>VLOOKUP(C15,GDP!$C$1:$AD$131,26,FALSE)</f>
        <v>#N/A</v>
      </c>
      <c r="W15" s="7">
        <f>VLOOKUP(C15,Elec_Peak_Gen!$C$2:$F$469,2,FALSE)</f>
        <v>16723.5</v>
      </c>
      <c r="X15" s="7">
        <f>VLOOKUP(C15,Elec_Peak_Gen!$C$2:$F$469,4,FALSE)</f>
        <v>78.47</v>
      </c>
      <c r="Y15" s="7">
        <f>VLOOKUP(C15,Elec_Gen!$C$1:$R$469,16,FALSE)</f>
        <v>8819.915</v>
      </c>
      <c r="Z15" s="7" t="str">
        <f>vlookup(C15,EVCar!$J$5:$K$64,2,false)</f>
        <v>#N/A</v>
      </c>
      <c r="AA15" s="7">
        <f t="shared" si="2"/>
        <v>914.113405</v>
      </c>
      <c r="AB15" s="9">
        <f>HLOOKUP(B15,Temperature!A:N,18,FALSE)</f>
        <v>26.8</v>
      </c>
      <c r="AC15" s="11"/>
    </row>
    <row r="16">
      <c r="A16" s="7">
        <v>2003.0</v>
      </c>
      <c r="B16" s="10" t="s">
        <v>30</v>
      </c>
      <c r="C16" s="8" t="str">
        <f t="shared" si="1"/>
        <v>2003MAR</v>
      </c>
      <c r="D16" s="11">
        <v>599.286412</v>
      </c>
      <c r="E16" s="11">
        <v>1361.970506</v>
      </c>
      <c r="F16" s="11">
        <v>1961.256918</v>
      </c>
      <c r="G16" s="11">
        <v>876.750098</v>
      </c>
      <c r="H16" s="11">
        <v>1729.986069</v>
      </c>
      <c r="I16" s="11">
        <v>3520.838853</v>
      </c>
      <c r="J16" s="11">
        <v>286.378047</v>
      </c>
      <c r="K16" s="11">
        <v>303.719248</v>
      </c>
      <c r="L16" s="11">
        <v>25.139998</v>
      </c>
      <c r="M16" s="11">
        <v>36.581873</v>
      </c>
      <c r="N16" s="11">
        <v>2.738169</v>
      </c>
      <c r="O16" s="11">
        <v>168.873124</v>
      </c>
      <c r="P16" s="11">
        <v>88.26729</v>
      </c>
      <c r="Q16" s="11">
        <v>9000.529687</v>
      </c>
      <c r="R16" s="11">
        <v>153.077635</v>
      </c>
      <c r="S16" s="11">
        <v>9153.607322</v>
      </c>
      <c r="T16" s="11" t="str">
        <f>VLOOKUP(C16,Thai_Pop!$C$1:$I$2479,6,FALSE)</f>
        <v>#N/A</v>
      </c>
      <c r="U16" s="11" t="str">
        <f>VLOOKUP(C16,Thai_Pop!$C$1:$I$2479,7,FALSE)</f>
        <v>#N/A</v>
      </c>
      <c r="V16" s="7">
        <f>VLOOKUP(C16,GDP!$C$1:$AD$131,26,FALSE)</f>
        <v>1573720</v>
      </c>
      <c r="W16" s="7">
        <f>VLOOKUP(C16,Elec_Peak_Gen!$C$2:$F$469,2,FALSE)</f>
        <v>17222.2</v>
      </c>
      <c r="X16" s="7">
        <f>VLOOKUP(C16,Elec_Peak_Gen!$C$2:$F$469,4,FALSE)</f>
        <v>79.72</v>
      </c>
      <c r="Y16" s="7">
        <f>VLOOKUP(C16,Elec_Gen!$C$1:$R$469,16,FALSE)</f>
        <v>10215.112</v>
      </c>
      <c r="Z16" s="7" t="str">
        <f>vlookup(C16,EVCar!$J$5:$K$64,2,false)</f>
        <v>#N/A</v>
      </c>
      <c r="AA16" s="7">
        <f t="shared" si="2"/>
        <v>1061.504678</v>
      </c>
      <c r="AB16" s="9">
        <f>HLOOKUP(B16,Temperature!A:N,18,FALSE)</f>
        <v>28.5</v>
      </c>
      <c r="AC16" s="11"/>
    </row>
    <row r="17">
      <c r="A17" s="7">
        <v>2003.0</v>
      </c>
      <c r="B17" s="10" t="s">
        <v>31</v>
      </c>
      <c r="C17" s="8" t="str">
        <f t="shared" si="1"/>
        <v>2003APR</v>
      </c>
      <c r="D17" s="11">
        <v>659.947888</v>
      </c>
      <c r="E17" s="11">
        <v>1481.579358</v>
      </c>
      <c r="F17" s="11">
        <v>2141.527246</v>
      </c>
      <c r="G17" s="11">
        <v>903.016093</v>
      </c>
      <c r="H17" s="11">
        <v>1567.723371</v>
      </c>
      <c r="I17" s="11">
        <v>3243.300864</v>
      </c>
      <c r="J17" s="11">
        <v>283.084558</v>
      </c>
      <c r="K17" s="11">
        <v>295.793441</v>
      </c>
      <c r="L17" s="11">
        <v>22.416649</v>
      </c>
      <c r="M17" s="11">
        <v>34.88389</v>
      </c>
      <c r="N17" s="11">
        <v>2.284616</v>
      </c>
      <c r="O17" s="11">
        <v>139.459642</v>
      </c>
      <c r="P17" s="11">
        <v>88.265244</v>
      </c>
      <c r="Q17" s="11">
        <v>8721.755614</v>
      </c>
      <c r="R17" s="11">
        <v>138.65085</v>
      </c>
      <c r="S17" s="11">
        <v>8860.406464</v>
      </c>
      <c r="T17" s="11" t="str">
        <f>VLOOKUP(C17,Thai_Pop!$C$1:$I$2479,6,FALSE)</f>
        <v>#N/A</v>
      </c>
      <c r="U17" s="11" t="str">
        <f>VLOOKUP(C17,Thai_Pop!$C$1:$I$2479,7,FALSE)</f>
        <v>#N/A</v>
      </c>
      <c r="V17" s="7" t="str">
        <f>VLOOKUP(C17,GDP!$C$1:$AD$131,26,FALSE)</f>
        <v>#N/A</v>
      </c>
      <c r="W17" s="7">
        <f>VLOOKUP(C17,Elec_Peak_Gen!$C$2:$F$469,2,FALSE)</f>
        <v>17826.4</v>
      </c>
      <c r="X17" s="7">
        <f>VLOOKUP(C17,Elec_Peak_Gen!$C$2:$F$469,4,FALSE)</f>
        <v>77.62</v>
      </c>
      <c r="Y17" s="7">
        <f>VLOOKUP(C17,Elec_Gen!$C$1:$R$469,16,FALSE)</f>
        <v>9963.102</v>
      </c>
      <c r="Z17" s="7" t="str">
        <f>vlookup(C17,EVCar!$J$5:$K$64,2,false)</f>
        <v>#N/A</v>
      </c>
      <c r="AA17" s="7">
        <f t="shared" si="2"/>
        <v>1102.695536</v>
      </c>
      <c r="AB17" s="9">
        <f>HLOOKUP(B17,Temperature!A:N,18,FALSE)</f>
        <v>29.6</v>
      </c>
      <c r="AC17" s="11"/>
    </row>
    <row r="18">
      <c r="A18" s="7">
        <v>2003.0</v>
      </c>
      <c r="B18" s="10" t="s">
        <v>32</v>
      </c>
      <c r="C18" s="8" t="str">
        <f t="shared" si="1"/>
        <v>2003MAY</v>
      </c>
      <c r="D18" s="11">
        <v>677.037024</v>
      </c>
      <c r="E18" s="11">
        <v>1511.320974</v>
      </c>
      <c r="F18" s="11">
        <v>2188.357998</v>
      </c>
      <c r="G18" s="11">
        <v>944.976583</v>
      </c>
      <c r="H18" s="11">
        <v>1746.589197</v>
      </c>
      <c r="I18" s="11">
        <v>3517.593952</v>
      </c>
      <c r="J18" s="11">
        <v>276.568477</v>
      </c>
      <c r="K18" s="11">
        <v>312.09514</v>
      </c>
      <c r="L18" s="11">
        <v>19.556591</v>
      </c>
      <c r="M18" s="11">
        <v>38.43992</v>
      </c>
      <c r="N18" s="11">
        <v>2.350784</v>
      </c>
      <c r="O18" s="11">
        <v>152.273107</v>
      </c>
      <c r="P18" s="11">
        <v>88.506464</v>
      </c>
      <c r="Q18" s="11">
        <v>9287.308213</v>
      </c>
      <c r="R18" s="11">
        <v>149.34225</v>
      </c>
      <c r="S18" s="11">
        <v>9436.650463</v>
      </c>
      <c r="T18" s="11" t="str">
        <f>VLOOKUP(C18,Thai_Pop!$C$1:$I$2479,6,FALSE)</f>
        <v>#N/A</v>
      </c>
      <c r="U18" s="11" t="str">
        <f>VLOOKUP(C18,Thai_Pop!$C$1:$I$2479,7,FALSE)</f>
        <v>#N/A</v>
      </c>
      <c r="V18" s="7" t="str">
        <f>VLOOKUP(C18,GDP!$C$1:$AD$131,26,FALSE)</f>
        <v>#N/A</v>
      </c>
      <c r="W18" s="7">
        <f>VLOOKUP(C18,Elec_Peak_Gen!$C$2:$F$469,2,FALSE)</f>
        <v>18121.4</v>
      </c>
      <c r="X18" s="7">
        <f>VLOOKUP(C18,Elec_Peak_Gen!$C$2:$F$469,4,FALSE)</f>
        <v>78.18</v>
      </c>
      <c r="Y18" s="7">
        <f>VLOOKUP(C18,Elec_Gen!$C$1:$R$469,16,FALSE)</f>
        <v>10540.073</v>
      </c>
      <c r="Z18" s="7" t="str">
        <f>vlookup(C18,EVCar!$J$5:$K$64,2,false)</f>
        <v>#N/A</v>
      </c>
      <c r="AA18" s="7">
        <f t="shared" si="2"/>
        <v>1103.422537</v>
      </c>
      <c r="AB18" s="9">
        <f>HLOOKUP(B18,Temperature!A:N,18,FALSE)</f>
        <v>29.1</v>
      </c>
      <c r="AC18" s="11"/>
    </row>
    <row r="19">
      <c r="A19" s="7">
        <v>2003.0</v>
      </c>
      <c r="B19" s="10" t="s">
        <v>33</v>
      </c>
      <c r="C19" s="8" t="str">
        <f t="shared" si="1"/>
        <v>2003JUN</v>
      </c>
      <c r="D19" s="11">
        <v>613.141369</v>
      </c>
      <c r="E19" s="11">
        <v>1433.08585</v>
      </c>
      <c r="F19" s="11">
        <v>2046.227219</v>
      </c>
      <c r="G19" s="11">
        <v>911.957596</v>
      </c>
      <c r="H19" s="11">
        <v>1710.294628</v>
      </c>
      <c r="I19" s="11">
        <v>3453.579885</v>
      </c>
      <c r="J19" s="11">
        <v>262.478128</v>
      </c>
      <c r="K19" s="11">
        <v>334.414138</v>
      </c>
      <c r="L19" s="11">
        <v>15.619719</v>
      </c>
      <c r="M19" s="11">
        <v>36.365326</v>
      </c>
      <c r="N19" s="11">
        <v>0.457123</v>
      </c>
      <c r="O19" s="11">
        <v>137.480987</v>
      </c>
      <c r="P19" s="11">
        <v>90.09514</v>
      </c>
      <c r="Q19" s="11">
        <v>8998.969889</v>
      </c>
      <c r="R19" s="11">
        <v>146.624973</v>
      </c>
      <c r="S19" s="11">
        <v>9145.594862</v>
      </c>
      <c r="T19" s="11" t="str">
        <f>VLOOKUP(C19,Thai_Pop!$C$1:$I$2479,6,FALSE)</f>
        <v>#N/A</v>
      </c>
      <c r="U19" s="11" t="str">
        <f>VLOOKUP(C19,Thai_Pop!$C$1:$I$2479,7,FALSE)</f>
        <v>#N/A</v>
      </c>
      <c r="V19" s="7">
        <f>VLOOKUP(C19,GDP!$C$1:$AD$131,26,FALSE)</f>
        <v>1524941</v>
      </c>
      <c r="W19" s="7">
        <f>VLOOKUP(C19,Elec_Peak_Gen!$C$2:$F$469,2,FALSE)</f>
        <v>17368.6</v>
      </c>
      <c r="X19" s="7">
        <f>VLOOKUP(C19,Elec_Peak_Gen!$C$2:$F$469,4,FALSE)</f>
        <v>80.06</v>
      </c>
      <c r="Y19" s="7">
        <f>VLOOKUP(C19,Elec_Gen!$C$1:$R$469,16,FALSE)</f>
        <v>10011.528</v>
      </c>
      <c r="Z19" s="7" t="str">
        <f>vlookup(C19,EVCar!$J$5:$K$64,2,false)</f>
        <v>#N/A</v>
      </c>
      <c r="AA19" s="7">
        <f t="shared" si="2"/>
        <v>865.933138</v>
      </c>
      <c r="AB19" s="9">
        <f>HLOOKUP(B19,Temperature!A:N,18,FALSE)</f>
        <v>28.6</v>
      </c>
      <c r="AC19" s="11"/>
    </row>
    <row r="20">
      <c r="A20" s="7">
        <v>2003.0</v>
      </c>
      <c r="B20" s="10" t="s">
        <v>34</v>
      </c>
      <c r="C20" s="8" t="str">
        <f t="shared" si="1"/>
        <v>2003JUL</v>
      </c>
      <c r="D20" s="11">
        <v>591.396611</v>
      </c>
      <c r="E20" s="11">
        <v>1391.058087</v>
      </c>
      <c r="F20" s="11">
        <v>1982.454698</v>
      </c>
      <c r="G20" s="11">
        <v>902.172487</v>
      </c>
      <c r="H20" s="11">
        <v>1704.979957</v>
      </c>
      <c r="I20" s="11">
        <v>3467.375522</v>
      </c>
      <c r="J20" s="11">
        <v>269.693042</v>
      </c>
      <c r="K20" s="11">
        <v>350.393658</v>
      </c>
      <c r="L20" s="11">
        <v>18.464063</v>
      </c>
      <c r="M20" s="11">
        <v>33.908803</v>
      </c>
      <c r="N20" s="11">
        <v>0.862002</v>
      </c>
      <c r="O20" s="11">
        <v>128.266389</v>
      </c>
      <c r="P20" s="11">
        <v>90.385741</v>
      </c>
      <c r="Q20" s="11">
        <v>8948.956362</v>
      </c>
      <c r="R20" s="11">
        <v>139.892329</v>
      </c>
      <c r="S20" s="11">
        <v>9088.848691</v>
      </c>
      <c r="T20" s="11" t="str">
        <f>VLOOKUP(C20,Thai_Pop!$C$1:$I$2479,6,FALSE)</f>
        <v>#N/A</v>
      </c>
      <c r="U20" s="11" t="str">
        <f>VLOOKUP(C20,Thai_Pop!$C$1:$I$2479,7,FALSE)</f>
        <v>#N/A</v>
      </c>
      <c r="V20" s="7" t="str">
        <f>VLOOKUP(C20,GDP!$C$1:$AD$131,26,FALSE)</f>
        <v>#N/A</v>
      </c>
      <c r="W20" s="7">
        <f>VLOOKUP(C20,Elec_Peak_Gen!$C$2:$F$469,2,FALSE)</f>
        <v>17271.8</v>
      </c>
      <c r="X20" s="7">
        <f>VLOOKUP(C20,Elec_Peak_Gen!$C$2:$F$469,4,FALSE)</f>
        <v>78.23</v>
      </c>
      <c r="Y20" s="7">
        <f>VLOOKUP(C20,Elec_Gen!$C$1:$R$469,16,FALSE)</f>
        <v>10052.412</v>
      </c>
      <c r="Z20" s="7" t="str">
        <f>vlookup(C20,EVCar!$J$5:$K$64,2,false)</f>
        <v>#N/A</v>
      </c>
      <c r="AA20" s="7">
        <f t="shared" si="2"/>
        <v>963.563309</v>
      </c>
      <c r="AB20" s="9">
        <f>HLOOKUP(B20,Temperature!A:N,18,FALSE)</f>
        <v>28.1</v>
      </c>
      <c r="AC20" s="11"/>
      <c r="AD20" s="11"/>
      <c r="AE20" s="11"/>
      <c r="AF20" s="11"/>
    </row>
    <row r="21" ht="15.75" customHeight="1">
      <c r="A21" s="7">
        <v>2003.0</v>
      </c>
      <c r="B21" s="10" t="s">
        <v>35</v>
      </c>
      <c r="C21" s="8" t="str">
        <f t="shared" si="1"/>
        <v>2003AUG</v>
      </c>
      <c r="D21" s="11">
        <v>599.052006</v>
      </c>
      <c r="E21" s="11">
        <v>1453.164121</v>
      </c>
      <c r="F21" s="11">
        <v>2052.216127</v>
      </c>
      <c r="G21" s="11">
        <v>871.598621</v>
      </c>
      <c r="H21" s="11">
        <v>1748.698865</v>
      </c>
      <c r="I21" s="11">
        <v>3618.020897</v>
      </c>
      <c r="J21" s="11">
        <v>282.331792</v>
      </c>
      <c r="K21" s="11">
        <v>344.037976</v>
      </c>
      <c r="L21" s="11">
        <v>20.433754</v>
      </c>
      <c r="M21" s="11">
        <v>36.773874</v>
      </c>
      <c r="N21" s="11">
        <v>1.598843</v>
      </c>
      <c r="O21" s="11">
        <v>129.196218</v>
      </c>
      <c r="P21" s="11">
        <v>88.253298</v>
      </c>
      <c r="Q21" s="11">
        <v>9193.160265</v>
      </c>
      <c r="R21" s="11">
        <v>150.468616</v>
      </c>
      <c r="S21" s="11">
        <v>9343.628881</v>
      </c>
      <c r="T21" s="11" t="str">
        <f>VLOOKUP(C21,Thai_Pop!$C$1:$I$2479,6,FALSE)</f>
        <v>#N/A</v>
      </c>
      <c r="U21" s="11" t="str">
        <f>VLOOKUP(C21,Thai_Pop!$C$1:$I$2479,7,FALSE)</f>
        <v>#N/A</v>
      </c>
      <c r="V21" s="7" t="str">
        <f>VLOOKUP(C21,GDP!$C$1:$AD$131,26,FALSE)</f>
        <v>#N/A</v>
      </c>
      <c r="W21" s="7">
        <f>VLOOKUP(C21,Elec_Peak_Gen!$C$2:$F$469,2,FALSE)</f>
        <v>17205.2</v>
      </c>
      <c r="X21" s="7">
        <f>VLOOKUP(C21,Elec_Peak_Gen!$C$2:$F$469,4,FALSE)</f>
        <v>80.18</v>
      </c>
      <c r="Y21" s="7">
        <f>VLOOKUP(C21,Elec_Gen!$C$1:$R$469,16,FALSE)</f>
        <v>10263.59</v>
      </c>
      <c r="Z21" s="7" t="str">
        <f>vlookup(C21,EVCar!$J$5:$K$64,2,false)</f>
        <v>#N/A</v>
      </c>
      <c r="AA21" s="7">
        <f t="shared" si="2"/>
        <v>919.961119</v>
      </c>
      <c r="AB21" s="9">
        <f>HLOOKUP(B21,Temperature!A:N,18,FALSE)</f>
        <v>27.9</v>
      </c>
      <c r="AC21" s="11"/>
      <c r="AD21" s="11"/>
      <c r="AE21" s="11"/>
      <c r="AF21" s="11"/>
    </row>
    <row r="22" ht="15.75" customHeight="1">
      <c r="A22" s="7">
        <v>2003.0</v>
      </c>
      <c r="B22" s="10" t="s">
        <v>36</v>
      </c>
      <c r="C22" s="8" t="str">
        <f t="shared" si="1"/>
        <v>2003SEP</v>
      </c>
      <c r="D22" s="11">
        <v>567.479719</v>
      </c>
      <c r="E22" s="11">
        <v>1349.155854</v>
      </c>
      <c r="F22" s="11">
        <v>1916.635573</v>
      </c>
      <c r="G22" s="11">
        <v>853.473565</v>
      </c>
      <c r="H22" s="11">
        <v>1716.208263</v>
      </c>
      <c r="I22" s="11">
        <v>3444.349752</v>
      </c>
      <c r="J22" s="11">
        <v>258.515924</v>
      </c>
      <c r="K22" s="11">
        <v>329.68383</v>
      </c>
      <c r="L22" s="11">
        <v>9.606603</v>
      </c>
      <c r="M22" s="11">
        <v>36.197156</v>
      </c>
      <c r="N22" s="11">
        <v>1.931424</v>
      </c>
      <c r="O22" s="11">
        <v>140.207545</v>
      </c>
      <c r="P22" s="11">
        <v>88.41882</v>
      </c>
      <c r="Q22" s="11">
        <v>8795.228455</v>
      </c>
      <c r="R22" s="11">
        <v>145.311864</v>
      </c>
      <c r="S22" s="11">
        <v>8940.540319</v>
      </c>
      <c r="T22" s="11" t="str">
        <f>VLOOKUP(C22,Thai_Pop!$C$1:$I$2479,6,FALSE)</f>
        <v>#N/A</v>
      </c>
      <c r="U22" s="11" t="str">
        <f>VLOOKUP(C22,Thai_Pop!$C$1:$I$2479,7,FALSE)</f>
        <v>#N/A</v>
      </c>
      <c r="V22" s="7">
        <f>VLOOKUP(C22,GDP!$C$1:$AD$131,26,FALSE)</f>
        <v>1558177</v>
      </c>
      <c r="W22" s="7">
        <f>VLOOKUP(C22,Elec_Peak_Gen!$C$2:$F$469,2,FALSE)</f>
        <v>16816.2</v>
      </c>
      <c r="X22" s="7">
        <f>VLOOKUP(C22,Elec_Peak_Gen!$C$2:$F$469,4,FALSE)</f>
        <v>82.28</v>
      </c>
      <c r="Y22" s="7">
        <f>VLOOKUP(C22,Elec_Gen!$C$1:$R$469,16,FALSE)</f>
        <v>9961.816</v>
      </c>
      <c r="Z22" s="7" t="str">
        <f>vlookup(C22,EVCar!$J$5:$K$64,2,false)</f>
        <v>#N/A</v>
      </c>
      <c r="AA22" s="7">
        <f t="shared" si="2"/>
        <v>1021.275681</v>
      </c>
      <c r="AB22" s="9">
        <f>HLOOKUP(B22,Temperature!A:N,18,FALSE)</f>
        <v>27.6</v>
      </c>
      <c r="AC22" s="11"/>
      <c r="AD22" s="11"/>
      <c r="AE22" s="11"/>
      <c r="AF22" s="11"/>
    </row>
    <row r="23" ht="15.75" customHeight="1">
      <c r="A23" s="7">
        <v>2003.0</v>
      </c>
      <c r="B23" s="10" t="s">
        <v>37</v>
      </c>
      <c r="C23" s="8" t="str">
        <f t="shared" si="1"/>
        <v>2003OCT</v>
      </c>
      <c r="D23" s="11">
        <v>603.121122</v>
      </c>
      <c r="E23" s="11">
        <v>1407.944336</v>
      </c>
      <c r="F23" s="11">
        <v>2011.065458</v>
      </c>
      <c r="G23" s="11">
        <v>896.053965</v>
      </c>
      <c r="H23" s="11">
        <v>1748.284373</v>
      </c>
      <c r="I23" s="11">
        <v>3629.865812</v>
      </c>
      <c r="J23" s="11">
        <v>273.245358</v>
      </c>
      <c r="K23" s="11">
        <v>325.605981</v>
      </c>
      <c r="L23" s="11">
        <v>14.072119</v>
      </c>
      <c r="M23" s="11">
        <v>37.802247</v>
      </c>
      <c r="N23" s="11">
        <v>1.556177</v>
      </c>
      <c r="O23" s="11">
        <v>135.986442</v>
      </c>
      <c r="P23" s="11">
        <v>95.623439</v>
      </c>
      <c r="Q23" s="11">
        <v>9169.161371</v>
      </c>
      <c r="R23" s="11">
        <v>151.073694</v>
      </c>
      <c r="S23" s="11">
        <v>9320.235065</v>
      </c>
      <c r="T23" s="11" t="str">
        <f>VLOOKUP(C23,Thai_Pop!$C$1:$I$2479,6,FALSE)</f>
        <v>#N/A</v>
      </c>
      <c r="U23" s="11" t="str">
        <f>VLOOKUP(C23,Thai_Pop!$C$1:$I$2479,7,FALSE)</f>
        <v>#N/A</v>
      </c>
      <c r="V23" s="7" t="str">
        <f>VLOOKUP(C23,GDP!$C$1:$AD$131,26,FALSE)</f>
        <v>#N/A</v>
      </c>
      <c r="W23" s="7">
        <f>VLOOKUP(C23,Elec_Peak_Gen!$C$2:$F$469,2,FALSE)</f>
        <v>16988.9</v>
      </c>
      <c r="X23" s="7">
        <f>VLOOKUP(C23,Elec_Peak_Gen!$C$2:$F$469,4,FALSE)</f>
        <v>81.22</v>
      </c>
      <c r="Y23" s="7">
        <f>VLOOKUP(C23,Elec_Gen!$C$1:$R$469,16,FALSE)</f>
        <v>10266.441</v>
      </c>
      <c r="Z23" s="7" t="str">
        <f>vlookup(C23,EVCar!$J$5:$K$64,2,false)</f>
        <v>#N/A</v>
      </c>
      <c r="AA23" s="7">
        <f t="shared" si="2"/>
        <v>946.205935</v>
      </c>
      <c r="AB23" s="9">
        <f>HLOOKUP(B23,Temperature!A:N,18,FALSE)</f>
        <v>27.2</v>
      </c>
      <c r="AC23" s="11"/>
      <c r="AD23" s="11"/>
      <c r="AE23" s="11"/>
      <c r="AF23" s="11"/>
    </row>
    <row r="24" ht="15.75" customHeight="1">
      <c r="A24" s="7">
        <v>2003.0</v>
      </c>
      <c r="B24" s="10" t="s">
        <v>38</v>
      </c>
      <c r="C24" s="8" t="str">
        <f t="shared" si="1"/>
        <v>2003NOV</v>
      </c>
      <c r="D24" s="11">
        <v>558.712305</v>
      </c>
      <c r="E24" s="11">
        <v>1380.309822</v>
      </c>
      <c r="F24" s="11">
        <v>1939.022127</v>
      </c>
      <c r="G24" s="11">
        <v>866.166109</v>
      </c>
      <c r="H24" s="11">
        <v>1747.740041</v>
      </c>
      <c r="I24" s="11">
        <v>3559.045973</v>
      </c>
      <c r="J24" s="11">
        <v>276.90657</v>
      </c>
      <c r="K24" s="11">
        <v>334.804228</v>
      </c>
      <c r="L24" s="11">
        <v>17.781716</v>
      </c>
      <c r="M24" s="11">
        <v>36.414448</v>
      </c>
      <c r="N24" s="11">
        <v>2.538233</v>
      </c>
      <c r="O24" s="11">
        <v>123.518135</v>
      </c>
      <c r="P24" s="11">
        <v>95.443449</v>
      </c>
      <c r="Q24" s="11">
        <v>8999.381029</v>
      </c>
      <c r="R24" s="11">
        <v>151.206236</v>
      </c>
      <c r="S24" s="11">
        <v>9150.587265</v>
      </c>
      <c r="T24" s="11" t="str">
        <f>VLOOKUP(C24,Thai_Pop!$C$1:$I$2479,6,FALSE)</f>
        <v>#N/A</v>
      </c>
      <c r="U24" s="11" t="str">
        <f>VLOOKUP(C24,Thai_Pop!$C$1:$I$2479,7,FALSE)</f>
        <v>#N/A</v>
      </c>
      <c r="V24" s="7" t="str">
        <f>VLOOKUP(C24,GDP!$C$1:$AD$131,26,FALSE)</f>
        <v>#N/A</v>
      </c>
      <c r="W24" s="7">
        <f>VLOOKUP(C24,Elec_Peak_Gen!$C$2:$F$469,2,FALSE)</f>
        <v>17369.4</v>
      </c>
      <c r="X24" s="7">
        <f>VLOOKUP(C24,Elec_Peak_Gen!$C$2:$F$469,4,FALSE)</f>
        <v>70.89</v>
      </c>
      <c r="Y24" s="7">
        <f>VLOOKUP(C24,Elec_Gen!$C$1:$R$469,16,FALSE)</f>
        <v>9985.141</v>
      </c>
      <c r="Z24" s="7" t="str">
        <f>vlookup(C24,EVCar!$J$5:$K$64,2,false)</f>
        <v>#N/A</v>
      </c>
      <c r="AA24" s="7">
        <f t="shared" si="2"/>
        <v>834.553735</v>
      </c>
      <c r="AB24" s="9">
        <f>HLOOKUP(B24,Temperature!A:N,18,FALSE)</f>
        <v>26.4</v>
      </c>
      <c r="AC24" s="11"/>
      <c r="AD24" s="11"/>
      <c r="AE24" s="11"/>
      <c r="AF24" s="11"/>
    </row>
    <row r="25" ht="15.75" customHeight="1">
      <c r="A25" s="7">
        <v>2003.0</v>
      </c>
      <c r="B25" s="10" t="s">
        <v>39</v>
      </c>
      <c r="C25" s="8" t="str">
        <f t="shared" si="1"/>
        <v>2003DEC</v>
      </c>
      <c r="D25" s="11">
        <v>533.617451</v>
      </c>
      <c r="E25" s="11">
        <v>1222.878444</v>
      </c>
      <c r="F25" s="11">
        <v>1756.495895</v>
      </c>
      <c r="G25" s="11">
        <v>799.762059</v>
      </c>
      <c r="H25" s="11">
        <v>1615.993185</v>
      </c>
      <c r="I25" s="11">
        <v>3401.611306</v>
      </c>
      <c r="J25" s="11">
        <v>250.893063</v>
      </c>
      <c r="K25" s="11">
        <v>241.322959</v>
      </c>
      <c r="L25" s="11">
        <v>19.003434</v>
      </c>
      <c r="M25" s="11">
        <v>38.634746</v>
      </c>
      <c r="N25" s="11">
        <v>1.167437</v>
      </c>
      <c r="O25" s="11">
        <v>137.5371</v>
      </c>
      <c r="P25" s="11">
        <v>99.055659</v>
      </c>
      <c r="Q25" s="11">
        <v>8361.476843</v>
      </c>
      <c r="R25" s="11">
        <v>164.801168</v>
      </c>
      <c r="S25" s="11">
        <v>8526.278011</v>
      </c>
      <c r="T25" s="11">
        <f>VLOOKUP(C25,Thai_Pop!$C$1:$I$2479,6,FALSE)</f>
        <v>63192694</v>
      </c>
      <c r="U25" s="11">
        <f>VLOOKUP(C25,Thai_Pop!$C$1:$I$2479,7,FALSE)</f>
        <v>17853423</v>
      </c>
      <c r="V25" s="7">
        <f>VLOOKUP(C25,GDP!$C$1:$AD$131,26,FALSE)</f>
        <v>1660465</v>
      </c>
      <c r="W25" s="7">
        <f>VLOOKUP(C25,Elec_Peak_Gen!$C$2:$F$469,2,FALSE)</f>
        <v>16982.8</v>
      </c>
      <c r="X25" s="7">
        <f>VLOOKUP(C25,Elec_Peak_Gen!$C$2:$F$469,4,FALSE)</f>
        <v>74.03</v>
      </c>
      <c r="Y25" s="7">
        <f>VLOOKUP(C25,Elec_Gen!$C$1:$R$469,16,FALSE)</f>
        <v>9354.434</v>
      </c>
      <c r="Z25" s="7" t="str">
        <f>vlookup(C25,EVCar!$J$5:$K$64,2,false)</f>
        <v>#N/A</v>
      </c>
      <c r="AA25" s="7">
        <f t="shared" si="2"/>
        <v>828.155989</v>
      </c>
      <c r="AB25" s="9">
        <f>HLOOKUP(B25,Temperature!A:N,18,FALSE)</f>
        <v>25.3</v>
      </c>
      <c r="AC25" s="11"/>
      <c r="AD25" s="11"/>
      <c r="AE25" s="11"/>
      <c r="AF25" s="11"/>
    </row>
    <row r="26" ht="15.75" customHeight="1">
      <c r="A26" s="7">
        <v>2004.0</v>
      </c>
      <c r="B26" s="10" t="s">
        <v>28</v>
      </c>
      <c r="C26" s="8" t="str">
        <f t="shared" si="1"/>
        <v>2004JAN</v>
      </c>
      <c r="D26" s="11">
        <v>547.190106</v>
      </c>
      <c r="E26" s="11">
        <v>1207.822933</v>
      </c>
      <c r="F26" s="11">
        <v>1755.013039</v>
      </c>
      <c r="G26" s="11">
        <v>794.73033646</v>
      </c>
      <c r="H26" s="11">
        <v>1562.179978</v>
      </c>
      <c r="I26" s="11">
        <v>3446.680219</v>
      </c>
      <c r="J26" s="11">
        <v>271.667465</v>
      </c>
      <c r="K26" s="11">
        <v>273.677472</v>
      </c>
      <c r="L26" s="11">
        <v>27.698104</v>
      </c>
      <c r="M26" s="11">
        <v>34.728061</v>
      </c>
      <c r="N26" s="11">
        <v>3.10448</v>
      </c>
      <c r="O26" s="11">
        <v>157.576253</v>
      </c>
      <c r="P26" s="11">
        <v>98.967957</v>
      </c>
      <c r="Q26" s="11">
        <v>8426.02336446</v>
      </c>
      <c r="R26" s="11">
        <v>143.530598</v>
      </c>
      <c r="S26" s="11">
        <v>8569.55396246</v>
      </c>
      <c r="T26" s="11" t="str">
        <f>VLOOKUP(C26,Thai_Pop!$C$1:$I$2479,6,FALSE)</f>
        <v>#N/A</v>
      </c>
      <c r="U26" s="11" t="str">
        <f>VLOOKUP(C26,Thai_Pop!$C$1:$I$2479,7,FALSE)</f>
        <v>#N/A</v>
      </c>
      <c r="V26" s="7" t="str">
        <f>VLOOKUP(C26,GDP!$C$1:$AD$131,26,FALSE)</f>
        <v>#N/A</v>
      </c>
      <c r="W26" s="7">
        <f>VLOOKUP(C26,Elec_Peak_Gen!$C$2:$F$469,2,FALSE)</f>
        <v>16831.7</v>
      </c>
      <c r="X26" s="7">
        <f>VLOOKUP(C26,Elec_Peak_Gen!$C$2:$F$469,4,FALSE)</f>
        <v>76.55</v>
      </c>
      <c r="Y26" s="7">
        <f>VLOOKUP(C26,Elec_Gen!$C$1:$R$469,16,FALSE)</f>
        <v>9586.195</v>
      </c>
      <c r="Z26" s="7" t="str">
        <f>vlookup(C26,EVCar!$J$5:$K$64,2,false)</f>
        <v>#N/A</v>
      </c>
      <c r="AA26" s="7">
        <f t="shared" si="2"/>
        <v>1016.641038</v>
      </c>
      <c r="AB26" s="9">
        <f>HLOOKUP(B26,Temperature!A:N,18,FALSE)</f>
        <v>25.4</v>
      </c>
      <c r="AC26" s="11"/>
      <c r="AD26" s="11"/>
      <c r="AE26" s="11"/>
      <c r="AF26" s="11"/>
    </row>
    <row r="27" ht="15.75" customHeight="1">
      <c r="A27" s="7">
        <v>2004.0</v>
      </c>
      <c r="B27" s="10" t="s">
        <v>29</v>
      </c>
      <c r="C27" s="8" t="str">
        <f t="shared" si="1"/>
        <v>2004FEB</v>
      </c>
      <c r="D27" s="11">
        <v>523.790884</v>
      </c>
      <c r="E27" s="11">
        <v>1190.914675</v>
      </c>
      <c r="F27" s="11">
        <v>1714.705559</v>
      </c>
      <c r="G27" s="11">
        <v>790.586456</v>
      </c>
      <c r="H27" s="11">
        <v>1537.362753</v>
      </c>
      <c r="I27" s="11">
        <v>3633.863459</v>
      </c>
      <c r="J27" s="11">
        <v>256.780186</v>
      </c>
      <c r="K27" s="11">
        <v>280.41625</v>
      </c>
      <c r="L27" s="11">
        <v>25.495165</v>
      </c>
      <c r="M27" s="11">
        <v>38.280023</v>
      </c>
      <c r="N27" s="11">
        <v>0.121565</v>
      </c>
      <c r="O27" s="11">
        <v>143.072429</v>
      </c>
      <c r="P27" s="11">
        <v>98.16387</v>
      </c>
      <c r="Q27" s="11">
        <v>8518.847715</v>
      </c>
      <c r="R27" s="11">
        <v>155.30722534</v>
      </c>
      <c r="S27" s="11">
        <v>8674.15494034</v>
      </c>
      <c r="T27" s="11" t="str">
        <f>VLOOKUP(C27,Thai_Pop!$C$1:$I$2479,6,FALSE)</f>
        <v>#N/A</v>
      </c>
      <c r="U27" s="11" t="str">
        <f>VLOOKUP(C27,Thai_Pop!$C$1:$I$2479,7,FALSE)</f>
        <v>#N/A</v>
      </c>
      <c r="V27" s="7" t="str">
        <f>VLOOKUP(C27,GDP!$C$1:$AD$131,26,FALSE)</f>
        <v>#N/A</v>
      </c>
      <c r="W27" s="7">
        <f>VLOOKUP(C27,Elec_Peak_Gen!$C$2:$F$469,2,FALSE)</f>
        <v>17672.3</v>
      </c>
      <c r="X27" s="7">
        <f>VLOOKUP(C27,Elec_Peak_Gen!$C$2:$F$469,4,FALSE)</f>
        <v>77.94</v>
      </c>
      <c r="Y27" s="7">
        <f>VLOOKUP(C27,Elec_Gen!$C$1:$R$469,16,FALSE)</f>
        <v>9586.028</v>
      </c>
      <c r="Z27" s="7" t="str">
        <f>vlookup(C27,EVCar!$J$5:$K$64,2,false)</f>
        <v>#N/A</v>
      </c>
      <c r="AA27" s="7">
        <f t="shared" si="2"/>
        <v>911.8730597</v>
      </c>
      <c r="AB27" s="9">
        <f>HLOOKUP(B27,Temperature!A:N,18,FALSE)</f>
        <v>26.8</v>
      </c>
      <c r="AC27" s="11"/>
      <c r="AD27" s="11"/>
      <c r="AE27" s="11"/>
      <c r="AF27" s="11"/>
    </row>
    <row r="28" ht="15.75" customHeight="1">
      <c r="A28" s="7">
        <v>2004.0</v>
      </c>
      <c r="B28" s="10" t="s">
        <v>30</v>
      </c>
      <c r="C28" s="8" t="str">
        <f t="shared" si="1"/>
        <v>2004MAR</v>
      </c>
      <c r="D28" s="11">
        <v>641.263768</v>
      </c>
      <c r="E28" s="11">
        <v>1453.126804</v>
      </c>
      <c r="F28" s="11">
        <v>2094.390572</v>
      </c>
      <c r="G28" s="11">
        <v>930.870654</v>
      </c>
      <c r="H28" s="11">
        <v>1745.18886084</v>
      </c>
      <c r="I28" s="11">
        <v>3964.52415</v>
      </c>
      <c r="J28" s="11">
        <v>298.185644</v>
      </c>
      <c r="K28" s="11">
        <v>314.914573</v>
      </c>
      <c r="L28" s="11">
        <v>33.288955</v>
      </c>
      <c r="M28" s="11">
        <v>41.189165</v>
      </c>
      <c r="N28" s="11">
        <v>0.967416</v>
      </c>
      <c r="O28" s="11">
        <v>150.322505</v>
      </c>
      <c r="P28" s="11">
        <v>99.630698</v>
      </c>
      <c r="Q28" s="11">
        <v>9673.47319284</v>
      </c>
      <c r="R28" s="11">
        <v>159.101138</v>
      </c>
      <c r="S28" s="11">
        <v>9832.57433084</v>
      </c>
      <c r="T28" s="11" t="str">
        <f>VLOOKUP(C28,Thai_Pop!$C$1:$I$2479,6,FALSE)</f>
        <v>#N/A</v>
      </c>
      <c r="U28" s="11" t="str">
        <f>VLOOKUP(C28,Thai_Pop!$C$1:$I$2479,7,FALSE)</f>
        <v>#N/A</v>
      </c>
      <c r="V28" s="7">
        <f>VLOOKUP(C28,GDP!$C$1:$AD$131,26,FALSE)</f>
        <v>1693076</v>
      </c>
      <c r="W28" s="7">
        <f>VLOOKUP(C28,Elec_Peak_Gen!$C$2:$F$469,2,FALSE)</f>
        <v>19325.8</v>
      </c>
      <c r="X28" s="7">
        <f>VLOOKUP(C28,Elec_Peak_Gen!$C$2:$F$469,4,FALSE)</f>
        <v>77.91</v>
      </c>
      <c r="Y28" s="7">
        <f>VLOOKUP(C28,Elec_Gen!$C$1:$R$469,16,FALSE)</f>
        <v>11201.64</v>
      </c>
      <c r="Z28" s="7" t="str">
        <f>vlookup(C28,EVCar!$J$5:$K$64,2,false)</f>
        <v>#N/A</v>
      </c>
      <c r="AA28" s="7">
        <f t="shared" si="2"/>
        <v>1369.065669</v>
      </c>
      <c r="AB28" s="9">
        <f>HLOOKUP(B28,Temperature!A:N,18,FALSE)</f>
        <v>28.5</v>
      </c>
      <c r="AC28" s="11"/>
      <c r="AD28" s="11"/>
      <c r="AE28" s="11"/>
      <c r="AF28" s="11"/>
    </row>
    <row r="29" ht="15.75" customHeight="1">
      <c r="A29" s="7">
        <v>2004.0</v>
      </c>
      <c r="B29" s="10" t="s">
        <v>31</v>
      </c>
      <c r="C29" s="8" t="str">
        <f t="shared" si="1"/>
        <v>2004APR</v>
      </c>
      <c r="D29" s="11">
        <v>714.534384</v>
      </c>
      <c r="E29" s="11">
        <v>1639.97337</v>
      </c>
      <c r="F29" s="11">
        <v>2354.507754</v>
      </c>
      <c r="G29" s="11">
        <v>983.541366</v>
      </c>
      <c r="H29" s="11">
        <v>1639.838183</v>
      </c>
      <c r="I29" s="11">
        <v>3659.73331</v>
      </c>
      <c r="J29" s="11">
        <v>317.786827</v>
      </c>
      <c r="K29" s="11">
        <v>320.117339</v>
      </c>
      <c r="L29" s="11">
        <v>29.415242</v>
      </c>
      <c r="M29" s="11">
        <v>40.777789</v>
      </c>
      <c r="N29" s="11">
        <v>6.987015</v>
      </c>
      <c r="O29" s="11">
        <v>140.968925</v>
      </c>
      <c r="P29" s="11">
        <v>98.54825</v>
      </c>
      <c r="Q29" s="11">
        <v>9592.222</v>
      </c>
      <c r="R29" s="11">
        <v>138.46583</v>
      </c>
      <c r="S29" s="11">
        <v>9730.68783</v>
      </c>
      <c r="T29" s="11" t="str">
        <f>VLOOKUP(C29,Thai_Pop!$C$1:$I$2479,6,FALSE)</f>
        <v>#N/A</v>
      </c>
      <c r="U29" s="11" t="str">
        <f>VLOOKUP(C29,Thai_Pop!$C$1:$I$2479,7,FALSE)</f>
        <v>#N/A</v>
      </c>
      <c r="V29" s="7" t="str">
        <f>VLOOKUP(C29,GDP!$C$1:$AD$131,26,FALSE)</f>
        <v>#N/A</v>
      </c>
      <c r="W29" s="7">
        <f>VLOOKUP(C29,Elec_Peak_Gen!$C$2:$F$469,2,FALSE)</f>
        <v>19252.1</v>
      </c>
      <c r="X29" s="7">
        <f>VLOOKUP(C29,Elec_Peak_Gen!$C$2:$F$469,4,FALSE)</f>
        <v>77.74</v>
      </c>
      <c r="Y29" s="7">
        <f>VLOOKUP(C29,Elec_Gen!$C$1:$R$469,16,FALSE)</f>
        <v>10776.631</v>
      </c>
      <c r="Z29" s="7" t="str">
        <f>vlookup(C29,EVCar!$J$5:$K$64,2,false)</f>
        <v>#N/A</v>
      </c>
      <c r="AA29" s="7">
        <f t="shared" si="2"/>
        <v>1045.94317</v>
      </c>
      <c r="AB29" s="9">
        <f>HLOOKUP(B29,Temperature!A:N,18,FALSE)</f>
        <v>29.6</v>
      </c>
      <c r="AC29" s="11"/>
      <c r="AD29" s="11"/>
      <c r="AE29" s="11"/>
      <c r="AF29" s="11"/>
    </row>
    <row r="30" ht="15.75" customHeight="1">
      <c r="A30" s="7">
        <v>2004.0</v>
      </c>
      <c r="B30" s="10" t="s">
        <v>32</v>
      </c>
      <c r="C30" s="8" t="str">
        <f t="shared" si="1"/>
        <v>2004MAY</v>
      </c>
      <c r="D30" s="11">
        <v>703.079885</v>
      </c>
      <c r="E30" s="11">
        <v>1594.646613</v>
      </c>
      <c r="F30" s="11">
        <v>2297.726498</v>
      </c>
      <c r="G30" s="11">
        <v>990.489011</v>
      </c>
      <c r="H30" s="11">
        <v>1819.069548</v>
      </c>
      <c r="I30" s="11">
        <v>3975.556576</v>
      </c>
      <c r="J30" s="11">
        <v>305.63912</v>
      </c>
      <c r="K30" s="11">
        <v>326.183651</v>
      </c>
      <c r="L30" s="11">
        <v>16.238015</v>
      </c>
      <c r="M30" s="11">
        <v>42.871768</v>
      </c>
      <c r="N30" s="11">
        <v>2.026649</v>
      </c>
      <c r="O30" s="11">
        <v>141.11256</v>
      </c>
      <c r="P30" s="11">
        <v>98.757508</v>
      </c>
      <c r="Q30" s="11">
        <v>10015.670904</v>
      </c>
      <c r="R30" s="11">
        <v>154.891047</v>
      </c>
      <c r="S30" s="11">
        <v>10170.561951</v>
      </c>
      <c r="T30" s="11" t="str">
        <f>VLOOKUP(C30,Thai_Pop!$C$1:$I$2479,6,FALSE)</f>
        <v>#N/A</v>
      </c>
      <c r="U30" s="11" t="str">
        <f>VLOOKUP(C30,Thai_Pop!$C$1:$I$2479,7,FALSE)</f>
        <v>#N/A</v>
      </c>
      <c r="V30" s="7" t="str">
        <f>VLOOKUP(C30,GDP!$C$1:$AD$131,26,FALSE)</f>
        <v>#N/A</v>
      </c>
      <c r="W30" s="7">
        <f>VLOOKUP(C30,Elec_Peak_Gen!$C$2:$F$469,2,FALSE)</f>
        <v>18373.5</v>
      </c>
      <c r="X30" s="7">
        <f>VLOOKUP(C30,Elec_Peak_Gen!$C$2:$F$469,4,FALSE)</f>
        <v>81.76</v>
      </c>
      <c r="Y30" s="7">
        <f>VLOOKUP(C30,Elec_Gen!$C$1:$R$469,16,FALSE)</f>
        <v>11176.696</v>
      </c>
      <c r="Z30" s="7" t="str">
        <f>vlookup(C30,EVCar!$J$5:$K$64,2,false)</f>
        <v>#N/A</v>
      </c>
      <c r="AA30" s="7">
        <f t="shared" si="2"/>
        <v>1006.134049</v>
      </c>
      <c r="AB30" s="9">
        <f>HLOOKUP(B30,Temperature!A:N,18,FALSE)</f>
        <v>29.1</v>
      </c>
      <c r="AC30" s="11"/>
      <c r="AD30" s="11"/>
      <c r="AE30" s="11"/>
      <c r="AF30" s="11"/>
    </row>
    <row r="31" ht="15.75" customHeight="1">
      <c r="A31" s="7">
        <v>2004.0</v>
      </c>
      <c r="B31" s="10" t="s">
        <v>33</v>
      </c>
      <c r="C31" s="8" t="str">
        <f t="shared" si="1"/>
        <v>2004JUN</v>
      </c>
      <c r="D31" s="11">
        <v>617.655089</v>
      </c>
      <c r="E31" s="11">
        <v>1471.072958</v>
      </c>
      <c r="F31" s="11">
        <v>2088.728047</v>
      </c>
      <c r="G31" s="11">
        <v>934.301518</v>
      </c>
      <c r="H31" s="11">
        <v>1680.575203</v>
      </c>
      <c r="I31" s="11">
        <v>3873.24145</v>
      </c>
      <c r="J31" s="11">
        <v>274.254984</v>
      </c>
      <c r="K31" s="11">
        <v>346.461176</v>
      </c>
      <c r="L31" s="11">
        <v>10.102518</v>
      </c>
      <c r="M31" s="11">
        <v>40.880217</v>
      </c>
      <c r="N31" s="11">
        <v>1.704784</v>
      </c>
      <c r="O31" s="11">
        <v>144.799935</v>
      </c>
      <c r="P31" s="11">
        <v>97.605021</v>
      </c>
      <c r="Q31" s="11">
        <v>9492.654853</v>
      </c>
      <c r="R31" s="11">
        <v>164.084975</v>
      </c>
      <c r="S31" s="11">
        <v>9656.739828</v>
      </c>
      <c r="T31" s="11" t="str">
        <f>VLOOKUP(C31,Thai_Pop!$C$1:$I$2479,6,FALSE)</f>
        <v>#N/A</v>
      </c>
      <c r="U31" s="11" t="str">
        <f>VLOOKUP(C31,Thai_Pop!$C$1:$I$2479,7,FALSE)</f>
        <v>#N/A</v>
      </c>
      <c r="V31" s="7">
        <f>VLOOKUP(C31,GDP!$C$1:$AD$131,26,FALSE)</f>
        <v>1683225</v>
      </c>
      <c r="W31" s="7">
        <f>VLOOKUP(C31,Elec_Peak_Gen!$C$2:$F$469,2,FALSE)</f>
        <v>18131.3</v>
      </c>
      <c r="X31" s="7">
        <f>VLOOKUP(C31,Elec_Peak_Gen!$C$2:$F$469,4,FALSE)</f>
        <v>81.57</v>
      </c>
      <c r="Y31" s="7">
        <f>VLOOKUP(C31,Elec_Gen!$C$1:$R$469,16,FALSE)</f>
        <v>10648.426</v>
      </c>
      <c r="Z31" s="7" t="str">
        <f>vlookup(C31,EVCar!$J$5:$K$64,2,false)</f>
        <v>#N/A</v>
      </c>
      <c r="AA31" s="7">
        <f t="shared" si="2"/>
        <v>991.686172</v>
      </c>
      <c r="AB31" s="9">
        <f>HLOOKUP(B31,Temperature!A:N,18,FALSE)</f>
        <v>28.6</v>
      </c>
      <c r="AC31" s="11"/>
      <c r="AD31" s="11"/>
      <c r="AE31" s="11"/>
      <c r="AF31" s="11"/>
    </row>
    <row r="32" ht="15.75" customHeight="1">
      <c r="A32" s="7">
        <v>2004.0</v>
      </c>
      <c r="B32" s="10" t="s">
        <v>34</v>
      </c>
      <c r="C32" s="8" t="str">
        <f t="shared" si="1"/>
        <v>2004JUL</v>
      </c>
      <c r="D32" s="11">
        <v>606.080972</v>
      </c>
      <c r="E32" s="11">
        <v>1525.010058</v>
      </c>
      <c r="F32" s="11">
        <v>2131.09103</v>
      </c>
      <c r="G32" s="11">
        <v>949.259557</v>
      </c>
      <c r="H32" s="11">
        <v>1783.920791</v>
      </c>
      <c r="I32" s="11">
        <v>3997.505079</v>
      </c>
      <c r="J32" s="11">
        <v>300.970679</v>
      </c>
      <c r="K32" s="11">
        <v>340.566135</v>
      </c>
      <c r="L32" s="11">
        <v>20.921656</v>
      </c>
      <c r="M32" s="11">
        <v>42.975975</v>
      </c>
      <c r="N32" s="11">
        <v>4.923708</v>
      </c>
      <c r="O32" s="11">
        <v>156.549451</v>
      </c>
      <c r="P32" s="11">
        <v>99.005148</v>
      </c>
      <c r="Q32" s="11">
        <v>9827.689209</v>
      </c>
      <c r="R32" s="11">
        <v>173.39355</v>
      </c>
      <c r="S32" s="11">
        <v>10001.082759</v>
      </c>
      <c r="T32" s="11" t="str">
        <f>VLOOKUP(C32,Thai_Pop!$C$1:$I$2479,6,FALSE)</f>
        <v>#N/A</v>
      </c>
      <c r="U32" s="11" t="str">
        <f>VLOOKUP(C32,Thai_Pop!$C$1:$I$2479,7,FALSE)</f>
        <v>#N/A</v>
      </c>
      <c r="V32" s="7" t="str">
        <f>VLOOKUP(C32,GDP!$C$1:$AD$131,26,FALSE)</f>
        <v>#N/A</v>
      </c>
      <c r="W32" s="7">
        <f>VLOOKUP(C32,Elec_Peak_Gen!$C$2:$F$469,2,FALSE)</f>
        <v>17930.3</v>
      </c>
      <c r="X32" s="7">
        <f>VLOOKUP(C32,Elec_Peak_Gen!$C$2:$F$469,4,FALSE)</f>
        <v>83.26</v>
      </c>
      <c r="Y32" s="7">
        <f>VLOOKUP(C32,Elec_Gen!$C$1:$R$469,16,FALSE)</f>
        <v>11107.649</v>
      </c>
      <c r="Z32" s="7" t="str">
        <f>vlookup(C32,EVCar!$J$5:$K$64,2,false)</f>
        <v>#N/A</v>
      </c>
      <c r="AA32" s="7">
        <f t="shared" si="2"/>
        <v>1106.566241</v>
      </c>
      <c r="AB32" s="9">
        <f>HLOOKUP(B32,Temperature!A:N,18,FALSE)</f>
        <v>28.1</v>
      </c>
      <c r="AC32" s="11"/>
      <c r="AD32" s="11"/>
      <c r="AE32" s="11"/>
      <c r="AF32" s="11"/>
    </row>
    <row r="33" ht="15.75" customHeight="1">
      <c r="A33" s="7">
        <v>2004.0</v>
      </c>
      <c r="B33" s="10" t="s">
        <v>35</v>
      </c>
      <c r="C33" s="8" t="str">
        <f t="shared" si="1"/>
        <v>2004AUG</v>
      </c>
      <c r="D33" s="11">
        <v>598.856976</v>
      </c>
      <c r="E33" s="11">
        <v>1496.097627</v>
      </c>
      <c r="F33" s="11">
        <v>2094.954603</v>
      </c>
      <c r="G33" s="11">
        <v>931.747097</v>
      </c>
      <c r="H33" s="11">
        <v>1724.30204</v>
      </c>
      <c r="I33" s="11">
        <v>3990.149374</v>
      </c>
      <c r="J33" s="11">
        <v>300.438598</v>
      </c>
      <c r="K33" s="11">
        <v>339.519901</v>
      </c>
      <c r="L33" s="11">
        <v>7.716441</v>
      </c>
      <c r="M33" s="11">
        <v>41.083686</v>
      </c>
      <c r="N33" s="11">
        <v>3.286998</v>
      </c>
      <c r="O33" s="11">
        <v>132.119565</v>
      </c>
      <c r="P33" s="11">
        <v>99.247854</v>
      </c>
      <c r="Q33" s="11">
        <v>9664.566157</v>
      </c>
      <c r="R33" s="11">
        <v>158.853104</v>
      </c>
      <c r="S33" s="11">
        <v>9823.419261</v>
      </c>
      <c r="T33" s="11" t="str">
        <f>VLOOKUP(C33,Thai_Pop!$C$1:$I$2479,6,FALSE)</f>
        <v>#N/A</v>
      </c>
      <c r="U33" s="11" t="str">
        <f>VLOOKUP(C33,Thai_Pop!$C$1:$I$2479,7,FALSE)</f>
        <v>#N/A</v>
      </c>
      <c r="V33" s="7" t="str">
        <f>VLOOKUP(C33,GDP!$C$1:$AD$131,26,FALSE)</f>
        <v>#N/A</v>
      </c>
      <c r="W33" s="7">
        <f>VLOOKUP(C33,Elec_Peak_Gen!$C$2:$F$469,2,FALSE)</f>
        <v>18526.2</v>
      </c>
      <c r="X33" s="7">
        <f>VLOOKUP(C33,Elec_Peak_Gen!$C$2:$F$469,4,FALSE)</f>
        <v>79.25</v>
      </c>
      <c r="Y33" s="7">
        <f>VLOOKUP(C33,Elec_Gen!$C$1:$R$469,16,FALSE)</f>
        <v>10922.967</v>
      </c>
      <c r="Z33" s="7" t="str">
        <f>vlookup(C33,EVCar!$J$5:$K$64,2,false)</f>
        <v>#N/A</v>
      </c>
      <c r="AA33" s="7">
        <f t="shared" si="2"/>
        <v>1099.547739</v>
      </c>
      <c r="AB33" s="9">
        <f>HLOOKUP(B33,Temperature!A:N,18,FALSE)</f>
        <v>27.9</v>
      </c>
      <c r="AC33" s="11"/>
      <c r="AD33" s="11"/>
      <c r="AE33" s="11"/>
      <c r="AF33" s="11"/>
    </row>
    <row r="34" ht="15.75" customHeight="1">
      <c r="A34" s="7">
        <v>2004.0</v>
      </c>
      <c r="B34" s="10" t="s">
        <v>36</v>
      </c>
      <c r="C34" s="8" t="str">
        <f t="shared" si="1"/>
        <v>2004SEP</v>
      </c>
      <c r="D34" s="11">
        <v>609.152888</v>
      </c>
      <c r="E34" s="11">
        <v>1475.789099</v>
      </c>
      <c r="F34" s="11">
        <v>2084.941987</v>
      </c>
      <c r="G34" s="11">
        <v>941.584914</v>
      </c>
      <c r="H34" s="11">
        <v>1670.460823</v>
      </c>
      <c r="I34" s="11">
        <v>4032.739593</v>
      </c>
      <c r="J34" s="11">
        <v>280.455676</v>
      </c>
      <c r="K34" s="11">
        <v>347.969974</v>
      </c>
      <c r="L34" s="11">
        <v>10.976238</v>
      </c>
      <c r="M34" s="11">
        <v>44.808542</v>
      </c>
      <c r="N34" s="11">
        <v>6.754593</v>
      </c>
      <c r="O34" s="11">
        <v>124.904596</v>
      </c>
      <c r="P34" s="11">
        <v>98.586316</v>
      </c>
      <c r="Q34" s="11">
        <v>9644.183252</v>
      </c>
      <c r="R34" s="11">
        <v>161.744019</v>
      </c>
      <c r="S34" s="11">
        <v>9805.927271</v>
      </c>
      <c r="T34" s="11" t="str">
        <f>VLOOKUP(C34,Thai_Pop!$C$1:$I$2479,6,FALSE)</f>
        <v>#N/A</v>
      </c>
      <c r="U34" s="11" t="str">
        <f>VLOOKUP(C34,Thai_Pop!$C$1:$I$2479,7,FALSE)</f>
        <v>#N/A</v>
      </c>
      <c r="V34" s="7">
        <f>VLOOKUP(C34,GDP!$C$1:$AD$131,26,FALSE)</f>
        <v>1721028</v>
      </c>
      <c r="W34" s="7">
        <f>VLOOKUP(C34,Elec_Peak_Gen!$C$2:$F$469,2,FALSE)</f>
        <v>18229.7</v>
      </c>
      <c r="X34" s="7">
        <f>VLOOKUP(C34,Elec_Peak_Gen!$C$2:$F$469,4,FALSE)</f>
        <v>82.13</v>
      </c>
      <c r="Y34" s="7">
        <f>VLOOKUP(C34,Elec_Gen!$C$1:$R$469,16,FALSE)</f>
        <v>10780.237</v>
      </c>
      <c r="Z34" s="7" t="str">
        <f>vlookup(C34,EVCar!$J$5:$K$64,2,false)</f>
        <v>#N/A</v>
      </c>
      <c r="AA34" s="7">
        <f t="shared" si="2"/>
        <v>974.309729</v>
      </c>
      <c r="AB34" s="9">
        <f>HLOOKUP(B34,Temperature!A:N,18,FALSE)</f>
        <v>27.6</v>
      </c>
      <c r="AC34" s="11"/>
      <c r="AD34" s="11"/>
      <c r="AE34" s="11"/>
      <c r="AF34" s="11"/>
    </row>
    <row r="35" ht="15.75" customHeight="1">
      <c r="A35" s="7">
        <v>2004.0</v>
      </c>
      <c r="B35" s="10" t="s">
        <v>37</v>
      </c>
      <c r="C35" s="8" t="str">
        <f t="shared" si="1"/>
        <v>2004OCT</v>
      </c>
      <c r="D35" s="11">
        <v>604.021322</v>
      </c>
      <c r="E35" s="11">
        <v>1487.859721</v>
      </c>
      <c r="F35" s="11">
        <v>2091.881043</v>
      </c>
      <c r="G35" s="11">
        <v>961.437491</v>
      </c>
      <c r="H35" s="11">
        <v>1700.697488</v>
      </c>
      <c r="I35" s="11">
        <v>4154.745484</v>
      </c>
      <c r="J35" s="11">
        <v>294.404538</v>
      </c>
      <c r="K35" s="11">
        <v>322.45912</v>
      </c>
      <c r="L35" s="11">
        <v>24.203817</v>
      </c>
      <c r="M35" s="11">
        <v>43.388266</v>
      </c>
      <c r="N35" s="11">
        <v>4.612551</v>
      </c>
      <c r="O35" s="11">
        <v>180.457416</v>
      </c>
      <c r="P35" s="11">
        <v>99.428133</v>
      </c>
      <c r="Q35" s="11">
        <v>9877.715347</v>
      </c>
      <c r="R35" s="11">
        <v>165.014088</v>
      </c>
      <c r="S35" s="11">
        <v>10042.729435</v>
      </c>
      <c r="T35" s="11" t="str">
        <f>VLOOKUP(C35,Thai_Pop!$C$1:$I$2479,6,FALSE)</f>
        <v>#N/A</v>
      </c>
      <c r="U35" s="11" t="str">
        <f>VLOOKUP(C35,Thai_Pop!$C$1:$I$2479,7,FALSE)</f>
        <v>#N/A</v>
      </c>
      <c r="V35" s="7" t="str">
        <f>VLOOKUP(C35,GDP!$C$1:$AD$131,26,FALSE)</f>
        <v>#N/A</v>
      </c>
      <c r="W35" s="7">
        <f>VLOOKUP(C35,Elec_Peak_Gen!$C$2:$F$469,2,FALSE)</f>
        <v>18309.5</v>
      </c>
      <c r="X35" s="7">
        <f>VLOOKUP(C35,Elec_Peak_Gen!$C$2:$F$469,4,FALSE)</f>
        <v>81.18</v>
      </c>
      <c r="Y35" s="7">
        <f>VLOOKUP(C35,Elec_Gen!$C$1:$R$469,16,FALSE)</f>
        <v>11058.53</v>
      </c>
      <c r="Z35" s="7" t="str">
        <f>vlookup(C35,EVCar!$J$5:$K$64,2,false)</f>
        <v>#N/A</v>
      </c>
      <c r="AA35" s="7">
        <f t="shared" si="2"/>
        <v>1015.800565</v>
      </c>
      <c r="AB35" s="9">
        <f>HLOOKUP(B35,Temperature!A:N,18,FALSE)</f>
        <v>27.2</v>
      </c>
      <c r="AC35" s="11"/>
      <c r="AD35" s="11"/>
      <c r="AE35" s="11"/>
      <c r="AF35" s="11"/>
    </row>
    <row r="36" ht="15.75" customHeight="1">
      <c r="A36" s="7">
        <v>2004.0</v>
      </c>
      <c r="B36" s="10" t="s">
        <v>38</v>
      </c>
      <c r="C36" s="8" t="str">
        <f t="shared" si="1"/>
        <v>2004NOV</v>
      </c>
      <c r="D36" s="11">
        <v>594.927249</v>
      </c>
      <c r="E36" s="11">
        <v>1468.302742</v>
      </c>
      <c r="F36" s="11">
        <v>2063.229991</v>
      </c>
      <c r="G36" s="11">
        <v>958.806118</v>
      </c>
      <c r="H36" s="11">
        <v>1671.923895</v>
      </c>
      <c r="I36" s="11">
        <v>3967.54326</v>
      </c>
      <c r="J36" s="11">
        <v>292.076713</v>
      </c>
      <c r="K36" s="11">
        <v>319.741012</v>
      </c>
      <c r="L36" s="11">
        <v>22.970197</v>
      </c>
      <c r="M36" s="11">
        <v>44.055683</v>
      </c>
      <c r="N36" s="11">
        <v>5.722716</v>
      </c>
      <c r="O36" s="11">
        <v>161.98836</v>
      </c>
      <c r="P36" s="11">
        <v>97.769025</v>
      </c>
      <c r="Q36" s="11">
        <v>9605.82697</v>
      </c>
      <c r="R36" s="11">
        <v>126.624817</v>
      </c>
      <c r="S36" s="11">
        <v>9732.451787</v>
      </c>
      <c r="T36" s="11" t="str">
        <f>VLOOKUP(C36,Thai_Pop!$C$1:$I$2479,6,FALSE)</f>
        <v>#N/A</v>
      </c>
      <c r="U36" s="11" t="str">
        <f>VLOOKUP(C36,Thai_Pop!$C$1:$I$2479,7,FALSE)</f>
        <v>#N/A</v>
      </c>
      <c r="V36" s="7" t="str">
        <f>VLOOKUP(C36,GDP!$C$1:$AD$131,26,FALSE)</f>
        <v>#N/A</v>
      </c>
      <c r="W36" s="7">
        <f>VLOOKUP(C36,Elec_Peak_Gen!$C$2:$F$469,2,FALSE)</f>
        <v>18836.3</v>
      </c>
      <c r="X36" s="7">
        <f>VLOOKUP(C36,Elec_Peak_Gen!$C$2:$F$469,4,FALSE)</f>
        <v>79.29</v>
      </c>
      <c r="Y36" s="7">
        <f>VLOOKUP(C36,Elec_Gen!$C$1:$R$469,16,FALSE)</f>
        <v>10752.96</v>
      </c>
      <c r="Z36" s="7" t="str">
        <f>vlookup(C36,EVCar!$J$5:$K$64,2,false)</f>
        <v>#N/A</v>
      </c>
      <c r="AA36" s="7">
        <f t="shared" si="2"/>
        <v>1020.508213</v>
      </c>
      <c r="AB36" s="9">
        <f>HLOOKUP(B36,Temperature!A:N,18,FALSE)</f>
        <v>26.4</v>
      </c>
      <c r="AC36" s="11"/>
      <c r="AD36" s="11"/>
      <c r="AE36" s="11"/>
      <c r="AF36" s="11"/>
    </row>
    <row r="37" ht="15.75" customHeight="1">
      <c r="A37" s="7">
        <v>2004.0</v>
      </c>
      <c r="B37" s="10" t="s">
        <v>39</v>
      </c>
      <c r="C37" s="8" t="str">
        <f t="shared" si="1"/>
        <v>2004DEC</v>
      </c>
      <c r="D37" s="11">
        <v>550.540105</v>
      </c>
      <c r="E37" s="11">
        <v>1216.612657</v>
      </c>
      <c r="F37" s="11">
        <v>1767.152762</v>
      </c>
      <c r="G37" s="11">
        <v>865.92137</v>
      </c>
      <c r="H37" s="11">
        <v>1571.561021</v>
      </c>
      <c r="I37" s="11">
        <v>3800.8564</v>
      </c>
      <c r="J37" s="11">
        <v>266.791258</v>
      </c>
      <c r="K37" s="11">
        <v>282.446278</v>
      </c>
      <c r="L37" s="11">
        <v>21.73577</v>
      </c>
      <c r="M37" s="11">
        <v>40.248162</v>
      </c>
      <c r="N37" s="11">
        <v>1.567188</v>
      </c>
      <c r="O37" s="11">
        <v>184.079236</v>
      </c>
      <c r="P37" s="11">
        <v>98.378394</v>
      </c>
      <c r="Q37" s="11">
        <v>8900.737839</v>
      </c>
      <c r="R37" s="11">
        <v>160.48904</v>
      </c>
      <c r="S37" s="11">
        <v>9061.226879</v>
      </c>
      <c r="T37" s="11">
        <f>VLOOKUP(C37,Thai_Pop!$C$1:$I$2479,6,FALSE)</f>
        <v>61975636</v>
      </c>
      <c r="U37" s="11">
        <f>VLOOKUP(C37,Thai_Pop!$C$1:$I$2479,7,FALSE)</f>
        <v>18432937</v>
      </c>
      <c r="V37" s="7">
        <f>VLOOKUP(C37,GDP!$C$1:$AD$131,26,FALSE)</f>
        <v>1856953</v>
      </c>
      <c r="W37" s="7">
        <f>VLOOKUP(C37,Elec_Peak_Gen!$C$2:$F$469,2,FALSE)</f>
        <v>17361.9</v>
      </c>
      <c r="X37" s="7">
        <f>VLOOKUP(C37,Elec_Peak_Gen!$C$2:$F$469,4,FALSE)</f>
        <v>76.74</v>
      </c>
      <c r="Y37" s="7">
        <f>VLOOKUP(C37,Elec_Gen!$C$1:$R$469,16,FALSE)</f>
        <v>9912.555</v>
      </c>
      <c r="Z37" s="7" t="str">
        <f>vlookup(C37,EVCar!$J$5:$K$64,2,false)</f>
        <v>#N/A</v>
      </c>
      <c r="AA37" s="7">
        <f t="shared" si="2"/>
        <v>851.328121</v>
      </c>
      <c r="AB37" s="9">
        <f>HLOOKUP(B37,Temperature!A:N,18,FALSE)</f>
        <v>25.3</v>
      </c>
      <c r="AC37" s="11"/>
      <c r="AD37" s="11"/>
      <c r="AE37" s="11"/>
      <c r="AF37" s="11"/>
    </row>
    <row r="38" ht="15.75" customHeight="1">
      <c r="A38" s="7">
        <v>2005.0</v>
      </c>
      <c r="B38" s="10" t="s">
        <v>28</v>
      </c>
      <c r="C38" s="8" t="str">
        <f t="shared" si="1"/>
        <v>2005JAN</v>
      </c>
      <c r="D38" s="11">
        <v>548.597109</v>
      </c>
      <c r="E38" s="11">
        <v>1209.535996</v>
      </c>
      <c r="F38" s="11">
        <v>1758.133105</v>
      </c>
      <c r="G38" s="11">
        <v>855.129106</v>
      </c>
      <c r="H38" s="11">
        <v>1529.541441</v>
      </c>
      <c r="I38" s="11">
        <v>3892.322772</v>
      </c>
      <c r="J38" s="11">
        <v>257.169118</v>
      </c>
      <c r="K38" s="11">
        <v>270.918216</v>
      </c>
      <c r="L38" s="11">
        <v>29.310106</v>
      </c>
      <c r="M38" s="11">
        <v>40.222976</v>
      </c>
      <c r="N38" s="11">
        <v>8.728846</v>
      </c>
      <c r="O38" s="11">
        <v>187.633875</v>
      </c>
      <c r="P38" s="11">
        <v>109.007609</v>
      </c>
      <c r="Q38" s="11">
        <v>8938.11717</v>
      </c>
      <c r="R38" s="11">
        <v>153.530179</v>
      </c>
      <c r="S38" s="11">
        <v>9091.647349</v>
      </c>
      <c r="T38" s="11" t="str">
        <f>VLOOKUP(C38,Thai_Pop!$C$1:$I$2479,6,FALSE)</f>
        <v>#N/A</v>
      </c>
      <c r="U38" s="11" t="str">
        <f>VLOOKUP(C38,Thai_Pop!$C$1:$I$2479,7,FALSE)</f>
        <v>#N/A</v>
      </c>
      <c r="V38" s="7" t="str">
        <f>VLOOKUP(C38,GDP!$C$1:$AD$131,26,FALSE)</f>
        <v>#N/A</v>
      </c>
      <c r="W38" s="7">
        <f>VLOOKUP(C38,Elec_Peak_Gen!$C$2:$F$469,2,FALSE)</f>
        <v>18261.2</v>
      </c>
      <c r="X38" s="7">
        <f>VLOOKUP(C38,Elec_Peak_Gen!$C$2:$F$469,4,FALSE)</f>
        <v>75.28</v>
      </c>
      <c r="Y38" s="7">
        <f>VLOOKUP(C38,Elec_Gen!$C$1:$R$469,16,FALSE)</f>
        <v>10227.562</v>
      </c>
      <c r="Z38" s="7" t="str">
        <f>vlookup(C38,EVCar!$J$5:$K$64,2,false)</f>
        <v>#N/A</v>
      </c>
      <c r="AA38" s="7">
        <f t="shared" si="2"/>
        <v>1135.914651</v>
      </c>
      <c r="AB38" s="9">
        <f>HLOOKUP(B38,Temperature!A:N,18,FALSE)</f>
        <v>25.4</v>
      </c>
      <c r="AC38" s="11"/>
      <c r="AD38" s="11"/>
      <c r="AE38" s="11"/>
      <c r="AF38" s="11"/>
    </row>
    <row r="39" ht="15.75" customHeight="1">
      <c r="A39" s="7">
        <v>2005.0</v>
      </c>
      <c r="B39" s="10" t="s">
        <v>29</v>
      </c>
      <c r="C39" s="8" t="str">
        <f t="shared" si="1"/>
        <v>2005FEB</v>
      </c>
      <c r="D39" s="11">
        <v>575.827701</v>
      </c>
      <c r="E39" s="11">
        <v>1349.295817</v>
      </c>
      <c r="F39" s="11">
        <v>1925.123518</v>
      </c>
      <c r="G39" s="11">
        <v>920.302917</v>
      </c>
      <c r="H39" s="11">
        <v>1569.520365</v>
      </c>
      <c r="I39" s="11">
        <v>3791.256087</v>
      </c>
      <c r="J39" s="11">
        <v>278.733308</v>
      </c>
      <c r="K39" s="11">
        <v>303.927074</v>
      </c>
      <c r="L39" s="11">
        <v>32.946426</v>
      </c>
      <c r="M39" s="11">
        <v>44.537263</v>
      </c>
      <c r="N39" s="11">
        <v>5.761752</v>
      </c>
      <c r="O39" s="11">
        <v>158.272169</v>
      </c>
      <c r="P39" s="11">
        <v>97.472907</v>
      </c>
      <c r="Q39" s="11">
        <v>9127.853786</v>
      </c>
      <c r="R39" s="11">
        <v>152.040642</v>
      </c>
      <c r="S39" s="11">
        <v>9279.894428</v>
      </c>
      <c r="T39" s="11" t="str">
        <f>VLOOKUP(C39,Thai_Pop!$C$1:$I$2479,6,FALSE)</f>
        <v>#N/A</v>
      </c>
      <c r="U39" s="11" t="str">
        <f>VLOOKUP(C39,Thai_Pop!$C$1:$I$2479,7,FALSE)</f>
        <v>#N/A</v>
      </c>
      <c r="V39" s="7" t="str">
        <f>VLOOKUP(C39,GDP!$C$1:$AD$131,26,FALSE)</f>
        <v>#N/A</v>
      </c>
      <c r="W39" s="7">
        <f>VLOOKUP(C39,Elec_Peak_Gen!$C$2:$F$469,2,FALSE)</f>
        <v>18940</v>
      </c>
      <c r="X39" s="7">
        <f>VLOOKUP(C39,Elec_Peak_Gen!$C$2:$F$469,4,FALSE)</f>
        <v>81.41</v>
      </c>
      <c r="Y39" s="7">
        <f>VLOOKUP(C39,Elec_Gen!$C$1:$R$469,16,FALSE)</f>
        <v>10361.437</v>
      </c>
      <c r="Z39" s="7" t="str">
        <f>vlookup(C39,EVCar!$J$5:$K$64,2,false)</f>
        <v>#N/A</v>
      </c>
      <c r="AA39" s="7">
        <f t="shared" si="2"/>
        <v>1081.542572</v>
      </c>
      <c r="AB39" s="9">
        <f>HLOOKUP(B39,Temperature!A:N,18,FALSE)</f>
        <v>26.8</v>
      </c>
      <c r="AC39" s="11"/>
      <c r="AD39" s="11"/>
      <c r="AE39" s="11"/>
      <c r="AF39" s="11"/>
    </row>
    <row r="40" ht="15.75" customHeight="1">
      <c r="A40" s="7">
        <v>2005.0</v>
      </c>
      <c r="B40" s="10" t="s">
        <v>30</v>
      </c>
      <c r="C40" s="8" t="str">
        <f t="shared" si="1"/>
        <v>2005MAR</v>
      </c>
      <c r="D40" s="11">
        <v>654.415432</v>
      </c>
      <c r="E40" s="11">
        <v>1474.521291</v>
      </c>
      <c r="F40" s="11">
        <v>2128.936723</v>
      </c>
      <c r="G40" s="11">
        <v>1003.356064</v>
      </c>
      <c r="H40" s="11">
        <v>1813.44673</v>
      </c>
      <c r="I40" s="11">
        <v>4383.273519</v>
      </c>
      <c r="J40" s="11">
        <v>296.645626</v>
      </c>
      <c r="K40" s="11">
        <v>327.1079</v>
      </c>
      <c r="L40" s="11">
        <v>36.097487</v>
      </c>
      <c r="M40" s="11">
        <v>46.054124</v>
      </c>
      <c r="N40" s="11">
        <v>2.167399</v>
      </c>
      <c r="O40" s="11">
        <v>194.876249</v>
      </c>
      <c r="P40" s="11">
        <v>103.245262</v>
      </c>
      <c r="Q40" s="11">
        <v>10335.207083</v>
      </c>
      <c r="R40" s="11">
        <v>178.885767</v>
      </c>
      <c r="S40" s="11">
        <v>10514.09285</v>
      </c>
      <c r="T40" s="11" t="str">
        <f>VLOOKUP(C40,Thai_Pop!$C$1:$I$2479,6,FALSE)</f>
        <v>#N/A</v>
      </c>
      <c r="U40" s="11" t="str">
        <f>VLOOKUP(C40,Thai_Pop!$C$1:$I$2479,7,FALSE)</f>
        <v>#N/A</v>
      </c>
      <c r="V40" s="7">
        <f>VLOOKUP(C40,GDP!$C$1:$AD$131,26,FALSE)</f>
        <v>1866057</v>
      </c>
      <c r="W40" s="7">
        <f>VLOOKUP(C40,Elec_Peak_Gen!$C$2:$F$469,2,FALSE)</f>
        <v>20221.5</v>
      </c>
      <c r="X40" s="7">
        <f>VLOOKUP(C40,Elec_Peak_Gen!$C$2:$F$469,4,FALSE)</f>
        <v>78.92</v>
      </c>
      <c r="Y40" s="7">
        <f>VLOOKUP(C40,Elec_Gen!$C$1:$R$469,16,FALSE)</f>
        <v>11873.317</v>
      </c>
      <c r="Z40" s="7" t="str">
        <f>vlookup(C40,EVCar!$J$5:$K$64,2,false)</f>
        <v>#N/A</v>
      </c>
      <c r="AA40" s="7">
        <f t="shared" si="2"/>
        <v>1359.22415</v>
      </c>
      <c r="AB40" s="9">
        <f>HLOOKUP(B40,Temperature!A:N,18,FALSE)</f>
        <v>28.5</v>
      </c>
      <c r="AC40" s="11"/>
      <c r="AD40" s="11"/>
      <c r="AE40" s="11"/>
      <c r="AF40" s="11"/>
    </row>
    <row r="41" ht="15.75" customHeight="1">
      <c r="A41" s="7">
        <v>2005.0</v>
      </c>
      <c r="B41" s="10" t="s">
        <v>31</v>
      </c>
      <c r="C41" s="8" t="str">
        <f t="shared" si="1"/>
        <v>2005APR</v>
      </c>
      <c r="D41" s="11">
        <v>715.330834</v>
      </c>
      <c r="E41" s="11">
        <v>1638.933928</v>
      </c>
      <c r="F41" s="11">
        <v>2354.264762</v>
      </c>
      <c r="G41" s="11">
        <v>1044.451135</v>
      </c>
      <c r="H41" s="11">
        <v>1671.360865</v>
      </c>
      <c r="I41" s="11">
        <v>3943.999693</v>
      </c>
      <c r="J41" s="11">
        <v>324.144885</v>
      </c>
      <c r="K41" s="11">
        <v>305.772652</v>
      </c>
      <c r="L41" s="11">
        <v>23.87323</v>
      </c>
      <c r="M41" s="11">
        <v>44.681087</v>
      </c>
      <c r="N41" s="11">
        <v>9.845523</v>
      </c>
      <c r="O41" s="11">
        <v>153.532542</v>
      </c>
      <c r="P41" s="11">
        <v>104.866872</v>
      </c>
      <c r="Q41" s="11">
        <v>9980.793246</v>
      </c>
      <c r="R41" s="11">
        <v>164.594693</v>
      </c>
      <c r="S41" s="11">
        <v>10145.387939</v>
      </c>
      <c r="T41" s="11" t="str">
        <f>VLOOKUP(C41,Thai_Pop!$C$1:$I$2479,6,FALSE)</f>
        <v>#N/A</v>
      </c>
      <c r="U41" s="11" t="str">
        <f>VLOOKUP(C41,Thai_Pop!$C$1:$I$2479,7,FALSE)</f>
        <v>#N/A</v>
      </c>
      <c r="V41" s="7" t="str">
        <f>VLOOKUP(C41,GDP!$C$1:$AD$131,26,FALSE)</f>
        <v>#N/A</v>
      </c>
      <c r="W41" s="7">
        <f>VLOOKUP(C41,Elec_Peak_Gen!$C$2:$F$469,2,FALSE)</f>
        <v>20537.5</v>
      </c>
      <c r="X41" s="7">
        <f>VLOOKUP(C41,Elec_Peak_Gen!$C$2:$F$469,4,FALSE)</f>
        <v>76.43</v>
      </c>
      <c r="Y41" s="7">
        <f>VLOOKUP(C41,Elec_Gen!$C$1:$R$469,16,FALSE)</f>
        <v>11301.176</v>
      </c>
      <c r="Z41" s="7" t="str">
        <f>vlookup(C41,EVCar!$J$5:$K$64,2,false)</f>
        <v>#N/A</v>
      </c>
      <c r="AA41" s="7">
        <f t="shared" si="2"/>
        <v>1155.788061</v>
      </c>
      <c r="AB41" s="9">
        <f>HLOOKUP(B41,Temperature!A:N,18,FALSE)</f>
        <v>29.6</v>
      </c>
      <c r="AC41" s="11"/>
      <c r="AD41" s="11"/>
      <c r="AE41" s="11"/>
      <c r="AF41" s="11"/>
    </row>
    <row r="42" ht="15.75" customHeight="1">
      <c r="A42" s="7">
        <v>2005.0</v>
      </c>
      <c r="B42" s="10" t="s">
        <v>32</v>
      </c>
      <c r="C42" s="8" t="str">
        <f t="shared" si="1"/>
        <v>2005MAY</v>
      </c>
      <c r="D42" s="11">
        <v>745.582235</v>
      </c>
      <c r="E42" s="11">
        <v>1749.554933</v>
      </c>
      <c r="F42" s="11">
        <v>2495.137168</v>
      </c>
      <c r="G42" s="11">
        <v>1119.783731</v>
      </c>
      <c r="H42" s="11">
        <v>1864.719363</v>
      </c>
      <c r="I42" s="11">
        <v>4347.215487</v>
      </c>
      <c r="J42" s="11">
        <v>317.346747</v>
      </c>
      <c r="K42" s="11">
        <v>346.099453</v>
      </c>
      <c r="L42" s="11">
        <v>21.929536</v>
      </c>
      <c r="M42" s="11">
        <v>48.42922</v>
      </c>
      <c r="N42" s="11">
        <v>2.513571</v>
      </c>
      <c r="O42" s="11">
        <v>185.281307</v>
      </c>
      <c r="P42" s="11">
        <v>104.083275</v>
      </c>
      <c r="Q42" s="11">
        <v>10852.538858</v>
      </c>
      <c r="R42" s="11">
        <v>161.693173</v>
      </c>
      <c r="S42" s="11">
        <v>11014.232031</v>
      </c>
      <c r="T42" s="11" t="str">
        <f>VLOOKUP(C42,Thai_Pop!$C$1:$I$2479,6,FALSE)</f>
        <v>#N/A</v>
      </c>
      <c r="U42" s="11" t="str">
        <f>VLOOKUP(C42,Thai_Pop!$C$1:$I$2479,7,FALSE)</f>
        <v>#N/A</v>
      </c>
      <c r="V42" s="7" t="str">
        <f>VLOOKUP(C42,GDP!$C$1:$AD$131,26,FALSE)</f>
        <v>#N/A</v>
      </c>
      <c r="W42" s="7">
        <f>VLOOKUP(C42,Elec_Peak_Gen!$C$2:$F$469,2,FALSE)</f>
        <v>20536.8</v>
      </c>
      <c r="X42" s="7">
        <f>VLOOKUP(C42,Elec_Peak_Gen!$C$2:$F$469,4,FALSE)</f>
        <v>80.85</v>
      </c>
      <c r="Y42" s="7">
        <f>VLOOKUP(C42,Elec_Gen!$C$1:$R$469,16,FALSE)</f>
        <v>12353.482</v>
      </c>
      <c r="Z42" s="7" t="str">
        <f>vlookup(C42,EVCar!$J$5:$K$64,2,false)</f>
        <v>#N/A</v>
      </c>
      <c r="AA42" s="7">
        <f t="shared" si="2"/>
        <v>1339.249969</v>
      </c>
      <c r="AB42" s="9">
        <f>HLOOKUP(B42,Temperature!A:N,18,FALSE)</f>
        <v>29.1</v>
      </c>
      <c r="AC42" s="11"/>
      <c r="AD42" s="11"/>
      <c r="AE42" s="11"/>
      <c r="AF42" s="11"/>
    </row>
    <row r="43" ht="15.75" customHeight="1">
      <c r="A43" s="7">
        <v>2005.0</v>
      </c>
      <c r="B43" s="10" t="s">
        <v>33</v>
      </c>
      <c r="C43" s="8" t="str">
        <f t="shared" si="1"/>
        <v>2005JUN</v>
      </c>
      <c r="D43" s="11">
        <v>656.512672</v>
      </c>
      <c r="E43" s="11">
        <v>1624.51021</v>
      </c>
      <c r="F43" s="11">
        <v>2281.022882</v>
      </c>
      <c r="G43" s="11">
        <v>1062.765867</v>
      </c>
      <c r="H43" s="11">
        <v>1833.313762</v>
      </c>
      <c r="I43" s="11">
        <v>4225.484892</v>
      </c>
      <c r="J43" s="11">
        <v>302.507433</v>
      </c>
      <c r="K43" s="11">
        <v>360.938337</v>
      </c>
      <c r="L43" s="11">
        <v>16.69163</v>
      </c>
      <c r="M43" s="11">
        <v>46.795153</v>
      </c>
      <c r="N43" s="11">
        <v>2.781869</v>
      </c>
      <c r="O43" s="11">
        <v>172.882413</v>
      </c>
      <c r="P43" s="11">
        <v>103.815814</v>
      </c>
      <c r="Q43" s="11">
        <v>10409.000052</v>
      </c>
      <c r="R43" s="11">
        <v>173.311869</v>
      </c>
      <c r="S43" s="11">
        <v>10582.311921</v>
      </c>
      <c r="T43" s="11" t="str">
        <f>VLOOKUP(C43,Thai_Pop!$C$1:$I$2479,6,FALSE)</f>
        <v>#N/A</v>
      </c>
      <c r="U43" s="11" t="str">
        <f>VLOOKUP(C43,Thai_Pop!$C$1:$I$2479,7,FALSE)</f>
        <v>#N/A</v>
      </c>
      <c r="V43" s="7">
        <f>VLOOKUP(C43,GDP!$C$1:$AD$131,26,FALSE)</f>
        <v>1828808</v>
      </c>
      <c r="W43" s="7">
        <f>VLOOKUP(C43,Elec_Peak_Gen!$C$2:$F$469,2,FALSE)</f>
        <v>19237.5</v>
      </c>
      <c r="X43" s="7">
        <f>VLOOKUP(C43,Elec_Peak_Gen!$C$2:$F$469,4,FALSE)</f>
        <v>84.02</v>
      </c>
      <c r="Y43" s="7">
        <f>VLOOKUP(C43,Elec_Gen!$C$1:$R$469,16,FALSE)</f>
        <v>11637.231</v>
      </c>
      <c r="Z43" s="7" t="str">
        <f>vlookup(C43,EVCar!$J$5:$K$64,2,false)</f>
        <v>#N/A</v>
      </c>
      <c r="AA43" s="7">
        <f t="shared" si="2"/>
        <v>1054.919079</v>
      </c>
      <c r="AB43" s="9">
        <f>HLOOKUP(B43,Temperature!A:N,18,FALSE)</f>
        <v>28.6</v>
      </c>
      <c r="AC43" s="11"/>
      <c r="AD43" s="11"/>
      <c r="AE43" s="11"/>
      <c r="AF43" s="11"/>
    </row>
    <row r="44" ht="15.75" customHeight="1">
      <c r="A44" s="7">
        <v>2005.0</v>
      </c>
      <c r="B44" s="10" t="s">
        <v>34</v>
      </c>
      <c r="C44" s="8" t="str">
        <f t="shared" si="1"/>
        <v>2005JUL</v>
      </c>
      <c r="D44" s="11">
        <v>620.200205</v>
      </c>
      <c r="E44" s="11">
        <v>1568.409722</v>
      </c>
      <c r="F44" s="11">
        <v>2188.609927</v>
      </c>
      <c r="G44" s="11">
        <v>1022.285473</v>
      </c>
      <c r="H44" s="11">
        <v>1788.004739</v>
      </c>
      <c r="I44" s="11">
        <v>4163.691352</v>
      </c>
      <c r="J44" s="11">
        <v>304.859916</v>
      </c>
      <c r="K44" s="11">
        <v>340.800531</v>
      </c>
      <c r="L44" s="11">
        <v>19.397872</v>
      </c>
      <c r="M44" s="11">
        <v>45.921694</v>
      </c>
      <c r="N44" s="11">
        <v>1.67609</v>
      </c>
      <c r="O44" s="11">
        <v>173.619146</v>
      </c>
      <c r="P44" s="11">
        <v>103.318574</v>
      </c>
      <c r="Q44" s="11">
        <v>10152.185314</v>
      </c>
      <c r="R44" s="11">
        <v>172.277568</v>
      </c>
      <c r="S44" s="11">
        <v>10324.462882</v>
      </c>
      <c r="T44" s="11" t="str">
        <f>VLOOKUP(C44,Thai_Pop!$C$1:$I$2479,6,FALSE)</f>
        <v>#N/A</v>
      </c>
      <c r="U44" s="11" t="str">
        <f>VLOOKUP(C44,Thai_Pop!$C$1:$I$2479,7,FALSE)</f>
        <v>#N/A</v>
      </c>
      <c r="V44" s="7" t="str">
        <f>VLOOKUP(C44,GDP!$C$1:$AD$131,26,FALSE)</f>
        <v>#N/A</v>
      </c>
      <c r="W44" s="7">
        <f>VLOOKUP(C44,Elec_Peak_Gen!$C$2:$F$469,2,FALSE)</f>
        <v>18960.1</v>
      </c>
      <c r="X44" s="7">
        <f>VLOOKUP(C44,Elec_Peak_Gen!$C$2:$F$469,4,FALSE)</f>
        <v>80.95</v>
      </c>
      <c r="Y44" s="7">
        <f>VLOOKUP(C44,Elec_Gen!$C$1:$R$469,16,FALSE)</f>
        <v>11419.615</v>
      </c>
      <c r="Z44" s="7" t="str">
        <f>vlookup(C44,EVCar!$J$5:$K$64,2,false)</f>
        <v>#N/A</v>
      </c>
      <c r="AA44" s="7">
        <f t="shared" si="2"/>
        <v>1095.152118</v>
      </c>
      <c r="AB44" s="9">
        <f>HLOOKUP(B44,Temperature!A:N,18,FALSE)</f>
        <v>28.1</v>
      </c>
      <c r="AC44" s="11"/>
      <c r="AD44" s="11"/>
      <c r="AE44" s="11"/>
      <c r="AF44" s="11"/>
    </row>
    <row r="45" ht="15.75" customHeight="1">
      <c r="A45" s="7">
        <v>2005.0</v>
      </c>
      <c r="B45" s="10" t="s">
        <v>35</v>
      </c>
      <c r="C45" s="8" t="str">
        <f t="shared" si="1"/>
        <v>2005AUG</v>
      </c>
      <c r="D45" s="11">
        <v>600.520085</v>
      </c>
      <c r="E45" s="11">
        <v>1542.654341</v>
      </c>
      <c r="F45" s="11">
        <v>2143.174426</v>
      </c>
      <c r="G45" s="11">
        <v>1003.707096</v>
      </c>
      <c r="H45" s="11">
        <v>1780.888871</v>
      </c>
      <c r="I45" s="11">
        <v>4184.764275</v>
      </c>
      <c r="J45" s="11">
        <v>310.221809</v>
      </c>
      <c r="K45" s="11">
        <v>333.946555</v>
      </c>
      <c r="L45" s="11">
        <v>18.296106</v>
      </c>
      <c r="M45" s="11">
        <v>46.635762</v>
      </c>
      <c r="N45" s="11">
        <v>2.218465</v>
      </c>
      <c r="O45" s="11">
        <v>167.791402</v>
      </c>
      <c r="P45" s="11">
        <v>104.191097</v>
      </c>
      <c r="Q45" s="11">
        <v>10095.835864</v>
      </c>
      <c r="R45" s="11">
        <v>163.430482</v>
      </c>
      <c r="S45" s="11">
        <v>10259.266346</v>
      </c>
      <c r="T45" s="11" t="str">
        <f>VLOOKUP(C45,Thai_Pop!$C$1:$I$2479,6,FALSE)</f>
        <v>#N/A</v>
      </c>
      <c r="U45" s="11" t="str">
        <f>VLOOKUP(C45,Thai_Pop!$C$1:$I$2479,7,FALSE)</f>
        <v>#N/A</v>
      </c>
      <c r="V45" s="7" t="str">
        <f>VLOOKUP(C45,GDP!$C$1:$AD$131,26,FALSE)</f>
        <v>#N/A</v>
      </c>
      <c r="W45" s="7">
        <f>VLOOKUP(C45,Elec_Peak_Gen!$C$2:$F$469,2,FALSE)</f>
        <v>19039.4</v>
      </c>
      <c r="X45" s="7">
        <f>VLOOKUP(C45,Elec_Peak_Gen!$C$2:$F$469,4,FALSE)</f>
        <v>80.98</v>
      </c>
      <c r="Y45" s="7">
        <f>VLOOKUP(C45,Elec_Gen!$C$1:$R$469,16,FALSE)</f>
        <v>11470.475</v>
      </c>
      <c r="Z45" s="7" t="str">
        <f>vlookup(C45,EVCar!$J$5:$K$64,2,false)</f>
        <v>#N/A</v>
      </c>
      <c r="AA45" s="7">
        <f t="shared" si="2"/>
        <v>1211.208654</v>
      </c>
      <c r="AB45" s="9">
        <f>HLOOKUP(B45,Temperature!A:N,18,FALSE)</f>
        <v>27.9</v>
      </c>
      <c r="AC45" s="11"/>
      <c r="AD45" s="11"/>
      <c r="AE45" s="11"/>
      <c r="AF45" s="11"/>
    </row>
    <row r="46" ht="15.75" customHeight="1">
      <c r="A46" s="7">
        <v>2005.0</v>
      </c>
      <c r="B46" s="10" t="s">
        <v>36</v>
      </c>
      <c r="C46" s="8" t="str">
        <f t="shared" si="1"/>
        <v>2005SEP</v>
      </c>
      <c r="D46" s="11">
        <v>598.814994</v>
      </c>
      <c r="E46" s="11">
        <v>1539.519437</v>
      </c>
      <c r="F46" s="11">
        <v>2138.334431</v>
      </c>
      <c r="G46" s="11">
        <v>1001.279619</v>
      </c>
      <c r="H46" s="11">
        <v>1781.24941</v>
      </c>
      <c r="I46" s="11">
        <v>4143.19558</v>
      </c>
      <c r="J46" s="11">
        <v>293.618634</v>
      </c>
      <c r="K46" s="11">
        <v>359.517157</v>
      </c>
      <c r="L46" s="11">
        <v>10.465815</v>
      </c>
      <c r="M46" s="11">
        <v>47.543382</v>
      </c>
      <c r="N46" s="11">
        <v>5.996337</v>
      </c>
      <c r="O46" s="11">
        <v>174.785415</v>
      </c>
      <c r="P46" s="11">
        <v>105.05958</v>
      </c>
      <c r="Q46" s="11">
        <v>10061.04536</v>
      </c>
      <c r="R46" s="11">
        <v>153.607959</v>
      </c>
      <c r="S46" s="11">
        <v>10214.653319</v>
      </c>
      <c r="T46" s="11" t="str">
        <f>VLOOKUP(C46,Thai_Pop!$C$1:$I$2479,6,FALSE)</f>
        <v>#N/A</v>
      </c>
      <c r="U46" s="11" t="str">
        <f>VLOOKUP(C46,Thai_Pop!$C$1:$I$2479,7,FALSE)</f>
        <v>#N/A</v>
      </c>
      <c r="V46" s="7">
        <f>VLOOKUP(C46,GDP!$C$1:$AD$131,26,FALSE)</f>
        <v>1902798</v>
      </c>
      <c r="W46" s="7">
        <f>VLOOKUP(C46,Elec_Peak_Gen!$C$2:$F$469,2,FALSE)</f>
        <v>18775.9</v>
      </c>
      <c r="X46" s="7">
        <f>VLOOKUP(C46,Elec_Peak_Gen!$C$2:$F$469,4,FALSE)</f>
        <v>83.22</v>
      </c>
      <c r="Y46" s="7">
        <f>VLOOKUP(C46,Elec_Gen!$C$1:$R$469,16,FALSE)</f>
        <v>11250.189</v>
      </c>
      <c r="Z46" s="7" t="str">
        <f>vlookup(C46,EVCar!$J$5:$K$64,2,false)</f>
        <v>#N/A</v>
      </c>
      <c r="AA46" s="7">
        <f t="shared" si="2"/>
        <v>1035.535681</v>
      </c>
      <c r="AB46" s="9">
        <f>HLOOKUP(B46,Temperature!A:N,18,FALSE)</f>
        <v>27.6</v>
      </c>
      <c r="AC46" s="11"/>
      <c r="AD46" s="11"/>
      <c r="AE46" s="11"/>
      <c r="AF46" s="11"/>
    </row>
    <row r="47" ht="15.75" customHeight="1">
      <c r="A47" s="7">
        <v>2005.0</v>
      </c>
      <c r="B47" s="10" t="s">
        <v>37</v>
      </c>
      <c r="C47" s="8" t="str">
        <f t="shared" si="1"/>
        <v>2005OCT</v>
      </c>
      <c r="D47" s="11">
        <v>625.861334</v>
      </c>
      <c r="E47" s="11">
        <v>1550.171642</v>
      </c>
      <c r="F47" s="11">
        <v>2176.032976</v>
      </c>
      <c r="G47" s="11">
        <v>1009.967943</v>
      </c>
      <c r="H47" s="11">
        <v>1803.409553</v>
      </c>
      <c r="I47" s="11">
        <v>4275.091059</v>
      </c>
      <c r="J47" s="11">
        <v>297.544783</v>
      </c>
      <c r="K47" s="11">
        <v>314.650123</v>
      </c>
      <c r="L47" s="11">
        <v>13.376761</v>
      </c>
      <c r="M47" s="11">
        <v>48.981196</v>
      </c>
      <c r="N47" s="11">
        <v>3.285166</v>
      </c>
      <c r="O47" s="11">
        <v>177.268309</v>
      </c>
      <c r="P47" s="11">
        <v>110.257575</v>
      </c>
      <c r="Q47" s="11">
        <v>10229.865444</v>
      </c>
      <c r="R47" s="11">
        <v>156.629277</v>
      </c>
      <c r="S47" s="11">
        <v>10386.494721</v>
      </c>
      <c r="T47" s="11" t="str">
        <f>VLOOKUP(C47,Thai_Pop!$C$1:$I$2479,6,FALSE)</f>
        <v>#N/A</v>
      </c>
      <c r="U47" s="11" t="str">
        <f>VLOOKUP(C47,Thai_Pop!$C$1:$I$2479,7,FALSE)</f>
        <v>#N/A</v>
      </c>
      <c r="V47" s="7" t="str">
        <f>VLOOKUP(C47,GDP!$C$1:$AD$131,26,FALSE)</f>
        <v>#N/A</v>
      </c>
      <c r="W47" s="7">
        <f>VLOOKUP(C47,Elec_Peak_Gen!$C$2:$F$469,2,FALSE)</f>
        <v>18758.7</v>
      </c>
      <c r="X47" s="7">
        <f>VLOOKUP(C47,Elec_Peak_Gen!$C$2:$F$469,4,FALSE)</f>
        <v>82.73</v>
      </c>
      <c r="Y47" s="7">
        <f>VLOOKUP(C47,Elec_Gen!$C$1:$R$469,16,FALSE)</f>
        <v>11545.862</v>
      </c>
      <c r="Z47" s="7" t="str">
        <f>vlookup(C47,EVCar!$J$5:$K$64,2,false)</f>
        <v>#N/A</v>
      </c>
      <c r="AA47" s="7">
        <f t="shared" si="2"/>
        <v>1159.367279</v>
      </c>
      <c r="AB47" s="9">
        <f>HLOOKUP(B47,Temperature!A:N,18,FALSE)</f>
        <v>27.2</v>
      </c>
      <c r="AC47" s="11"/>
      <c r="AD47" s="11"/>
      <c r="AE47" s="11"/>
      <c r="AF47" s="11"/>
    </row>
    <row r="48" ht="15.75" customHeight="1">
      <c r="A48" s="7">
        <v>2005.0</v>
      </c>
      <c r="B48" s="10" t="s">
        <v>38</v>
      </c>
      <c r="C48" s="8" t="str">
        <f t="shared" si="1"/>
        <v>2005NOV</v>
      </c>
      <c r="D48" s="11">
        <v>598.585361</v>
      </c>
      <c r="E48" s="11">
        <v>1437.89173</v>
      </c>
      <c r="F48" s="11">
        <v>2036.477091</v>
      </c>
      <c r="G48" s="11">
        <v>960.366848</v>
      </c>
      <c r="H48" s="11">
        <v>1764.502528</v>
      </c>
      <c r="I48" s="11">
        <v>4145.692067</v>
      </c>
      <c r="J48" s="11">
        <v>289.950103</v>
      </c>
      <c r="K48" s="11">
        <v>308.384786</v>
      </c>
      <c r="L48" s="11">
        <v>11.497776</v>
      </c>
      <c r="M48" s="11">
        <v>47.139997</v>
      </c>
      <c r="N48" s="11">
        <v>10.652803</v>
      </c>
      <c r="O48" s="11">
        <v>162.163873</v>
      </c>
      <c r="P48" s="11">
        <v>108.419979</v>
      </c>
      <c r="Q48" s="11">
        <v>9845.247851</v>
      </c>
      <c r="R48" s="11">
        <v>167.358742</v>
      </c>
      <c r="S48" s="11">
        <v>10012.606593</v>
      </c>
      <c r="T48" s="11" t="str">
        <f>VLOOKUP(C48,Thai_Pop!$C$1:$I$2479,6,FALSE)</f>
        <v>#N/A</v>
      </c>
      <c r="U48" s="11" t="str">
        <f>VLOOKUP(C48,Thai_Pop!$C$1:$I$2479,7,FALSE)</f>
        <v>#N/A</v>
      </c>
      <c r="V48" s="7" t="str">
        <f>VLOOKUP(C48,GDP!$C$1:$AD$131,26,FALSE)</f>
        <v>#N/A</v>
      </c>
      <c r="W48" s="7">
        <f>VLOOKUP(C48,Elec_Peak_Gen!$C$2:$F$469,2,FALSE)</f>
        <v>19092.4</v>
      </c>
      <c r="X48" s="7">
        <f>VLOOKUP(C48,Elec_Peak_Gen!$C$2:$F$469,4,FALSE)</f>
        <v>80.19</v>
      </c>
      <c r="Y48" s="7">
        <f>VLOOKUP(C48,Elec_Gen!$C$1:$R$469,16,FALSE)</f>
        <v>11023.813</v>
      </c>
      <c r="Z48" s="7" t="str">
        <f>vlookup(C48,EVCar!$J$5:$K$64,2,false)</f>
        <v>#N/A</v>
      </c>
      <c r="AA48" s="7">
        <f t="shared" si="2"/>
        <v>1011.206407</v>
      </c>
      <c r="AB48" s="9">
        <f>HLOOKUP(B48,Temperature!A:N,18,FALSE)</f>
        <v>26.4</v>
      </c>
      <c r="AC48" s="11"/>
      <c r="AD48" s="11"/>
      <c r="AE48" s="11"/>
      <c r="AF48" s="11"/>
    </row>
    <row r="49" ht="15.75" customHeight="1">
      <c r="A49" s="7">
        <v>2005.0</v>
      </c>
      <c r="B49" s="10" t="s">
        <v>39</v>
      </c>
      <c r="C49" s="8" t="str">
        <f t="shared" si="1"/>
        <v>2005DEC</v>
      </c>
      <c r="D49" s="11">
        <v>561.548712</v>
      </c>
      <c r="E49" s="11">
        <v>1295.100553</v>
      </c>
      <c r="F49" s="11">
        <v>1856.649265</v>
      </c>
      <c r="G49" s="11">
        <v>890.732147</v>
      </c>
      <c r="H49" s="11">
        <v>1660.755897</v>
      </c>
      <c r="I49" s="11">
        <v>3935.497752</v>
      </c>
      <c r="J49" s="11">
        <v>269.411046</v>
      </c>
      <c r="K49" s="11">
        <v>276.41259</v>
      </c>
      <c r="L49" s="11">
        <v>15.474702</v>
      </c>
      <c r="M49" s="11">
        <v>45.802968</v>
      </c>
      <c r="N49" s="11">
        <v>9.115661</v>
      </c>
      <c r="O49" s="11">
        <v>185.759942</v>
      </c>
      <c r="P49" s="11">
        <v>110.218892</v>
      </c>
      <c r="Q49" s="11">
        <v>9255.830862</v>
      </c>
      <c r="R49" s="11">
        <v>159.146189</v>
      </c>
      <c r="S49" s="11">
        <v>9414.977051</v>
      </c>
      <c r="T49" s="11">
        <f>VLOOKUP(C49,Thai_Pop!$C$1:$I$2479,6,FALSE)</f>
        <v>62418042</v>
      </c>
      <c r="U49" s="11">
        <f>VLOOKUP(C49,Thai_Pop!$C$1:$I$2479,7,FALSE)</f>
        <v>19016784</v>
      </c>
      <c r="V49" s="7">
        <f>VLOOKUP(C49,GDP!$C$1:$AD$131,26,FALSE)</f>
        <v>2016748</v>
      </c>
      <c r="W49" s="7">
        <f>VLOOKUP(C49,Elec_Peak_Gen!$C$2:$F$469,2,FALSE)</f>
        <v>18449.7</v>
      </c>
      <c r="X49" s="7">
        <f>VLOOKUP(C49,Elec_Peak_Gen!$C$2:$F$469,4,FALSE)</f>
        <v>75.28</v>
      </c>
      <c r="Y49" s="7">
        <f>VLOOKUP(C49,Elec_Gen!$C$1:$R$469,16,FALSE)</f>
        <v>10334.036</v>
      </c>
      <c r="Z49" s="7" t="str">
        <f>vlookup(C49,EVCar!$J$5:$K$64,2,false)</f>
        <v>#N/A</v>
      </c>
      <c r="AA49" s="7">
        <f t="shared" si="2"/>
        <v>919.058949</v>
      </c>
      <c r="AB49" s="9">
        <f>HLOOKUP(B49,Temperature!A:N,18,FALSE)</f>
        <v>25.3</v>
      </c>
      <c r="AC49" s="11"/>
      <c r="AD49" s="11"/>
      <c r="AE49" s="11"/>
      <c r="AF49" s="11"/>
    </row>
    <row r="50" ht="15.75" customHeight="1">
      <c r="A50" s="7">
        <v>2006.0</v>
      </c>
      <c r="B50" s="10" t="s">
        <v>28</v>
      </c>
      <c r="C50" s="8" t="str">
        <f t="shared" si="1"/>
        <v>2006JAN</v>
      </c>
      <c r="D50" s="11">
        <v>568.671848</v>
      </c>
      <c r="E50" s="11">
        <v>1319.430925</v>
      </c>
      <c r="F50" s="11">
        <v>1888.102773</v>
      </c>
      <c r="G50" s="11">
        <v>906.779417</v>
      </c>
      <c r="H50" s="11">
        <v>1649.110101</v>
      </c>
      <c r="I50" s="11">
        <v>3957.91889</v>
      </c>
      <c r="J50" s="11">
        <v>293.264698</v>
      </c>
      <c r="K50" s="11">
        <v>273.842657</v>
      </c>
      <c r="L50" s="11">
        <v>27.593315</v>
      </c>
      <c r="M50" s="11">
        <v>45.552777</v>
      </c>
      <c r="N50" s="11">
        <v>14.061762</v>
      </c>
      <c r="O50" s="11">
        <v>174.421089</v>
      </c>
      <c r="P50" s="11">
        <v>115.92783429</v>
      </c>
      <c r="Q50" s="11">
        <v>9346.57531329</v>
      </c>
      <c r="R50" s="11">
        <v>170.76525</v>
      </c>
      <c r="S50" s="11">
        <v>9517.340563290001</v>
      </c>
      <c r="T50" s="11" t="str">
        <f>VLOOKUP(C50,Thai_Pop!$C$1:$I$2479,6,FALSE)</f>
        <v>#N/A</v>
      </c>
      <c r="U50" s="11" t="str">
        <f>VLOOKUP(C50,Thai_Pop!$C$1:$I$2479,7,FALSE)</f>
        <v>#N/A</v>
      </c>
      <c r="V50" s="7" t="str">
        <f>VLOOKUP(C50,GDP!$C$1:$AD$131,26,FALSE)</f>
        <v>#N/A</v>
      </c>
      <c r="W50" s="7">
        <f>VLOOKUP(C50,Elec_Peak_Gen!$C$2:$F$469,2,FALSE)</f>
        <v>18879.2</v>
      </c>
      <c r="X50" s="7">
        <f>VLOOKUP(C50,Elec_Peak_Gen!$C$2:$F$469,4,FALSE)</f>
        <v>76.58</v>
      </c>
      <c r="Y50" s="7">
        <f>VLOOKUP(C50,Elec_Gen!$C$1:$R$469,16,FALSE)</f>
        <v>10756.799</v>
      </c>
      <c r="Z50" s="7" t="str">
        <f>vlookup(C50,EVCar!$J$5:$K$64,2,false)</f>
        <v>#N/A</v>
      </c>
      <c r="AA50" s="7">
        <f t="shared" si="2"/>
        <v>1239.458437</v>
      </c>
      <c r="AB50" s="9">
        <f>HLOOKUP(B50,Temperature!A:N,18,FALSE)</f>
        <v>25.4</v>
      </c>
      <c r="AC50" s="11"/>
      <c r="AD50" s="11"/>
      <c r="AE50" s="11"/>
      <c r="AF50" s="11"/>
    </row>
    <row r="51" ht="15.75" customHeight="1">
      <c r="A51" s="7">
        <v>2006.0</v>
      </c>
      <c r="B51" s="10" t="s">
        <v>29</v>
      </c>
      <c r="C51" s="8" t="str">
        <f t="shared" si="1"/>
        <v>2006FEB</v>
      </c>
      <c r="D51" s="11">
        <v>561.775656</v>
      </c>
      <c r="E51" s="11">
        <v>1396.408643</v>
      </c>
      <c r="F51" s="11">
        <v>1958.184299</v>
      </c>
      <c r="G51" s="11">
        <v>946.484827</v>
      </c>
      <c r="H51" s="11">
        <v>1678.190892</v>
      </c>
      <c r="I51" s="11">
        <v>3937.893352</v>
      </c>
      <c r="J51" s="11">
        <v>291.311698</v>
      </c>
      <c r="K51" s="11">
        <v>289.073835</v>
      </c>
      <c r="L51" s="11">
        <v>32.848124</v>
      </c>
      <c r="M51" s="11">
        <v>49.190153</v>
      </c>
      <c r="N51" s="11">
        <v>26.310641</v>
      </c>
      <c r="O51" s="11">
        <v>174.556747</v>
      </c>
      <c r="P51" s="11">
        <v>110.86073475</v>
      </c>
      <c r="Q51" s="11">
        <v>9494.90530275</v>
      </c>
      <c r="R51" s="11">
        <v>157.422022</v>
      </c>
      <c r="S51" s="11">
        <v>9652.32732475</v>
      </c>
      <c r="T51" s="11" t="str">
        <f>VLOOKUP(C51,Thai_Pop!$C$1:$I$2479,6,FALSE)</f>
        <v>#N/A</v>
      </c>
      <c r="U51" s="11" t="str">
        <f>VLOOKUP(C51,Thai_Pop!$C$1:$I$2479,7,FALSE)</f>
        <v>#N/A</v>
      </c>
      <c r="V51" s="7" t="str">
        <f>VLOOKUP(C51,GDP!$C$1:$AD$131,26,FALSE)</f>
        <v>#N/A</v>
      </c>
      <c r="W51" s="7">
        <f>VLOOKUP(C51,Elec_Peak_Gen!$C$2:$F$469,2,FALSE)</f>
        <v>19695.7</v>
      </c>
      <c r="X51" s="7">
        <f>VLOOKUP(C51,Elec_Peak_Gen!$C$2:$F$469,4,FALSE)</f>
        <v>81.36</v>
      </c>
      <c r="Y51" s="7">
        <f>VLOOKUP(C51,Elec_Gen!$C$1:$R$469,16,FALSE)</f>
        <v>10768.743</v>
      </c>
      <c r="Z51" s="7" t="str">
        <f>vlookup(C51,EVCar!$J$5:$K$64,2,false)</f>
        <v>#N/A</v>
      </c>
      <c r="AA51" s="7">
        <f t="shared" si="2"/>
        <v>1116.415675</v>
      </c>
      <c r="AB51" s="9">
        <f>HLOOKUP(B51,Temperature!A:N,18,FALSE)</f>
        <v>26.8</v>
      </c>
      <c r="AC51" s="11"/>
      <c r="AD51" s="11"/>
      <c r="AE51" s="11"/>
      <c r="AF51" s="11"/>
    </row>
    <row r="52" ht="15.75" customHeight="1">
      <c r="A52" s="7">
        <v>2006.0</v>
      </c>
      <c r="B52" s="10" t="s">
        <v>30</v>
      </c>
      <c r="C52" s="8" t="str">
        <f t="shared" si="1"/>
        <v>2006MAR</v>
      </c>
      <c r="D52" s="11">
        <v>688.295685</v>
      </c>
      <c r="E52" s="11">
        <v>1632.795843</v>
      </c>
      <c r="F52" s="11">
        <v>2321.091528</v>
      </c>
      <c r="G52" s="11">
        <v>1082.54976</v>
      </c>
      <c r="H52" s="11">
        <v>1986.798399</v>
      </c>
      <c r="I52" s="11">
        <v>4539.063416</v>
      </c>
      <c r="J52" s="11">
        <v>344.021641</v>
      </c>
      <c r="K52" s="11">
        <v>342.412865</v>
      </c>
      <c r="L52" s="11">
        <v>35.136667</v>
      </c>
      <c r="M52" s="11">
        <v>50.565411</v>
      </c>
      <c r="N52" s="11">
        <v>27.842923</v>
      </c>
      <c r="O52" s="11">
        <v>183.2346</v>
      </c>
      <c r="P52" s="11">
        <v>117.87885335</v>
      </c>
      <c r="Q52" s="11">
        <v>11030.59606335</v>
      </c>
      <c r="R52" s="11">
        <v>153.269851</v>
      </c>
      <c r="S52" s="11">
        <v>11183.86591435</v>
      </c>
      <c r="T52" s="11" t="str">
        <f>VLOOKUP(C52,Thai_Pop!$C$1:$I$2479,6,FALSE)</f>
        <v>#N/A</v>
      </c>
      <c r="U52" s="11" t="str">
        <f>VLOOKUP(C52,Thai_Pop!$C$1:$I$2479,7,FALSE)</f>
        <v>#N/A</v>
      </c>
      <c r="V52" s="7">
        <f>VLOOKUP(C52,GDP!$C$1:$AD$131,26,FALSE)</f>
        <v>2114526</v>
      </c>
      <c r="W52" s="7">
        <f>VLOOKUP(C52,Elec_Peak_Gen!$C$2:$F$469,2,FALSE)</f>
        <v>20744.8</v>
      </c>
      <c r="X52" s="7">
        <f>VLOOKUP(C52,Elec_Peak_Gen!$C$2:$F$469,4,FALSE)</f>
        <v>82.41</v>
      </c>
      <c r="Y52" s="7">
        <f>VLOOKUP(C52,Elec_Gen!$C$1:$R$469,16,FALSE)</f>
        <v>12720.039</v>
      </c>
      <c r="Z52" s="7" t="str">
        <f>vlookup(C52,EVCar!$J$5:$K$64,2,false)</f>
        <v>#N/A</v>
      </c>
      <c r="AA52" s="7">
        <f t="shared" si="2"/>
        <v>1536.173086</v>
      </c>
      <c r="AB52" s="9">
        <f>HLOOKUP(B52,Temperature!A:N,18,FALSE)</f>
        <v>28.5</v>
      </c>
      <c r="AC52" s="11"/>
      <c r="AD52" s="11"/>
      <c r="AE52" s="11"/>
      <c r="AF52" s="11"/>
    </row>
    <row r="53" ht="15.75" customHeight="1">
      <c r="A53" s="7">
        <v>2006.0</v>
      </c>
      <c r="B53" s="10" t="s">
        <v>31</v>
      </c>
      <c r="C53" s="8" t="str">
        <f t="shared" si="1"/>
        <v>2006APR</v>
      </c>
      <c r="D53" s="11">
        <v>736.510796</v>
      </c>
      <c r="E53" s="11">
        <v>1709.909984</v>
      </c>
      <c r="F53" s="11">
        <v>2446.42078</v>
      </c>
      <c r="G53" s="11">
        <v>1081.311342</v>
      </c>
      <c r="H53" s="11">
        <v>1759.266609</v>
      </c>
      <c r="I53" s="11">
        <v>4060.622893</v>
      </c>
      <c r="J53" s="11">
        <v>332.138027</v>
      </c>
      <c r="K53" s="11">
        <v>310.030919</v>
      </c>
      <c r="L53" s="11">
        <v>27.995449</v>
      </c>
      <c r="M53" s="11">
        <v>48.772611</v>
      </c>
      <c r="N53" s="11">
        <v>19.186047</v>
      </c>
      <c r="O53" s="11">
        <v>182.751</v>
      </c>
      <c r="P53" s="11">
        <v>115.6403608</v>
      </c>
      <c r="Q53" s="11">
        <v>10384.136037799999</v>
      </c>
      <c r="R53" s="11">
        <v>170.532703</v>
      </c>
      <c r="S53" s="11">
        <v>10554.6687408</v>
      </c>
      <c r="T53" s="11" t="str">
        <f>VLOOKUP(C53,Thai_Pop!$C$1:$I$2479,6,FALSE)</f>
        <v>#N/A</v>
      </c>
      <c r="U53" s="11" t="str">
        <f>VLOOKUP(C53,Thai_Pop!$C$1:$I$2479,7,FALSE)</f>
        <v>#N/A</v>
      </c>
      <c r="V53" s="7" t="str">
        <f>VLOOKUP(C53,GDP!$C$1:$AD$131,26,FALSE)</f>
        <v>#N/A</v>
      </c>
      <c r="W53" s="7">
        <f>VLOOKUP(C53,Elec_Peak_Gen!$C$2:$F$469,2,FALSE)</f>
        <v>20531.3</v>
      </c>
      <c r="X53" s="7">
        <f>VLOOKUP(C53,Elec_Peak_Gen!$C$2:$F$469,4,FALSE)</f>
        <v>78.65</v>
      </c>
      <c r="Y53" s="7">
        <f>VLOOKUP(C53,Elec_Gen!$C$1:$R$469,16,FALSE)</f>
        <v>11627.469</v>
      </c>
      <c r="Z53" s="7" t="str">
        <f>vlookup(C53,EVCar!$J$5:$K$64,2,false)</f>
        <v>#N/A</v>
      </c>
      <c r="AA53" s="7">
        <f t="shared" si="2"/>
        <v>1072.800259</v>
      </c>
      <c r="AB53" s="9">
        <f>HLOOKUP(B53,Temperature!A:N,18,FALSE)</f>
        <v>29.6</v>
      </c>
      <c r="AC53" s="11"/>
      <c r="AD53" s="11"/>
      <c r="AE53" s="11"/>
      <c r="AF53" s="11"/>
    </row>
    <row r="54" ht="15.75" customHeight="1">
      <c r="A54" s="7">
        <v>2006.0</v>
      </c>
      <c r="B54" s="10" t="s">
        <v>32</v>
      </c>
      <c r="C54" s="8" t="str">
        <f t="shared" si="1"/>
        <v>2006MAY</v>
      </c>
      <c r="D54" s="11">
        <v>716.447544</v>
      </c>
      <c r="E54" s="11">
        <v>1686.825732</v>
      </c>
      <c r="F54" s="11">
        <v>2403.273276</v>
      </c>
      <c r="G54" s="11">
        <v>1100.251702</v>
      </c>
      <c r="H54" s="11">
        <v>1932.630851</v>
      </c>
      <c r="I54" s="11">
        <v>4536.27761</v>
      </c>
      <c r="J54" s="11">
        <v>328.462199</v>
      </c>
      <c r="K54" s="11">
        <v>317.806931</v>
      </c>
      <c r="L54" s="11">
        <v>17.774755</v>
      </c>
      <c r="M54" s="11">
        <v>49.540869</v>
      </c>
      <c r="N54" s="11">
        <v>30.77291</v>
      </c>
      <c r="O54" s="11">
        <v>178.723727</v>
      </c>
      <c r="P54" s="11">
        <v>114.95134573</v>
      </c>
      <c r="Q54" s="11">
        <v>11010.46617573</v>
      </c>
      <c r="R54" s="11">
        <v>180.847312</v>
      </c>
      <c r="S54" s="11">
        <v>11191.31348773</v>
      </c>
      <c r="T54" s="11" t="str">
        <f>VLOOKUP(C54,Thai_Pop!$C$1:$I$2479,6,FALSE)</f>
        <v>#N/A</v>
      </c>
      <c r="U54" s="11" t="str">
        <f>VLOOKUP(C54,Thai_Pop!$C$1:$I$2479,7,FALSE)</f>
        <v>#N/A</v>
      </c>
      <c r="V54" s="7" t="str">
        <f>VLOOKUP(C54,GDP!$C$1:$AD$131,26,FALSE)</f>
        <v>#N/A</v>
      </c>
      <c r="W54" s="7">
        <f>VLOOKUP(C54,Elec_Peak_Gen!$C$2:$F$469,2,FALSE)</f>
        <v>21064</v>
      </c>
      <c r="X54" s="7">
        <f>VLOOKUP(C54,Elec_Peak_Gen!$C$2:$F$469,4,FALSE)</f>
        <v>79.35</v>
      </c>
      <c r="Y54" s="7">
        <f>VLOOKUP(C54,Elec_Gen!$C$1:$R$469,16,FALSE)</f>
        <v>12436.409</v>
      </c>
      <c r="Z54" s="7" t="str">
        <f>vlookup(C54,EVCar!$J$5:$K$64,2,false)</f>
        <v>#N/A</v>
      </c>
      <c r="AA54" s="7">
        <f t="shared" si="2"/>
        <v>1245.095512</v>
      </c>
      <c r="AB54" s="9">
        <f>HLOOKUP(B54,Temperature!A:N,18,FALSE)</f>
        <v>29.1</v>
      </c>
      <c r="AC54" s="11"/>
      <c r="AD54" s="11"/>
      <c r="AE54" s="11"/>
      <c r="AF54" s="11"/>
    </row>
    <row r="55" ht="15.75" customHeight="1">
      <c r="A55" s="7">
        <v>2006.0</v>
      </c>
      <c r="B55" s="10" t="s">
        <v>33</v>
      </c>
      <c r="C55" s="8" t="str">
        <f t="shared" si="1"/>
        <v>2006JUN</v>
      </c>
      <c r="D55" s="11">
        <v>657.995691</v>
      </c>
      <c r="E55" s="11">
        <v>1655.956298</v>
      </c>
      <c r="F55" s="11">
        <v>2313.951989</v>
      </c>
      <c r="G55" s="11">
        <v>1072.909056</v>
      </c>
      <c r="H55" s="11">
        <v>1908.616842</v>
      </c>
      <c r="I55" s="11">
        <v>4436.707274</v>
      </c>
      <c r="J55" s="11">
        <v>314.955348</v>
      </c>
      <c r="K55" s="11">
        <v>353.256635</v>
      </c>
      <c r="L55" s="11">
        <v>15.236818</v>
      </c>
      <c r="M55" s="11">
        <v>50.144775</v>
      </c>
      <c r="N55" s="11">
        <v>5.053208</v>
      </c>
      <c r="O55" s="11">
        <v>175.321482</v>
      </c>
      <c r="P55" s="11">
        <v>209.75381529</v>
      </c>
      <c r="Q55" s="11">
        <v>10855.90724229</v>
      </c>
      <c r="R55" s="11">
        <v>187.226318</v>
      </c>
      <c r="S55" s="11">
        <v>11043.133560290002</v>
      </c>
      <c r="T55" s="11" t="str">
        <f>VLOOKUP(C55,Thai_Pop!$C$1:$I$2479,6,FALSE)</f>
        <v>#N/A</v>
      </c>
      <c r="U55" s="11" t="str">
        <f>VLOOKUP(C55,Thai_Pop!$C$1:$I$2479,7,FALSE)</f>
        <v>#N/A</v>
      </c>
      <c r="V55" s="7">
        <f>VLOOKUP(C55,GDP!$C$1:$AD$131,26,FALSE)</f>
        <v>2046558</v>
      </c>
      <c r="W55" s="7">
        <f>VLOOKUP(C55,Elec_Peak_Gen!$C$2:$F$469,2,FALSE)</f>
        <v>20439.3</v>
      </c>
      <c r="X55" s="7">
        <f>VLOOKUP(C55,Elec_Peak_Gen!$C$2:$F$469,4,FALSE)</f>
        <v>82.76</v>
      </c>
      <c r="Y55" s="7">
        <f>VLOOKUP(C55,Elec_Gen!$C$1:$R$469,16,FALSE)</f>
        <v>12180.669</v>
      </c>
      <c r="Z55" s="7" t="str">
        <f>vlookup(C55,EVCar!$J$5:$K$64,2,false)</f>
        <v>#N/A</v>
      </c>
      <c r="AA55" s="7">
        <f t="shared" si="2"/>
        <v>1137.53544</v>
      </c>
      <c r="AB55" s="9">
        <f>HLOOKUP(B55,Temperature!A:N,18,FALSE)</f>
        <v>28.6</v>
      </c>
      <c r="AC55" s="11"/>
      <c r="AD55" s="11"/>
      <c r="AE55" s="11"/>
      <c r="AF55" s="11"/>
    </row>
    <row r="56" ht="15.75" customHeight="1">
      <c r="A56" s="7">
        <v>2006.0</v>
      </c>
      <c r="B56" s="10" t="s">
        <v>34</v>
      </c>
      <c r="C56" s="8" t="str">
        <f t="shared" si="1"/>
        <v>2006JUL</v>
      </c>
      <c r="D56" s="11">
        <v>646.638699</v>
      </c>
      <c r="E56" s="11">
        <v>1653.797509</v>
      </c>
      <c r="F56" s="11">
        <v>2300.436208</v>
      </c>
      <c r="G56" s="11">
        <v>1074.38288</v>
      </c>
      <c r="H56" s="11">
        <v>1907.102885</v>
      </c>
      <c r="I56" s="11">
        <v>4490.071955</v>
      </c>
      <c r="J56" s="11">
        <v>329.190937</v>
      </c>
      <c r="K56" s="11">
        <v>357.05726</v>
      </c>
      <c r="L56" s="11">
        <v>19.217771</v>
      </c>
      <c r="M56" s="11">
        <v>51.107056</v>
      </c>
      <c r="N56" s="11">
        <v>2.774424</v>
      </c>
      <c r="O56" s="11">
        <v>183.414764</v>
      </c>
      <c r="P56" s="11">
        <v>116.66507524</v>
      </c>
      <c r="Q56" s="11">
        <v>10831.42121524</v>
      </c>
      <c r="R56" s="11">
        <v>175.236601</v>
      </c>
      <c r="S56" s="11">
        <v>11006.65781624</v>
      </c>
      <c r="T56" s="11" t="str">
        <f>VLOOKUP(C56,Thai_Pop!$C$1:$I$2479,6,FALSE)</f>
        <v>#N/A</v>
      </c>
      <c r="U56" s="11" t="str">
        <f>VLOOKUP(C56,Thai_Pop!$C$1:$I$2479,7,FALSE)</f>
        <v>#N/A</v>
      </c>
      <c r="V56" s="7" t="str">
        <f>VLOOKUP(C56,GDP!$C$1:$AD$131,26,FALSE)</f>
        <v>#N/A</v>
      </c>
      <c r="W56" s="7">
        <f>VLOOKUP(C56,Elec_Peak_Gen!$C$2:$F$469,2,FALSE)</f>
        <v>20040.3</v>
      </c>
      <c r="X56" s="7">
        <f>VLOOKUP(C56,Elec_Peak_Gen!$C$2:$F$469,4,FALSE)</f>
        <v>82.31</v>
      </c>
      <c r="Y56" s="7">
        <f>VLOOKUP(C56,Elec_Gen!$C$1:$R$469,16,FALSE)</f>
        <v>12272.513</v>
      </c>
      <c r="Z56" s="7" t="str">
        <f>vlookup(C56,EVCar!$J$5:$K$64,2,false)</f>
        <v>#N/A</v>
      </c>
      <c r="AA56" s="7">
        <f t="shared" si="2"/>
        <v>1265.855184</v>
      </c>
      <c r="AB56" s="9">
        <f>HLOOKUP(B56,Temperature!A:N,18,FALSE)</f>
        <v>28.1</v>
      </c>
      <c r="AC56" s="11"/>
      <c r="AD56" s="11"/>
      <c r="AE56" s="11"/>
      <c r="AF56" s="11"/>
    </row>
    <row r="57" ht="15.75" customHeight="1">
      <c r="A57" s="7">
        <v>2006.0</v>
      </c>
      <c r="B57" s="10" t="s">
        <v>35</v>
      </c>
      <c r="C57" s="8" t="str">
        <f t="shared" si="1"/>
        <v>2006AUG</v>
      </c>
      <c r="D57" s="11">
        <v>633.262857</v>
      </c>
      <c r="E57" s="11">
        <v>1652.599255</v>
      </c>
      <c r="F57" s="11">
        <v>2285.862112</v>
      </c>
      <c r="G57" s="11">
        <v>1079.13771</v>
      </c>
      <c r="H57" s="11">
        <v>1924.542622</v>
      </c>
      <c r="I57" s="11">
        <v>4494.840569</v>
      </c>
      <c r="J57" s="11">
        <v>326.921147</v>
      </c>
      <c r="K57" s="11">
        <v>353.784421</v>
      </c>
      <c r="L57" s="11">
        <v>20.125907</v>
      </c>
      <c r="M57" s="11">
        <v>51.33539</v>
      </c>
      <c r="N57" s="11">
        <v>5.647279</v>
      </c>
      <c r="O57" s="11">
        <v>176.612718</v>
      </c>
      <c r="P57" s="11">
        <v>119.20418188</v>
      </c>
      <c r="Q57" s="11">
        <v>10838.01405688</v>
      </c>
      <c r="R57" s="11">
        <v>176.656277</v>
      </c>
      <c r="S57" s="11">
        <v>11014.67033388</v>
      </c>
      <c r="T57" s="11" t="str">
        <f>VLOOKUP(C57,Thai_Pop!$C$1:$I$2479,6,FALSE)</f>
        <v>#N/A</v>
      </c>
      <c r="U57" s="11" t="str">
        <f>VLOOKUP(C57,Thai_Pop!$C$1:$I$2479,7,FALSE)</f>
        <v>#N/A</v>
      </c>
      <c r="V57" s="7" t="str">
        <f>VLOOKUP(C57,GDP!$C$1:$AD$131,26,FALSE)</f>
        <v>#N/A</v>
      </c>
      <c r="W57" s="7">
        <f>VLOOKUP(C57,Elec_Peak_Gen!$C$2:$F$469,2,FALSE)</f>
        <v>19869.7</v>
      </c>
      <c r="X57" s="7">
        <f>VLOOKUP(C57,Elec_Peak_Gen!$C$2:$F$469,4,FALSE)</f>
        <v>82.75</v>
      </c>
      <c r="Y57" s="7">
        <f>VLOOKUP(C57,Elec_Gen!$C$1:$R$469,16,FALSE)</f>
        <v>12233.186</v>
      </c>
      <c r="Z57" s="7" t="str">
        <f>vlookup(C57,EVCar!$J$5:$K$64,2,false)</f>
        <v>#N/A</v>
      </c>
      <c r="AA57" s="7">
        <f t="shared" si="2"/>
        <v>1218.515666</v>
      </c>
      <c r="AB57" s="9">
        <f>HLOOKUP(B57,Temperature!A:N,18,FALSE)</f>
        <v>27.9</v>
      </c>
      <c r="AC57" s="11"/>
      <c r="AD57" s="11"/>
      <c r="AE57" s="11"/>
      <c r="AF57" s="11"/>
    </row>
    <row r="58" ht="15.75" customHeight="1">
      <c r="A58" s="7">
        <v>2006.0</v>
      </c>
      <c r="B58" s="10" t="s">
        <v>36</v>
      </c>
      <c r="C58" s="8" t="str">
        <f t="shared" si="1"/>
        <v>2006SEP</v>
      </c>
      <c r="D58" s="11">
        <v>630.939093</v>
      </c>
      <c r="E58" s="11">
        <v>1642.158582</v>
      </c>
      <c r="F58" s="11">
        <v>2273.097675</v>
      </c>
      <c r="G58" s="11">
        <v>1067.140711</v>
      </c>
      <c r="H58" s="11">
        <v>1892.658683</v>
      </c>
      <c r="I58" s="11">
        <v>4432.133785</v>
      </c>
      <c r="J58" s="11">
        <v>304.552278</v>
      </c>
      <c r="K58" s="11">
        <v>376.813163</v>
      </c>
      <c r="L58" s="11">
        <v>10.840956</v>
      </c>
      <c r="M58" s="11">
        <v>52.06552</v>
      </c>
      <c r="N58" s="11">
        <v>3.572894</v>
      </c>
      <c r="O58" s="11">
        <v>176.414236</v>
      </c>
      <c r="P58" s="11">
        <v>120.44555996</v>
      </c>
      <c r="Q58" s="11">
        <v>10709.735460959999</v>
      </c>
      <c r="R58" s="11">
        <v>157.318502</v>
      </c>
      <c r="S58" s="11">
        <v>10867.053962959999</v>
      </c>
      <c r="T58" s="11" t="str">
        <f>VLOOKUP(C58,Thai_Pop!$C$1:$I$2479,6,FALSE)</f>
        <v>#N/A</v>
      </c>
      <c r="U58" s="11" t="str">
        <f>VLOOKUP(C58,Thai_Pop!$C$1:$I$2479,7,FALSE)</f>
        <v>#N/A</v>
      </c>
      <c r="V58" s="7">
        <f>VLOOKUP(C58,GDP!$C$1:$AD$131,26,FALSE)</f>
        <v>2074685</v>
      </c>
      <c r="W58" s="7">
        <f>VLOOKUP(C58,Elec_Peak_Gen!$C$2:$F$469,2,FALSE)</f>
        <v>20213.5</v>
      </c>
      <c r="X58" s="7">
        <f>VLOOKUP(C58,Elec_Peak_Gen!$C$2:$F$469,4,FALSE)</f>
        <v>81.66</v>
      </c>
      <c r="Y58" s="7">
        <f>VLOOKUP(C58,Elec_Gen!$C$1:$R$469,16,FALSE)</f>
        <v>11885.174</v>
      </c>
      <c r="Z58" s="7" t="str">
        <f>vlookup(C58,EVCar!$J$5:$K$64,2,false)</f>
        <v>#N/A</v>
      </c>
      <c r="AA58" s="7">
        <f t="shared" si="2"/>
        <v>1018.120037</v>
      </c>
      <c r="AB58" s="9">
        <f>HLOOKUP(B58,Temperature!A:N,18,FALSE)</f>
        <v>27.6</v>
      </c>
      <c r="AC58" s="11"/>
      <c r="AD58" s="11"/>
      <c r="AE58" s="11"/>
      <c r="AF58" s="11"/>
    </row>
    <row r="59" ht="15.75" customHeight="1">
      <c r="A59" s="7">
        <v>2006.0</v>
      </c>
      <c r="B59" s="10" t="s">
        <v>37</v>
      </c>
      <c r="C59" s="8" t="str">
        <f t="shared" si="1"/>
        <v>2006OCT</v>
      </c>
      <c r="D59" s="11">
        <v>638.781932</v>
      </c>
      <c r="E59" s="11">
        <v>1613.377986</v>
      </c>
      <c r="F59" s="11">
        <v>2252.159918</v>
      </c>
      <c r="G59" s="11">
        <v>1057.63763</v>
      </c>
      <c r="H59" s="11">
        <v>1872.211151</v>
      </c>
      <c r="I59" s="11">
        <v>4493.414905</v>
      </c>
      <c r="J59" s="11">
        <v>313.349123</v>
      </c>
      <c r="K59" s="11">
        <v>342.449602</v>
      </c>
      <c r="L59" s="11">
        <v>4.884018</v>
      </c>
      <c r="M59" s="11">
        <v>53.653955</v>
      </c>
      <c r="N59" s="11">
        <v>5.645079</v>
      </c>
      <c r="O59" s="11">
        <v>159.633922</v>
      </c>
      <c r="P59" s="11">
        <v>125.64377134</v>
      </c>
      <c r="Q59" s="11">
        <v>10680.68307434</v>
      </c>
      <c r="R59" s="11">
        <v>163.126571</v>
      </c>
      <c r="S59" s="11">
        <v>10843.80964534</v>
      </c>
      <c r="T59" s="11" t="str">
        <f>VLOOKUP(C59,Thai_Pop!$C$1:$I$2479,6,FALSE)</f>
        <v>#N/A</v>
      </c>
      <c r="U59" s="11" t="str">
        <f>VLOOKUP(C59,Thai_Pop!$C$1:$I$2479,7,FALSE)</f>
        <v>#N/A</v>
      </c>
      <c r="V59" s="7" t="str">
        <f>VLOOKUP(C59,GDP!$C$1:$AD$131,26,FALSE)</f>
        <v>#N/A</v>
      </c>
      <c r="W59" s="7">
        <f>VLOOKUP(C59,Elec_Peak_Gen!$C$2:$F$469,2,FALSE)</f>
        <v>20052.3</v>
      </c>
      <c r="X59" s="7">
        <f>VLOOKUP(C59,Elec_Peak_Gen!$C$2:$F$469,4,FALSE)</f>
        <v>80.49</v>
      </c>
      <c r="Y59" s="7">
        <f>VLOOKUP(C59,Elec_Gen!$C$1:$R$469,16,FALSE)</f>
        <v>12008.618</v>
      </c>
      <c r="Z59" s="7" t="str">
        <f>vlookup(C59,EVCar!$J$5:$K$64,2,false)</f>
        <v>#N/A</v>
      </c>
      <c r="AA59" s="7">
        <f t="shared" si="2"/>
        <v>1164.808355</v>
      </c>
      <c r="AB59" s="9">
        <f>HLOOKUP(B59,Temperature!A:N,18,FALSE)</f>
        <v>27.2</v>
      </c>
      <c r="AC59" s="11"/>
      <c r="AD59" s="11"/>
      <c r="AE59" s="11"/>
      <c r="AF59" s="11"/>
    </row>
    <row r="60" ht="15.75" customHeight="1">
      <c r="A60" s="7">
        <v>2006.0</v>
      </c>
      <c r="B60" s="10" t="s">
        <v>38</v>
      </c>
      <c r="C60" s="8" t="str">
        <f t="shared" si="1"/>
        <v>2006NOV</v>
      </c>
      <c r="D60" s="11">
        <v>616.452112</v>
      </c>
      <c r="E60" s="11">
        <v>1635.196224</v>
      </c>
      <c r="F60" s="11">
        <v>2251.648336</v>
      </c>
      <c r="G60" s="11">
        <v>1070.501545</v>
      </c>
      <c r="H60" s="11">
        <v>1896.273577</v>
      </c>
      <c r="I60" s="11">
        <v>4409.183239</v>
      </c>
      <c r="J60" s="11">
        <v>319.691096</v>
      </c>
      <c r="K60" s="11">
        <v>337.953379</v>
      </c>
      <c r="L60" s="11">
        <v>10.012378</v>
      </c>
      <c r="M60" s="11">
        <v>53.151975</v>
      </c>
      <c r="N60" s="11">
        <v>4.249412</v>
      </c>
      <c r="O60" s="11">
        <v>164.549205</v>
      </c>
      <c r="P60" s="11">
        <v>133.48286737</v>
      </c>
      <c r="Q60" s="11">
        <v>10650.69700937</v>
      </c>
      <c r="R60" s="11">
        <v>154.144769</v>
      </c>
      <c r="S60" s="11">
        <v>10804.84177837</v>
      </c>
      <c r="T60" s="11" t="str">
        <f>VLOOKUP(C60,Thai_Pop!$C$1:$I$2479,6,FALSE)</f>
        <v>#N/A</v>
      </c>
      <c r="U60" s="11" t="str">
        <f>VLOOKUP(C60,Thai_Pop!$C$1:$I$2479,7,FALSE)</f>
        <v>#N/A</v>
      </c>
      <c r="V60" s="7" t="str">
        <f>VLOOKUP(C60,GDP!$C$1:$AD$131,26,FALSE)</f>
        <v>#N/A</v>
      </c>
      <c r="W60" s="7">
        <f>VLOOKUP(C60,Elec_Peak_Gen!$C$2:$F$469,2,FALSE)</f>
        <v>20443.6</v>
      </c>
      <c r="X60" s="7">
        <f>VLOOKUP(C60,Elec_Peak_Gen!$C$2:$F$469,4,FALSE)</f>
        <v>81.01</v>
      </c>
      <c r="Y60" s="7">
        <f>VLOOKUP(C60,Elec_Gen!$C$1:$R$469,16,FALSE)</f>
        <v>11925.301</v>
      </c>
      <c r="Z60" s="7" t="str">
        <f>vlookup(C60,EVCar!$J$5:$K$64,2,false)</f>
        <v>#N/A</v>
      </c>
      <c r="AA60" s="7">
        <f t="shared" si="2"/>
        <v>1120.459222</v>
      </c>
      <c r="AB60" s="9">
        <f>HLOOKUP(B60,Temperature!A:N,18,FALSE)</f>
        <v>26.4</v>
      </c>
      <c r="AC60" s="11"/>
      <c r="AD60" s="11"/>
      <c r="AE60" s="11"/>
      <c r="AF60" s="11"/>
    </row>
    <row r="61" ht="15.75" customHeight="1">
      <c r="A61" s="7">
        <v>2006.0</v>
      </c>
      <c r="B61" s="10" t="s">
        <v>39</v>
      </c>
      <c r="C61" s="8" t="str">
        <f t="shared" si="1"/>
        <v>2006DEC</v>
      </c>
      <c r="D61" s="11">
        <v>600.623892</v>
      </c>
      <c r="E61" s="11">
        <v>1552.530129</v>
      </c>
      <c r="F61" s="11">
        <v>2153.154021</v>
      </c>
      <c r="G61" s="11">
        <v>1019.393016</v>
      </c>
      <c r="H61" s="11">
        <v>1799.384586</v>
      </c>
      <c r="I61" s="11">
        <v>4029.948415</v>
      </c>
      <c r="J61" s="11">
        <v>307.406486</v>
      </c>
      <c r="K61" s="11">
        <v>324.576867</v>
      </c>
      <c r="L61" s="11">
        <v>18.351515</v>
      </c>
      <c r="M61" s="11">
        <v>55.418919</v>
      </c>
      <c r="N61" s="11">
        <v>7.817236</v>
      </c>
      <c r="O61" s="11">
        <v>181.138655</v>
      </c>
      <c r="P61" s="11">
        <v>135.56723393000001</v>
      </c>
      <c r="Q61" s="11">
        <v>10032.15694993</v>
      </c>
      <c r="R61" s="11">
        <v>167.447964</v>
      </c>
      <c r="S61" s="11">
        <v>10199.604913930001</v>
      </c>
      <c r="T61" s="11">
        <f>VLOOKUP(C61,Thai_Pop!$C$1:$I$2479,6,FALSE)</f>
        <v>62828695</v>
      </c>
      <c r="U61" s="11">
        <f>VLOOKUP(C61,Thai_Pop!$C$1:$I$2479,7,FALSE)</f>
        <v>19582845</v>
      </c>
      <c r="V61" s="7">
        <f>VLOOKUP(C61,GDP!$C$1:$AD$131,26,FALSE)</f>
        <v>2164875</v>
      </c>
      <c r="W61" s="7">
        <f>VLOOKUP(C61,Elec_Peak_Gen!$C$2:$F$469,2,FALSE)</f>
        <v>20092</v>
      </c>
      <c r="X61" s="7">
        <f>VLOOKUP(C61,Elec_Peak_Gen!$C$2:$F$469,4,FALSE)</f>
        <v>74.27</v>
      </c>
      <c r="Y61" s="7">
        <f>VLOOKUP(C61,Elec_Gen!$C$1:$R$469,16,FALSE)</f>
        <v>11103.649</v>
      </c>
      <c r="Z61" s="7" t="str">
        <f>vlookup(C61,EVCar!$J$5:$K$64,2,false)</f>
        <v>#N/A</v>
      </c>
      <c r="AA61" s="7">
        <f t="shared" si="2"/>
        <v>904.0440861</v>
      </c>
      <c r="AB61" s="9">
        <f>HLOOKUP(B61,Temperature!A:N,18,FALSE)</f>
        <v>25.3</v>
      </c>
      <c r="AC61" s="11"/>
      <c r="AD61" s="11"/>
      <c r="AE61" s="11"/>
      <c r="AF61" s="11"/>
    </row>
    <row r="62" ht="15.75" customHeight="1">
      <c r="A62" s="7">
        <v>2007.0</v>
      </c>
      <c r="B62" s="10" t="s">
        <v>28</v>
      </c>
      <c r="C62" s="8" t="str">
        <f t="shared" si="1"/>
        <v>2007JAN</v>
      </c>
      <c r="D62" s="11">
        <v>559.352761</v>
      </c>
      <c r="E62" s="11">
        <v>1352.87739</v>
      </c>
      <c r="F62" s="11">
        <v>1912.230151</v>
      </c>
      <c r="G62" s="11">
        <v>939.214141</v>
      </c>
      <c r="H62" s="11">
        <v>1744.90145</v>
      </c>
      <c r="I62" s="11">
        <v>4228.744822</v>
      </c>
      <c r="J62" s="11">
        <v>304.924929</v>
      </c>
      <c r="K62" s="11">
        <v>290.131079</v>
      </c>
      <c r="L62" s="11">
        <v>31.916677</v>
      </c>
      <c r="M62" s="11">
        <v>49.306431</v>
      </c>
      <c r="N62" s="11">
        <v>0.36</v>
      </c>
      <c r="O62" s="11">
        <v>166.390478</v>
      </c>
      <c r="P62" s="11">
        <v>133.521926</v>
      </c>
      <c r="Q62" s="11">
        <v>9801.642084</v>
      </c>
      <c r="R62" s="11">
        <v>172.209193</v>
      </c>
      <c r="S62" s="11">
        <v>9973.851277</v>
      </c>
      <c r="T62" s="11" t="str">
        <f>VLOOKUP(C62,Thai_Pop!$C$1:$I$2479,6,FALSE)</f>
        <v>#N/A</v>
      </c>
      <c r="U62" s="11" t="str">
        <f>VLOOKUP(C62,Thai_Pop!$C$1:$I$2479,7,FALSE)</f>
        <v>#N/A</v>
      </c>
      <c r="V62" s="7" t="str">
        <f>VLOOKUP(C62,GDP!$C$1:$AD$131,26,FALSE)</f>
        <v>#N/A</v>
      </c>
      <c r="W62" s="7">
        <f>VLOOKUP(C62,Elec_Peak_Gen!$C$2:$F$469,2,FALSE)</f>
        <v>19754.8</v>
      </c>
      <c r="X62" s="7">
        <f>VLOOKUP(C62,Elec_Peak_Gen!$C$2:$F$469,4,FALSE)</f>
        <v>76.6</v>
      </c>
      <c r="Y62" s="7">
        <f>VLOOKUP(C62,Elec_Gen!$C$1:$R$469,16,FALSE)</f>
        <v>11259.344</v>
      </c>
      <c r="Z62" s="7" t="str">
        <f>vlookup(C62,EVCar!$J$5:$K$64,2,false)</f>
        <v>#N/A</v>
      </c>
      <c r="AA62" s="7">
        <f t="shared" si="2"/>
        <v>1285.492723</v>
      </c>
      <c r="AB62" s="9">
        <f>HLOOKUP(B62,Temperature!A:N,18,FALSE)</f>
        <v>25.4</v>
      </c>
      <c r="AC62" s="11"/>
      <c r="AD62" s="11"/>
      <c r="AE62" s="11"/>
      <c r="AF62" s="11"/>
    </row>
    <row r="63" ht="15.75" customHeight="1">
      <c r="A63" s="7">
        <v>2007.0</v>
      </c>
      <c r="B63" s="10" t="s">
        <v>29</v>
      </c>
      <c r="C63" s="8" t="str">
        <f t="shared" si="1"/>
        <v>2007FEB</v>
      </c>
      <c r="D63" s="11">
        <v>543.200859</v>
      </c>
      <c r="E63" s="11">
        <v>1411.389255</v>
      </c>
      <c r="F63" s="11">
        <v>1954.590114</v>
      </c>
      <c r="G63" s="11">
        <v>956.153152</v>
      </c>
      <c r="H63" s="11">
        <v>1707.145921</v>
      </c>
      <c r="I63" s="11">
        <v>4056.651755</v>
      </c>
      <c r="J63" s="11">
        <v>296.039182</v>
      </c>
      <c r="K63" s="11">
        <v>297.293394</v>
      </c>
      <c r="L63" s="11">
        <v>36.922969</v>
      </c>
      <c r="M63" s="11">
        <v>50.187634</v>
      </c>
      <c r="N63" s="11">
        <v>1.896685</v>
      </c>
      <c r="O63" s="11">
        <v>154.896149</v>
      </c>
      <c r="P63" s="11">
        <v>126.893847</v>
      </c>
      <c r="Q63" s="11">
        <v>9638.670802</v>
      </c>
      <c r="R63" s="11">
        <v>154.869914</v>
      </c>
      <c r="S63" s="11">
        <v>9793.540716</v>
      </c>
      <c r="T63" s="11" t="str">
        <f>VLOOKUP(C63,Thai_Pop!$C$1:$I$2479,6,FALSE)</f>
        <v>#N/A</v>
      </c>
      <c r="U63" s="11" t="str">
        <f>VLOOKUP(C63,Thai_Pop!$C$1:$I$2479,7,FALSE)</f>
        <v>#N/A</v>
      </c>
      <c r="V63" s="7" t="str">
        <f>VLOOKUP(C63,GDP!$C$1:$AD$131,26,FALSE)</f>
        <v>#N/A</v>
      </c>
      <c r="W63" s="7">
        <f>VLOOKUP(C63,Elec_Peak_Gen!$C$2:$F$469,2,FALSE)</f>
        <v>20592.9</v>
      </c>
      <c r="X63" s="7">
        <f>VLOOKUP(C63,Elec_Peak_Gen!$C$2:$F$469,4,FALSE)</f>
        <v>78.79</v>
      </c>
      <c r="Y63" s="7">
        <f>VLOOKUP(C63,Elec_Gen!$C$1:$R$469,16,FALSE)</f>
        <v>10903.296</v>
      </c>
      <c r="Z63" s="7" t="str">
        <f>vlookup(C63,EVCar!$J$5:$K$64,2,false)</f>
        <v>#N/A</v>
      </c>
      <c r="AA63" s="7">
        <f t="shared" si="2"/>
        <v>1109.755284</v>
      </c>
      <c r="AB63" s="9">
        <f>HLOOKUP(B63,Temperature!A:N,18,FALSE)</f>
        <v>26.8</v>
      </c>
      <c r="AC63" s="11"/>
      <c r="AD63" s="11"/>
      <c r="AE63" s="11"/>
      <c r="AF63" s="11"/>
    </row>
    <row r="64" ht="15.75" customHeight="1">
      <c r="A64" s="7">
        <v>2007.0</v>
      </c>
      <c r="B64" s="10" t="s">
        <v>30</v>
      </c>
      <c r="C64" s="8" t="str">
        <f t="shared" si="1"/>
        <v>2007MAR</v>
      </c>
      <c r="D64" s="11">
        <v>698.60245</v>
      </c>
      <c r="E64" s="11">
        <v>1787.604391</v>
      </c>
      <c r="F64" s="11">
        <v>2486.206841</v>
      </c>
      <c r="G64" s="11">
        <v>1157.137156</v>
      </c>
      <c r="H64" s="11">
        <v>2058.941432</v>
      </c>
      <c r="I64" s="11">
        <v>4704.224553</v>
      </c>
      <c r="J64" s="11">
        <v>368.04346</v>
      </c>
      <c r="K64" s="11">
        <v>358.790257</v>
      </c>
      <c r="L64" s="11">
        <v>37.62985</v>
      </c>
      <c r="M64" s="11">
        <v>54.655187</v>
      </c>
      <c r="N64" s="11">
        <v>4.25157</v>
      </c>
      <c r="O64" s="11">
        <v>192.076909</v>
      </c>
      <c r="P64" s="11">
        <v>132.1598</v>
      </c>
      <c r="Q64" s="11">
        <v>11554.117015</v>
      </c>
      <c r="R64" s="11">
        <v>174.651813</v>
      </c>
      <c r="S64" s="11">
        <v>11728.768828</v>
      </c>
      <c r="T64" s="11" t="str">
        <f>VLOOKUP(C64,Thai_Pop!$C$1:$I$2479,6,FALSE)</f>
        <v>#N/A</v>
      </c>
      <c r="U64" s="11" t="str">
        <f>VLOOKUP(C64,Thai_Pop!$C$1:$I$2479,7,FALSE)</f>
        <v>#N/A</v>
      </c>
      <c r="V64" s="7">
        <f>VLOOKUP(C64,GDP!$C$1:$AD$131,26,FALSE)</f>
        <v>2258183</v>
      </c>
      <c r="W64" s="7">
        <f>VLOOKUP(C64,Elec_Peak_Gen!$C$2:$F$469,2,FALSE)</f>
        <v>22161</v>
      </c>
      <c r="X64" s="7">
        <f>VLOOKUP(C64,Elec_Peak_Gen!$C$2:$F$469,4,FALSE)</f>
        <v>80.43</v>
      </c>
      <c r="Y64" s="7">
        <f>VLOOKUP(C64,Elec_Gen!$C$1:$R$469,16,FALSE)</f>
        <v>13262.195</v>
      </c>
      <c r="Z64" s="7" t="str">
        <f>vlookup(C64,EVCar!$J$5:$K$64,2,false)</f>
        <v>#N/A</v>
      </c>
      <c r="AA64" s="7">
        <f t="shared" si="2"/>
        <v>1533.426172</v>
      </c>
      <c r="AB64" s="9">
        <f>HLOOKUP(B64,Temperature!A:N,18,FALSE)</f>
        <v>28.5</v>
      </c>
      <c r="AC64" s="11"/>
      <c r="AD64" s="11"/>
      <c r="AE64" s="11"/>
      <c r="AF64" s="11"/>
    </row>
    <row r="65" ht="15.75" customHeight="1">
      <c r="A65" s="7">
        <v>2007.0</v>
      </c>
      <c r="B65" s="10" t="s">
        <v>31</v>
      </c>
      <c r="C65" s="8" t="str">
        <f t="shared" si="1"/>
        <v>2007APR</v>
      </c>
      <c r="D65" s="11">
        <v>730.670858</v>
      </c>
      <c r="E65" s="11">
        <v>1826.02929</v>
      </c>
      <c r="F65" s="11">
        <v>2556.700148</v>
      </c>
      <c r="G65" s="11">
        <v>1145.355066</v>
      </c>
      <c r="H65" s="11">
        <v>1866.338495</v>
      </c>
      <c r="I65" s="11">
        <v>4185.334183</v>
      </c>
      <c r="J65" s="11">
        <v>356.637021</v>
      </c>
      <c r="K65" s="11">
        <v>333.052993</v>
      </c>
      <c r="L65" s="11">
        <v>33.08263</v>
      </c>
      <c r="M65" s="11">
        <v>53.890391</v>
      </c>
      <c r="N65" s="11">
        <v>5.188238</v>
      </c>
      <c r="O65" s="11">
        <v>177.422687</v>
      </c>
      <c r="P65" s="11">
        <v>131.768475</v>
      </c>
      <c r="Q65" s="11">
        <v>10844.770327</v>
      </c>
      <c r="R65" s="11">
        <v>189.557977</v>
      </c>
      <c r="S65" s="11">
        <v>11034.328304</v>
      </c>
      <c r="T65" s="11" t="str">
        <f>VLOOKUP(C65,Thai_Pop!$C$1:$I$2479,6,FALSE)</f>
        <v>#N/A</v>
      </c>
      <c r="U65" s="11" t="str">
        <f>VLOOKUP(C65,Thai_Pop!$C$1:$I$2479,7,FALSE)</f>
        <v>#N/A</v>
      </c>
      <c r="V65" s="7" t="str">
        <f>VLOOKUP(C65,GDP!$C$1:$AD$131,26,FALSE)</f>
        <v>#N/A</v>
      </c>
      <c r="W65" s="7">
        <f>VLOOKUP(C65,Elec_Peak_Gen!$C$2:$F$469,2,FALSE)</f>
        <v>22586</v>
      </c>
      <c r="X65" s="7">
        <f>VLOOKUP(C65,Elec_Peak_Gen!$C$2:$F$469,4,FALSE)</f>
        <v>75.11</v>
      </c>
      <c r="Y65" s="7">
        <f>VLOOKUP(C65,Elec_Gen!$C$1:$R$469,16,FALSE)</f>
        <v>12214.49</v>
      </c>
      <c r="Z65" s="7" t="str">
        <f>vlookup(C65,EVCar!$J$5:$K$64,2,false)</f>
        <v>#N/A</v>
      </c>
      <c r="AA65" s="7">
        <f t="shared" si="2"/>
        <v>1180.161696</v>
      </c>
      <c r="AB65" s="9">
        <f>HLOOKUP(B65,Temperature!A:N,18,FALSE)</f>
        <v>29.6</v>
      </c>
      <c r="AC65" s="11"/>
      <c r="AD65" s="11"/>
      <c r="AE65" s="11"/>
      <c r="AF65" s="11"/>
    </row>
    <row r="66" ht="15.75" customHeight="1">
      <c r="A66" s="7">
        <v>2007.0</v>
      </c>
      <c r="B66" s="10" t="s">
        <v>32</v>
      </c>
      <c r="C66" s="8" t="str">
        <f t="shared" si="1"/>
        <v>2007MAY</v>
      </c>
      <c r="D66" s="11">
        <v>721.805209</v>
      </c>
      <c r="E66" s="11">
        <v>1769.685855</v>
      </c>
      <c r="F66" s="11">
        <v>2491.491064</v>
      </c>
      <c r="G66" s="11">
        <v>1148.460242</v>
      </c>
      <c r="H66" s="11">
        <v>1964.943419</v>
      </c>
      <c r="I66" s="11">
        <v>4689.339018</v>
      </c>
      <c r="J66" s="11">
        <v>339.676864</v>
      </c>
      <c r="K66" s="11">
        <v>343.229438</v>
      </c>
      <c r="L66" s="11">
        <v>12.556293</v>
      </c>
      <c r="M66" s="11">
        <v>52.571252</v>
      </c>
      <c r="N66" s="11">
        <v>6.620581</v>
      </c>
      <c r="O66" s="11">
        <v>162.368791</v>
      </c>
      <c r="P66" s="11">
        <v>128.873429</v>
      </c>
      <c r="Q66" s="11">
        <v>11340.130391</v>
      </c>
      <c r="R66" s="11">
        <v>176.09684</v>
      </c>
      <c r="S66" s="11">
        <v>11516.227231</v>
      </c>
      <c r="T66" s="11" t="str">
        <f>VLOOKUP(C66,Thai_Pop!$C$1:$I$2479,6,FALSE)</f>
        <v>#N/A</v>
      </c>
      <c r="U66" s="11" t="str">
        <f>VLOOKUP(C66,Thai_Pop!$C$1:$I$2479,7,FALSE)</f>
        <v>#N/A</v>
      </c>
      <c r="V66" s="7" t="str">
        <f>VLOOKUP(C66,GDP!$C$1:$AD$131,26,FALSE)</f>
        <v>#N/A</v>
      </c>
      <c r="W66" s="7">
        <f>VLOOKUP(C66,Elec_Peak_Gen!$C$2:$F$469,2,FALSE)</f>
        <v>21234</v>
      </c>
      <c r="X66" s="7">
        <f>VLOOKUP(C66,Elec_Peak_Gen!$C$2:$F$469,4,FALSE)</f>
        <v>80.15</v>
      </c>
      <c r="Y66" s="7">
        <f>VLOOKUP(C66,Elec_Gen!$C$1:$R$469,16,FALSE)</f>
        <v>12662.561</v>
      </c>
      <c r="Z66" s="7" t="str">
        <f>vlookup(C66,EVCar!$J$5:$K$64,2,false)</f>
        <v>#N/A</v>
      </c>
      <c r="AA66" s="7">
        <f t="shared" si="2"/>
        <v>1146.333769</v>
      </c>
      <c r="AB66" s="9">
        <f>HLOOKUP(B66,Temperature!A:N,18,FALSE)</f>
        <v>29.1</v>
      </c>
      <c r="AC66" s="11"/>
      <c r="AD66" s="11"/>
      <c r="AE66" s="11"/>
      <c r="AF66" s="11"/>
    </row>
    <row r="67" ht="15.75" customHeight="1">
      <c r="A67" s="7">
        <v>2007.0</v>
      </c>
      <c r="B67" s="10" t="s">
        <v>33</v>
      </c>
      <c r="C67" s="8" t="str">
        <f t="shared" si="1"/>
        <v>2007JUN</v>
      </c>
      <c r="D67" s="11">
        <v>686.360866</v>
      </c>
      <c r="E67" s="11">
        <v>1865.489252</v>
      </c>
      <c r="F67" s="11">
        <v>2551.850118</v>
      </c>
      <c r="G67" s="11">
        <v>1186.077837</v>
      </c>
      <c r="H67" s="11">
        <v>2007.733951</v>
      </c>
      <c r="I67" s="11">
        <v>4613.237577</v>
      </c>
      <c r="J67" s="11">
        <v>344.166603</v>
      </c>
      <c r="K67" s="11">
        <v>399.971596</v>
      </c>
      <c r="L67" s="11">
        <v>16.453938</v>
      </c>
      <c r="M67" s="11">
        <v>54.691044</v>
      </c>
      <c r="N67" s="11">
        <v>2.35018</v>
      </c>
      <c r="O67" s="11">
        <v>161.968896</v>
      </c>
      <c r="P67" s="11">
        <v>126.808652</v>
      </c>
      <c r="Q67" s="11">
        <v>11465.310392</v>
      </c>
      <c r="R67" s="11">
        <v>160.698324</v>
      </c>
      <c r="S67" s="11">
        <v>11626.008716</v>
      </c>
      <c r="T67" s="11" t="str">
        <f>VLOOKUP(C67,Thai_Pop!$C$1:$I$2479,6,FALSE)</f>
        <v>#N/A</v>
      </c>
      <c r="U67" s="11" t="str">
        <f>VLOOKUP(C67,Thai_Pop!$C$1:$I$2479,7,FALSE)</f>
        <v>#N/A</v>
      </c>
      <c r="V67" s="7">
        <f>VLOOKUP(C67,GDP!$C$1:$AD$131,26,FALSE)</f>
        <v>2187392</v>
      </c>
      <c r="W67" s="7">
        <f>VLOOKUP(C67,Elec_Peak_Gen!$C$2:$F$469,2,FALSE)</f>
        <v>21555.4</v>
      </c>
      <c r="X67" s="7">
        <f>VLOOKUP(C67,Elec_Peak_Gen!$C$2:$F$469,4,FALSE)</f>
        <v>82.26</v>
      </c>
      <c r="Y67" s="7">
        <f>VLOOKUP(C67,Elec_Gen!$C$1:$R$469,16,FALSE)</f>
        <v>12767.671</v>
      </c>
      <c r="Z67" s="7" t="str">
        <f>vlookup(C67,EVCar!$J$5:$K$64,2,false)</f>
        <v>#N/A</v>
      </c>
      <c r="AA67" s="7">
        <f t="shared" si="2"/>
        <v>1141.662284</v>
      </c>
      <c r="AB67" s="9">
        <f>HLOOKUP(B67,Temperature!A:N,18,FALSE)</f>
        <v>28.6</v>
      </c>
      <c r="AC67" s="11"/>
      <c r="AD67" s="11"/>
      <c r="AE67" s="11"/>
      <c r="AF67" s="11"/>
    </row>
    <row r="68" ht="15.75" customHeight="1">
      <c r="A68" s="7">
        <v>2007.0</v>
      </c>
      <c r="B68" s="10" t="s">
        <v>34</v>
      </c>
      <c r="C68" s="8" t="str">
        <f t="shared" si="1"/>
        <v>2007JUL</v>
      </c>
      <c r="D68" s="11">
        <v>655.621518</v>
      </c>
      <c r="E68" s="11">
        <v>1747.475426</v>
      </c>
      <c r="F68" s="11">
        <v>2403.096944</v>
      </c>
      <c r="G68" s="11">
        <v>1135.607649</v>
      </c>
      <c r="H68" s="11">
        <v>1909.059086</v>
      </c>
      <c r="I68" s="11">
        <v>4691.267074</v>
      </c>
      <c r="J68" s="11">
        <v>341.667909</v>
      </c>
      <c r="K68" s="11">
        <v>393.182505</v>
      </c>
      <c r="L68" s="11">
        <v>27.914618</v>
      </c>
      <c r="M68" s="11">
        <v>53.613791</v>
      </c>
      <c r="N68" s="11">
        <v>2.20471</v>
      </c>
      <c r="O68" s="11">
        <v>187.534213</v>
      </c>
      <c r="P68" s="11">
        <v>130.540558</v>
      </c>
      <c r="Q68" s="11">
        <v>11275.689057</v>
      </c>
      <c r="R68" s="11">
        <v>180.421083</v>
      </c>
      <c r="S68" s="11">
        <v>11456.11014</v>
      </c>
      <c r="T68" s="11" t="str">
        <f>VLOOKUP(C68,Thai_Pop!$C$1:$I$2479,6,FALSE)</f>
        <v>#N/A</v>
      </c>
      <c r="U68" s="11" t="str">
        <f>VLOOKUP(C68,Thai_Pop!$C$1:$I$2479,7,FALSE)</f>
        <v>#N/A</v>
      </c>
      <c r="V68" s="7" t="str">
        <f>VLOOKUP(C68,GDP!$C$1:$AD$131,26,FALSE)</f>
        <v>#N/A</v>
      </c>
      <c r="W68" s="7">
        <f>VLOOKUP(C68,Elec_Peak_Gen!$C$2:$F$469,2,FALSE)</f>
        <v>20396.3</v>
      </c>
      <c r="X68" s="7">
        <f>VLOOKUP(C68,Elec_Peak_Gen!$C$2:$F$469,4,FALSE)</f>
        <v>82.88</v>
      </c>
      <c r="Y68" s="7">
        <f>VLOOKUP(C68,Elec_Gen!$C$1:$R$469,16,FALSE)</f>
        <v>12576.972</v>
      </c>
      <c r="Z68" s="7" t="str">
        <f>vlookup(C68,EVCar!$J$5:$K$64,2,false)</f>
        <v>#N/A</v>
      </c>
      <c r="AA68" s="7">
        <f t="shared" si="2"/>
        <v>1120.86186</v>
      </c>
      <c r="AB68" s="9">
        <f>HLOOKUP(B68,Temperature!A:N,18,FALSE)</f>
        <v>28.1</v>
      </c>
      <c r="AC68" s="11"/>
      <c r="AD68" s="11"/>
      <c r="AE68" s="11"/>
      <c r="AF68" s="11"/>
    </row>
    <row r="69" ht="15.75" customHeight="1">
      <c r="A69" s="7">
        <v>2007.0</v>
      </c>
      <c r="B69" s="10" t="s">
        <v>35</v>
      </c>
      <c r="C69" s="8" t="str">
        <f t="shared" si="1"/>
        <v>2007AUG</v>
      </c>
      <c r="D69" s="11">
        <v>656.61768</v>
      </c>
      <c r="E69" s="11">
        <v>1783.340523</v>
      </c>
      <c r="F69" s="11">
        <v>2439.958203</v>
      </c>
      <c r="G69" s="11">
        <v>1140.461222</v>
      </c>
      <c r="H69" s="11">
        <v>1915.148065</v>
      </c>
      <c r="I69" s="11">
        <v>4737.038283</v>
      </c>
      <c r="J69" s="11">
        <v>351.091191</v>
      </c>
      <c r="K69" s="11">
        <v>380.299971</v>
      </c>
      <c r="L69" s="11">
        <v>22.2462</v>
      </c>
      <c r="M69" s="11">
        <v>55.136744</v>
      </c>
      <c r="N69" s="11">
        <v>2.794547</v>
      </c>
      <c r="O69" s="11">
        <v>181.57078</v>
      </c>
      <c r="P69" s="11">
        <v>134.054901</v>
      </c>
      <c r="Q69" s="11">
        <v>11359.800107</v>
      </c>
      <c r="R69" s="11">
        <v>185.97488</v>
      </c>
      <c r="S69" s="11">
        <v>11545.774987</v>
      </c>
      <c r="T69" s="11" t="str">
        <f>VLOOKUP(C69,Thai_Pop!$C$1:$I$2479,6,FALSE)</f>
        <v>#N/A</v>
      </c>
      <c r="U69" s="11" t="str">
        <f>VLOOKUP(C69,Thai_Pop!$C$1:$I$2479,7,FALSE)</f>
        <v>#N/A</v>
      </c>
      <c r="V69" s="7" t="str">
        <f>VLOOKUP(C69,GDP!$C$1:$AD$131,26,FALSE)</f>
        <v>#N/A</v>
      </c>
      <c r="W69" s="7">
        <f>VLOOKUP(C69,Elec_Peak_Gen!$C$2:$F$469,2,FALSE)</f>
        <v>20853</v>
      </c>
      <c r="X69" s="7">
        <f>VLOOKUP(C69,Elec_Peak_Gen!$C$2:$F$469,4,FALSE)</f>
        <v>82.08</v>
      </c>
      <c r="Y69" s="7">
        <f>VLOOKUP(C69,Elec_Gen!$C$1:$R$469,16,FALSE)</f>
        <v>12734.566</v>
      </c>
      <c r="Z69" s="7" t="str">
        <f>vlookup(C69,EVCar!$J$5:$K$64,2,false)</f>
        <v>#N/A</v>
      </c>
      <c r="AA69" s="7">
        <f t="shared" si="2"/>
        <v>1188.791013</v>
      </c>
      <c r="AB69" s="9">
        <f>HLOOKUP(B69,Temperature!A:N,18,FALSE)</f>
        <v>27.9</v>
      </c>
      <c r="AC69" s="11"/>
      <c r="AD69" s="11"/>
      <c r="AE69" s="11"/>
      <c r="AF69" s="11"/>
    </row>
    <row r="70" ht="15.75" customHeight="1">
      <c r="A70" s="7">
        <v>2007.0</v>
      </c>
      <c r="B70" s="10" t="s">
        <v>36</v>
      </c>
      <c r="C70" s="8" t="str">
        <f t="shared" si="1"/>
        <v>2007SEP</v>
      </c>
      <c r="D70" s="11">
        <v>635.098368</v>
      </c>
      <c r="E70" s="11">
        <v>1767.150089</v>
      </c>
      <c r="F70" s="11">
        <v>2402.248457</v>
      </c>
      <c r="G70" s="11">
        <v>1136.077815</v>
      </c>
      <c r="H70" s="11">
        <v>1904.692764</v>
      </c>
      <c r="I70" s="11">
        <v>4663.784966</v>
      </c>
      <c r="J70" s="11">
        <v>336.462863</v>
      </c>
      <c r="K70" s="11">
        <v>410.127213</v>
      </c>
      <c r="L70" s="11">
        <v>10.72114</v>
      </c>
      <c r="M70" s="11">
        <v>55.748634</v>
      </c>
      <c r="N70" s="11">
        <v>3.192225</v>
      </c>
      <c r="O70" s="11">
        <v>169.403761</v>
      </c>
      <c r="P70" s="11">
        <v>136.516093</v>
      </c>
      <c r="Q70" s="11">
        <v>11228.975931</v>
      </c>
      <c r="R70" s="11">
        <v>166.493576</v>
      </c>
      <c r="S70" s="11">
        <v>11395.469507</v>
      </c>
      <c r="T70" s="11" t="str">
        <f>VLOOKUP(C70,Thai_Pop!$C$1:$I$2479,6,FALSE)</f>
        <v>#N/A</v>
      </c>
      <c r="U70" s="11" t="str">
        <f>VLOOKUP(C70,Thai_Pop!$C$1:$I$2479,7,FALSE)</f>
        <v>#N/A</v>
      </c>
      <c r="V70" s="7">
        <f>VLOOKUP(C70,GDP!$C$1:$AD$131,26,FALSE)</f>
        <v>2236014</v>
      </c>
      <c r="W70" s="7">
        <f>VLOOKUP(C70,Elec_Peak_Gen!$C$2:$F$469,2,FALSE)</f>
        <v>21062.7</v>
      </c>
      <c r="X70" s="7">
        <f>VLOOKUP(C70,Elec_Peak_Gen!$C$2:$F$469,4,FALSE)</f>
        <v>83.87</v>
      </c>
      <c r="Y70" s="7">
        <f>VLOOKUP(C70,Elec_Gen!$C$1:$R$469,16,FALSE)</f>
        <v>12719.79</v>
      </c>
      <c r="Z70" s="7" t="str">
        <f>vlookup(C70,EVCar!$J$5:$K$64,2,false)</f>
        <v>#N/A</v>
      </c>
      <c r="AA70" s="7">
        <f t="shared" si="2"/>
        <v>1324.320493</v>
      </c>
      <c r="AB70" s="9">
        <f>HLOOKUP(B70,Temperature!A:N,18,FALSE)</f>
        <v>27.6</v>
      </c>
      <c r="AC70" s="11"/>
      <c r="AD70" s="11"/>
      <c r="AE70" s="11"/>
      <c r="AF70" s="11"/>
    </row>
    <row r="71" ht="15.75" customHeight="1">
      <c r="A71" s="7">
        <v>2007.0</v>
      </c>
      <c r="B71" s="10" t="s">
        <v>37</v>
      </c>
      <c r="C71" s="8" t="str">
        <f t="shared" si="1"/>
        <v>2007OCT</v>
      </c>
      <c r="D71" s="11">
        <v>641.800856</v>
      </c>
      <c r="E71" s="11">
        <v>1715.622634</v>
      </c>
      <c r="F71" s="11">
        <v>2357.42349</v>
      </c>
      <c r="G71" s="11">
        <v>1119.40739</v>
      </c>
      <c r="H71" s="11">
        <v>1887.01419</v>
      </c>
      <c r="I71" s="11">
        <v>4769.863965</v>
      </c>
      <c r="J71" s="11">
        <v>334.710105</v>
      </c>
      <c r="K71" s="11">
        <v>353.573902</v>
      </c>
      <c r="L71" s="11">
        <v>8.794073</v>
      </c>
      <c r="M71" s="11">
        <v>56.418179</v>
      </c>
      <c r="N71" s="11">
        <v>3.380554</v>
      </c>
      <c r="O71" s="11">
        <v>160.321927</v>
      </c>
      <c r="P71" s="11">
        <v>141.49442</v>
      </c>
      <c r="Q71" s="11">
        <v>11192.402195</v>
      </c>
      <c r="R71" s="11">
        <v>179.235095</v>
      </c>
      <c r="S71" s="11">
        <v>11371.63729</v>
      </c>
      <c r="T71" s="11" t="str">
        <f>VLOOKUP(C71,Thai_Pop!$C$1:$I$2479,6,FALSE)</f>
        <v>#N/A</v>
      </c>
      <c r="U71" s="11" t="str">
        <f>VLOOKUP(C71,Thai_Pop!$C$1:$I$2479,7,FALSE)</f>
        <v>#N/A</v>
      </c>
      <c r="V71" s="7" t="str">
        <f>VLOOKUP(C71,GDP!$C$1:$AD$131,26,FALSE)</f>
        <v>#N/A</v>
      </c>
      <c r="W71" s="7">
        <f>VLOOKUP(C71,Elec_Peak_Gen!$C$2:$F$469,2,FALSE)</f>
        <v>20594.4</v>
      </c>
      <c r="X71" s="7">
        <f>VLOOKUP(C71,Elec_Peak_Gen!$C$2:$F$469,4,FALSE)</f>
        <v>81.4</v>
      </c>
      <c r="Y71" s="7">
        <f>VLOOKUP(C71,Elec_Gen!$C$1:$R$469,16,FALSE)</f>
        <v>12479.296</v>
      </c>
      <c r="Z71" s="7" t="str">
        <f>vlookup(C71,EVCar!$J$5:$K$64,2,false)</f>
        <v>#N/A</v>
      </c>
      <c r="AA71" s="7">
        <f t="shared" si="2"/>
        <v>1107.65871</v>
      </c>
      <c r="AB71" s="9">
        <f>HLOOKUP(B71,Temperature!A:N,18,FALSE)</f>
        <v>27.2</v>
      </c>
      <c r="AC71" s="11"/>
      <c r="AD71" s="11"/>
      <c r="AE71" s="11"/>
      <c r="AF71" s="11"/>
    </row>
    <row r="72" ht="15.75" customHeight="1">
      <c r="A72" s="7">
        <v>2007.0</v>
      </c>
      <c r="B72" s="10" t="s">
        <v>38</v>
      </c>
      <c r="C72" s="8" t="str">
        <f t="shared" si="1"/>
        <v>2007NOV</v>
      </c>
      <c r="D72" s="11">
        <v>617.65013</v>
      </c>
      <c r="E72" s="11">
        <v>1604.796748</v>
      </c>
      <c r="F72" s="11">
        <v>2222.446878</v>
      </c>
      <c r="G72" s="11">
        <v>1076.539571</v>
      </c>
      <c r="H72" s="11">
        <v>1842.31809</v>
      </c>
      <c r="I72" s="11">
        <v>4578.68245</v>
      </c>
      <c r="J72" s="11">
        <v>316.462852</v>
      </c>
      <c r="K72" s="11">
        <v>333.940199</v>
      </c>
      <c r="L72" s="11">
        <v>11.092792</v>
      </c>
      <c r="M72" s="11">
        <v>55.574111</v>
      </c>
      <c r="N72" s="11">
        <v>3.28422</v>
      </c>
      <c r="O72" s="11">
        <v>165.683545</v>
      </c>
      <c r="P72" s="11">
        <v>145.642041</v>
      </c>
      <c r="Q72" s="11">
        <v>10751.666749</v>
      </c>
      <c r="R72" s="11">
        <v>177.751115</v>
      </c>
      <c r="S72" s="11">
        <v>10929.417864</v>
      </c>
      <c r="T72" s="11" t="str">
        <f>VLOOKUP(C72,Thai_Pop!$C$1:$I$2479,6,FALSE)</f>
        <v>#N/A</v>
      </c>
      <c r="U72" s="11" t="str">
        <f>VLOOKUP(C72,Thai_Pop!$C$1:$I$2479,7,FALSE)</f>
        <v>#N/A</v>
      </c>
      <c r="V72" s="7" t="str">
        <f>VLOOKUP(C72,GDP!$C$1:$AD$131,26,FALSE)</f>
        <v>#N/A</v>
      </c>
      <c r="W72" s="7">
        <f>VLOOKUP(C72,Elec_Peak_Gen!$C$2:$F$469,2,FALSE)</f>
        <v>20483</v>
      </c>
      <c r="X72" s="7">
        <f>VLOOKUP(C72,Elec_Peak_Gen!$C$2:$F$469,4,FALSE)</f>
        <v>78.51</v>
      </c>
      <c r="Y72" s="7">
        <f>VLOOKUP(C72,Elec_Gen!$C$1:$R$469,16,FALSE)</f>
        <v>11578.815</v>
      </c>
      <c r="Z72" s="7" t="str">
        <f>vlookup(C72,EVCar!$J$5:$K$64,2,false)</f>
        <v>#N/A</v>
      </c>
      <c r="AA72" s="7">
        <f t="shared" si="2"/>
        <v>649.397136</v>
      </c>
      <c r="AB72" s="9">
        <f>HLOOKUP(B72,Temperature!A:N,18,FALSE)</f>
        <v>26.4</v>
      </c>
      <c r="AC72" s="11"/>
      <c r="AD72" s="11"/>
      <c r="AE72" s="11"/>
      <c r="AF72" s="11"/>
    </row>
    <row r="73" ht="15.75" customHeight="1">
      <c r="A73" s="7">
        <v>2007.0</v>
      </c>
      <c r="B73" s="10" t="s">
        <v>39</v>
      </c>
      <c r="C73" s="8" t="str">
        <f t="shared" si="1"/>
        <v>2007DEC</v>
      </c>
      <c r="D73" s="11">
        <v>596.744881</v>
      </c>
      <c r="E73" s="11">
        <v>1562.997641</v>
      </c>
      <c r="F73" s="11">
        <v>2159.742522</v>
      </c>
      <c r="G73" s="11">
        <v>1066.445757</v>
      </c>
      <c r="H73" s="11">
        <v>1817.700029</v>
      </c>
      <c r="I73" s="11">
        <v>4399.730203</v>
      </c>
      <c r="J73" s="11">
        <v>338.496084</v>
      </c>
      <c r="K73" s="11">
        <v>336.203674</v>
      </c>
      <c r="L73" s="11">
        <v>18.434405</v>
      </c>
      <c r="M73" s="11">
        <v>56.907502</v>
      </c>
      <c r="N73" s="11">
        <v>2.64096</v>
      </c>
      <c r="O73" s="11">
        <v>188.286091</v>
      </c>
      <c r="P73" s="11">
        <v>154.96439443</v>
      </c>
      <c r="Q73" s="11">
        <v>10539.55162143</v>
      </c>
      <c r="R73" s="11">
        <v>202.128069</v>
      </c>
      <c r="S73" s="11">
        <v>10741.67969043</v>
      </c>
      <c r="T73" s="11">
        <f>VLOOKUP(C73,Thai_Pop!$C$1:$I$2479,6,FALSE)</f>
        <v>63038247</v>
      </c>
      <c r="U73" s="11">
        <f>VLOOKUP(C73,Thai_Pop!$C$1:$I$2479,7,FALSE)</f>
        <v>20089221</v>
      </c>
      <c r="V73" s="7">
        <f>VLOOKUP(C73,GDP!$C$1:$AD$131,26,FALSE)</f>
        <v>2394712</v>
      </c>
      <c r="W73" s="7">
        <f>VLOOKUP(C73,Elec_Peak_Gen!$C$2:$F$469,2,FALSE)</f>
        <v>20957</v>
      </c>
      <c r="X73" s="7">
        <f>VLOOKUP(C73,Elec_Peak_Gen!$C$2:$F$469,4,FALSE)</f>
        <v>76.1</v>
      </c>
      <c r="Y73" s="7">
        <f>VLOOKUP(C73,Elec_Gen!$C$1:$R$469,16,FALSE)</f>
        <v>11866.898</v>
      </c>
      <c r="Z73" s="7" t="str">
        <f>vlookup(C73,EVCar!$J$5:$K$64,2,false)</f>
        <v>#N/A</v>
      </c>
      <c r="AA73" s="7">
        <f t="shared" si="2"/>
        <v>1125.21831</v>
      </c>
      <c r="AB73" s="9">
        <f>HLOOKUP(B73,Temperature!A:N,18,FALSE)</f>
        <v>25.3</v>
      </c>
      <c r="AC73" s="11"/>
      <c r="AD73" s="11"/>
      <c r="AE73" s="11"/>
      <c r="AF73" s="11"/>
    </row>
    <row r="74" ht="15.75" customHeight="1">
      <c r="A74" s="7">
        <v>2008.0</v>
      </c>
      <c r="B74" s="10" t="s">
        <v>28</v>
      </c>
      <c r="C74" s="8" t="str">
        <f t="shared" si="1"/>
        <v>2008JAN</v>
      </c>
      <c r="D74" s="11">
        <v>591.75301</v>
      </c>
      <c r="E74" s="11">
        <v>1572.89772</v>
      </c>
      <c r="F74" s="11">
        <v>2164.65073</v>
      </c>
      <c r="G74" s="11">
        <v>1064.515402</v>
      </c>
      <c r="H74" s="11">
        <v>1809.342456</v>
      </c>
      <c r="I74" s="11">
        <v>4548.501649</v>
      </c>
      <c r="J74" s="11">
        <v>345.041044</v>
      </c>
      <c r="K74" s="11">
        <v>326.989261</v>
      </c>
      <c r="L74" s="11">
        <v>35.778718</v>
      </c>
      <c r="M74" s="11">
        <v>51.201353</v>
      </c>
      <c r="N74" s="11">
        <v>3.20723</v>
      </c>
      <c r="O74" s="11">
        <v>163.771782</v>
      </c>
      <c r="P74" s="11">
        <v>159.019913</v>
      </c>
      <c r="Q74" s="11">
        <v>10672.019538</v>
      </c>
      <c r="R74" s="11">
        <v>174.408492</v>
      </c>
      <c r="S74" s="11">
        <v>10846.42803</v>
      </c>
      <c r="T74" s="11" t="str">
        <f>VLOOKUP(C74,Thai_Pop!$C$1:$I$2479,6,FALSE)</f>
        <v>#N/A</v>
      </c>
      <c r="U74" s="11" t="str">
        <f>VLOOKUP(C74,Thai_Pop!$C$1:$I$2479,7,FALSE)</f>
        <v>#N/A</v>
      </c>
      <c r="V74" s="7" t="str">
        <f>VLOOKUP(C74,GDP!$C$1:$AD$131,26,FALSE)</f>
        <v>#N/A</v>
      </c>
      <c r="W74" s="7">
        <f>VLOOKUP(C74,Elec_Peak_Gen!$C$2:$F$469,2,FALSE)</f>
        <v>20733</v>
      </c>
      <c r="X74" s="7">
        <f>VLOOKUP(C74,Elec_Peak_Gen!$C$2:$F$469,4,FALSE)</f>
        <v>77.2</v>
      </c>
      <c r="Y74" s="7">
        <f>VLOOKUP(C74,Elec_Gen!$C$1:$R$469,16,FALSE)</f>
        <v>11881.106</v>
      </c>
      <c r="Z74" s="7" t="str">
        <f>vlookup(C74,EVCar!$J$5:$K$64,2,false)</f>
        <v>#N/A</v>
      </c>
      <c r="AA74" s="7">
        <f t="shared" si="2"/>
        <v>1034.67797</v>
      </c>
      <c r="AB74" s="9">
        <f>HLOOKUP(B74,Temperature!A:N,18,FALSE)</f>
        <v>25.4</v>
      </c>
      <c r="AC74" s="11"/>
      <c r="AD74" s="11"/>
      <c r="AE74" s="11"/>
      <c r="AF74" s="11"/>
    </row>
    <row r="75" ht="15.75" customHeight="1">
      <c r="A75" s="7">
        <v>2008.0</v>
      </c>
      <c r="B75" s="10" t="s">
        <v>29</v>
      </c>
      <c r="C75" s="8" t="str">
        <f t="shared" si="1"/>
        <v>2008FEB</v>
      </c>
      <c r="D75" s="11">
        <v>586.616695</v>
      </c>
      <c r="E75" s="11">
        <v>1591.79186</v>
      </c>
      <c r="F75" s="11">
        <v>2178.408555</v>
      </c>
      <c r="G75" s="11">
        <v>1069.037507</v>
      </c>
      <c r="H75" s="11">
        <v>1780.013965</v>
      </c>
      <c r="I75" s="11">
        <v>4406.076998</v>
      </c>
      <c r="J75" s="11">
        <v>332.045901</v>
      </c>
      <c r="K75" s="11">
        <v>330.357735</v>
      </c>
      <c r="L75" s="11">
        <v>35.28588</v>
      </c>
      <c r="M75" s="11">
        <v>55.099417</v>
      </c>
      <c r="N75" s="11">
        <v>2.57621</v>
      </c>
      <c r="O75" s="11">
        <v>165.082655</v>
      </c>
      <c r="P75" s="11">
        <v>153.21921940000001</v>
      </c>
      <c r="Q75" s="11">
        <v>10507.204042399999</v>
      </c>
      <c r="R75" s="11">
        <v>175.391971</v>
      </c>
      <c r="S75" s="11">
        <v>10682.5960134</v>
      </c>
      <c r="T75" s="11" t="str">
        <f>VLOOKUP(C75,Thai_Pop!$C$1:$I$2479,6,FALSE)</f>
        <v>#N/A</v>
      </c>
      <c r="U75" s="11" t="str">
        <f>VLOOKUP(C75,Thai_Pop!$C$1:$I$2479,7,FALSE)</f>
        <v>#N/A</v>
      </c>
      <c r="V75" s="7" t="str">
        <f>VLOOKUP(C75,GDP!$C$1:$AD$131,26,FALSE)</f>
        <v>#N/A</v>
      </c>
      <c r="W75" s="7">
        <f>VLOOKUP(C75,Elec_Peak_Gen!$C$2:$F$469,2,FALSE)</f>
        <v>20708.2</v>
      </c>
      <c r="X75" s="7">
        <f>VLOOKUP(C75,Elec_Peak_Gen!$C$2:$F$469,4,FALSE)</f>
        <v>80</v>
      </c>
      <c r="Y75" s="7">
        <f>VLOOKUP(C75,Elec_Gen!$C$1:$R$469,16,FALSE)</f>
        <v>11530.953</v>
      </c>
      <c r="Z75" s="7" t="str">
        <f>vlookup(C75,EVCar!$J$5:$K$64,2,false)</f>
        <v>#N/A</v>
      </c>
      <c r="AA75" s="7">
        <f t="shared" si="2"/>
        <v>848.3569866</v>
      </c>
      <c r="AB75" s="9">
        <f>HLOOKUP(B75,Temperature!A:N,18,FALSE)</f>
        <v>26.8</v>
      </c>
      <c r="AC75" s="11"/>
      <c r="AD75" s="11"/>
      <c r="AE75" s="11"/>
      <c r="AF75" s="11"/>
    </row>
    <row r="76" ht="15.75" customHeight="1">
      <c r="A76" s="7">
        <v>2008.0</v>
      </c>
      <c r="B76" s="10" t="s">
        <v>30</v>
      </c>
      <c r="C76" s="8" t="str">
        <f t="shared" si="1"/>
        <v>2008MAR</v>
      </c>
      <c r="D76" s="11">
        <v>661.166378</v>
      </c>
      <c r="E76" s="11">
        <v>1733.893797</v>
      </c>
      <c r="F76" s="11">
        <v>2395.060175</v>
      </c>
      <c r="G76" s="11">
        <v>1146.193071</v>
      </c>
      <c r="H76" s="11">
        <v>2010.574795</v>
      </c>
      <c r="I76" s="11">
        <v>4947.898523</v>
      </c>
      <c r="J76" s="11">
        <v>381.243161</v>
      </c>
      <c r="K76" s="11">
        <v>354.999101</v>
      </c>
      <c r="L76" s="11">
        <v>43.276351</v>
      </c>
      <c r="M76" s="11">
        <v>58.492548</v>
      </c>
      <c r="N76" s="11">
        <v>4.10216</v>
      </c>
      <c r="O76" s="11">
        <v>158.9652</v>
      </c>
      <c r="P76" s="11">
        <v>144.614943</v>
      </c>
      <c r="Q76" s="11">
        <v>11645.420028</v>
      </c>
      <c r="R76" s="11">
        <v>204.668079</v>
      </c>
      <c r="S76" s="11">
        <v>11850.088107</v>
      </c>
      <c r="T76" s="11" t="str">
        <f>VLOOKUP(C76,Thai_Pop!$C$1:$I$2479,6,FALSE)</f>
        <v>#N/A</v>
      </c>
      <c r="U76" s="11" t="str">
        <f>VLOOKUP(C76,Thai_Pop!$C$1:$I$2479,7,FALSE)</f>
        <v>#N/A</v>
      </c>
      <c r="V76" s="7">
        <f>VLOOKUP(C76,GDP!$C$1:$AD$131,26,FALSE)</f>
        <v>2448502</v>
      </c>
      <c r="W76" s="7">
        <f>VLOOKUP(C76,Elec_Peak_Gen!$C$2:$F$469,2,FALSE)</f>
        <v>22122.1</v>
      </c>
      <c r="X76" s="7">
        <f>VLOOKUP(C76,Elec_Peak_Gen!$C$2:$F$469,4,FALSE)</f>
        <v>80.73</v>
      </c>
      <c r="Y76" s="7">
        <f>VLOOKUP(C76,Elec_Gen!$C$1:$R$469,16,FALSE)</f>
        <v>13287.762</v>
      </c>
      <c r="Z76" s="7" t="str">
        <f>vlookup(C76,EVCar!$J$5:$K$64,2,false)</f>
        <v>#N/A</v>
      </c>
      <c r="AA76" s="7">
        <f t="shared" si="2"/>
        <v>1437.673893</v>
      </c>
      <c r="AB76" s="9">
        <f>HLOOKUP(B76,Temperature!A:N,18,FALSE)</f>
        <v>28.5</v>
      </c>
      <c r="AC76" s="11"/>
      <c r="AD76" s="11"/>
      <c r="AE76" s="11"/>
      <c r="AF76" s="11"/>
    </row>
    <row r="77" ht="15.75" customHeight="1">
      <c r="A77" s="7">
        <v>2008.0</v>
      </c>
      <c r="B77" s="10" t="s">
        <v>31</v>
      </c>
      <c r="C77" s="8" t="str">
        <f t="shared" si="1"/>
        <v>2008APR</v>
      </c>
      <c r="D77" s="11">
        <v>732.477479</v>
      </c>
      <c r="E77" s="11">
        <v>1956.294122</v>
      </c>
      <c r="F77" s="11">
        <v>2688.771601</v>
      </c>
      <c r="G77" s="11">
        <v>1208.669858</v>
      </c>
      <c r="H77" s="11">
        <v>1843.461784</v>
      </c>
      <c r="I77" s="11">
        <v>4445.726101</v>
      </c>
      <c r="J77" s="11">
        <v>378.971313</v>
      </c>
      <c r="K77" s="11">
        <v>342.596313</v>
      </c>
      <c r="L77" s="11">
        <v>38.377554</v>
      </c>
      <c r="M77" s="11">
        <v>56.548048</v>
      </c>
      <c r="N77" s="11">
        <v>6.095325</v>
      </c>
      <c r="O77" s="11">
        <v>140.615582</v>
      </c>
      <c r="P77" s="11">
        <v>141.338692</v>
      </c>
      <c r="Q77" s="11">
        <v>11291.172171</v>
      </c>
      <c r="R77" s="11">
        <v>180.621038</v>
      </c>
      <c r="S77" s="11">
        <v>11471.793209</v>
      </c>
      <c r="T77" s="11" t="str">
        <f>VLOOKUP(C77,Thai_Pop!$C$1:$I$2479,6,FALSE)</f>
        <v>#N/A</v>
      </c>
      <c r="U77" s="11" t="str">
        <f>VLOOKUP(C77,Thai_Pop!$C$1:$I$2479,7,FALSE)</f>
        <v>#N/A</v>
      </c>
      <c r="V77" s="7" t="str">
        <f>VLOOKUP(C77,GDP!$C$1:$AD$131,26,FALSE)</f>
        <v>#N/A</v>
      </c>
      <c r="W77" s="7">
        <f>VLOOKUP(C77,Elec_Peak_Gen!$C$2:$F$469,2,FALSE)</f>
        <v>22568.2</v>
      </c>
      <c r="X77" s="7">
        <f>VLOOKUP(C77,Elec_Peak_Gen!$C$2:$F$469,4,FALSE)</f>
        <v>77.49</v>
      </c>
      <c r="Y77" s="7">
        <f>VLOOKUP(C77,Elec_Gen!$C$1:$R$469,16,FALSE)</f>
        <v>12591.959</v>
      </c>
      <c r="Z77" s="7" t="str">
        <f>vlookup(C77,EVCar!$J$5:$K$64,2,false)</f>
        <v>#N/A</v>
      </c>
      <c r="AA77" s="7">
        <f t="shared" si="2"/>
        <v>1120.165791</v>
      </c>
      <c r="AB77" s="9">
        <f>HLOOKUP(B77,Temperature!A:N,18,FALSE)</f>
        <v>29.6</v>
      </c>
      <c r="AC77" s="11"/>
      <c r="AD77" s="11"/>
      <c r="AE77" s="11"/>
      <c r="AF77" s="11"/>
    </row>
    <row r="78" ht="15.75" customHeight="1">
      <c r="A78" s="7">
        <v>2008.0</v>
      </c>
      <c r="B78" s="10" t="s">
        <v>32</v>
      </c>
      <c r="C78" s="8" t="str">
        <f t="shared" si="1"/>
        <v>2008MAY</v>
      </c>
      <c r="D78" s="11">
        <v>705.467034</v>
      </c>
      <c r="E78" s="11">
        <v>1840.797708</v>
      </c>
      <c r="F78" s="11">
        <v>2546.264742</v>
      </c>
      <c r="G78" s="11">
        <v>1193.006329</v>
      </c>
      <c r="H78" s="11">
        <v>2005.930015</v>
      </c>
      <c r="I78" s="11">
        <v>4911.985955</v>
      </c>
      <c r="J78" s="11">
        <v>371.023292</v>
      </c>
      <c r="K78" s="11">
        <v>357.160257</v>
      </c>
      <c r="L78" s="11">
        <v>14.467746</v>
      </c>
      <c r="M78" s="11">
        <v>57.037271</v>
      </c>
      <c r="N78" s="11">
        <v>10.655709</v>
      </c>
      <c r="O78" s="11">
        <v>143.703971</v>
      </c>
      <c r="P78" s="11">
        <v>142.585969</v>
      </c>
      <c r="Q78" s="11">
        <v>11753.821256</v>
      </c>
      <c r="R78" s="11">
        <v>180.241642</v>
      </c>
      <c r="S78" s="11">
        <v>11934.062898</v>
      </c>
      <c r="T78" s="11" t="str">
        <f>VLOOKUP(C78,Thai_Pop!$C$1:$I$2479,6,FALSE)</f>
        <v>#N/A</v>
      </c>
      <c r="U78" s="11" t="str">
        <f>VLOOKUP(C78,Thai_Pop!$C$1:$I$2479,7,FALSE)</f>
        <v>#N/A</v>
      </c>
      <c r="V78" s="7" t="str">
        <f>VLOOKUP(C78,GDP!$C$1:$AD$131,26,FALSE)</f>
        <v>#N/A</v>
      </c>
      <c r="W78" s="7">
        <f>VLOOKUP(C78,Elec_Peak_Gen!$C$2:$F$469,2,FALSE)</f>
        <v>21610</v>
      </c>
      <c r="X78" s="7">
        <f>VLOOKUP(C78,Elec_Peak_Gen!$C$2:$F$469,4,FALSE)</f>
        <v>81.21</v>
      </c>
      <c r="Y78" s="7">
        <f>VLOOKUP(C78,Elec_Gen!$C$1:$R$469,16,FALSE)</f>
        <v>13057.876</v>
      </c>
      <c r="Z78" s="7" t="str">
        <f>vlookup(C78,EVCar!$J$5:$K$64,2,false)</f>
        <v>#N/A</v>
      </c>
      <c r="AA78" s="7">
        <f t="shared" si="2"/>
        <v>1123.813102</v>
      </c>
      <c r="AB78" s="9">
        <f>HLOOKUP(B78,Temperature!A:N,18,FALSE)</f>
        <v>29.1</v>
      </c>
      <c r="AC78" s="11"/>
      <c r="AD78" s="11"/>
      <c r="AE78" s="11"/>
      <c r="AF78" s="11"/>
    </row>
    <row r="79" ht="15.75" customHeight="1">
      <c r="A79" s="7">
        <v>2008.0</v>
      </c>
      <c r="B79" s="10" t="s">
        <v>33</v>
      </c>
      <c r="C79" s="8" t="str">
        <f t="shared" si="1"/>
        <v>2008JUN</v>
      </c>
      <c r="D79" s="11">
        <v>664.410298</v>
      </c>
      <c r="E79" s="11">
        <v>1789.788562</v>
      </c>
      <c r="F79" s="11">
        <v>2454.19886</v>
      </c>
      <c r="G79" s="11">
        <v>1173.209958</v>
      </c>
      <c r="H79" s="11">
        <v>1963.387289</v>
      </c>
      <c r="I79" s="11">
        <v>4789.839092</v>
      </c>
      <c r="J79" s="11">
        <v>353.226045</v>
      </c>
      <c r="K79" s="11">
        <v>400.810305</v>
      </c>
      <c r="L79" s="11">
        <v>14.900989</v>
      </c>
      <c r="M79" s="11">
        <v>58.120901</v>
      </c>
      <c r="N79" s="11">
        <v>14.85499</v>
      </c>
      <c r="O79" s="11">
        <v>161.729909</v>
      </c>
      <c r="P79" s="11">
        <v>141.09750222</v>
      </c>
      <c r="Q79" s="11">
        <v>11525.37584022</v>
      </c>
      <c r="R79" s="11">
        <v>195.718208</v>
      </c>
      <c r="S79" s="11">
        <v>11721.094048219999</v>
      </c>
      <c r="T79" s="11" t="str">
        <f>VLOOKUP(C79,Thai_Pop!$C$1:$I$2479,6,FALSE)</f>
        <v>#N/A</v>
      </c>
      <c r="U79" s="11" t="str">
        <f>VLOOKUP(C79,Thai_Pop!$C$1:$I$2479,7,FALSE)</f>
        <v>#N/A</v>
      </c>
      <c r="V79" s="7">
        <f>VLOOKUP(C79,GDP!$C$1:$AD$131,26,FALSE)</f>
        <v>2445109</v>
      </c>
      <c r="W79" s="7">
        <f>VLOOKUP(C79,Elec_Peak_Gen!$C$2:$F$469,2,FALSE)</f>
        <v>21395.8</v>
      </c>
      <c r="X79" s="7">
        <f>VLOOKUP(C79,Elec_Peak_Gen!$C$2:$F$469,4,FALSE)</f>
        <v>82.99</v>
      </c>
      <c r="Y79" s="7">
        <f>VLOOKUP(C79,Elec_Gen!$C$1:$R$469,16,FALSE)</f>
        <v>12784.636</v>
      </c>
      <c r="Z79" s="7" t="str">
        <f>vlookup(C79,EVCar!$J$5:$K$64,2,false)</f>
        <v>#N/A</v>
      </c>
      <c r="AA79" s="7">
        <f t="shared" si="2"/>
        <v>1063.541952</v>
      </c>
      <c r="AB79" s="9">
        <f>HLOOKUP(B79,Temperature!A:N,18,FALSE)</f>
        <v>28.6</v>
      </c>
      <c r="AC79" s="11"/>
      <c r="AD79" s="11"/>
      <c r="AE79" s="11"/>
      <c r="AF79" s="11"/>
    </row>
    <row r="80" ht="15.75" customHeight="1">
      <c r="A80" s="7">
        <v>2008.0</v>
      </c>
      <c r="B80" s="10" t="s">
        <v>34</v>
      </c>
      <c r="C80" s="8" t="str">
        <f t="shared" si="1"/>
        <v>2008JUL</v>
      </c>
      <c r="D80" s="11">
        <v>664.951135</v>
      </c>
      <c r="E80" s="11">
        <v>1833.431445</v>
      </c>
      <c r="F80" s="11">
        <v>2498.38258</v>
      </c>
      <c r="G80" s="11">
        <v>1192.184463</v>
      </c>
      <c r="H80" s="11">
        <v>1985.879603</v>
      </c>
      <c r="I80" s="11">
        <v>4913.783783</v>
      </c>
      <c r="J80" s="11">
        <v>367.266513</v>
      </c>
      <c r="K80" s="11">
        <v>394.767636</v>
      </c>
      <c r="L80" s="11">
        <v>26.561025</v>
      </c>
      <c r="M80" s="11">
        <v>59.362487</v>
      </c>
      <c r="N80" s="11">
        <v>12.365502</v>
      </c>
      <c r="O80" s="11">
        <v>158.777327</v>
      </c>
      <c r="P80" s="11">
        <v>146.25121137</v>
      </c>
      <c r="Q80" s="11">
        <v>11755.582130370001</v>
      </c>
      <c r="R80" s="11">
        <v>188.438072</v>
      </c>
      <c r="S80" s="11">
        <v>11944.02020237</v>
      </c>
      <c r="T80" s="11" t="str">
        <f>VLOOKUP(C80,Thai_Pop!$C$1:$I$2479,6,FALSE)</f>
        <v>#N/A</v>
      </c>
      <c r="U80" s="11" t="str">
        <f>VLOOKUP(C80,Thai_Pop!$C$1:$I$2479,7,FALSE)</f>
        <v>#N/A</v>
      </c>
      <c r="V80" s="7" t="str">
        <f>VLOOKUP(C80,GDP!$C$1:$AD$131,26,FALSE)</f>
        <v>#N/A</v>
      </c>
      <c r="W80" s="7">
        <f>VLOOKUP(C80,Elec_Peak_Gen!$C$2:$F$469,2,FALSE)</f>
        <v>21489</v>
      </c>
      <c r="X80" s="7">
        <f>VLOOKUP(C80,Elec_Peak_Gen!$C$2:$F$469,4,FALSE)</f>
        <v>81.7</v>
      </c>
      <c r="Y80" s="7">
        <f>VLOOKUP(C80,Elec_Gen!$C$1:$R$469,16,FALSE)</f>
        <v>13070.502</v>
      </c>
      <c r="Z80" s="7" t="str">
        <f>vlookup(C80,EVCar!$J$5:$K$64,2,false)</f>
        <v>#N/A</v>
      </c>
      <c r="AA80" s="7">
        <f t="shared" si="2"/>
        <v>1126.481798</v>
      </c>
      <c r="AB80" s="9">
        <f>HLOOKUP(B80,Temperature!A:N,18,FALSE)</f>
        <v>28.1</v>
      </c>
      <c r="AC80" s="11"/>
      <c r="AD80" s="11"/>
      <c r="AE80" s="11"/>
      <c r="AF80" s="11"/>
    </row>
    <row r="81" ht="15.75" customHeight="1">
      <c r="A81" s="7">
        <v>2008.0</v>
      </c>
      <c r="B81" s="10" t="s">
        <v>35</v>
      </c>
      <c r="C81" s="8" t="str">
        <f t="shared" si="1"/>
        <v>2008AUG</v>
      </c>
      <c r="D81" s="11">
        <v>671.973705</v>
      </c>
      <c r="E81" s="11">
        <v>1850.158354</v>
      </c>
      <c r="F81" s="11">
        <v>2522.132059</v>
      </c>
      <c r="G81" s="11">
        <v>1208.532527</v>
      </c>
      <c r="H81" s="11">
        <v>2003.580675</v>
      </c>
      <c r="I81" s="11">
        <v>4857.697106</v>
      </c>
      <c r="J81" s="11">
        <v>373.64797</v>
      </c>
      <c r="K81" s="11">
        <v>410.596429</v>
      </c>
      <c r="L81" s="11">
        <v>20.504493</v>
      </c>
      <c r="M81" s="11">
        <v>59.783929</v>
      </c>
      <c r="N81" s="11">
        <v>4.94997</v>
      </c>
      <c r="O81" s="11">
        <v>155.319764</v>
      </c>
      <c r="P81" s="11">
        <v>148.29565501</v>
      </c>
      <c r="Q81" s="11">
        <v>11765.04057701</v>
      </c>
      <c r="R81" s="11">
        <v>216.263823</v>
      </c>
      <c r="S81" s="11">
        <v>11981.30440001</v>
      </c>
      <c r="T81" s="11" t="str">
        <f>VLOOKUP(C81,Thai_Pop!$C$1:$I$2479,6,FALSE)</f>
        <v>#N/A</v>
      </c>
      <c r="U81" s="11" t="str">
        <f>VLOOKUP(C81,Thai_Pop!$C$1:$I$2479,7,FALSE)</f>
        <v>#N/A</v>
      </c>
      <c r="V81" s="7" t="str">
        <f>VLOOKUP(C81,GDP!$C$1:$AD$131,26,FALSE)</f>
        <v>#N/A</v>
      </c>
      <c r="W81" s="7">
        <f>VLOOKUP(C81,Elec_Peak_Gen!$C$2:$F$469,2,FALSE)</f>
        <v>21590</v>
      </c>
      <c r="X81" s="7">
        <f>VLOOKUP(C81,Elec_Peak_Gen!$C$2:$F$469,4,FALSE)</f>
        <v>81.3</v>
      </c>
      <c r="Y81" s="7">
        <f>VLOOKUP(C81,Elec_Gen!$C$1:$R$469,16,FALSE)</f>
        <v>13038.757</v>
      </c>
      <c r="Z81" s="7" t="str">
        <f>vlookup(C81,EVCar!$J$5:$K$64,2,false)</f>
        <v>#N/A</v>
      </c>
      <c r="AA81" s="7">
        <f t="shared" si="2"/>
        <v>1057.4526</v>
      </c>
      <c r="AB81" s="9">
        <f>HLOOKUP(B81,Temperature!A:N,18,FALSE)</f>
        <v>27.9</v>
      </c>
      <c r="AC81" s="11"/>
      <c r="AD81" s="11"/>
      <c r="AE81" s="11"/>
      <c r="AF81" s="11"/>
    </row>
    <row r="82" ht="15.75" customHeight="1">
      <c r="A82" s="7">
        <v>2008.0</v>
      </c>
      <c r="B82" s="10" t="s">
        <v>36</v>
      </c>
      <c r="C82" s="8" t="str">
        <f t="shared" si="1"/>
        <v>2008SEP</v>
      </c>
      <c r="D82" s="11">
        <v>652.457784</v>
      </c>
      <c r="E82" s="11">
        <v>1786.101198</v>
      </c>
      <c r="F82" s="11">
        <v>2438.558982</v>
      </c>
      <c r="G82" s="11">
        <v>1170.353513</v>
      </c>
      <c r="H82" s="11">
        <v>1945.537939</v>
      </c>
      <c r="I82" s="11">
        <v>4561.394234</v>
      </c>
      <c r="J82" s="11">
        <v>337.557989</v>
      </c>
      <c r="K82" s="11">
        <v>426.588248</v>
      </c>
      <c r="L82" s="11">
        <v>13.86442</v>
      </c>
      <c r="M82" s="11">
        <v>59.245954</v>
      </c>
      <c r="N82" s="11">
        <v>7.04883</v>
      </c>
      <c r="O82" s="11">
        <v>129.310709</v>
      </c>
      <c r="P82" s="11">
        <v>146.756369</v>
      </c>
      <c r="Q82" s="11">
        <v>11236.217187</v>
      </c>
      <c r="R82" s="11">
        <v>174.455649</v>
      </c>
      <c r="S82" s="11">
        <v>11410.672836</v>
      </c>
      <c r="T82" s="11" t="str">
        <f>VLOOKUP(C82,Thai_Pop!$C$1:$I$2479,6,FALSE)</f>
        <v>#N/A</v>
      </c>
      <c r="U82" s="11" t="str">
        <f>VLOOKUP(C82,Thai_Pop!$C$1:$I$2479,7,FALSE)</f>
        <v>#N/A</v>
      </c>
      <c r="V82" s="7">
        <f>VLOOKUP(C82,GDP!$C$1:$AD$131,26,FALSE)</f>
        <v>2464336</v>
      </c>
      <c r="W82" s="7">
        <f>VLOOKUP(C82,Elec_Peak_Gen!$C$2:$F$469,2,FALSE)</f>
        <v>21013.7</v>
      </c>
      <c r="X82" s="7">
        <f>VLOOKUP(C82,Elec_Peak_Gen!$C$2:$F$469,4,FALSE)</f>
        <v>82.2</v>
      </c>
      <c r="Y82" s="7">
        <f>VLOOKUP(C82,Elec_Gen!$C$1:$R$469,16,FALSE)</f>
        <v>12373.381</v>
      </c>
      <c r="Z82" s="7" t="str">
        <f>vlookup(C82,EVCar!$J$5:$K$64,2,false)</f>
        <v>#N/A</v>
      </c>
      <c r="AA82" s="7">
        <f t="shared" si="2"/>
        <v>962.708164</v>
      </c>
      <c r="AB82" s="9">
        <f>HLOOKUP(B82,Temperature!A:N,18,FALSE)</f>
        <v>27.6</v>
      </c>
      <c r="AC82" s="11"/>
      <c r="AD82" s="11"/>
      <c r="AE82" s="11"/>
      <c r="AF82" s="11"/>
    </row>
    <row r="83" ht="15.75" customHeight="1">
      <c r="A83" s="7">
        <v>2008.0</v>
      </c>
      <c r="B83" s="10" t="s">
        <v>37</v>
      </c>
      <c r="C83" s="8" t="str">
        <f t="shared" si="1"/>
        <v>2008OCT</v>
      </c>
      <c r="D83" s="11">
        <v>685.140835</v>
      </c>
      <c r="E83" s="11">
        <v>1865.002542</v>
      </c>
      <c r="F83" s="11">
        <v>2550.143377</v>
      </c>
      <c r="G83" s="11">
        <v>1205.967799</v>
      </c>
      <c r="H83" s="11">
        <v>1931.733003</v>
      </c>
      <c r="I83" s="11">
        <v>4637.575611</v>
      </c>
      <c r="J83" s="11">
        <v>363.868528</v>
      </c>
      <c r="K83" s="11">
        <v>384.8977</v>
      </c>
      <c r="L83" s="11">
        <v>11.860464</v>
      </c>
      <c r="M83" s="11">
        <v>61.687296</v>
      </c>
      <c r="N83" s="11">
        <v>11.61297</v>
      </c>
      <c r="O83" s="11">
        <v>147.970036</v>
      </c>
      <c r="P83" s="11">
        <v>152.27712164</v>
      </c>
      <c r="Q83" s="11">
        <v>11459.59390564</v>
      </c>
      <c r="R83" s="11">
        <v>157.715234</v>
      </c>
      <c r="S83" s="11">
        <v>11617.30913964</v>
      </c>
      <c r="T83" s="11" t="str">
        <f>VLOOKUP(C83,Thai_Pop!$C$1:$I$2479,6,FALSE)</f>
        <v>#N/A</v>
      </c>
      <c r="U83" s="11" t="str">
        <f>VLOOKUP(C83,Thai_Pop!$C$1:$I$2479,7,FALSE)</f>
        <v>#N/A</v>
      </c>
      <c r="V83" s="7" t="str">
        <f>VLOOKUP(C83,GDP!$C$1:$AD$131,26,FALSE)</f>
        <v>#N/A</v>
      </c>
      <c r="W83" s="7">
        <f>VLOOKUP(C83,Elec_Peak_Gen!$C$2:$F$469,2,FALSE)</f>
        <v>20711.4</v>
      </c>
      <c r="X83" s="7">
        <f>VLOOKUP(C83,Elec_Peak_Gen!$C$2:$F$469,4,FALSE)</f>
        <v>82.53</v>
      </c>
      <c r="Y83" s="7">
        <f>VLOOKUP(C83,Elec_Gen!$C$1:$R$469,16,FALSE)</f>
        <v>12717.609</v>
      </c>
      <c r="Z83" s="7" t="str">
        <f>vlookup(C83,EVCar!$J$5:$K$64,2,false)</f>
        <v>#N/A</v>
      </c>
      <c r="AA83" s="7">
        <f t="shared" si="2"/>
        <v>1100.29986</v>
      </c>
      <c r="AB83" s="9">
        <f>HLOOKUP(B83,Temperature!A:N,18,FALSE)</f>
        <v>27.2</v>
      </c>
      <c r="AC83" s="11"/>
      <c r="AD83" s="11"/>
      <c r="AE83" s="11"/>
      <c r="AF83" s="11"/>
    </row>
    <row r="84" ht="15.75" customHeight="1">
      <c r="A84" s="7">
        <v>2008.0</v>
      </c>
      <c r="B84" s="10" t="s">
        <v>38</v>
      </c>
      <c r="C84" s="8" t="str">
        <f t="shared" si="1"/>
        <v>2008NOV</v>
      </c>
      <c r="D84" s="11">
        <v>614.139905</v>
      </c>
      <c r="E84" s="11">
        <v>1621.780445</v>
      </c>
      <c r="F84" s="11">
        <v>2235.92035</v>
      </c>
      <c r="G84" s="11">
        <v>1086.423289</v>
      </c>
      <c r="H84" s="11">
        <v>1811.301455</v>
      </c>
      <c r="I84" s="11">
        <v>4197.642318</v>
      </c>
      <c r="J84" s="11">
        <v>327.268863</v>
      </c>
      <c r="K84" s="11">
        <v>354.22165</v>
      </c>
      <c r="L84" s="11">
        <v>5.979275</v>
      </c>
      <c r="M84" s="11">
        <v>57.714642</v>
      </c>
      <c r="N84" s="11">
        <v>8.425399</v>
      </c>
      <c r="O84" s="11">
        <v>136.304218</v>
      </c>
      <c r="P84" s="11">
        <v>150.084524</v>
      </c>
      <c r="Q84" s="11">
        <v>10371.285983</v>
      </c>
      <c r="R84" s="11">
        <v>141.641548</v>
      </c>
      <c r="S84" s="11">
        <v>10512.927531</v>
      </c>
      <c r="T84" s="11" t="str">
        <f>VLOOKUP(C84,Thai_Pop!$C$1:$I$2479,6,FALSE)</f>
        <v>#N/A</v>
      </c>
      <c r="U84" s="11" t="str">
        <f>VLOOKUP(C84,Thai_Pop!$C$1:$I$2479,7,FALSE)</f>
        <v>#N/A</v>
      </c>
      <c r="V84" s="7" t="str">
        <f>VLOOKUP(C84,GDP!$C$1:$AD$131,26,FALSE)</f>
        <v>#N/A</v>
      </c>
      <c r="W84" s="7">
        <f>VLOOKUP(C84,Elec_Peak_Gen!$C$2:$F$469,2,FALSE)</f>
        <v>20200.9</v>
      </c>
      <c r="X84" s="7">
        <f>VLOOKUP(C84,Elec_Peak_Gen!$C$2:$F$469,4,FALSE)</f>
        <v>78.01</v>
      </c>
      <c r="Y84" s="7">
        <f>VLOOKUP(C84,Elec_Gen!$C$1:$R$469,16,FALSE)</f>
        <v>11347.644</v>
      </c>
      <c r="Z84" s="7" t="str">
        <f>vlookup(C84,EVCar!$J$5:$K$64,2,false)</f>
        <v>#N/A</v>
      </c>
      <c r="AA84" s="7">
        <f t="shared" si="2"/>
        <v>834.716469</v>
      </c>
      <c r="AB84" s="9">
        <f>HLOOKUP(B84,Temperature!A:N,18,FALSE)</f>
        <v>26.4</v>
      </c>
      <c r="AC84" s="11"/>
      <c r="AD84" s="11"/>
      <c r="AE84" s="11"/>
      <c r="AF84" s="11"/>
    </row>
    <row r="85" ht="15.75" customHeight="1">
      <c r="A85" s="7">
        <v>2008.0</v>
      </c>
      <c r="B85" s="10" t="s">
        <v>39</v>
      </c>
      <c r="C85" s="8" t="str">
        <f t="shared" si="1"/>
        <v>2008DEC</v>
      </c>
      <c r="D85" s="11">
        <v>573.848384</v>
      </c>
      <c r="E85" s="11">
        <v>1444.874754</v>
      </c>
      <c r="F85" s="11">
        <v>2018.723138</v>
      </c>
      <c r="G85" s="11">
        <v>1011.602607</v>
      </c>
      <c r="H85" s="11">
        <v>1616.154095</v>
      </c>
      <c r="I85" s="11">
        <v>3779.448581</v>
      </c>
      <c r="J85" s="11">
        <v>303.29178</v>
      </c>
      <c r="K85" s="11">
        <v>307.57721</v>
      </c>
      <c r="L85" s="11">
        <v>20.59963</v>
      </c>
      <c r="M85" s="11">
        <v>55.048088</v>
      </c>
      <c r="N85" s="11">
        <v>6.9499</v>
      </c>
      <c r="O85" s="11">
        <v>127.660691</v>
      </c>
      <c r="P85" s="11">
        <v>151.889797</v>
      </c>
      <c r="Q85" s="11">
        <v>9398.945517</v>
      </c>
      <c r="R85" s="11">
        <v>149.04646</v>
      </c>
      <c r="S85" s="11">
        <v>9547.991977</v>
      </c>
      <c r="T85" s="11">
        <f>VLOOKUP(C85,Thai_Pop!$C$1:$I$2479,6,FALSE)</f>
        <v>63389730</v>
      </c>
      <c r="U85" s="11">
        <f>VLOOKUP(C85,Thai_Pop!$C$1:$I$2479,7,FALSE)</f>
        <v>20608269</v>
      </c>
      <c r="V85" s="7">
        <f>VLOOKUP(C85,GDP!$C$1:$AD$131,26,FALSE)</f>
        <v>2348982</v>
      </c>
      <c r="W85" s="7">
        <f>VLOOKUP(C85,Elec_Peak_Gen!$C$2:$F$469,2,FALSE)</f>
        <v>18394.1</v>
      </c>
      <c r="X85" s="7">
        <f>VLOOKUP(C85,Elec_Peak_Gen!$C$2:$F$469,4,FALSE)</f>
        <v>77</v>
      </c>
      <c r="Y85" s="7">
        <f>VLOOKUP(C85,Elec_Gen!$C$1:$R$469,16,FALSE)</f>
        <v>10538.746</v>
      </c>
      <c r="Z85" s="7" t="str">
        <f>vlookup(C85,EVCar!$J$5:$K$64,2,false)</f>
        <v>#N/A</v>
      </c>
      <c r="AA85" s="7">
        <f t="shared" si="2"/>
        <v>990.754023</v>
      </c>
      <c r="AB85" s="9">
        <f>HLOOKUP(B85,Temperature!A:N,18,FALSE)</f>
        <v>25.3</v>
      </c>
      <c r="AC85" s="11"/>
      <c r="AD85" s="11"/>
      <c r="AE85" s="11"/>
      <c r="AF85" s="11"/>
    </row>
    <row r="86" ht="15.75" customHeight="1">
      <c r="A86" s="7">
        <v>2009.0</v>
      </c>
      <c r="B86" s="10" t="s">
        <v>28</v>
      </c>
      <c r="C86" s="8" t="str">
        <f t="shared" si="1"/>
        <v>2009JAN</v>
      </c>
      <c r="D86" s="11">
        <v>593.13147</v>
      </c>
      <c r="E86" s="11">
        <v>1426.185337</v>
      </c>
      <c r="F86" s="11">
        <v>2019.316807</v>
      </c>
      <c r="G86" s="11">
        <v>986.390448</v>
      </c>
      <c r="H86" s="11">
        <v>1541.26727</v>
      </c>
      <c r="I86" s="11">
        <v>3694.524818</v>
      </c>
      <c r="J86" s="11">
        <v>311.013805</v>
      </c>
      <c r="K86" s="11">
        <v>299.805112</v>
      </c>
      <c r="L86" s="11">
        <v>38.06113</v>
      </c>
      <c r="M86" s="11">
        <v>52.57157</v>
      </c>
      <c r="N86" s="11">
        <v>7.02374</v>
      </c>
      <c r="O86" s="11">
        <v>136.522618</v>
      </c>
      <c r="P86" s="11">
        <v>157.706901</v>
      </c>
      <c r="Q86" s="11">
        <v>9244.204219</v>
      </c>
      <c r="R86" s="11">
        <v>144.612039</v>
      </c>
      <c r="S86" s="11">
        <v>9388.816258</v>
      </c>
      <c r="T86" s="11" t="str">
        <f>VLOOKUP(C86,Thai_Pop!$C$1:$I$2479,6,FALSE)</f>
        <v>#N/A</v>
      </c>
      <c r="U86" s="11" t="str">
        <f>VLOOKUP(C86,Thai_Pop!$C$1:$I$2479,7,FALSE)</f>
        <v>#N/A</v>
      </c>
      <c r="V86" s="7" t="str">
        <f>VLOOKUP(C86,GDP!$C$1:$AD$131,26,FALSE)</f>
        <v>#N/A</v>
      </c>
      <c r="W86" s="7">
        <f>VLOOKUP(C86,Elec_Peak_Gen!$C$2:$F$469,2,FALSE)</f>
        <v>18602.9</v>
      </c>
      <c r="X86" s="7">
        <f>VLOOKUP(C86,Elec_Peak_Gen!$C$2:$F$469,4,FALSE)</f>
        <v>73.26298435</v>
      </c>
      <c r="Y86" s="7">
        <f>VLOOKUP(C86,Elec_Gen!$C$1:$R$469,16,FALSE)</f>
        <v>10409.34</v>
      </c>
      <c r="Z86" s="7" t="str">
        <f>vlookup(C86,EVCar!$J$5:$K$64,2,false)</f>
        <v>#N/A</v>
      </c>
      <c r="AA86" s="7">
        <f t="shared" si="2"/>
        <v>1020.523742</v>
      </c>
      <c r="AB86" s="9">
        <f>HLOOKUP(B86,Temperature!A:N,18,FALSE)</f>
        <v>25.4</v>
      </c>
      <c r="AC86" s="11"/>
      <c r="AD86" s="11"/>
      <c r="AE86" s="11"/>
      <c r="AF86" s="11"/>
    </row>
    <row r="87" ht="15.75" customHeight="1">
      <c r="A87" s="7">
        <v>2009.0</v>
      </c>
      <c r="B87" s="10" t="s">
        <v>29</v>
      </c>
      <c r="C87" s="8" t="str">
        <f t="shared" si="1"/>
        <v>2009FEB</v>
      </c>
      <c r="D87" s="11">
        <v>619.000741</v>
      </c>
      <c r="E87" s="11">
        <v>1591.097088</v>
      </c>
      <c r="F87" s="11">
        <v>2210.097829</v>
      </c>
      <c r="G87" s="11">
        <v>1078.512125</v>
      </c>
      <c r="H87" s="11">
        <v>1659.760408</v>
      </c>
      <c r="I87" s="11">
        <v>3794.964537</v>
      </c>
      <c r="J87" s="11">
        <v>336.273483</v>
      </c>
      <c r="K87" s="11">
        <v>339.605186</v>
      </c>
      <c r="L87" s="11">
        <v>44.724893</v>
      </c>
      <c r="M87" s="11">
        <v>56.956394</v>
      </c>
      <c r="N87" s="11">
        <v>12.35206</v>
      </c>
      <c r="O87" s="11">
        <v>134.472018</v>
      </c>
      <c r="P87" s="11">
        <v>144.293701</v>
      </c>
      <c r="Q87" s="11">
        <v>9812.012634</v>
      </c>
      <c r="R87" s="11">
        <v>142.329664</v>
      </c>
      <c r="S87" s="11">
        <v>9954.342298</v>
      </c>
      <c r="T87" s="11" t="str">
        <f>VLOOKUP(C87,Thai_Pop!$C$1:$I$2479,6,FALSE)</f>
        <v>#N/A</v>
      </c>
      <c r="U87" s="11" t="str">
        <f>VLOOKUP(C87,Thai_Pop!$C$1:$I$2479,7,FALSE)</f>
        <v>#N/A</v>
      </c>
      <c r="V87" s="7" t="str">
        <f>VLOOKUP(C87,GDP!$C$1:$AD$131,26,FALSE)</f>
        <v>#N/A</v>
      </c>
      <c r="W87" s="7">
        <f>VLOOKUP(C87,Elec_Peak_Gen!$C$2:$F$469,2,FALSE)</f>
        <v>20753.6</v>
      </c>
      <c r="X87" s="7">
        <f>VLOOKUP(C87,Elec_Peak_Gen!$C$2:$F$469,4,FALSE)</f>
        <v>77.87951874</v>
      </c>
      <c r="Y87" s="7">
        <f>VLOOKUP(C87,Elec_Gen!$C$1:$R$469,16,FALSE)</f>
        <v>11094.185</v>
      </c>
      <c r="Z87" s="7" t="str">
        <f>vlookup(C87,EVCar!$J$5:$K$64,2,false)</f>
        <v>#N/A</v>
      </c>
      <c r="AA87" s="7">
        <f t="shared" si="2"/>
        <v>1139.842702</v>
      </c>
      <c r="AB87" s="9">
        <f>HLOOKUP(B87,Temperature!A:N,18,FALSE)</f>
        <v>26.8</v>
      </c>
      <c r="AC87" s="11"/>
      <c r="AD87" s="11"/>
      <c r="AE87" s="11"/>
      <c r="AF87" s="11"/>
    </row>
    <row r="88" ht="15.75" customHeight="1">
      <c r="A88" s="7">
        <v>2009.0</v>
      </c>
      <c r="B88" s="10" t="s">
        <v>30</v>
      </c>
      <c r="C88" s="8" t="str">
        <f t="shared" si="1"/>
        <v>2009MAR</v>
      </c>
      <c r="D88" s="11">
        <v>785.637867</v>
      </c>
      <c r="E88" s="11">
        <v>1903.662252</v>
      </c>
      <c r="F88" s="11">
        <v>2689.300119</v>
      </c>
      <c r="G88" s="11">
        <v>1267.638614</v>
      </c>
      <c r="H88" s="11">
        <v>1924.253193</v>
      </c>
      <c r="I88" s="11">
        <v>4408.100606</v>
      </c>
      <c r="J88" s="11">
        <v>392.430199</v>
      </c>
      <c r="K88" s="11">
        <v>408.377351</v>
      </c>
      <c r="L88" s="11">
        <v>45.879076</v>
      </c>
      <c r="M88" s="11">
        <v>59.313224</v>
      </c>
      <c r="N88" s="11">
        <v>5.92024</v>
      </c>
      <c r="O88" s="11">
        <v>148.030364</v>
      </c>
      <c r="P88" s="11">
        <v>158.163553</v>
      </c>
      <c r="Q88" s="11">
        <v>11507.406539</v>
      </c>
      <c r="R88" s="11">
        <v>143.80676</v>
      </c>
      <c r="S88" s="11">
        <v>11651.213299</v>
      </c>
      <c r="T88" s="11" t="str">
        <f>VLOOKUP(C88,Thai_Pop!$C$1:$I$2479,6,FALSE)</f>
        <v>#N/A</v>
      </c>
      <c r="U88" s="11" t="str">
        <f>VLOOKUP(C88,Thai_Pop!$C$1:$I$2479,7,FALSE)</f>
        <v>#N/A</v>
      </c>
      <c r="V88" s="7">
        <f>VLOOKUP(C88,GDP!$C$1:$AD$131,26,FALSE)</f>
        <v>2359124</v>
      </c>
      <c r="W88" s="7">
        <f>VLOOKUP(C88,Elec_Peak_Gen!$C$2:$F$469,2,FALSE)</f>
        <v>21318.1</v>
      </c>
      <c r="X88" s="7">
        <f>VLOOKUP(C88,Elec_Peak_Gen!$C$2:$F$469,4,FALSE)</f>
        <v>79.53140724</v>
      </c>
      <c r="Y88" s="7">
        <f>VLOOKUP(C88,Elec_Gen!$C$1:$R$469,16,FALSE)</f>
        <v>12899.414</v>
      </c>
      <c r="Z88" s="7" t="str">
        <f>vlookup(C88,EVCar!$J$5:$K$64,2,false)</f>
        <v>#N/A</v>
      </c>
      <c r="AA88" s="7">
        <f t="shared" si="2"/>
        <v>1248.200701</v>
      </c>
      <c r="AB88" s="9">
        <f>HLOOKUP(B88,Temperature!A:N,18,FALSE)</f>
        <v>28.5</v>
      </c>
      <c r="AC88" s="11"/>
      <c r="AD88" s="11"/>
      <c r="AE88" s="11"/>
      <c r="AF88" s="11"/>
    </row>
    <row r="89" ht="15.75" customHeight="1">
      <c r="A89" s="7">
        <v>2009.0</v>
      </c>
      <c r="B89" s="10" t="s">
        <v>31</v>
      </c>
      <c r="C89" s="8" t="str">
        <f t="shared" si="1"/>
        <v>2009APR</v>
      </c>
      <c r="D89" s="11">
        <v>806.361989</v>
      </c>
      <c r="E89" s="11">
        <v>1960.364185</v>
      </c>
      <c r="F89" s="11">
        <v>2766.726174</v>
      </c>
      <c r="G89" s="11">
        <v>1233.772831</v>
      </c>
      <c r="H89" s="11">
        <v>1760.748828</v>
      </c>
      <c r="I89" s="11">
        <v>3967.801614</v>
      </c>
      <c r="J89" s="11">
        <v>382.132827</v>
      </c>
      <c r="K89" s="11">
        <v>347.889349</v>
      </c>
      <c r="L89" s="11">
        <v>33.134111</v>
      </c>
      <c r="M89" s="11">
        <v>54.999827</v>
      </c>
      <c r="N89" s="11">
        <v>24.272361</v>
      </c>
      <c r="O89" s="11">
        <v>143.996873</v>
      </c>
      <c r="P89" s="11">
        <v>151.824994</v>
      </c>
      <c r="Q89" s="11">
        <v>10867.299789</v>
      </c>
      <c r="R89" s="11">
        <v>136.945554</v>
      </c>
      <c r="S89" s="11">
        <v>11004.245343</v>
      </c>
      <c r="T89" s="11" t="str">
        <f>VLOOKUP(C89,Thai_Pop!$C$1:$I$2479,6,FALSE)</f>
        <v>#N/A</v>
      </c>
      <c r="U89" s="11" t="str">
        <f>VLOOKUP(C89,Thai_Pop!$C$1:$I$2479,7,FALSE)</f>
        <v>#N/A</v>
      </c>
      <c r="V89" s="7" t="str">
        <f>VLOOKUP(C89,GDP!$C$1:$AD$131,26,FALSE)</f>
        <v>#N/A</v>
      </c>
      <c r="W89" s="7">
        <f>VLOOKUP(C89,Elec_Peak_Gen!$C$2:$F$469,2,FALSE)</f>
        <v>22044.9</v>
      </c>
      <c r="X89" s="7">
        <f>VLOOKUP(C89,Elec_Peak_Gen!$C$2:$F$469,4,FALSE)</f>
        <v>74.91184509</v>
      </c>
      <c r="Y89" s="7">
        <f>VLOOKUP(C89,Elec_Gen!$C$1:$R$469,16,FALSE)</f>
        <v>12165.21</v>
      </c>
      <c r="Z89" s="7" t="str">
        <f>vlookup(C89,EVCar!$J$5:$K$64,2,false)</f>
        <v>#N/A</v>
      </c>
      <c r="AA89" s="7">
        <f t="shared" si="2"/>
        <v>1160.964657</v>
      </c>
      <c r="AB89" s="9">
        <f>HLOOKUP(B89,Temperature!A:N,18,FALSE)</f>
        <v>29.6</v>
      </c>
      <c r="AC89" s="11"/>
      <c r="AD89" s="11"/>
      <c r="AE89" s="11"/>
      <c r="AF89" s="11"/>
    </row>
    <row r="90" ht="15.75" customHeight="1">
      <c r="A90" s="7">
        <v>2009.0</v>
      </c>
      <c r="B90" s="10" t="s">
        <v>32</v>
      </c>
      <c r="C90" s="8" t="str">
        <f t="shared" si="1"/>
        <v>2009MAY</v>
      </c>
      <c r="D90" s="11">
        <v>798.430598</v>
      </c>
      <c r="E90" s="11">
        <v>1941.688516</v>
      </c>
      <c r="F90" s="11">
        <v>2740.119114</v>
      </c>
      <c r="G90" s="11">
        <v>1261.670523</v>
      </c>
      <c r="H90" s="11">
        <v>1944.910693</v>
      </c>
      <c r="I90" s="11">
        <v>4477.217445</v>
      </c>
      <c r="J90" s="11">
        <v>373.158814</v>
      </c>
      <c r="K90" s="11">
        <v>390.77943</v>
      </c>
      <c r="L90" s="11">
        <v>20.17442</v>
      </c>
      <c r="M90" s="11">
        <v>57.346179</v>
      </c>
      <c r="N90" s="11">
        <v>3.031207</v>
      </c>
      <c r="O90" s="11">
        <v>153.427945</v>
      </c>
      <c r="P90" s="11">
        <v>154.343574</v>
      </c>
      <c r="Q90" s="11">
        <v>11576.179344</v>
      </c>
      <c r="R90" s="11">
        <v>172.274615</v>
      </c>
      <c r="S90" s="11">
        <v>11748.453959</v>
      </c>
      <c r="T90" s="11" t="str">
        <f>VLOOKUP(C90,Thai_Pop!$C$1:$I$2479,6,FALSE)</f>
        <v>#N/A</v>
      </c>
      <c r="U90" s="11" t="str">
        <f>VLOOKUP(C90,Thai_Pop!$C$1:$I$2479,7,FALSE)</f>
        <v>#N/A</v>
      </c>
      <c r="V90" s="7" t="str">
        <f>VLOOKUP(C90,GDP!$C$1:$AD$131,26,FALSE)</f>
        <v>#N/A</v>
      </c>
      <c r="W90" s="7">
        <f>VLOOKUP(C90,Elec_Peak_Gen!$C$2:$F$469,2,FALSE)</f>
        <v>20827.5</v>
      </c>
      <c r="X90" s="7">
        <f>VLOOKUP(C90,Elec_Peak_Gen!$C$2:$F$469,4,FALSE)</f>
        <v>80.6409237</v>
      </c>
      <c r="Y90" s="7">
        <f>VLOOKUP(C90,Elec_Gen!$C$1:$R$469,16,FALSE)</f>
        <v>12781.956</v>
      </c>
      <c r="Z90" s="7" t="str">
        <f>vlookup(C90,EVCar!$J$5:$K$64,2,false)</f>
        <v>#N/A</v>
      </c>
      <c r="AA90" s="7">
        <f t="shared" si="2"/>
        <v>1033.502041</v>
      </c>
      <c r="AB90" s="9">
        <f>HLOOKUP(B90,Temperature!A:N,18,FALSE)</f>
        <v>29.1</v>
      </c>
      <c r="AC90" s="11"/>
      <c r="AD90" s="11"/>
      <c r="AE90" s="11"/>
      <c r="AF90" s="11"/>
    </row>
    <row r="91" ht="15.75" customHeight="1">
      <c r="A91" s="7">
        <v>2009.0</v>
      </c>
      <c r="B91" s="10" t="s">
        <v>33</v>
      </c>
      <c r="C91" s="8" t="str">
        <f t="shared" si="1"/>
        <v>2009JUN</v>
      </c>
      <c r="D91" s="11">
        <v>694.782645</v>
      </c>
      <c r="E91" s="11">
        <v>1895.952102</v>
      </c>
      <c r="F91" s="11">
        <v>2590.734747</v>
      </c>
      <c r="G91" s="11">
        <v>1222.870651</v>
      </c>
      <c r="H91" s="11">
        <v>1895.438712</v>
      </c>
      <c r="I91" s="11">
        <v>4573.249836</v>
      </c>
      <c r="J91" s="11">
        <v>361.554884</v>
      </c>
      <c r="K91" s="11">
        <v>427.475246</v>
      </c>
      <c r="L91" s="11">
        <v>18.991934</v>
      </c>
      <c r="M91" s="11">
        <v>57.399855</v>
      </c>
      <c r="N91" s="11">
        <v>3.847238</v>
      </c>
      <c r="O91" s="11">
        <v>128.820418</v>
      </c>
      <c r="P91" s="11">
        <v>151.379428</v>
      </c>
      <c r="Q91" s="11">
        <v>11431.762949</v>
      </c>
      <c r="R91" s="11">
        <v>137.332518</v>
      </c>
      <c r="S91" s="11">
        <v>11569.095467</v>
      </c>
      <c r="T91" s="11" t="str">
        <f>VLOOKUP(C91,Thai_Pop!$C$1:$I$2479,6,FALSE)</f>
        <v>#N/A</v>
      </c>
      <c r="U91" s="11" t="str">
        <f>VLOOKUP(C91,Thai_Pop!$C$1:$I$2479,7,FALSE)</f>
        <v>#N/A</v>
      </c>
      <c r="V91" s="7">
        <f>VLOOKUP(C91,GDP!$C$1:$AD$131,26,FALSE)</f>
        <v>2342870</v>
      </c>
      <c r="W91" s="7">
        <f>VLOOKUP(C91,Elec_Peak_Gen!$C$2:$F$469,2,FALSE)</f>
        <v>20844.8</v>
      </c>
      <c r="X91" s="7">
        <f>VLOOKUP(C91,Elec_Peak_Gen!$C$2:$F$469,4,FALSE)</f>
        <v>82.92154809</v>
      </c>
      <c r="Y91" s="7">
        <f>VLOOKUP(C91,Elec_Gen!$C$1:$R$469,16,FALSE)</f>
        <v>12672.356</v>
      </c>
      <c r="Z91" s="7" t="str">
        <f>vlookup(C91,EVCar!$J$5:$K$64,2,false)</f>
        <v>#N/A</v>
      </c>
      <c r="AA91" s="7">
        <f t="shared" si="2"/>
        <v>1103.260533</v>
      </c>
      <c r="AB91" s="9">
        <f>HLOOKUP(B91,Temperature!A:N,18,FALSE)</f>
        <v>28.6</v>
      </c>
      <c r="AC91" s="11"/>
      <c r="AD91" s="11"/>
      <c r="AE91" s="11"/>
      <c r="AF91" s="11"/>
    </row>
    <row r="92" ht="15.75" customHeight="1">
      <c r="A92" s="7">
        <v>2009.0</v>
      </c>
      <c r="B92" s="10" t="s">
        <v>34</v>
      </c>
      <c r="C92" s="8" t="str">
        <f t="shared" si="1"/>
        <v>2009JUL</v>
      </c>
      <c r="D92" s="11">
        <v>696.69247</v>
      </c>
      <c r="E92" s="11">
        <v>1913.122142</v>
      </c>
      <c r="F92" s="11">
        <v>2609.814612</v>
      </c>
      <c r="G92" s="11">
        <v>1226.525376</v>
      </c>
      <c r="H92" s="11">
        <v>1938.248093</v>
      </c>
      <c r="I92" s="11">
        <v>4665.696825</v>
      </c>
      <c r="J92" s="11">
        <v>373.468288</v>
      </c>
      <c r="K92" s="11">
        <v>411.845856</v>
      </c>
      <c r="L92" s="11">
        <v>24.069295</v>
      </c>
      <c r="M92" s="11">
        <v>55.265828</v>
      </c>
      <c r="N92" s="11">
        <v>9.79554</v>
      </c>
      <c r="O92" s="11">
        <v>129.975745</v>
      </c>
      <c r="P92" s="11">
        <v>155.271981</v>
      </c>
      <c r="Q92" s="11">
        <v>11599.977439</v>
      </c>
      <c r="R92" s="11">
        <v>149.988042</v>
      </c>
      <c r="S92" s="11">
        <v>11749.965481</v>
      </c>
      <c r="T92" s="11" t="str">
        <f>VLOOKUP(C92,Thai_Pop!$C$1:$I$2479,6,FALSE)</f>
        <v>#N/A</v>
      </c>
      <c r="U92" s="11" t="str">
        <f>VLOOKUP(C92,Thai_Pop!$C$1:$I$2479,7,FALSE)</f>
        <v>#N/A</v>
      </c>
      <c r="V92" s="7" t="str">
        <f>VLOOKUP(C92,GDP!$C$1:$AD$131,26,FALSE)</f>
        <v>#N/A</v>
      </c>
      <c r="W92" s="7">
        <f>VLOOKUP(C92,Elec_Peak_Gen!$C$2:$F$469,2,FALSE)</f>
        <v>20505.7</v>
      </c>
      <c r="X92" s="7">
        <f>VLOOKUP(C92,Elec_Peak_Gen!$C$2:$F$469,4,FALSE)</f>
        <v>82.15677017</v>
      </c>
      <c r="Y92" s="7">
        <f>VLOOKUP(C92,Elec_Gen!$C$1:$R$469,16,FALSE)</f>
        <v>12803.256</v>
      </c>
      <c r="Z92" s="7" t="str">
        <f>vlookup(C92,EVCar!$J$5:$K$64,2,false)</f>
        <v>#N/A</v>
      </c>
      <c r="AA92" s="7">
        <f t="shared" si="2"/>
        <v>1053.290519</v>
      </c>
      <c r="AB92" s="9">
        <f>HLOOKUP(B92,Temperature!A:N,18,FALSE)</f>
        <v>28.1</v>
      </c>
      <c r="AC92" s="11"/>
      <c r="AD92" s="11"/>
      <c r="AE92" s="11"/>
      <c r="AF92" s="11"/>
    </row>
    <row r="93" ht="15.75" customHeight="1">
      <c r="A93" s="7">
        <v>2009.0</v>
      </c>
      <c r="B93" s="10" t="s">
        <v>35</v>
      </c>
      <c r="C93" s="8" t="str">
        <f t="shared" si="1"/>
        <v>2009AUG</v>
      </c>
      <c r="D93" s="11">
        <v>706.866527</v>
      </c>
      <c r="E93" s="11">
        <v>1993.911408</v>
      </c>
      <c r="F93" s="11">
        <v>2700.777935</v>
      </c>
      <c r="G93" s="11">
        <v>1265.789161</v>
      </c>
      <c r="H93" s="11">
        <v>1988.839003</v>
      </c>
      <c r="I93" s="11">
        <v>4727.314093</v>
      </c>
      <c r="J93" s="11">
        <v>389.542781</v>
      </c>
      <c r="K93" s="11">
        <v>436.600895</v>
      </c>
      <c r="L93" s="11">
        <v>25.999077</v>
      </c>
      <c r="M93" s="11">
        <v>57.665403</v>
      </c>
      <c r="N93" s="11">
        <v>3.95515</v>
      </c>
      <c r="O93" s="11">
        <v>131.211891</v>
      </c>
      <c r="P93" s="11">
        <v>159.292683</v>
      </c>
      <c r="Q93" s="11">
        <v>11886.988072</v>
      </c>
      <c r="R93" s="11">
        <v>151.496525</v>
      </c>
      <c r="S93" s="11">
        <v>12038.484597</v>
      </c>
      <c r="T93" s="11" t="str">
        <f>VLOOKUP(C93,Thai_Pop!$C$1:$I$2479,6,FALSE)</f>
        <v>#N/A</v>
      </c>
      <c r="U93" s="11" t="str">
        <f>VLOOKUP(C93,Thai_Pop!$C$1:$I$2479,7,FALSE)</f>
        <v>#N/A</v>
      </c>
      <c r="V93" s="7" t="str">
        <f>VLOOKUP(C93,GDP!$C$1:$AD$131,26,FALSE)</f>
        <v>#N/A</v>
      </c>
      <c r="W93" s="7">
        <f>VLOOKUP(C93,Elec_Peak_Gen!$C$2:$F$469,2,FALSE)</f>
        <v>21257.9</v>
      </c>
      <c r="X93" s="7">
        <f>VLOOKUP(C93,Elec_Peak_Gen!$C$2:$F$469,4,FALSE)</f>
        <v>81.51300261</v>
      </c>
      <c r="Y93" s="7">
        <f>VLOOKUP(C93,Elec_Gen!$C$1:$R$469,16,FALSE)</f>
        <v>13157.69</v>
      </c>
      <c r="Z93" s="7" t="str">
        <f>vlookup(C93,EVCar!$J$5:$K$64,2,false)</f>
        <v>#N/A</v>
      </c>
      <c r="AA93" s="7">
        <f t="shared" si="2"/>
        <v>1119.205403</v>
      </c>
      <c r="AB93" s="9">
        <f>HLOOKUP(B93,Temperature!A:N,18,FALSE)</f>
        <v>27.9</v>
      </c>
      <c r="AC93" s="11"/>
      <c r="AD93" s="11"/>
      <c r="AE93" s="11"/>
      <c r="AF93" s="11"/>
    </row>
    <row r="94" ht="15.75" customHeight="1">
      <c r="A94" s="7">
        <v>2009.0</v>
      </c>
      <c r="B94" s="10" t="s">
        <v>36</v>
      </c>
      <c r="C94" s="8" t="str">
        <f t="shared" si="1"/>
        <v>2009SEP</v>
      </c>
      <c r="D94" s="11">
        <v>691.149291</v>
      </c>
      <c r="E94" s="11">
        <v>1934.3413</v>
      </c>
      <c r="F94" s="11">
        <v>2625.490591</v>
      </c>
      <c r="G94" s="11">
        <v>1243.44409</v>
      </c>
      <c r="H94" s="11">
        <v>1943.092624</v>
      </c>
      <c r="I94" s="11">
        <v>4640.259557</v>
      </c>
      <c r="J94" s="11">
        <v>364.602376</v>
      </c>
      <c r="K94" s="11">
        <v>468.041093</v>
      </c>
      <c r="L94" s="11">
        <v>16.937158</v>
      </c>
      <c r="M94" s="11">
        <v>55.77301</v>
      </c>
      <c r="N94" s="11">
        <v>7.08196</v>
      </c>
      <c r="O94" s="11">
        <v>124.319946</v>
      </c>
      <c r="P94" s="11">
        <v>113.016432</v>
      </c>
      <c r="Q94" s="11">
        <v>11602.058837</v>
      </c>
      <c r="R94" s="11">
        <v>138.057408</v>
      </c>
      <c r="S94" s="11">
        <v>11740.116245</v>
      </c>
      <c r="T94" s="11" t="str">
        <f>VLOOKUP(C94,Thai_Pop!$C$1:$I$2479,6,FALSE)</f>
        <v>#N/A</v>
      </c>
      <c r="U94" s="11" t="str">
        <f>VLOOKUP(C94,Thai_Pop!$C$1:$I$2479,7,FALSE)</f>
        <v>#N/A</v>
      </c>
      <c r="V94" s="7">
        <f>VLOOKUP(C94,GDP!$C$1:$AD$131,26,FALSE)</f>
        <v>2395561</v>
      </c>
      <c r="W94" s="7">
        <f>VLOOKUP(C94,Elec_Peak_Gen!$C$2:$F$469,2,FALSE)</f>
        <v>20957.4</v>
      </c>
      <c r="X94" s="7">
        <f>VLOOKUP(C94,Elec_Peak_Gen!$C$2:$F$469,4,FALSE)</f>
        <v>82.75896163</v>
      </c>
      <c r="Y94" s="7">
        <f>VLOOKUP(C94,Elec_Gen!$C$1:$R$469,16,FALSE)</f>
        <v>12750.719</v>
      </c>
      <c r="Z94" s="7" t="str">
        <f>vlookup(C94,EVCar!$J$5:$K$64,2,false)</f>
        <v>#N/A</v>
      </c>
      <c r="AA94" s="7">
        <f t="shared" si="2"/>
        <v>1010.602755</v>
      </c>
      <c r="AB94" s="9">
        <f>HLOOKUP(B94,Temperature!A:N,18,FALSE)</f>
        <v>27.6</v>
      </c>
      <c r="AC94" s="11"/>
      <c r="AD94" s="11"/>
      <c r="AE94" s="11"/>
      <c r="AF94" s="11"/>
    </row>
    <row r="95" ht="15.75" customHeight="1">
      <c r="A95" s="7">
        <v>2009.0</v>
      </c>
      <c r="B95" s="10" t="s">
        <v>37</v>
      </c>
      <c r="C95" s="8" t="str">
        <f t="shared" si="1"/>
        <v>2009OCT</v>
      </c>
      <c r="D95" s="11">
        <v>703.84643</v>
      </c>
      <c r="E95" s="11">
        <v>1897.247742</v>
      </c>
      <c r="F95" s="11">
        <v>2601.094172</v>
      </c>
      <c r="G95" s="11">
        <v>1225.606733</v>
      </c>
      <c r="H95" s="11">
        <v>1956.939261</v>
      </c>
      <c r="I95" s="11">
        <v>4883.420048</v>
      </c>
      <c r="J95" s="11">
        <v>377.796012</v>
      </c>
      <c r="K95" s="11">
        <v>409.070013</v>
      </c>
      <c r="L95" s="11">
        <v>10.158358</v>
      </c>
      <c r="M95" s="11">
        <v>56.665034</v>
      </c>
      <c r="N95" s="11">
        <v>6.23386</v>
      </c>
      <c r="O95" s="11">
        <v>122.965364</v>
      </c>
      <c r="P95" s="11">
        <v>165.26176030000002</v>
      </c>
      <c r="Q95" s="11">
        <v>11815.210615299999</v>
      </c>
      <c r="R95" s="11">
        <v>134.363063</v>
      </c>
      <c r="S95" s="11">
        <v>11949.5736783</v>
      </c>
      <c r="T95" s="11" t="str">
        <f>VLOOKUP(C95,Thai_Pop!$C$1:$I$2479,6,FALSE)</f>
        <v>#N/A</v>
      </c>
      <c r="U95" s="11" t="str">
        <f>VLOOKUP(C95,Thai_Pop!$C$1:$I$2479,7,FALSE)</f>
        <v>#N/A</v>
      </c>
      <c r="V95" s="7" t="str">
        <f>VLOOKUP(C95,GDP!$C$1:$AD$131,26,FALSE)</f>
        <v>#N/A</v>
      </c>
      <c r="W95" s="7">
        <f>VLOOKUP(C95,Elec_Peak_Gen!$C$2:$F$469,2,FALSE)</f>
        <v>21020</v>
      </c>
      <c r="X95" s="7">
        <f>VLOOKUP(C95,Elec_Peak_Gen!$C$2:$F$469,4,FALSE)</f>
        <v>82.02877308</v>
      </c>
      <c r="Y95" s="7">
        <f>VLOOKUP(C95,Elec_Gen!$C$1:$R$469,16,FALSE)</f>
        <v>13112.93</v>
      </c>
      <c r="Z95" s="7" t="str">
        <f>vlookup(C95,EVCar!$J$5:$K$64,2,false)</f>
        <v>#N/A</v>
      </c>
      <c r="AA95" s="7">
        <f t="shared" si="2"/>
        <v>1163.356322</v>
      </c>
      <c r="AB95" s="9">
        <f>HLOOKUP(B95,Temperature!A:N,18,FALSE)</f>
        <v>27.2</v>
      </c>
      <c r="AC95" s="11"/>
      <c r="AD95" s="11"/>
      <c r="AE95" s="11"/>
      <c r="AF95" s="11"/>
    </row>
    <row r="96" ht="15.75" customHeight="1">
      <c r="A96" s="7">
        <v>2009.0</v>
      </c>
      <c r="B96" s="10" t="s">
        <v>38</v>
      </c>
      <c r="C96" s="8" t="str">
        <f t="shared" si="1"/>
        <v>2009NOV</v>
      </c>
      <c r="D96" s="11">
        <v>643.814257</v>
      </c>
      <c r="E96" s="11">
        <v>1794.648612</v>
      </c>
      <c r="F96" s="11">
        <v>2438.462869</v>
      </c>
      <c r="G96" s="11">
        <v>1180.627977</v>
      </c>
      <c r="H96" s="11">
        <v>1887.841421</v>
      </c>
      <c r="I96" s="11">
        <v>4595.704239</v>
      </c>
      <c r="J96" s="11">
        <v>350.693139</v>
      </c>
      <c r="K96" s="11">
        <v>385.837474</v>
      </c>
      <c r="L96" s="11">
        <v>12.209803</v>
      </c>
      <c r="M96" s="11">
        <v>54.047373</v>
      </c>
      <c r="N96" s="11">
        <v>5.51742</v>
      </c>
      <c r="O96" s="11">
        <v>126.278145</v>
      </c>
      <c r="P96" s="11">
        <v>164.053506</v>
      </c>
      <c r="Q96" s="11">
        <v>11201.273366</v>
      </c>
      <c r="R96" s="11">
        <v>136.606491</v>
      </c>
      <c r="S96" s="11">
        <v>11337.879857</v>
      </c>
      <c r="T96" s="11" t="str">
        <f>VLOOKUP(C96,Thai_Pop!$C$1:$I$2479,6,FALSE)</f>
        <v>#N/A</v>
      </c>
      <c r="U96" s="11" t="str">
        <f>VLOOKUP(C96,Thai_Pop!$C$1:$I$2479,7,FALSE)</f>
        <v>#N/A</v>
      </c>
      <c r="V96" s="7" t="str">
        <f>VLOOKUP(C96,GDP!$C$1:$AD$131,26,FALSE)</f>
        <v>#N/A</v>
      </c>
      <c r="W96" s="7">
        <f>VLOOKUP(C96,Elec_Peak_Gen!$C$2:$F$469,2,FALSE)</f>
        <v>21804.2</v>
      </c>
      <c r="X96" s="7">
        <f>VLOOKUP(C96,Elec_Peak_Gen!$C$2:$F$469,4,FALSE)</f>
        <v>76.50880857</v>
      </c>
      <c r="Y96" s="7">
        <f>VLOOKUP(C96,Elec_Gen!$C$1:$R$469,16,FALSE)</f>
        <v>12272.689</v>
      </c>
      <c r="Z96" s="7" t="str">
        <f>vlookup(C96,EVCar!$J$5:$K$64,2,false)</f>
        <v>#N/A</v>
      </c>
      <c r="AA96" s="7">
        <f t="shared" si="2"/>
        <v>934.809143</v>
      </c>
      <c r="AB96" s="9">
        <f>HLOOKUP(B96,Temperature!A:N,18,FALSE)</f>
        <v>26.4</v>
      </c>
      <c r="AC96" s="11"/>
      <c r="AD96" s="11"/>
      <c r="AE96" s="11"/>
      <c r="AF96" s="11"/>
    </row>
    <row r="97" ht="15.75" customHeight="1">
      <c r="A97" s="7">
        <v>2009.0</v>
      </c>
      <c r="B97" s="10" t="s">
        <v>39</v>
      </c>
      <c r="C97" s="8" t="str">
        <f t="shared" si="1"/>
        <v>2009DEC</v>
      </c>
      <c r="D97" s="11">
        <v>603.325989</v>
      </c>
      <c r="E97" s="11">
        <v>1661.24218</v>
      </c>
      <c r="F97" s="11">
        <v>2264.568169</v>
      </c>
      <c r="G97" s="11">
        <v>1149.449255</v>
      </c>
      <c r="H97" s="11">
        <v>1843.246357</v>
      </c>
      <c r="I97" s="11">
        <v>4535.390405</v>
      </c>
      <c r="J97" s="11">
        <v>366.544972</v>
      </c>
      <c r="K97" s="11">
        <v>351.297108</v>
      </c>
      <c r="L97" s="11">
        <v>27.520746</v>
      </c>
      <c r="M97" s="11">
        <v>52.98151</v>
      </c>
      <c r="N97" s="11">
        <v>4.0345</v>
      </c>
      <c r="O97" s="11">
        <v>145.797892</v>
      </c>
      <c r="P97" s="11">
        <v>168.498446</v>
      </c>
      <c r="Q97" s="11">
        <v>10909.32936</v>
      </c>
      <c r="R97" s="11">
        <v>139.31805</v>
      </c>
      <c r="S97" s="11">
        <v>11048.64741</v>
      </c>
      <c r="T97" s="11">
        <f>VLOOKUP(C97,Thai_Pop!$C$1:$I$2479,6,FALSE)</f>
        <v>63525062</v>
      </c>
      <c r="U97" s="11">
        <f>VLOOKUP(C97,Thai_Pop!$C$1:$I$2479,7,FALSE)</f>
        <v>21143975</v>
      </c>
      <c r="V97" s="7">
        <f>VLOOKUP(C97,GDP!$C$1:$AD$131,26,FALSE)</f>
        <v>2561112</v>
      </c>
      <c r="W97" s="7">
        <f>VLOOKUP(C97,Elec_Peak_Gen!$C$2:$F$469,2,FALSE)</f>
        <v>20885.6</v>
      </c>
      <c r="X97" s="7">
        <f>VLOOKUP(C97,Elec_Peak_Gen!$C$2:$F$469,4,FALSE)</f>
        <v>76.95890239</v>
      </c>
      <c r="Y97" s="7">
        <f>VLOOKUP(C97,Elec_Gen!$C$1:$R$469,16,FALSE)</f>
        <v>12238.367</v>
      </c>
      <c r="Z97" s="7" t="str">
        <f>vlookup(C97,EVCar!$J$5:$K$64,2,false)</f>
        <v>#N/A</v>
      </c>
      <c r="AA97" s="7">
        <f t="shared" si="2"/>
        <v>1189.71959</v>
      </c>
      <c r="AB97" s="9">
        <f>HLOOKUP(B97,Temperature!A:N,18,FALSE)</f>
        <v>25.3</v>
      </c>
      <c r="AC97" s="11"/>
      <c r="AD97" s="11"/>
      <c r="AE97" s="11"/>
      <c r="AF97" s="11"/>
    </row>
    <row r="98" ht="15.75" customHeight="1">
      <c r="A98" s="7">
        <v>2010.0</v>
      </c>
      <c r="B98" s="10" t="s">
        <v>28</v>
      </c>
      <c r="C98" s="8" t="str">
        <f t="shared" si="1"/>
        <v>2010JAN</v>
      </c>
      <c r="D98" s="11">
        <v>656.661226</v>
      </c>
      <c r="E98" s="11">
        <v>1771.087871</v>
      </c>
      <c r="F98" s="11">
        <v>2427.749097</v>
      </c>
      <c r="G98" s="11">
        <v>1188.888305</v>
      </c>
      <c r="H98" s="11">
        <v>1832.320359</v>
      </c>
      <c r="I98" s="11">
        <v>4664.948091</v>
      </c>
      <c r="J98" s="11">
        <v>383.530893</v>
      </c>
      <c r="K98" s="11">
        <v>371.115607</v>
      </c>
      <c r="L98" s="11">
        <v>43.650804</v>
      </c>
      <c r="M98" s="11">
        <v>55.681226</v>
      </c>
      <c r="N98" s="11">
        <v>4.70078</v>
      </c>
      <c r="O98" s="11">
        <v>145.287545</v>
      </c>
      <c r="P98" s="11">
        <v>174.142973</v>
      </c>
      <c r="Q98" s="11">
        <v>11292.01568</v>
      </c>
      <c r="R98" s="11">
        <v>141.19227</v>
      </c>
      <c r="S98" s="11">
        <v>11433.20795</v>
      </c>
      <c r="T98" s="11" t="str">
        <f>VLOOKUP(C98,Thai_Pop!$C$1:$I$2479,6,FALSE)</f>
        <v>#N/A</v>
      </c>
      <c r="U98" s="11" t="str">
        <f>VLOOKUP(C98,Thai_Pop!$C$1:$I$2479,7,FALSE)</f>
        <v>#N/A</v>
      </c>
      <c r="V98" s="7" t="str">
        <f>VLOOKUP(C98,GDP!$C$1:$AD$131,26,FALSE)</f>
        <v>#N/A</v>
      </c>
      <c r="W98" s="7">
        <f>VLOOKUP(C98,Elec_Peak_Gen!$C$2:$F$469,2,FALSE)</f>
        <v>20969.5</v>
      </c>
      <c r="X98" s="7">
        <f>VLOOKUP(C98,Elec_Peak_Gen!$C$2:$F$469,4,FALSE)</f>
        <v>78.77528167</v>
      </c>
      <c r="Y98" s="7">
        <f>VLOOKUP(C98,Elec_Gen!$C$1:$R$469,16,FALSE)</f>
        <v>12694.35835</v>
      </c>
      <c r="Z98" s="7" t="str">
        <f>vlookup(C98,EVCar!$J$5:$K$64,2,false)</f>
        <v>#N/A</v>
      </c>
      <c r="AA98" s="7">
        <f t="shared" si="2"/>
        <v>1261.150404</v>
      </c>
      <c r="AB98" s="9">
        <f>HLOOKUP(B98,Temperature!A:N,18,FALSE)</f>
        <v>25.4</v>
      </c>
      <c r="AC98" s="11"/>
      <c r="AD98" s="11"/>
      <c r="AE98" s="11"/>
      <c r="AF98" s="11"/>
    </row>
    <row r="99" ht="15.75" customHeight="1">
      <c r="A99" s="7">
        <v>2010.0</v>
      </c>
      <c r="B99" s="10" t="s">
        <v>29</v>
      </c>
      <c r="C99" s="8" t="str">
        <f t="shared" si="1"/>
        <v>2010FEB</v>
      </c>
      <c r="D99" s="11">
        <v>651.242937</v>
      </c>
      <c r="E99" s="11">
        <v>1813.330069</v>
      </c>
      <c r="F99" s="11">
        <v>2464.573006</v>
      </c>
      <c r="G99" s="11">
        <v>1211.592234</v>
      </c>
      <c r="H99" s="11">
        <v>1820.827957</v>
      </c>
      <c r="I99" s="11">
        <v>4624.030346</v>
      </c>
      <c r="J99" s="11">
        <v>384.705745</v>
      </c>
      <c r="K99" s="11">
        <v>391.163272</v>
      </c>
      <c r="L99" s="11">
        <v>48.47587</v>
      </c>
      <c r="M99" s="11">
        <v>55.053362</v>
      </c>
      <c r="N99" s="11">
        <v>2.39057</v>
      </c>
      <c r="O99" s="11">
        <v>130.200582</v>
      </c>
      <c r="P99" s="11">
        <v>161.969407</v>
      </c>
      <c r="Q99" s="11">
        <v>11294.982351</v>
      </c>
      <c r="R99" s="11">
        <v>135.139629</v>
      </c>
      <c r="S99" s="11">
        <v>11430.12198</v>
      </c>
      <c r="T99" s="11" t="str">
        <f>VLOOKUP(C99,Thai_Pop!$C$1:$I$2479,6,FALSE)</f>
        <v>#N/A</v>
      </c>
      <c r="U99" s="11" t="str">
        <f>VLOOKUP(C99,Thai_Pop!$C$1:$I$2479,7,FALSE)</f>
        <v>#N/A</v>
      </c>
      <c r="V99" s="7" t="str">
        <f>VLOOKUP(C99,GDP!$C$1:$AD$131,26,FALSE)</f>
        <v>#N/A</v>
      </c>
      <c r="W99" s="7">
        <f>VLOOKUP(C99,Elec_Peak_Gen!$C$2:$F$469,2,FALSE)</f>
        <v>21872.3</v>
      </c>
      <c r="X99" s="7">
        <f>VLOOKUP(C99,Elec_Peak_Gen!$C$2:$F$469,4,FALSE)</f>
        <v>84.03362825</v>
      </c>
      <c r="Y99" s="7">
        <f>VLOOKUP(C99,Elec_Gen!$C$1:$R$469,16,FALSE)</f>
        <v>12714.35333</v>
      </c>
      <c r="Z99" s="7" t="str">
        <f>vlookup(C99,EVCar!$J$5:$K$64,2,false)</f>
        <v>#N/A</v>
      </c>
      <c r="AA99" s="7">
        <f t="shared" si="2"/>
        <v>1284.231346</v>
      </c>
      <c r="AB99" s="9">
        <f>HLOOKUP(B99,Temperature!A:N,18,FALSE)</f>
        <v>26.8</v>
      </c>
      <c r="AC99" s="11"/>
      <c r="AD99" s="11"/>
      <c r="AE99" s="11"/>
      <c r="AF99" s="11"/>
    </row>
    <row r="100" ht="15.75" customHeight="1">
      <c r="A100" s="7">
        <v>2010.0</v>
      </c>
      <c r="B100" s="10" t="s">
        <v>30</v>
      </c>
      <c r="C100" s="8" t="str">
        <f t="shared" si="1"/>
        <v>2010MAR</v>
      </c>
      <c r="D100" s="11">
        <v>777.312775</v>
      </c>
      <c r="E100" s="11">
        <v>2095.302418</v>
      </c>
      <c r="F100" s="11">
        <v>2872.615193</v>
      </c>
      <c r="G100" s="11">
        <v>1344.719287</v>
      </c>
      <c r="H100" s="11">
        <v>2092.792055</v>
      </c>
      <c r="I100" s="11">
        <v>5238.71294</v>
      </c>
      <c r="J100" s="11">
        <v>432.145189</v>
      </c>
      <c r="K100" s="11">
        <v>416.433552</v>
      </c>
      <c r="L100" s="11">
        <v>55.488253</v>
      </c>
      <c r="M100" s="11">
        <v>63.272094</v>
      </c>
      <c r="N100" s="11">
        <v>4.22703</v>
      </c>
      <c r="O100" s="11">
        <v>142.724945</v>
      </c>
      <c r="P100" s="11">
        <v>173.647134</v>
      </c>
      <c r="Q100" s="11">
        <v>12836.777672</v>
      </c>
      <c r="R100" s="11">
        <v>138.629026</v>
      </c>
      <c r="S100" s="11">
        <v>12975.406698</v>
      </c>
      <c r="T100" s="11" t="str">
        <f>VLOOKUP(C100,Thai_Pop!$C$1:$I$2479,6,FALSE)</f>
        <v>#N/A</v>
      </c>
      <c r="U100" s="11" t="str">
        <f>VLOOKUP(C100,Thai_Pop!$C$1:$I$2479,7,FALSE)</f>
        <v>#N/A</v>
      </c>
      <c r="V100" s="7">
        <f>VLOOKUP(C100,GDP!$C$1:$AD$131,26,FALSE)</f>
        <v>2750665</v>
      </c>
      <c r="W100" s="7">
        <f>VLOOKUP(C100,Elec_Peak_Gen!$C$2:$F$469,2,FALSE)</f>
        <v>23304.05</v>
      </c>
      <c r="X100" s="7">
        <f>VLOOKUP(C100,Elec_Peak_Gen!$C$2:$F$469,4,FALSE)</f>
        <v>81.77715613</v>
      </c>
      <c r="Y100" s="7">
        <f>VLOOKUP(C100,Elec_Gen!$C$1:$R$469,16,FALSE)</f>
        <v>14632.99135</v>
      </c>
      <c r="Z100" s="7" t="str">
        <f>vlookup(C100,EVCar!$J$5:$K$64,2,false)</f>
        <v>#N/A</v>
      </c>
      <c r="AA100" s="7">
        <f t="shared" si="2"/>
        <v>1657.58465</v>
      </c>
      <c r="AB100" s="9">
        <f>HLOOKUP(B100,Temperature!A:N,18,FALSE)</f>
        <v>28.5</v>
      </c>
      <c r="AC100" s="11"/>
      <c r="AD100" s="11"/>
      <c r="AE100" s="11"/>
      <c r="AF100" s="11"/>
    </row>
    <row r="101" ht="15.75" customHeight="1">
      <c r="A101" s="7">
        <v>2010.0</v>
      </c>
      <c r="B101" s="10" t="s">
        <v>31</v>
      </c>
      <c r="C101" s="8" t="str">
        <f t="shared" si="1"/>
        <v>2010APR</v>
      </c>
      <c r="D101" s="11">
        <v>844.200701</v>
      </c>
      <c r="E101" s="11">
        <v>2290.186574</v>
      </c>
      <c r="F101" s="11">
        <v>3134.387275</v>
      </c>
      <c r="G101" s="11">
        <v>1378.663164</v>
      </c>
      <c r="H101" s="11">
        <v>1949.406283</v>
      </c>
      <c r="I101" s="11">
        <v>4697.118256</v>
      </c>
      <c r="J101" s="11">
        <v>428.391736</v>
      </c>
      <c r="K101" s="11">
        <v>399.273114</v>
      </c>
      <c r="L101" s="11">
        <v>42.418242</v>
      </c>
      <c r="M101" s="11">
        <v>64.017582</v>
      </c>
      <c r="N101" s="11">
        <v>3.059752</v>
      </c>
      <c r="O101" s="11">
        <v>133.669418</v>
      </c>
      <c r="P101" s="11">
        <v>168.962326</v>
      </c>
      <c r="Q101" s="11">
        <v>12399.367148</v>
      </c>
      <c r="R101" s="11">
        <v>148.35508</v>
      </c>
      <c r="S101" s="11">
        <v>12547.722228</v>
      </c>
      <c r="T101" s="11" t="str">
        <f>VLOOKUP(C101,Thai_Pop!$C$1:$I$2479,6,FALSE)</f>
        <v>#N/A</v>
      </c>
      <c r="U101" s="11" t="str">
        <f>VLOOKUP(C101,Thai_Pop!$C$1:$I$2479,7,FALSE)</f>
        <v>#N/A</v>
      </c>
      <c r="V101" s="7" t="str">
        <f>VLOOKUP(C101,GDP!$C$1:$AD$131,26,FALSE)</f>
        <v>#N/A</v>
      </c>
      <c r="W101" s="7">
        <f>VLOOKUP(C101,Elec_Peak_Gen!$C$2:$F$469,2,FALSE)</f>
        <v>23897.72</v>
      </c>
      <c r="X101" s="7">
        <f>VLOOKUP(C101,Elec_Peak_Gen!$C$2:$F$469,4,FALSE)</f>
        <v>79.07927566</v>
      </c>
      <c r="Y101" s="7">
        <f>VLOOKUP(C101,Elec_Gen!$C$1:$R$469,16,FALSE)</f>
        <v>14031.7473</v>
      </c>
      <c r="Z101" s="7" t="str">
        <f>vlookup(C101,EVCar!$J$5:$K$64,2,false)</f>
        <v>#N/A</v>
      </c>
      <c r="AA101" s="7">
        <f t="shared" si="2"/>
        <v>1484.025074</v>
      </c>
      <c r="AB101" s="9">
        <f>HLOOKUP(B101,Temperature!A:N,18,FALSE)</f>
        <v>29.6</v>
      </c>
      <c r="AC101" s="11"/>
      <c r="AD101" s="11"/>
      <c r="AE101" s="11"/>
      <c r="AF101" s="11"/>
    </row>
    <row r="102" ht="15.75" customHeight="1">
      <c r="A102" s="7">
        <v>2010.0</v>
      </c>
      <c r="B102" s="10" t="s">
        <v>32</v>
      </c>
      <c r="C102" s="8" t="str">
        <f t="shared" si="1"/>
        <v>2010MAY</v>
      </c>
      <c r="D102" s="11">
        <v>862.250529</v>
      </c>
      <c r="E102" s="11">
        <v>2442.081415</v>
      </c>
      <c r="F102" s="11">
        <v>3304.331944</v>
      </c>
      <c r="G102" s="11">
        <v>1450.252927</v>
      </c>
      <c r="H102" s="11">
        <v>2109.480618</v>
      </c>
      <c r="I102" s="11">
        <v>5174.790955</v>
      </c>
      <c r="J102" s="11">
        <v>418.328949</v>
      </c>
      <c r="K102" s="11">
        <v>440.154912</v>
      </c>
      <c r="L102" s="11">
        <v>27.335258</v>
      </c>
      <c r="M102" s="11">
        <v>80.886284</v>
      </c>
      <c r="N102" s="11">
        <v>4.00517</v>
      </c>
      <c r="O102" s="11">
        <v>150.842291</v>
      </c>
      <c r="P102" s="11">
        <v>169.044694</v>
      </c>
      <c r="Q102" s="11">
        <v>13329.454002</v>
      </c>
      <c r="R102" s="11">
        <v>149.305859</v>
      </c>
      <c r="S102" s="11">
        <v>13478.759861</v>
      </c>
      <c r="T102" s="11" t="str">
        <f>VLOOKUP(C102,Thai_Pop!$C$1:$I$2479,6,FALSE)</f>
        <v>#N/A</v>
      </c>
      <c r="U102" s="11" t="str">
        <f>VLOOKUP(C102,Thai_Pop!$C$1:$I$2479,7,FALSE)</f>
        <v>#N/A</v>
      </c>
      <c r="V102" s="7" t="str">
        <f>VLOOKUP(C102,GDP!$C$1:$AD$131,26,FALSE)</f>
        <v>#N/A</v>
      </c>
      <c r="W102" s="7">
        <f>VLOOKUP(C102,Elec_Peak_Gen!$C$2:$F$469,2,FALSE)</f>
        <v>24009.9</v>
      </c>
      <c r="X102" s="7">
        <f>VLOOKUP(C102,Elec_Peak_Gen!$C$2:$F$469,4,FALSE)</f>
        <v>81.43450703</v>
      </c>
      <c r="Y102" s="7">
        <f>VLOOKUP(C102,Elec_Gen!$C$1:$R$469,16,FALSE)</f>
        <v>14986.30313</v>
      </c>
      <c r="Z102" s="7" t="str">
        <f>vlookup(C102,EVCar!$J$5:$K$64,2,false)</f>
        <v>#N/A</v>
      </c>
      <c r="AA102" s="7">
        <f t="shared" si="2"/>
        <v>1507.543265</v>
      </c>
      <c r="AB102" s="9">
        <f>HLOOKUP(B102,Temperature!A:N,18,FALSE)</f>
        <v>29.1</v>
      </c>
      <c r="AC102" s="11"/>
      <c r="AD102" s="11"/>
      <c r="AE102" s="11"/>
      <c r="AF102" s="11"/>
    </row>
    <row r="103" ht="15.75" customHeight="1">
      <c r="A103" s="7">
        <v>2010.0</v>
      </c>
      <c r="B103" s="10" t="s">
        <v>33</v>
      </c>
      <c r="C103" s="8" t="str">
        <f t="shared" si="1"/>
        <v>2010JUN</v>
      </c>
      <c r="D103" s="11">
        <v>740.321557</v>
      </c>
      <c r="E103" s="11">
        <v>2266.981511</v>
      </c>
      <c r="F103" s="11">
        <v>3007.303068</v>
      </c>
      <c r="G103" s="11">
        <v>1375.225965</v>
      </c>
      <c r="H103" s="11">
        <v>2072.007266</v>
      </c>
      <c r="I103" s="11">
        <v>5088.829762</v>
      </c>
      <c r="J103" s="11">
        <v>391.843071</v>
      </c>
      <c r="K103" s="11">
        <v>476.136147</v>
      </c>
      <c r="L103" s="11">
        <v>27.448874</v>
      </c>
      <c r="M103" s="11">
        <v>75.165618</v>
      </c>
      <c r="N103" s="11">
        <v>3.61907</v>
      </c>
      <c r="O103" s="11">
        <v>142.812473</v>
      </c>
      <c r="P103" s="11">
        <v>165.216849</v>
      </c>
      <c r="Q103" s="11">
        <v>12825.608163</v>
      </c>
      <c r="R103" s="11">
        <v>142.6419</v>
      </c>
      <c r="S103" s="11">
        <v>12968.250063</v>
      </c>
      <c r="T103" s="11" t="str">
        <f>VLOOKUP(C103,Thai_Pop!$C$1:$I$2479,6,FALSE)</f>
        <v>#N/A</v>
      </c>
      <c r="U103" s="11" t="str">
        <f>VLOOKUP(C103,Thai_Pop!$C$1:$I$2479,7,FALSE)</f>
        <v>#N/A</v>
      </c>
      <c r="V103" s="7">
        <f>VLOOKUP(C103,GDP!$C$1:$AD$131,26,FALSE)</f>
        <v>2652164</v>
      </c>
      <c r="W103" s="7">
        <f>VLOOKUP(C103,Elec_Peak_Gen!$C$2:$F$469,2,FALSE)</f>
        <v>23237.3</v>
      </c>
      <c r="X103" s="7">
        <f>VLOOKUP(C103,Elec_Peak_Gen!$C$2:$F$469,4,FALSE)</f>
        <v>83.27934409</v>
      </c>
      <c r="Y103" s="7">
        <f>VLOOKUP(C103,Elec_Gen!$C$1:$R$469,16,FALSE)</f>
        <v>14324.00828</v>
      </c>
      <c r="Z103" s="7" t="str">
        <f>vlookup(C103,EVCar!$J$5:$K$64,2,false)</f>
        <v>#N/A</v>
      </c>
      <c r="AA103" s="7">
        <f t="shared" si="2"/>
        <v>1355.758213</v>
      </c>
      <c r="AB103" s="9">
        <f>HLOOKUP(B103,Temperature!A:N,18,FALSE)</f>
        <v>28.6</v>
      </c>
      <c r="AC103" s="11"/>
      <c r="AD103" s="11"/>
      <c r="AE103" s="11"/>
      <c r="AF103" s="11"/>
    </row>
    <row r="104" ht="15.75" customHeight="1">
      <c r="A104" s="7">
        <v>2010.0</v>
      </c>
      <c r="B104" s="10" t="s">
        <v>34</v>
      </c>
      <c r="C104" s="8" t="str">
        <f t="shared" si="1"/>
        <v>2010JUL</v>
      </c>
      <c r="D104" s="11">
        <v>712.254944</v>
      </c>
      <c r="E104" s="11">
        <v>2194.336491</v>
      </c>
      <c r="F104" s="11">
        <v>2906.591435</v>
      </c>
      <c r="G104" s="11">
        <v>1349.377844</v>
      </c>
      <c r="H104" s="11">
        <v>2071.682559</v>
      </c>
      <c r="I104" s="11">
        <v>5243.233192</v>
      </c>
      <c r="J104" s="11">
        <v>407.196056</v>
      </c>
      <c r="K104" s="11">
        <v>472.266208</v>
      </c>
      <c r="L104" s="11">
        <v>30.425272</v>
      </c>
      <c r="M104" s="11">
        <v>61.609244</v>
      </c>
      <c r="N104" s="11">
        <v>10.52805</v>
      </c>
      <c r="O104" s="11">
        <v>147.380455</v>
      </c>
      <c r="P104" s="11">
        <v>175.061059</v>
      </c>
      <c r="Q104" s="11">
        <v>12875.351374</v>
      </c>
      <c r="R104" s="11">
        <v>190.596259</v>
      </c>
      <c r="S104" s="11">
        <v>13065.947633</v>
      </c>
      <c r="T104" s="11" t="str">
        <f>VLOOKUP(C104,Thai_Pop!$C$1:$I$2479,6,FALSE)</f>
        <v>#N/A</v>
      </c>
      <c r="U104" s="11" t="str">
        <f>VLOOKUP(C104,Thai_Pop!$C$1:$I$2479,7,FALSE)</f>
        <v>#N/A</v>
      </c>
      <c r="V104" s="7" t="str">
        <f>VLOOKUP(C104,GDP!$C$1:$AD$131,26,FALSE)</f>
        <v>#N/A</v>
      </c>
      <c r="W104" s="7">
        <f>VLOOKUP(C104,Elec_Peak_Gen!$C$2:$F$469,2,FALSE)</f>
        <v>22865.5</v>
      </c>
      <c r="X104" s="7">
        <f>VLOOKUP(C104,Elec_Peak_Gen!$C$2:$F$469,4,FALSE)</f>
        <v>81.80609433</v>
      </c>
      <c r="Y104" s="7">
        <f>VLOOKUP(C104,Elec_Gen!$C$1:$R$469,16,FALSE)</f>
        <v>14293.28289</v>
      </c>
      <c r="Z104" s="7" t="str">
        <f>vlookup(C104,EVCar!$J$5:$K$64,2,false)</f>
        <v>#N/A</v>
      </c>
      <c r="AA104" s="7">
        <f t="shared" si="2"/>
        <v>1227.335257</v>
      </c>
      <c r="AB104" s="9">
        <f>HLOOKUP(B104,Temperature!A:N,18,FALSE)</f>
        <v>28.1</v>
      </c>
      <c r="AC104" s="11"/>
      <c r="AD104" s="11"/>
      <c r="AE104" s="11"/>
      <c r="AF104" s="11"/>
    </row>
    <row r="105" ht="15.75" customHeight="1">
      <c r="A105" s="7">
        <v>2010.0</v>
      </c>
      <c r="B105" s="10" t="s">
        <v>35</v>
      </c>
      <c r="C105" s="8" t="str">
        <f t="shared" si="1"/>
        <v>2010AUG</v>
      </c>
      <c r="D105" s="11">
        <v>679.668578</v>
      </c>
      <c r="E105" s="11">
        <v>2081.889895</v>
      </c>
      <c r="F105" s="11">
        <v>2761.558473</v>
      </c>
      <c r="G105" s="11">
        <v>1293.269775</v>
      </c>
      <c r="H105" s="11">
        <v>2019.339862</v>
      </c>
      <c r="I105" s="11">
        <v>5189.752777</v>
      </c>
      <c r="J105" s="11">
        <v>392.529209</v>
      </c>
      <c r="K105" s="11">
        <v>441.201444</v>
      </c>
      <c r="L105" s="11">
        <v>11.565443</v>
      </c>
      <c r="M105" s="11">
        <v>59.380591</v>
      </c>
      <c r="N105" s="11">
        <v>6.703125</v>
      </c>
      <c r="O105" s="11">
        <v>136.646436</v>
      </c>
      <c r="P105" s="11">
        <v>173.921032</v>
      </c>
      <c r="Q105" s="11">
        <v>12485.868167</v>
      </c>
      <c r="R105" s="11">
        <v>145.968464</v>
      </c>
      <c r="S105" s="11">
        <v>12631.836631</v>
      </c>
      <c r="T105" s="11" t="str">
        <f>VLOOKUP(C105,Thai_Pop!$C$1:$I$2479,6,FALSE)</f>
        <v>#N/A</v>
      </c>
      <c r="U105" s="11" t="str">
        <f>VLOOKUP(C105,Thai_Pop!$C$1:$I$2479,7,FALSE)</f>
        <v>#N/A</v>
      </c>
      <c r="V105" s="7" t="str">
        <f>VLOOKUP(C105,GDP!$C$1:$AD$131,26,FALSE)</f>
        <v>#N/A</v>
      </c>
      <c r="W105" s="7">
        <f>VLOOKUP(C105,Elec_Peak_Gen!$C$2:$F$469,2,FALSE)</f>
        <v>21893.42</v>
      </c>
      <c r="X105" s="7">
        <f>VLOOKUP(C105,Elec_Peak_Gen!$C$2:$F$469,4,FALSE)</f>
        <v>82.51250089</v>
      </c>
      <c r="Y105" s="7">
        <f>VLOOKUP(C105,Elec_Gen!$C$1:$R$469,16,FALSE)</f>
        <v>13808.9324</v>
      </c>
      <c r="Z105" s="7" t="str">
        <f>vlookup(C105,EVCar!$J$5:$K$64,2,false)</f>
        <v>#N/A</v>
      </c>
      <c r="AA105" s="7">
        <f t="shared" si="2"/>
        <v>1177.095773</v>
      </c>
      <c r="AB105" s="9">
        <f>HLOOKUP(B105,Temperature!A:N,18,FALSE)</f>
        <v>27.9</v>
      </c>
      <c r="AC105" s="11"/>
      <c r="AD105" s="11"/>
      <c r="AE105" s="11"/>
      <c r="AF105" s="11"/>
    </row>
    <row r="106" ht="15.75" customHeight="1">
      <c r="A106" s="7">
        <v>2010.0</v>
      </c>
      <c r="B106" s="10" t="s">
        <v>36</v>
      </c>
      <c r="C106" s="8" t="str">
        <f t="shared" si="1"/>
        <v>2010SEP</v>
      </c>
      <c r="D106" s="11">
        <v>663.628662</v>
      </c>
      <c r="E106" s="11">
        <v>2038.147452</v>
      </c>
      <c r="F106" s="11">
        <v>2701.776114</v>
      </c>
      <c r="G106" s="11">
        <v>1278.685105</v>
      </c>
      <c r="H106" s="11">
        <v>2024.364782</v>
      </c>
      <c r="I106" s="11">
        <v>5134.802839</v>
      </c>
      <c r="J106" s="11">
        <v>382.655643</v>
      </c>
      <c r="K106" s="11">
        <v>464.497406</v>
      </c>
      <c r="L106" s="11">
        <v>8.522557</v>
      </c>
      <c r="M106" s="11">
        <v>60.043982</v>
      </c>
      <c r="N106" s="11">
        <v>4.628918</v>
      </c>
      <c r="O106" s="11">
        <v>120.521782</v>
      </c>
      <c r="P106" s="11">
        <v>162.215989</v>
      </c>
      <c r="Q106" s="11">
        <v>12342.715117</v>
      </c>
      <c r="R106" s="11">
        <v>152.025862</v>
      </c>
      <c r="S106" s="11">
        <v>12494.740979</v>
      </c>
      <c r="T106" s="11" t="str">
        <f>VLOOKUP(C106,Thai_Pop!$C$1:$I$2479,6,FALSE)</f>
        <v>#N/A</v>
      </c>
      <c r="U106" s="11" t="str">
        <f>VLOOKUP(C106,Thai_Pop!$C$1:$I$2479,7,FALSE)</f>
        <v>#N/A</v>
      </c>
      <c r="V106" s="7">
        <f>VLOOKUP(C106,GDP!$C$1:$AD$131,26,FALSE)</f>
        <v>2656614</v>
      </c>
      <c r="W106" s="7">
        <f>VLOOKUP(C106,Elec_Peak_Gen!$C$2:$F$469,2,FALSE)</f>
        <v>22214.97</v>
      </c>
      <c r="X106" s="7">
        <f>VLOOKUP(C106,Elec_Peak_Gen!$C$2:$F$469,4,FALSE)</f>
        <v>83.52365395</v>
      </c>
      <c r="Y106" s="7">
        <f>VLOOKUP(C106,Elec_Gen!$C$1:$R$469,16,FALSE)</f>
        <v>13705.78871</v>
      </c>
      <c r="Z106" s="7" t="str">
        <f>vlookup(C106,EVCar!$J$5:$K$64,2,false)</f>
        <v>#N/A</v>
      </c>
      <c r="AA106" s="7">
        <f t="shared" si="2"/>
        <v>1211.047731</v>
      </c>
      <c r="AB106" s="9">
        <f>HLOOKUP(B106,Temperature!A:N,18,FALSE)</f>
        <v>27.6</v>
      </c>
      <c r="AC106" s="11"/>
      <c r="AD106" s="11"/>
      <c r="AE106" s="11"/>
      <c r="AF106" s="11"/>
    </row>
    <row r="107" ht="15.75" customHeight="1">
      <c r="A107" s="7">
        <v>2010.0</v>
      </c>
      <c r="B107" s="10" t="s">
        <v>37</v>
      </c>
      <c r="C107" s="8" t="str">
        <f t="shared" si="1"/>
        <v>2010OCT</v>
      </c>
      <c r="D107" s="11">
        <v>693.552817</v>
      </c>
      <c r="E107" s="11">
        <v>2016.425974</v>
      </c>
      <c r="F107" s="11">
        <v>2709.978791</v>
      </c>
      <c r="G107" s="11">
        <v>1279.066042</v>
      </c>
      <c r="H107" s="11">
        <v>1968.979838</v>
      </c>
      <c r="I107" s="11">
        <v>5283.378698</v>
      </c>
      <c r="J107" s="11">
        <v>385.913166</v>
      </c>
      <c r="K107" s="11">
        <v>415.563266</v>
      </c>
      <c r="L107" s="11">
        <v>9.463842</v>
      </c>
      <c r="M107" s="11">
        <v>62.612948</v>
      </c>
      <c r="N107" s="11">
        <v>7.90062</v>
      </c>
      <c r="O107" s="11">
        <v>133.921964</v>
      </c>
      <c r="P107" s="11">
        <v>182.424215</v>
      </c>
      <c r="Q107" s="11">
        <v>12439.20339</v>
      </c>
      <c r="R107" s="11">
        <v>143.619827</v>
      </c>
      <c r="S107" s="11">
        <v>12582.823217</v>
      </c>
      <c r="T107" s="11" t="str">
        <f>VLOOKUP(C107,Thai_Pop!$C$1:$I$2479,6,FALSE)</f>
        <v>#N/A</v>
      </c>
      <c r="U107" s="11" t="str">
        <f>VLOOKUP(C107,Thai_Pop!$C$1:$I$2479,7,FALSE)</f>
        <v>#N/A</v>
      </c>
      <c r="V107" s="7" t="str">
        <f>VLOOKUP(C107,GDP!$C$1:$AD$131,26,FALSE)</f>
        <v>#N/A</v>
      </c>
      <c r="W107" s="7">
        <f>VLOOKUP(C107,Elec_Peak_Gen!$C$2:$F$469,2,FALSE)</f>
        <v>21774.48</v>
      </c>
      <c r="X107" s="7">
        <f>VLOOKUP(C107,Elec_Peak_Gen!$C$2:$F$469,4,FALSE)</f>
        <v>82.39632881</v>
      </c>
      <c r="Y107" s="7">
        <f>VLOOKUP(C107,Elec_Gen!$C$1:$R$469,16,FALSE)</f>
        <v>13703.21906</v>
      </c>
      <c r="Z107" s="7" t="str">
        <f>vlookup(C107,EVCar!$J$5:$K$64,2,false)</f>
        <v>#N/A</v>
      </c>
      <c r="AA107" s="7">
        <f t="shared" si="2"/>
        <v>1120.395842</v>
      </c>
      <c r="AB107" s="9">
        <f>HLOOKUP(B107,Temperature!A:N,18,FALSE)</f>
        <v>27.2</v>
      </c>
      <c r="AC107" s="11"/>
      <c r="AD107" s="11"/>
      <c r="AE107" s="11"/>
      <c r="AF107" s="11"/>
    </row>
    <row r="108" ht="15.75" customHeight="1">
      <c r="A108" s="7">
        <v>2010.0</v>
      </c>
      <c r="B108" s="10" t="s">
        <v>38</v>
      </c>
      <c r="C108" s="8" t="str">
        <f t="shared" si="1"/>
        <v>2010NOV</v>
      </c>
      <c r="D108" s="11">
        <v>617.225496</v>
      </c>
      <c r="E108" s="11">
        <v>1819.360625</v>
      </c>
      <c r="F108" s="11">
        <v>2436.586121</v>
      </c>
      <c r="G108" s="11">
        <v>1185.143738</v>
      </c>
      <c r="H108" s="11">
        <v>1894.082236</v>
      </c>
      <c r="I108" s="11">
        <v>5042.797738</v>
      </c>
      <c r="J108" s="11">
        <v>358.820167</v>
      </c>
      <c r="K108" s="11">
        <v>374.053289</v>
      </c>
      <c r="L108" s="11">
        <v>9.624238</v>
      </c>
      <c r="M108" s="11">
        <v>59.188336</v>
      </c>
      <c r="N108" s="11">
        <v>19.69108</v>
      </c>
      <c r="O108" s="11">
        <v>127.599891</v>
      </c>
      <c r="P108" s="11">
        <v>174.302083</v>
      </c>
      <c r="Q108" s="11">
        <v>11681.888917</v>
      </c>
      <c r="R108" s="11">
        <v>141.776538</v>
      </c>
      <c r="S108" s="11">
        <v>11823.665455</v>
      </c>
      <c r="T108" s="11" t="str">
        <f>VLOOKUP(C108,Thai_Pop!$C$1:$I$2479,6,FALSE)</f>
        <v>#N/A</v>
      </c>
      <c r="U108" s="11" t="str">
        <f>VLOOKUP(C108,Thai_Pop!$C$1:$I$2479,7,FALSE)</f>
        <v>#N/A</v>
      </c>
      <c r="V108" s="7" t="str">
        <f>VLOOKUP(C108,GDP!$C$1:$AD$131,26,FALSE)</f>
        <v>#N/A</v>
      </c>
      <c r="W108" s="7">
        <f>VLOOKUP(C108,Elec_Peak_Gen!$C$2:$F$469,2,FALSE)</f>
        <v>22294.75</v>
      </c>
      <c r="X108" s="7">
        <f>VLOOKUP(C108,Elec_Peak_Gen!$C$2:$F$469,4,FALSE)</f>
        <v>78.67758411</v>
      </c>
      <c r="Y108" s="7">
        <f>VLOOKUP(C108,Elec_Gen!$C$1:$R$469,16,FALSE)</f>
        <v>12978.73466</v>
      </c>
      <c r="Z108" s="7" t="str">
        <f>vlookup(C108,EVCar!$J$5:$K$64,2,false)</f>
        <v>#N/A</v>
      </c>
      <c r="AA108" s="7">
        <f t="shared" si="2"/>
        <v>1155.069204</v>
      </c>
      <c r="AB108" s="9">
        <f>HLOOKUP(B108,Temperature!A:N,18,FALSE)</f>
        <v>26.4</v>
      </c>
      <c r="AC108" s="11"/>
      <c r="AD108" s="11"/>
      <c r="AE108" s="11"/>
      <c r="AF108" s="11"/>
    </row>
    <row r="109" ht="15.75" customHeight="1">
      <c r="A109" s="7">
        <v>2010.0</v>
      </c>
      <c r="B109" s="10" t="s">
        <v>39</v>
      </c>
      <c r="C109" s="8" t="str">
        <f t="shared" si="1"/>
        <v>2010DEC</v>
      </c>
      <c r="D109" s="11">
        <v>638.001683</v>
      </c>
      <c r="E109" s="11">
        <v>1848.352475</v>
      </c>
      <c r="F109" s="11">
        <v>2486.354158</v>
      </c>
      <c r="G109" s="11">
        <v>1221.472851</v>
      </c>
      <c r="H109" s="11">
        <v>1890.784458</v>
      </c>
      <c r="I109" s="11">
        <v>4943.62643</v>
      </c>
      <c r="J109" s="11">
        <v>383.865814</v>
      </c>
      <c r="K109" s="11">
        <v>387.529957</v>
      </c>
      <c r="L109" s="11">
        <v>20.869798</v>
      </c>
      <c r="M109" s="11">
        <v>64.927518</v>
      </c>
      <c r="N109" s="11">
        <v>10.63806</v>
      </c>
      <c r="O109" s="11">
        <v>130.783636</v>
      </c>
      <c r="P109" s="11">
        <v>186.15238</v>
      </c>
      <c r="Q109" s="11">
        <v>11727.00506</v>
      </c>
      <c r="R109" s="11">
        <v>141.638337</v>
      </c>
      <c r="S109" s="11">
        <v>11868.643397</v>
      </c>
      <c r="T109" s="11">
        <f>VLOOKUP(C109,Thai_Pop!$C$1:$I$2479,6,FALSE)</f>
        <v>63878267</v>
      </c>
      <c r="U109" s="11">
        <f>VLOOKUP(C109,Thai_Pop!$C$1:$I$2479,7,FALSE)</f>
        <v>21681635</v>
      </c>
      <c r="V109" s="7">
        <f>VLOOKUP(C109,GDP!$C$1:$AD$131,26,FALSE)</f>
        <v>2748702</v>
      </c>
      <c r="W109" s="7">
        <f>VLOOKUP(C109,Elec_Peak_Gen!$C$2:$F$469,2,FALSE)</f>
        <v>22302.2</v>
      </c>
      <c r="X109" s="7">
        <f>VLOOKUP(C109,Elec_Peak_Gen!$C$2:$F$469,4,FALSE)</f>
        <v>75.63656779</v>
      </c>
      <c r="Y109" s="7">
        <f>VLOOKUP(C109,Elec_Gen!$C$1:$R$469,16,FALSE)</f>
        <v>12955.08566</v>
      </c>
      <c r="Z109" s="7" t="str">
        <f>vlookup(C109,EVCar!$J$5:$K$64,2,false)</f>
        <v>#N/A</v>
      </c>
      <c r="AA109" s="7">
        <f t="shared" si="2"/>
        <v>1086.442261</v>
      </c>
      <c r="AB109" s="9">
        <f>HLOOKUP(B109,Temperature!A:N,18,FALSE)</f>
        <v>25.3</v>
      </c>
      <c r="AC109" s="11"/>
      <c r="AD109" s="11"/>
      <c r="AE109" s="11"/>
      <c r="AF109" s="11"/>
    </row>
    <row r="110" ht="15.75" customHeight="1">
      <c r="A110" s="7">
        <v>2011.0</v>
      </c>
      <c r="B110" s="10" t="s">
        <v>28</v>
      </c>
      <c r="C110" s="8" t="str">
        <f t="shared" si="1"/>
        <v>2011JAN</v>
      </c>
      <c r="D110" s="11">
        <v>627.396185</v>
      </c>
      <c r="E110" s="11">
        <v>1712.650329</v>
      </c>
      <c r="F110" s="11">
        <v>2340.046514</v>
      </c>
      <c r="G110" s="11">
        <v>1156.944315</v>
      </c>
      <c r="H110" s="11">
        <v>1795.354573</v>
      </c>
      <c r="I110" s="11">
        <v>4959.23885</v>
      </c>
      <c r="J110" s="11">
        <v>367.92731</v>
      </c>
      <c r="K110" s="11">
        <v>347.904498</v>
      </c>
      <c r="L110" s="11">
        <v>46.8668</v>
      </c>
      <c r="M110" s="11">
        <v>62.002962</v>
      </c>
      <c r="N110" s="11">
        <v>2.77484</v>
      </c>
      <c r="O110" s="11">
        <v>137.356709</v>
      </c>
      <c r="P110" s="11">
        <v>183.493113</v>
      </c>
      <c r="Q110" s="11">
        <v>11399.910484</v>
      </c>
      <c r="R110" s="11">
        <v>144.460777</v>
      </c>
      <c r="S110" s="11">
        <v>11544.371261</v>
      </c>
      <c r="T110" s="11" t="str">
        <f>VLOOKUP(C110,Thai_Pop!$C$1:$I$2479,6,FALSE)</f>
        <v>#N/A</v>
      </c>
      <c r="U110" s="11" t="str">
        <f>VLOOKUP(C110,Thai_Pop!$C$1:$I$2479,7,FALSE)</f>
        <v>#N/A</v>
      </c>
      <c r="V110" s="7" t="str">
        <f>VLOOKUP(C110,GDP!$C$1:$AD$131,26,FALSE)</f>
        <v>#N/A</v>
      </c>
      <c r="W110" s="7">
        <f>VLOOKUP(C110,Elec_Peak_Gen!$C$2:$F$469,2,FALSE)</f>
        <v>21288.3</v>
      </c>
      <c r="X110" s="7">
        <f>VLOOKUP(C110,Elec_Peak_Gen!$C$2:$F$469,4,FALSE)</f>
        <v>77.74631341</v>
      </c>
      <c r="Y110" s="7">
        <f>VLOOKUP(C110,Elec_Gen!$C$1:$R$469,16,FALSE)</f>
        <v>12761.38888</v>
      </c>
      <c r="Z110" s="7" t="str">
        <f>vlookup(C110,EVCar!$J$5:$K$64,2,false)</f>
        <v>#N/A</v>
      </c>
      <c r="AA110" s="7">
        <f t="shared" si="2"/>
        <v>1217.01762</v>
      </c>
      <c r="AB110" s="9">
        <f>HLOOKUP(B110,Temperature!A:N,18,FALSE)</f>
        <v>25.4</v>
      </c>
      <c r="AC110" s="11"/>
      <c r="AD110" s="11"/>
      <c r="AE110" s="11"/>
      <c r="AF110" s="11"/>
    </row>
    <row r="111" ht="15.75" customHeight="1">
      <c r="A111" s="7">
        <v>2011.0</v>
      </c>
      <c r="B111" s="10" t="s">
        <v>29</v>
      </c>
      <c r="C111" s="8" t="str">
        <f t="shared" si="1"/>
        <v>2011FEB</v>
      </c>
      <c r="D111" s="11">
        <v>620.555272</v>
      </c>
      <c r="E111" s="11">
        <v>1739.667946</v>
      </c>
      <c r="F111" s="11">
        <v>2360.223218</v>
      </c>
      <c r="G111" s="11">
        <v>1162.926067</v>
      </c>
      <c r="H111" s="11">
        <v>1780.84028</v>
      </c>
      <c r="I111" s="11">
        <v>4872.642712</v>
      </c>
      <c r="J111" s="11">
        <v>376.101584</v>
      </c>
      <c r="K111" s="11">
        <v>354.113006</v>
      </c>
      <c r="L111" s="11">
        <v>54.529978</v>
      </c>
      <c r="M111" s="11">
        <v>60.457865</v>
      </c>
      <c r="N111" s="11">
        <v>7.21511</v>
      </c>
      <c r="O111" s="11">
        <v>125.211364</v>
      </c>
      <c r="P111" s="11">
        <v>165.956807</v>
      </c>
      <c r="Q111" s="11">
        <v>11320.217991</v>
      </c>
      <c r="R111" s="11">
        <v>129.717334</v>
      </c>
      <c r="S111" s="11">
        <v>11449.935325</v>
      </c>
      <c r="T111" s="11" t="str">
        <f>VLOOKUP(C111,Thai_Pop!$C$1:$I$2479,6,FALSE)</f>
        <v>#N/A</v>
      </c>
      <c r="U111" s="11" t="str">
        <f>VLOOKUP(C111,Thai_Pop!$C$1:$I$2479,7,FALSE)</f>
        <v>#N/A</v>
      </c>
      <c r="V111" s="7" t="str">
        <f>VLOOKUP(C111,GDP!$C$1:$AD$131,26,FALSE)</f>
        <v>#N/A</v>
      </c>
      <c r="W111" s="7">
        <f>VLOOKUP(C111,Elec_Peak_Gen!$C$2:$F$469,2,FALSE)</f>
        <v>22206.9</v>
      </c>
      <c r="X111" s="7">
        <f>VLOOKUP(C111,Elec_Peak_Gen!$C$2:$F$469,4,FALSE)</f>
        <v>82.33328102</v>
      </c>
      <c r="Y111" s="7">
        <f>VLOOKUP(C111,Elec_Gen!$C$1:$R$469,16,FALSE)</f>
        <v>12703.89206</v>
      </c>
      <c r="Z111" s="7" t="str">
        <f>vlookup(C111,EVCar!$J$5:$K$64,2,false)</f>
        <v>#N/A</v>
      </c>
      <c r="AA111" s="7">
        <f t="shared" si="2"/>
        <v>1253.956731</v>
      </c>
      <c r="AB111" s="9">
        <f>HLOOKUP(B111,Temperature!A:N,18,FALSE)</f>
        <v>26.8</v>
      </c>
      <c r="AC111" s="11"/>
      <c r="AD111" s="11"/>
      <c r="AE111" s="11"/>
      <c r="AF111" s="11"/>
    </row>
    <row r="112" ht="15.75" customHeight="1">
      <c r="A112" s="7">
        <v>2011.0</v>
      </c>
      <c r="B112" s="10" t="s">
        <v>30</v>
      </c>
      <c r="C112" s="8" t="str">
        <f t="shared" si="1"/>
        <v>2011MAR</v>
      </c>
      <c r="D112" s="11">
        <v>747.005312</v>
      </c>
      <c r="E112" s="11">
        <v>1950.392272</v>
      </c>
      <c r="F112" s="11">
        <v>2697.397584</v>
      </c>
      <c r="G112" s="11">
        <v>1284.658579</v>
      </c>
      <c r="H112" s="11">
        <v>2028.965875</v>
      </c>
      <c r="I112" s="11">
        <v>5425.398007</v>
      </c>
      <c r="J112" s="11">
        <v>400.121967</v>
      </c>
      <c r="K112" s="11">
        <v>392.672548</v>
      </c>
      <c r="L112" s="11">
        <v>47.467446</v>
      </c>
      <c r="M112" s="11">
        <v>70.037647</v>
      </c>
      <c r="N112" s="11">
        <v>4.73277</v>
      </c>
      <c r="O112" s="11">
        <v>151.372164</v>
      </c>
      <c r="P112" s="11">
        <v>186.888278</v>
      </c>
      <c r="Q112" s="11">
        <v>12689.712865</v>
      </c>
      <c r="R112" s="11">
        <v>132.969068</v>
      </c>
      <c r="S112" s="11">
        <v>12822.681933</v>
      </c>
      <c r="T112" s="11" t="str">
        <f>VLOOKUP(C112,Thai_Pop!$C$1:$I$2479,6,FALSE)</f>
        <v>#N/A</v>
      </c>
      <c r="U112" s="11" t="str">
        <f>VLOOKUP(C112,Thai_Pop!$C$1:$I$2479,7,FALSE)</f>
        <v>#N/A</v>
      </c>
      <c r="V112" s="7">
        <f>VLOOKUP(C112,GDP!$C$1:$AD$131,26,FALSE)</f>
        <v>2960302</v>
      </c>
      <c r="W112" s="7">
        <f>VLOOKUP(C112,Elec_Peak_Gen!$C$2:$F$469,2,FALSE)</f>
        <v>23156.33</v>
      </c>
      <c r="X112" s="7">
        <f>VLOOKUP(C112,Elec_Peak_Gen!$C$2:$F$469,4,FALSE)</f>
        <v>78.76526902</v>
      </c>
      <c r="Y112" s="7">
        <f>VLOOKUP(C112,Elec_Gen!$C$1:$R$469,16,FALSE)</f>
        <v>14032.26025</v>
      </c>
      <c r="Z112" s="7" t="str">
        <f>vlookup(C112,EVCar!$J$5:$K$64,2,false)</f>
        <v>#N/A</v>
      </c>
      <c r="AA112" s="7">
        <f t="shared" si="2"/>
        <v>1209.578318</v>
      </c>
      <c r="AB112" s="9">
        <f>HLOOKUP(B112,Temperature!A:N,18,FALSE)</f>
        <v>28.5</v>
      </c>
      <c r="AC112" s="11"/>
      <c r="AD112" s="11"/>
      <c r="AE112" s="11"/>
      <c r="AF112" s="11"/>
    </row>
    <row r="113" ht="15.75" customHeight="1">
      <c r="A113" s="7">
        <v>2011.0</v>
      </c>
      <c r="B113" s="10" t="s">
        <v>31</v>
      </c>
      <c r="C113" s="8" t="str">
        <f t="shared" si="1"/>
        <v>2011APR</v>
      </c>
      <c r="D113" s="11">
        <v>765.435973</v>
      </c>
      <c r="E113" s="11">
        <v>1975.924197</v>
      </c>
      <c r="F113" s="11">
        <v>2741.36017</v>
      </c>
      <c r="G113" s="11">
        <v>1251.240262</v>
      </c>
      <c r="H113" s="11">
        <v>1852.537522</v>
      </c>
      <c r="I113" s="11">
        <v>4828.621776</v>
      </c>
      <c r="J113" s="11">
        <v>401.623876</v>
      </c>
      <c r="K113" s="11">
        <v>348.202098</v>
      </c>
      <c r="L113" s="11">
        <v>36.919049</v>
      </c>
      <c r="M113" s="11">
        <v>64.37078</v>
      </c>
      <c r="N113" s="11">
        <v>4.93061</v>
      </c>
      <c r="O113" s="11">
        <v>132.197564</v>
      </c>
      <c r="P113" s="11">
        <v>175.124755</v>
      </c>
      <c r="Q113" s="11">
        <v>11837.128462</v>
      </c>
      <c r="R113" s="11">
        <v>140.272251</v>
      </c>
      <c r="S113" s="11">
        <v>11977.400713</v>
      </c>
      <c r="T113" s="11" t="str">
        <f>VLOOKUP(C113,Thai_Pop!$C$1:$I$2479,6,FALSE)</f>
        <v>#N/A</v>
      </c>
      <c r="U113" s="11" t="str">
        <f>VLOOKUP(C113,Thai_Pop!$C$1:$I$2479,7,FALSE)</f>
        <v>#N/A</v>
      </c>
      <c r="V113" s="7" t="str">
        <f>VLOOKUP(C113,GDP!$C$1:$AD$131,26,FALSE)</f>
        <v>#N/A</v>
      </c>
      <c r="W113" s="7">
        <f>VLOOKUP(C113,Elec_Peak_Gen!$C$2:$F$469,2,FALSE)</f>
        <v>23322.12</v>
      </c>
      <c r="X113" s="7">
        <f>VLOOKUP(C113,Elec_Peak_Gen!$C$2:$F$469,4,FALSE)</f>
        <v>77.76879562</v>
      </c>
      <c r="Y113" s="7">
        <f>VLOOKUP(C113,Elec_Gen!$C$1:$R$469,16,FALSE)</f>
        <v>13500.95949</v>
      </c>
      <c r="Z113" s="7" t="str">
        <f>vlookup(C113,EVCar!$J$5:$K$64,2,false)</f>
        <v>#N/A</v>
      </c>
      <c r="AA113" s="7">
        <f t="shared" si="2"/>
        <v>1523.558781</v>
      </c>
      <c r="AB113" s="9">
        <f>HLOOKUP(B113,Temperature!A:N,18,FALSE)</f>
        <v>29.6</v>
      </c>
      <c r="AC113" s="11"/>
      <c r="AD113" s="11"/>
      <c r="AE113" s="11"/>
      <c r="AF113" s="11"/>
    </row>
    <row r="114" ht="15.75" customHeight="1">
      <c r="A114" s="7">
        <v>2011.0</v>
      </c>
      <c r="B114" s="10" t="s">
        <v>32</v>
      </c>
      <c r="C114" s="8" t="str">
        <f t="shared" si="1"/>
        <v>2011MAY</v>
      </c>
      <c r="D114" s="11">
        <v>822.322908</v>
      </c>
      <c r="E114" s="11">
        <v>2223.245753</v>
      </c>
      <c r="F114" s="11">
        <v>3045.568661</v>
      </c>
      <c r="G114" s="11">
        <v>1396.444364</v>
      </c>
      <c r="H114" s="11">
        <v>2100.378022</v>
      </c>
      <c r="I114" s="11">
        <v>5310.096804</v>
      </c>
      <c r="J114" s="11">
        <v>426.204331</v>
      </c>
      <c r="K114" s="11">
        <v>413.50666</v>
      </c>
      <c r="L114" s="11">
        <v>14.958875</v>
      </c>
      <c r="M114" s="11">
        <v>70.769196</v>
      </c>
      <c r="N114" s="11">
        <v>6.54405</v>
      </c>
      <c r="O114" s="11">
        <v>138.868582</v>
      </c>
      <c r="P114" s="11">
        <v>177.650679</v>
      </c>
      <c r="Q114" s="11">
        <v>13100.990224</v>
      </c>
      <c r="R114" s="11">
        <v>150.853708</v>
      </c>
      <c r="S114" s="11">
        <v>13251.843932</v>
      </c>
      <c r="T114" s="11" t="str">
        <f>VLOOKUP(C114,Thai_Pop!$C$1:$I$2479,6,FALSE)</f>
        <v>#N/A</v>
      </c>
      <c r="U114" s="11" t="str">
        <f>VLOOKUP(C114,Thai_Pop!$C$1:$I$2479,7,FALSE)</f>
        <v>#N/A</v>
      </c>
      <c r="V114" s="7" t="str">
        <f>VLOOKUP(C114,GDP!$C$1:$AD$131,26,FALSE)</f>
        <v>#N/A</v>
      </c>
      <c r="W114" s="7">
        <f>VLOOKUP(C114,Elec_Peak_Gen!$C$2:$F$469,2,FALSE)</f>
        <v>23900.21</v>
      </c>
      <c r="X114" s="7">
        <f>VLOOKUP(C114,Elec_Peak_Gen!$C$2:$F$469,4,FALSE)</f>
        <v>81.00278894</v>
      </c>
      <c r="Y114" s="7">
        <f>VLOOKUP(C114,Elec_Gen!$C$1:$R$469,16,FALSE)</f>
        <v>14790.22134</v>
      </c>
      <c r="Z114" s="7" t="str">
        <f>vlookup(C114,EVCar!$J$5:$K$64,2,false)</f>
        <v>#N/A</v>
      </c>
      <c r="AA114" s="7">
        <f t="shared" si="2"/>
        <v>1538.377409</v>
      </c>
      <c r="AB114" s="9">
        <f>HLOOKUP(B114,Temperature!A:N,18,FALSE)</f>
        <v>29.1</v>
      </c>
      <c r="AC114" s="11"/>
      <c r="AD114" s="11"/>
      <c r="AE114" s="11"/>
      <c r="AF114" s="11"/>
    </row>
    <row r="115" ht="15.75" customHeight="1">
      <c r="A115" s="7">
        <v>2011.0</v>
      </c>
      <c r="B115" s="10" t="s">
        <v>33</v>
      </c>
      <c r="C115" s="8" t="str">
        <f t="shared" si="1"/>
        <v>2011JUN</v>
      </c>
      <c r="D115" s="11">
        <v>756.595195</v>
      </c>
      <c r="E115" s="11">
        <v>2156.279408</v>
      </c>
      <c r="F115" s="11">
        <v>2912.874603</v>
      </c>
      <c r="G115" s="11">
        <v>1375.337105</v>
      </c>
      <c r="H115" s="11">
        <v>2090.881855</v>
      </c>
      <c r="I115" s="11">
        <v>5311.263487</v>
      </c>
      <c r="J115" s="11">
        <v>405.468064</v>
      </c>
      <c r="K115" s="11">
        <v>467.34997</v>
      </c>
      <c r="L115" s="11">
        <v>14.234614</v>
      </c>
      <c r="M115" s="11">
        <v>71.742871</v>
      </c>
      <c r="N115" s="11">
        <v>3.1265</v>
      </c>
      <c r="O115" s="11">
        <v>132.549527</v>
      </c>
      <c r="P115" s="11">
        <v>170.646912</v>
      </c>
      <c r="Q115" s="11">
        <v>12955.475508</v>
      </c>
      <c r="R115" s="11">
        <v>134.451359</v>
      </c>
      <c r="S115" s="11">
        <v>13089.926867</v>
      </c>
      <c r="T115" s="11" t="str">
        <f>VLOOKUP(C115,Thai_Pop!$C$1:$I$2479,6,FALSE)</f>
        <v>#N/A</v>
      </c>
      <c r="U115" s="11" t="str">
        <f>VLOOKUP(C115,Thai_Pop!$C$1:$I$2479,7,FALSE)</f>
        <v>#N/A</v>
      </c>
      <c r="V115" s="7">
        <f>VLOOKUP(C115,GDP!$C$1:$AD$131,26,FALSE)</f>
        <v>2810921</v>
      </c>
      <c r="W115" s="7">
        <f>VLOOKUP(C115,Elec_Peak_Gen!$C$2:$F$469,2,FALSE)</f>
        <v>23029.24</v>
      </c>
      <c r="X115" s="7">
        <f>VLOOKUP(C115,Elec_Peak_Gen!$C$2:$F$469,4,FALSE)</f>
        <v>84.05051566</v>
      </c>
      <c r="Y115" s="7">
        <f>VLOOKUP(C115,Elec_Gen!$C$1:$R$469,16,FALSE)</f>
        <v>14402.50864</v>
      </c>
      <c r="Z115" s="7" t="str">
        <f>vlookup(C115,EVCar!$J$5:$K$64,2,false)</f>
        <v>#N/A</v>
      </c>
      <c r="AA115" s="7">
        <f t="shared" si="2"/>
        <v>1312.581773</v>
      </c>
      <c r="AB115" s="9">
        <f>HLOOKUP(B115,Temperature!A:N,18,FALSE)</f>
        <v>28.6</v>
      </c>
      <c r="AC115" s="11"/>
      <c r="AD115" s="11"/>
      <c r="AE115" s="11"/>
      <c r="AF115" s="11"/>
    </row>
    <row r="116" ht="15.75" customHeight="1">
      <c r="A116" s="7">
        <v>2011.0</v>
      </c>
      <c r="B116" s="10" t="s">
        <v>34</v>
      </c>
      <c r="C116" s="8" t="str">
        <f t="shared" si="1"/>
        <v>2011JUL</v>
      </c>
      <c r="D116" s="11">
        <v>760.185774</v>
      </c>
      <c r="E116" s="11">
        <v>2172.714603</v>
      </c>
      <c r="F116" s="11">
        <v>2932.900377</v>
      </c>
      <c r="G116" s="11">
        <v>1370.252499</v>
      </c>
      <c r="H116" s="11">
        <v>2068.872707</v>
      </c>
      <c r="I116" s="11">
        <v>5436.078018</v>
      </c>
      <c r="J116" s="11">
        <v>419.764198</v>
      </c>
      <c r="K116" s="11">
        <v>461.114571</v>
      </c>
      <c r="L116" s="11">
        <v>20.693755</v>
      </c>
      <c r="M116" s="11">
        <v>70.725636</v>
      </c>
      <c r="N116" s="11">
        <v>8.5998</v>
      </c>
      <c r="O116" s="11">
        <v>141.533782</v>
      </c>
      <c r="P116" s="11">
        <v>176.320394</v>
      </c>
      <c r="Q116" s="11">
        <v>13106.855737</v>
      </c>
      <c r="R116" s="11">
        <v>148.357407</v>
      </c>
      <c r="S116" s="11">
        <v>13255.213144</v>
      </c>
      <c r="T116" s="11" t="str">
        <f>VLOOKUP(C116,Thai_Pop!$C$1:$I$2479,6,FALSE)</f>
        <v>#N/A</v>
      </c>
      <c r="U116" s="11" t="str">
        <f>VLOOKUP(C116,Thai_Pop!$C$1:$I$2479,7,FALSE)</f>
        <v>#N/A</v>
      </c>
      <c r="V116" s="7" t="str">
        <f>VLOOKUP(C116,GDP!$C$1:$AD$131,26,FALSE)</f>
        <v>#N/A</v>
      </c>
      <c r="W116" s="7">
        <f>VLOOKUP(C116,Elec_Peak_Gen!$C$2:$F$469,2,FALSE)</f>
        <v>23351.35</v>
      </c>
      <c r="X116" s="7">
        <f>VLOOKUP(C116,Elec_Peak_Gen!$C$2:$F$469,4,FALSE)</f>
        <v>81.22119623</v>
      </c>
      <c r="Y116" s="7">
        <f>VLOOKUP(C116,Elec_Gen!$C$1:$R$469,16,FALSE)</f>
        <v>14575.20114</v>
      </c>
      <c r="Z116" s="7" t="str">
        <f>vlookup(C116,EVCar!$J$5:$K$64,2,false)</f>
        <v>#N/A</v>
      </c>
      <c r="AA116" s="7">
        <f t="shared" si="2"/>
        <v>1319.987997</v>
      </c>
      <c r="AB116" s="9">
        <f>HLOOKUP(B116,Temperature!A:N,18,FALSE)</f>
        <v>28.1</v>
      </c>
      <c r="AC116" s="11"/>
      <c r="AD116" s="11"/>
      <c r="AE116" s="11"/>
      <c r="AF116" s="11"/>
    </row>
    <row r="117" ht="15.75" customHeight="1">
      <c r="A117" s="7">
        <v>2011.0</v>
      </c>
      <c r="B117" s="10" t="s">
        <v>35</v>
      </c>
      <c r="C117" s="8" t="str">
        <f t="shared" si="1"/>
        <v>2011AUG</v>
      </c>
      <c r="D117" s="11">
        <v>727.795468</v>
      </c>
      <c r="E117" s="11">
        <v>2173.52556</v>
      </c>
      <c r="F117" s="11">
        <v>2901.321028</v>
      </c>
      <c r="G117" s="11">
        <v>1361.345901</v>
      </c>
      <c r="H117" s="11">
        <v>2072.756221</v>
      </c>
      <c r="I117" s="11">
        <v>5431.327899</v>
      </c>
      <c r="J117" s="11">
        <v>421.304192</v>
      </c>
      <c r="K117" s="11">
        <v>456.417279</v>
      </c>
      <c r="L117" s="11">
        <v>10.778812</v>
      </c>
      <c r="M117" s="11">
        <v>70.572472</v>
      </c>
      <c r="N117" s="11">
        <v>11.070085</v>
      </c>
      <c r="O117" s="11">
        <v>139.210764</v>
      </c>
      <c r="P117" s="11">
        <v>181.204768</v>
      </c>
      <c r="Q117" s="11">
        <v>13057.309421</v>
      </c>
      <c r="R117" s="11">
        <v>154.13497</v>
      </c>
      <c r="S117" s="11">
        <v>13211.444391</v>
      </c>
      <c r="T117" s="11" t="str">
        <f>VLOOKUP(C117,Thai_Pop!$C$1:$I$2479,6,FALSE)</f>
        <v>#N/A</v>
      </c>
      <c r="U117" s="11" t="str">
        <f>VLOOKUP(C117,Thai_Pop!$C$1:$I$2479,7,FALSE)</f>
        <v>#N/A</v>
      </c>
      <c r="V117" s="7" t="str">
        <f>VLOOKUP(C117,GDP!$C$1:$AD$131,26,FALSE)</f>
        <v>#N/A</v>
      </c>
      <c r="W117" s="7">
        <f>VLOOKUP(C117,Elec_Peak_Gen!$C$2:$F$469,2,FALSE)</f>
        <v>23442.5</v>
      </c>
      <c r="X117" s="7">
        <f>VLOOKUP(C117,Elec_Peak_Gen!$C$2:$F$469,4,FALSE)</f>
        <v>81.24026246</v>
      </c>
      <c r="Y117" s="7">
        <f>VLOOKUP(C117,Elec_Gen!$C$1:$R$469,16,FALSE)</f>
        <v>14600.75189</v>
      </c>
      <c r="Z117" s="7" t="str">
        <f>vlookup(C117,EVCar!$J$5:$K$64,2,false)</f>
        <v>#N/A</v>
      </c>
      <c r="AA117" s="7">
        <f t="shared" si="2"/>
        <v>1389.307501</v>
      </c>
      <c r="AB117" s="9">
        <f>HLOOKUP(B117,Temperature!A:N,18,FALSE)</f>
        <v>27.9</v>
      </c>
      <c r="AC117" s="11"/>
      <c r="AD117" s="11"/>
      <c r="AE117" s="11"/>
      <c r="AF117" s="11"/>
    </row>
    <row r="118" ht="15.75" customHeight="1">
      <c r="A118" s="7">
        <v>2011.0</v>
      </c>
      <c r="B118" s="10" t="s">
        <v>36</v>
      </c>
      <c r="C118" s="8" t="str">
        <f t="shared" si="1"/>
        <v>2011SEP</v>
      </c>
      <c r="D118" s="11">
        <v>710.920563</v>
      </c>
      <c r="E118" s="11">
        <v>2128.532012</v>
      </c>
      <c r="F118" s="11">
        <v>2839.452575</v>
      </c>
      <c r="G118" s="11">
        <v>1327.1864</v>
      </c>
      <c r="H118" s="11">
        <v>2017.602851</v>
      </c>
      <c r="I118" s="11">
        <v>5486.305618</v>
      </c>
      <c r="J118" s="11">
        <v>403.147205</v>
      </c>
      <c r="K118" s="11">
        <v>496.652672</v>
      </c>
      <c r="L118" s="11">
        <v>5.741872</v>
      </c>
      <c r="M118" s="11">
        <v>72.939595</v>
      </c>
      <c r="N118" s="11">
        <v>6.023051</v>
      </c>
      <c r="O118" s="11">
        <v>130.32909</v>
      </c>
      <c r="P118" s="11">
        <v>179.44993505000002</v>
      </c>
      <c r="Q118" s="11">
        <v>12964.83086405</v>
      </c>
      <c r="R118" s="11">
        <v>148.060658</v>
      </c>
      <c r="S118" s="11">
        <v>13112.891522049998</v>
      </c>
      <c r="T118" s="11" t="str">
        <f>VLOOKUP(C118,Thai_Pop!$C$1:$I$2479,6,FALSE)</f>
        <v>#N/A</v>
      </c>
      <c r="U118" s="11" t="str">
        <f>VLOOKUP(C118,Thai_Pop!$C$1:$I$2479,7,FALSE)</f>
        <v>#N/A</v>
      </c>
      <c r="V118" s="7">
        <f>VLOOKUP(C118,GDP!$C$1:$AD$131,26,FALSE)</f>
        <v>2852152</v>
      </c>
      <c r="W118" s="7">
        <f>VLOOKUP(C118,Elec_Peak_Gen!$C$2:$F$469,2,FALSE)</f>
        <v>22808.58</v>
      </c>
      <c r="X118" s="7">
        <f>VLOOKUP(C118,Elec_Peak_Gen!$C$2:$F$469,4,FALSE)</f>
        <v>84.07725344</v>
      </c>
      <c r="Y118" s="7">
        <f>VLOOKUP(C118,Elec_Gen!$C$1:$R$469,16,FALSE)</f>
        <v>14207.59523</v>
      </c>
      <c r="Z118" s="7" t="str">
        <f>vlookup(C118,EVCar!$J$5:$K$64,2,false)</f>
        <v>#N/A</v>
      </c>
      <c r="AA118" s="7">
        <f t="shared" si="2"/>
        <v>1094.703709</v>
      </c>
      <c r="AB118" s="9">
        <f>HLOOKUP(B118,Temperature!A:N,18,FALSE)</f>
        <v>27.6</v>
      </c>
      <c r="AC118" s="11"/>
      <c r="AD118" s="11"/>
      <c r="AE118" s="11"/>
      <c r="AF118" s="11"/>
    </row>
    <row r="119" ht="15.75" customHeight="1">
      <c r="A119" s="7">
        <v>2011.0</v>
      </c>
      <c r="B119" s="10" t="s">
        <v>37</v>
      </c>
      <c r="C119" s="8" t="str">
        <f t="shared" si="1"/>
        <v>2011OCT</v>
      </c>
      <c r="D119" s="11">
        <v>719.024216</v>
      </c>
      <c r="E119" s="11">
        <v>2080.122028</v>
      </c>
      <c r="F119" s="11">
        <v>2799.146244</v>
      </c>
      <c r="G119" s="11">
        <v>1300.832688</v>
      </c>
      <c r="H119" s="11">
        <v>1864.044801</v>
      </c>
      <c r="I119" s="11">
        <v>4966.210514</v>
      </c>
      <c r="J119" s="11">
        <v>403.993036</v>
      </c>
      <c r="K119" s="11">
        <v>397.36955</v>
      </c>
      <c r="L119" s="11">
        <v>5.620211</v>
      </c>
      <c r="M119" s="11">
        <v>74.376689</v>
      </c>
      <c r="N119" s="11">
        <v>8.031503</v>
      </c>
      <c r="O119" s="11">
        <v>131.432819</v>
      </c>
      <c r="P119" s="11">
        <v>180.28641397</v>
      </c>
      <c r="Q119" s="11">
        <v>12131.344468969999</v>
      </c>
      <c r="R119" s="11">
        <v>146.047715</v>
      </c>
      <c r="S119" s="11">
        <v>12277.39218397</v>
      </c>
      <c r="T119" s="11" t="str">
        <f>VLOOKUP(C119,Thai_Pop!$C$1:$I$2479,6,FALSE)</f>
        <v>#N/A</v>
      </c>
      <c r="U119" s="11" t="str">
        <f>VLOOKUP(C119,Thai_Pop!$C$1:$I$2479,7,FALSE)</f>
        <v>#N/A</v>
      </c>
      <c r="V119" s="7" t="str">
        <f>VLOOKUP(C119,GDP!$C$1:$AD$131,26,FALSE)</f>
        <v>#N/A</v>
      </c>
      <c r="W119" s="7">
        <f>VLOOKUP(C119,Elec_Peak_Gen!$C$2:$F$469,2,FALSE)</f>
        <v>22062.1</v>
      </c>
      <c r="X119" s="7">
        <f>VLOOKUP(C119,Elec_Peak_Gen!$C$2:$F$469,4,FALSE)</f>
        <v>79.92912618</v>
      </c>
      <c r="Y119" s="7">
        <f>VLOOKUP(C119,Elec_Gen!$C$1:$R$469,16,FALSE)</f>
        <v>13508.06126</v>
      </c>
      <c r="Z119" s="7" t="str">
        <f>vlookup(C119,EVCar!$J$5:$K$64,2,false)</f>
        <v>#N/A</v>
      </c>
      <c r="AA119" s="7">
        <f t="shared" si="2"/>
        <v>1230.669073</v>
      </c>
      <c r="AB119" s="9">
        <f>HLOOKUP(B119,Temperature!A:N,18,FALSE)</f>
        <v>27.2</v>
      </c>
      <c r="AC119" s="11"/>
      <c r="AD119" s="11"/>
      <c r="AE119" s="11"/>
      <c r="AF119" s="11"/>
    </row>
    <row r="120" ht="15.75" customHeight="1">
      <c r="A120" s="7">
        <v>2011.0</v>
      </c>
      <c r="B120" s="10" t="s">
        <v>38</v>
      </c>
      <c r="C120" s="8" t="str">
        <f t="shared" si="1"/>
        <v>2011NOV</v>
      </c>
      <c r="D120" s="11">
        <v>691.462866</v>
      </c>
      <c r="E120" s="11">
        <v>2013.757053</v>
      </c>
      <c r="F120" s="11">
        <v>2705.219919</v>
      </c>
      <c r="G120" s="11">
        <v>1252.193308</v>
      </c>
      <c r="H120" s="11">
        <v>1701.886181</v>
      </c>
      <c r="I120" s="11">
        <v>4449.45788</v>
      </c>
      <c r="J120" s="11">
        <v>399.777644</v>
      </c>
      <c r="K120" s="11">
        <v>389.632682</v>
      </c>
      <c r="L120" s="11">
        <v>10.922574</v>
      </c>
      <c r="M120" s="11">
        <v>73.222316</v>
      </c>
      <c r="N120" s="11">
        <v>3.85326</v>
      </c>
      <c r="O120" s="11">
        <v>124.318255</v>
      </c>
      <c r="P120" s="11">
        <v>192.787609</v>
      </c>
      <c r="Q120" s="11">
        <v>11303.271628</v>
      </c>
      <c r="R120" s="11">
        <v>137.29737</v>
      </c>
      <c r="S120" s="11">
        <v>11440.568998</v>
      </c>
      <c r="T120" s="11" t="str">
        <f>VLOOKUP(C120,Thai_Pop!$C$1:$I$2479,6,FALSE)</f>
        <v>#N/A</v>
      </c>
      <c r="U120" s="11" t="str">
        <f>VLOOKUP(C120,Thai_Pop!$C$1:$I$2479,7,FALSE)</f>
        <v>#N/A</v>
      </c>
      <c r="V120" s="7" t="str">
        <f>VLOOKUP(C120,GDP!$C$1:$AD$131,26,FALSE)</f>
        <v>#N/A</v>
      </c>
      <c r="W120" s="7">
        <f>VLOOKUP(C120,Elec_Peak_Gen!$C$2:$F$469,2,FALSE)</f>
        <v>20954.6</v>
      </c>
      <c r="X120" s="7">
        <f>VLOOKUP(C120,Elec_Peak_Gen!$C$2:$F$469,4,FALSE)</f>
        <v>80.78333795</v>
      </c>
      <c r="Y120" s="7">
        <f>VLOOKUP(C120,Elec_Gen!$C$1:$R$469,16,FALSE)</f>
        <v>12571.75557</v>
      </c>
      <c r="Z120" s="7" t="str">
        <f>vlookup(C120,EVCar!$J$5:$K$64,2,false)</f>
        <v>#N/A</v>
      </c>
      <c r="AA120" s="7">
        <f t="shared" si="2"/>
        <v>1131.186573</v>
      </c>
      <c r="AB120" s="9">
        <f>HLOOKUP(B120,Temperature!A:N,18,FALSE)</f>
        <v>26.4</v>
      </c>
      <c r="AC120" s="11"/>
      <c r="AD120" s="11"/>
      <c r="AE120" s="11"/>
      <c r="AF120" s="11"/>
    </row>
    <row r="121" ht="15.75" customHeight="1">
      <c r="A121" s="7">
        <v>2011.0</v>
      </c>
      <c r="B121" s="10" t="s">
        <v>39</v>
      </c>
      <c r="C121" s="8" t="str">
        <f t="shared" si="1"/>
        <v>2011DEC</v>
      </c>
      <c r="D121" s="11">
        <v>652.646203</v>
      </c>
      <c r="E121" s="11">
        <v>1871.298395</v>
      </c>
      <c r="F121" s="11">
        <v>2523.944598</v>
      </c>
      <c r="G121" s="11">
        <v>1206.833485</v>
      </c>
      <c r="H121" s="11">
        <v>1742.353502</v>
      </c>
      <c r="I121" s="11">
        <v>4623.045795</v>
      </c>
      <c r="J121" s="11">
        <v>373.873141</v>
      </c>
      <c r="K121" s="11">
        <v>363.288327</v>
      </c>
      <c r="L121" s="11">
        <v>27.977679</v>
      </c>
      <c r="M121" s="11">
        <v>79.408544</v>
      </c>
      <c r="N121" s="11">
        <v>1.66957</v>
      </c>
      <c r="O121" s="11">
        <v>134.107834</v>
      </c>
      <c r="P121" s="11">
        <v>198.576466</v>
      </c>
      <c r="Q121" s="11">
        <v>11275.078941</v>
      </c>
      <c r="R121" s="11">
        <v>146.741471</v>
      </c>
      <c r="S121" s="11">
        <v>11421.820412</v>
      </c>
      <c r="T121" s="11">
        <f>VLOOKUP(C121,Thai_Pop!$C$1:$I$2479,6,FALSE)</f>
        <v>64076033</v>
      </c>
      <c r="U121" s="11">
        <f>VLOOKUP(C121,Thai_Pop!$C$1:$I$2479,7,FALSE)</f>
        <v>22240259</v>
      </c>
      <c r="V121" s="7">
        <f>VLOOKUP(C121,GDP!$C$1:$AD$131,26,FALSE)</f>
        <v>2683531</v>
      </c>
      <c r="W121" s="7">
        <f>VLOOKUP(C121,Elec_Peak_Gen!$C$2:$F$469,2,FALSE)</f>
        <v>21104.9</v>
      </c>
      <c r="X121" s="7">
        <f>VLOOKUP(C121,Elec_Peak_Gen!$C$2:$F$469,4,FALSE)</f>
        <v>76.24638938</v>
      </c>
      <c r="Y121" s="7">
        <f>VLOOKUP(C121,Elec_Gen!$C$1:$R$469,16,FALSE)</f>
        <v>12435.32002</v>
      </c>
      <c r="Z121" s="7" t="str">
        <f>vlookup(C121,EVCar!$J$5:$K$64,2,false)</f>
        <v>#N/A</v>
      </c>
      <c r="AA121" s="7">
        <f t="shared" si="2"/>
        <v>1013.499607</v>
      </c>
      <c r="AB121" s="9">
        <f>HLOOKUP(B121,Temperature!A:N,18,FALSE)</f>
        <v>25.3</v>
      </c>
      <c r="AC121" s="11"/>
      <c r="AD121" s="11"/>
      <c r="AE121" s="11"/>
      <c r="AF121" s="11"/>
    </row>
    <row r="122" ht="15.75" customHeight="1">
      <c r="A122" s="7">
        <v>2012.0</v>
      </c>
      <c r="B122" s="10" t="s">
        <v>28</v>
      </c>
      <c r="C122" s="8" t="str">
        <f t="shared" si="1"/>
        <v>2012JAN</v>
      </c>
      <c r="D122" s="11">
        <v>675.009162</v>
      </c>
      <c r="E122" s="11">
        <v>1965.580969</v>
      </c>
      <c r="F122" s="11">
        <v>2640.590131</v>
      </c>
      <c r="G122" s="11">
        <v>1245.531214</v>
      </c>
      <c r="H122" s="11">
        <v>1803.21958</v>
      </c>
      <c r="I122" s="11">
        <v>4970.478977</v>
      </c>
      <c r="J122" s="11">
        <v>417.437905</v>
      </c>
      <c r="K122" s="11">
        <v>351.018415</v>
      </c>
      <c r="L122" s="11">
        <v>46.32596</v>
      </c>
      <c r="M122" s="11">
        <v>82.876689</v>
      </c>
      <c r="N122" s="11">
        <v>9.15343</v>
      </c>
      <c r="O122" s="11">
        <v>138.046784</v>
      </c>
      <c r="P122" s="11">
        <v>190.930828</v>
      </c>
      <c r="Q122" s="11">
        <v>11895.609913</v>
      </c>
      <c r="R122" s="11">
        <v>147.944676</v>
      </c>
      <c r="S122" s="11">
        <v>12043.554589</v>
      </c>
      <c r="T122" s="11" t="str">
        <f>VLOOKUP(C122,Thai_Pop!$C$1:$I$2479,6,FALSE)</f>
        <v>#N/A</v>
      </c>
      <c r="U122" s="11" t="str">
        <f>VLOOKUP(C122,Thai_Pop!$C$1:$I$2479,7,FALSE)</f>
        <v>#N/A</v>
      </c>
      <c r="V122" s="7" t="str">
        <f>VLOOKUP(C122,GDP!$C$1:$AD$131,26,FALSE)</f>
        <v>#N/A</v>
      </c>
      <c r="W122" s="7">
        <f>VLOOKUP(C122,Elec_Peak_Gen!$C$2:$F$469,2,FALSE)</f>
        <v>22251.1</v>
      </c>
      <c r="X122" s="7">
        <f>VLOOKUP(C122,Elec_Peak_Gen!$C$2:$F$469,4,FALSE)</f>
        <v>78.77</v>
      </c>
      <c r="Y122" s="7">
        <f>VLOOKUP(C122,Elec_Gen!$C$1:$R$469,16,FALSE)</f>
        <v>13512.86405</v>
      </c>
      <c r="Z122" s="7" t="str">
        <f>vlookup(C122,EVCar!$J$5:$K$64,2,false)</f>
        <v>#N/A</v>
      </c>
      <c r="AA122" s="7">
        <f t="shared" si="2"/>
        <v>1469.309465</v>
      </c>
      <c r="AB122" s="9">
        <f>HLOOKUP(B122,Temperature!A:N,18,FALSE)</f>
        <v>25.4</v>
      </c>
      <c r="AC122" s="11"/>
      <c r="AD122" s="11"/>
      <c r="AE122" s="11"/>
      <c r="AF122" s="11"/>
    </row>
    <row r="123" ht="15.75" customHeight="1">
      <c r="A123" s="7">
        <v>2012.0</v>
      </c>
      <c r="B123" s="10" t="s">
        <v>29</v>
      </c>
      <c r="C123" s="8" t="str">
        <f t="shared" si="1"/>
        <v>2012FEB</v>
      </c>
      <c r="D123" s="11">
        <v>682.863886</v>
      </c>
      <c r="E123" s="11">
        <v>2062.611145</v>
      </c>
      <c r="F123" s="11">
        <v>2745.475031</v>
      </c>
      <c r="G123" s="11">
        <v>1300.399879</v>
      </c>
      <c r="H123" s="11">
        <v>1903.273368</v>
      </c>
      <c r="I123" s="11">
        <v>5205.658951</v>
      </c>
      <c r="J123" s="11">
        <v>427.454387</v>
      </c>
      <c r="K123" s="11">
        <v>392.168692</v>
      </c>
      <c r="L123" s="11">
        <v>50.419137</v>
      </c>
      <c r="M123" s="11">
        <v>82.998957</v>
      </c>
      <c r="N123" s="11">
        <v>41.84453</v>
      </c>
      <c r="O123" s="11">
        <v>134.680527</v>
      </c>
      <c r="P123" s="11">
        <v>178.029734</v>
      </c>
      <c r="Q123" s="11">
        <v>12462.403193</v>
      </c>
      <c r="R123" s="11">
        <v>147.000045</v>
      </c>
      <c r="S123" s="11">
        <v>12609.403238</v>
      </c>
      <c r="T123" s="11" t="str">
        <f>VLOOKUP(C123,Thai_Pop!$C$1:$I$2479,6,FALSE)</f>
        <v>#N/A</v>
      </c>
      <c r="U123" s="11" t="str">
        <f>VLOOKUP(C123,Thai_Pop!$C$1:$I$2479,7,FALSE)</f>
        <v>#N/A</v>
      </c>
      <c r="V123" s="7" t="str">
        <f>VLOOKUP(C123,GDP!$C$1:$AD$131,26,FALSE)</f>
        <v>#N/A</v>
      </c>
      <c r="W123" s="7">
        <f>VLOOKUP(C123,Elec_Peak_Gen!$C$2:$F$469,2,FALSE)</f>
        <v>23554.4</v>
      </c>
      <c r="X123" s="7">
        <f>VLOOKUP(C123,Elec_Peak_Gen!$C$2:$F$469,4,FALSE)</f>
        <v>82.97</v>
      </c>
      <c r="Y123" s="7">
        <f>VLOOKUP(C123,Elec_Gen!$C$1:$R$469,16,FALSE)</f>
        <v>14084.47223</v>
      </c>
      <c r="Z123" s="7" t="str">
        <f>vlookup(C123,EVCar!$J$5:$K$64,2,false)</f>
        <v>#N/A</v>
      </c>
      <c r="AA123" s="7">
        <f t="shared" si="2"/>
        <v>1475.068994</v>
      </c>
      <c r="AB123" s="9">
        <f>HLOOKUP(B123,Temperature!A:N,18,FALSE)</f>
        <v>26.8</v>
      </c>
      <c r="AC123" s="11"/>
      <c r="AD123" s="11"/>
      <c r="AE123" s="11"/>
      <c r="AF123" s="11"/>
    </row>
    <row r="124" ht="15.75" customHeight="1">
      <c r="A124" s="7">
        <v>2012.0</v>
      </c>
      <c r="B124" s="10" t="s">
        <v>30</v>
      </c>
      <c r="C124" s="8" t="str">
        <f t="shared" si="1"/>
        <v>2012MAR</v>
      </c>
      <c r="D124" s="11">
        <v>808.221412</v>
      </c>
      <c r="E124" s="11">
        <v>2379.503124</v>
      </c>
      <c r="F124" s="11">
        <v>3187.724536</v>
      </c>
      <c r="G124" s="11">
        <v>1456.87658</v>
      </c>
      <c r="H124" s="11">
        <v>2129.614866</v>
      </c>
      <c r="I124" s="11">
        <v>5766.36753</v>
      </c>
      <c r="J124" s="11">
        <v>480.898373</v>
      </c>
      <c r="K124" s="11">
        <v>431.006129</v>
      </c>
      <c r="L124" s="11">
        <v>50.920389</v>
      </c>
      <c r="M124" s="11">
        <v>94.223632</v>
      </c>
      <c r="N124" s="11">
        <v>49.474637</v>
      </c>
      <c r="O124" s="11">
        <v>150.468145</v>
      </c>
      <c r="P124" s="11">
        <v>186.311115</v>
      </c>
      <c r="Q124" s="11">
        <v>13983.885932</v>
      </c>
      <c r="R124" s="11">
        <v>153.604157</v>
      </c>
      <c r="S124" s="11">
        <v>14137.490089</v>
      </c>
      <c r="T124" s="11" t="str">
        <f>VLOOKUP(C124,Thai_Pop!$C$1:$I$2479,6,FALSE)</f>
        <v>#N/A</v>
      </c>
      <c r="U124" s="11" t="str">
        <f>VLOOKUP(C124,Thai_Pop!$C$1:$I$2479,7,FALSE)</f>
        <v>#N/A</v>
      </c>
      <c r="V124" s="7">
        <f>VLOOKUP(C124,GDP!$C$1:$AD$131,26,FALSE)</f>
        <v>3046078</v>
      </c>
      <c r="W124" s="7">
        <f>VLOOKUP(C124,Elec_Peak_Gen!$C$2:$F$469,2,FALSE)</f>
        <v>24571.51</v>
      </c>
      <c r="X124" s="7">
        <f>VLOOKUP(C124,Elec_Peak_Gen!$C$2:$F$469,4,FALSE)</f>
        <v>83.46</v>
      </c>
      <c r="Y124" s="7">
        <f>VLOOKUP(C124,Elec_Gen!$C$1:$R$469,16,FALSE)</f>
        <v>15799.12221</v>
      </c>
      <c r="Z124" s="7" t="str">
        <f>vlookup(C124,EVCar!$J$5:$K$64,2,false)</f>
        <v>#N/A</v>
      </c>
      <c r="AA124" s="7">
        <f t="shared" si="2"/>
        <v>1661.63212</v>
      </c>
      <c r="AB124" s="9">
        <f>HLOOKUP(B124,Temperature!A:N,18,FALSE)</f>
        <v>28.5</v>
      </c>
      <c r="AC124" s="11"/>
      <c r="AD124" s="11"/>
      <c r="AE124" s="11"/>
      <c r="AF124" s="11"/>
    </row>
    <row r="125" ht="15.75" customHeight="1">
      <c r="A125" s="7">
        <v>2012.0</v>
      </c>
      <c r="B125" s="10" t="s">
        <v>31</v>
      </c>
      <c r="C125" s="8" t="str">
        <f t="shared" si="1"/>
        <v>2012APR</v>
      </c>
      <c r="D125" s="11">
        <v>817.958771</v>
      </c>
      <c r="E125" s="11">
        <v>2483.590202</v>
      </c>
      <c r="F125" s="11">
        <v>3301.548973</v>
      </c>
      <c r="G125" s="11">
        <v>1432.528553</v>
      </c>
      <c r="H125" s="11">
        <v>1929.908897</v>
      </c>
      <c r="I125" s="11">
        <v>5154.270142</v>
      </c>
      <c r="J125" s="11">
        <v>473.855711</v>
      </c>
      <c r="K125" s="11">
        <v>371.302907</v>
      </c>
      <c r="L125" s="11">
        <v>38.242963</v>
      </c>
      <c r="M125" s="11">
        <v>91.83464</v>
      </c>
      <c r="N125" s="11">
        <v>54.480531</v>
      </c>
      <c r="O125" s="11">
        <v>133.614327</v>
      </c>
      <c r="P125" s="11">
        <v>177.267389</v>
      </c>
      <c r="Q125" s="11">
        <v>13158.855033</v>
      </c>
      <c r="R125" s="11">
        <v>146.26545</v>
      </c>
      <c r="S125" s="11">
        <v>13305.120483</v>
      </c>
      <c r="T125" s="11" t="str">
        <f>VLOOKUP(C125,Thai_Pop!$C$1:$I$2479,6,FALSE)</f>
        <v>#N/A</v>
      </c>
      <c r="U125" s="11" t="str">
        <f>VLOOKUP(C125,Thai_Pop!$C$1:$I$2479,7,FALSE)</f>
        <v>#N/A</v>
      </c>
      <c r="V125" s="7" t="str">
        <f>VLOOKUP(C125,GDP!$C$1:$AD$131,26,FALSE)</f>
        <v>#N/A</v>
      </c>
      <c r="W125" s="7">
        <f>VLOOKUP(C125,Elec_Peak_Gen!$C$2:$F$469,2,FALSE)</f>
        <v>26121.1</v>
      </c>
      <c r="X125" s="7">
        <f>VLOOKUP(C125,Elec_Peak_Gen!$C$2:$F$469,4,FALSE)</f>
        <v>76.55</v>
      </c>
      <c r="Y125" s="7">
        <f>VLOOKUP(C125,Elec_Gen!$C$1:$R$469,16,FALSE)</f>
        <v>14938.73602</v>
      </c>
      <c r="Z125" s="7" t="str">
        <f>vlookup(C125,EVCar!$J$5:$K$64,2,false)</f>
        <v>#N/A</v>
      </c>
      <c r="AA125" s="7">
        <f t="shared" si="2"/>
        <v>1633.615532</v>
      </c>
      <c r="AB125" s="9">
        <f>HLOOKUP(B125,Temperature!A:N,18,FALSE)</f>
        <v>29.6</v>
      </c>
      <c r="AC125" s="11"/>
      <c r="AD125" s="11"/>
      <c r="AE125" s="11"/>
      <c r="AF125" s="11"/>
    </row>
    <row r="126" ht="15.75" customHeight="1">
      <c r="A126" s="7">
        <v>2012.0</v>
      </c>
      <c r="B126" s="10" t="s">
        <v>32</v>
      </c>
      <c r="C126" s="8" t="str">
        <f t="shared" si="1"/>
        <v>2012MAY</v>
      </c>
      <c r="D126" s="11">
        <v>845.107235</v>
      </c>
      <c r="E126" s="11">
        <v>2623.54568</v>
      </c>
      <c r="F126" s="11">
        <v>3468.652915</v>
      </c>
      <c r="G126" s="11">
        <v>1523.727889</v>
      </c>
      <c r="H126" s="11">
        <v>2151.540656</v>
      </c>
      <c r="I126" s="11">
        <v>5816.316486</v>
      </c>
      <c r="J126" s="11">
        <v>473.644991</v>
      </c>
      <c r="K126" s="11">
        <v>431.067134</v>
      </c>
      <c r="L126" s="11">
        <v>22.665139</v>
      </c>
      <c r="M126" s="11">
        <v>98.421175</v>
      </c>
      <c r="N126" s="11">
        <v>62.030106</v>
      </c>
      <c r="O126" s="11">
        <v>129.548891</v>
      </c>
      <c r="P126" s="11">
        <v>179.951912</v>
      </c>
      <c r="Q126" s="11">
        <v>14357.567294</v>
      </c>
      <c r="R126" s="11">
        <v>153.913954</v>
      </c>
      <c r="S126" s="11">
        <v>14511.481248</v>
      </c>
      <c r="T126" s="11" t="str">
        <f>VLOOKUP(C126,Thai_Pop!$C$1:$I$2479,6,FALSE)</f>
        <v>#N/A</v>
      </c>
      <c r="U126" s="11" t="str">
        <f>VLOOKUP(C126,Thai_Pop!$C$1:$I$2479,7,FALSE)</f>
        <v>#N/A</v>
      </c>
      <c r="V126" s="7" t="str">
        <f>VLOOKUP(C126,GDP!$C$1:$AD$131,26,FALSE)</f>
        <v>#N/A</v>
      </c>
      <c r="W126" s="7">
        <f>VLOOKUP(C126,Elec_Peak_Gen!$C$2:$F$469,2,FALSE)</f>
        <v>25207.27</v>
      </c>
      <c r="X126" s="7">
        <f>VLOOKUP(C126,Elec_Peak_Gen!$C$2:$F$469,4,FALSE)</f>
        <v>82.19</v>
      </c>
      <c r="Y126" s="7">
        <f>VLOOKUP(C126,Elec_Gen!$C$1:$R$469,16,FALSE)</f>
        <v>15979.63072</v>
      </c>
      <c r="Z126" s="7" t="str">
        <f>vlookup(C126,EVCar!$J$5:$K$64,2,false)</f>
        <v>#N/A</v>
      </c>
      <c r="AA126" s="7">
        <f t="shared" si="2"/>
        <v>1468.149474</v>
      </c>
      <c r="AB126" s="9">
        <f>HLOOKUP(B126,Temperature!A:N,18,FALSE)</f>
        <v>29.1</v>
      </c>
      <c r="AC126" s="11"/>
      <c r="AD126" s="11"/>
      <c r="AE126" s="11"/>
      <c r="AF126" s="11"/>
    </row>
    <row r="127" ht="15.75" customHeight="1">
      <c r="A127" s="7">
        <v>2012.0</v>
      </c>
      <c r="B127" s="10" t="s">
        <v>33</v>
      </c>
      <c r="C127" s="8" t="str">
        <f t="shared" si="1"/>
        <v>2012JUN</v>
      </c>
      <c r="D127" s="11">
        <v>715.536095</v>
      </c>
      <c r="E127" s="11">
        <v>2353.946645</v>
      </c>
      <c r="F127" s="11">
        <v>3069.48274</v>
      </c>
      <c r="G127" s="11">
        <v>1403.040467</v>
      </c>
      <c r="H127" s="11">
        <v>2048.124577</v>
      </c>
      <c r="I127" s="11">
        <v>5643.155189</v>
      </c>
      <c r="J127" s="11">
        <v>442.428206</v>
      </c>
      <c r="K127" s="11">
        <v>443.473121</v>
      </c>
      <c r="L127" s="11">
        <v>20.76081</v>
      </c>
      <c r="M127" s="11">
        <v>98.311785</v>
      </c>
      <c r="N127" s="11">
        <v>53.777175</v>
      </c>
      <c r="O127" s="11">
        <v>125.288345</v>
      </c>
      <c r="P127" s="11">
        <v>171.263517</v>
      </c>
      <c r="Q127" s="11">
        <v>13519.105932</v>
      </c>
      <c r="R127" s="11">
        <v>173.835544</v>
      </c>
      <c r="S127" s="11">
        <v>13692.941476</v>
      </c>
      <c r="T127" s="11" t="str">
        <f>VLOOKUP(C127,Thai_Pop!$C$1:$I$2479,6,FALSE)</f>
        <v>#N/A</v>
      </c>
      <c r="U127" s="11" t="str">
        <f>VLOOKUP(C127,Thai_Pop!$C$1:$I$2479,7,FALSE)</f>
        <v>#N/A</v>
      </c>
      <c r="V127" s="7">
        <f>VLOOKUP(C127,GDP!$C$1:$AD$131,26,FALSE)</f>
        <v>2993447</v>
      </c>
      <c r="W127" s="7">
        <f>VLOOKUP(C127,Elec_Peak_Gen!$C$2:$F$469,2,FALSE)</f>
        <v>23927.3</v>
      </c>
      <c r="X127" s="7">
        <f>VLOOKUP(C127,Elec_Peak_Gen!$C$2:$F$469,4,FALSE)</f>
        <v>84.64</v>
      </c>
      <c r="Y127" s="7">
        <f>VLOOKUP(C127,Elec_Gen!$C$1:$R$469,16,FALSE)</f>
        <v>15110.65745</v>
      </c>
      <c r="Z127" s="7" t="str">
        <f>vlookup(C127,EVCar!$J$5:$K$64,2,false)</f>
        <v>#N/A</v>
      </c>
      <c r="AA127" s="7">
        <f t="shared" si="2"/>
        <v>1417.715978</v>
      </c>
      <c r="AB127" s="9">
        <f>HLOOKUP(B127,Temperature!A:N,18,FALSE)</f>
        <v>28.6</v>
      </c>
      <c r="AC127" s="11"/>
      <c r="AD127" s="11"/>
      <c r="AE127" s="11"/>
      <c r="AF127" s="11"/>
    </row>
    <row r="128" ht="15.75" customHeight="1">
      <c r="A128" s="7">
        <v>2012.0</v>
      </c>
      <c r="B128" s="10" t="s">
        <v>34</v>
      </c>
      <c r="C128" s="8" t="str">
        <f t="shared" si="1"/>
        <v>2012JUL</v>
      </c>
      <c r="D128" s="11">
        <v>709.972237</v>
      </c>
      <c r="E128" s="11">
        <v>2335.450829</v>
      </c>
      <c r="F128" s="11">
        <v>3045.423066</v>
      </c>
      <c r="G128" s="11">
        <v>1395.485444</v>
      </c>
      <c r="H128" s="11">
        <v>2077.280943</v>
      </c>
      <c r="I128" s="11">
        <v>5802.95711</v>
      </c>
      <c r="J128" s="11">
        <v>451.773579</v>
      </c>
      <c r="K128" s="11">
        <v>456.692998</v>
      </c>
      <c r="L128" s="11">
        <v>32.412231</v>
      </c>
      <c r="M128" s="11">
        <v>100.279525</v>
      </c>
      <c r="N128" s="11">
        <v>60.082123</v>
      </c>
      <c r="O128" s="11">
        <v>148.257455</v>
      </c>
      <c r="P128" s="11">
        <v>177.302557</v>
      </c>
      <c r="Q128" s="11">
        <v>13747.947031</v>
      </c>
      <c r="R128" s="11">
        <v>157.310075</v>
      </c>
      <c r="S128" s="11">
        <v>13905.257106</v>
      </c>
      <c r="T128" s="11" t="str">
        <f>VLOOKUP(C128,Thai_Pop!$C$1:$I$2479,6,FALSE)</f>
        <v>#N/A</v>
      </c>
      <c r="U128" s="11" t="str">
        <f>VLOOKUP(C128,Thai_Pop!$C$1:$I$2479,7,FALSE)</f>
        <v>#N/A</v>
      </c>
      <c r="V128" s="7" t="str">
        <f>VLOOKUP(C128,GDP!$C$1:$AD$131,26,FALSE)</f>
        <v>#N/A</v>
      </c>
      <c r="W128" s="7">
        <f>VLOOKUP(C128,Elec_Peak_Gen!$C$2:$F$469,2,FALSE)</f>
        <v>23932.6</v>
      </c>
      <c r="X128" s="7">
        <f>VLOOKUP(C128,Elec_Peak_Gen!$C$2:$F$469,4,FALSE)</f>
        <v>83.32</v>
      </c>
      <c r="Y128" s="7">
        <f>VLOOKUP(C128,Elec_Gen!$C$1:$R$469,16,FALSE)</f>
        <v>15341.52999</v>
      </c>
      <c r="Z128" s="7" t="str">
        <f>vlookup(C128,EVCar!$J$5:$K$64,2,false)</f>
        <v>#N/A</v>
      </c>
      <c r="AA128" s="7">
        <f t="shared" si="2"/>
        <v>1436.272883</v>
      </c>
      <c r="AB128" s="9">
        <f>HLOOKUP(B128,Temperature!A:N,18,FALSE)</f>
        <v>28.1</v>
      </c>
      <c r="AC128" s="11"/>
      <c r="AD128" s="11"/>
      <c r="AE128" s="11"/>
      <c r="AF128" s="11"/>
    </row>
    <row r="129" ht="15.75" customHeight="1">
      <c r="A129" s="7">
        <v>2012.0</v>
      </c>
      <c r="B129" s="10" t="s">
        <v>35</v>
      </c>
      <c r="C129" s="8" t="str">
        <f t="shared" si="1"/>
        <v>2012AUG</v>
      </c>
      <c r="D129" s="11">
        <v>693.346887</v>
      </c>
      <c r="E129" s="11">
        <v>2312.042005</v>
      </c>
      <c r="F129" s="11">
        <v>3005.388892</v>
      </c>
      <c r="G129" s="11">
        <v>1380.272627</v>
      </c>
      <c r="H129" s="11">
        <v>2028.545196</v>
      </c>
      <c r="I129" s="11">
        <v>5640.195515</v>
      </c>
      <c r="J129" s="11">
        <v>457.524279</v>
      </c>
      <c r="K129" s="11">
        <v>424.945556</v>
      </c>
      <c r="L129" s="11">
        <v>32.857253</v>
      </c>
      <c r="M129" s="11">
        <v>102.614957</v>
      </c>
      <c r="N129" s="11">
        <v>64.828221</v>
      </c>
      <c r="O129" s="11">
        <v>145.112364</v>
      </c>
      <c r="P129" s="11">
        <v>180.038211</v>
      </c>
      <c r="Q129" s="11">
        <v>13462.323071</v>
      </c>
      <c r="R129" s="11">
        <v>160.056605</v>
      </c>
      <c r="S129" s="11">
        <v>13622.379676</v>
      </c>
      <c r="T129" s="11" t="str">
        <f>VLOOKUP(C129,Thai_Pop!$C$1:$I$2479,6,FALSE)</f>
        <v>#N/A</v>
      </c>
      <c r="U129" s="11" t="str">
        <f>VLOOKUP(C129,Thai_Pop!$C$1:$I$2479,7,FALSE)</f>
        <v>#N/A</v>
      </c>
      <c r="V129" s="7" t="str">
        <f>VLOOKUP(C129,GDP!$C$1:$AD$131,26,FALSE)</f>
        <v>#N/A</v>
      </c>
      <c r="W129" s="7">
        <f>VLOOKUP(C129,Elec_Peak_Gen!$C$2:$F$469,2,FALSE)</f>
        <v>24155.7</v>
      </c>
      <c r="X129" s="7">
        <f>VLOOKUP(C129,Elec_Peak_Gen!$C$2:$F$469,4,FALSE)</f>
        <v>81.69</v>
      </c>
      <c r="Y129" s="7">
        <f>VLOOKUP(C129,Elec_Gen!$C$1:$R$469,16,FALSE)</f>
        <v>15183.22709</v>
      </c>
      <c r="Z129" s="7" t="str">
        <f>vlookup(C129,EVCar!$J$5:$K$64,2,false)</f>
        <v>#N/A</v>
      </c>
      <c r="AA129" s="7">
        <f t="shared" si="2"/>
        <v>1560.847412</v>
      </c>
      <c r="AB129" s="9">
        <f>HLOOKUP(B129,Temperature!A:N,18,FALSE)</f>
        <v>27.9</v>
      </c>
      <c r="AC129" s="11"/>
      <c r="AD129" s="11"/>
      <c r="AE129" s="11"/>
      <c r="AF129" s="11"/>
    </row>
    <row r="130" ht="15.75" customHeight="1">
      <c r="A130" s="7">
        <v>2012.0</v>
      </c>
      <c r="B130" s="10" t="s">
        <v>36</v>
      </c>
      <c r="C130" s="8" t="str">
        <f t="shared" si="1"/>
        <v>2012SEP</v>
      </c>
      <c r="D130" s="11">
        <v>676.783452</v>
      </c>
      <c r="E130" s="11">
        <v>2209.896494</v>
      </c>
      <c r="F130" s="11">
        <v>2886.679946</v>
      </c>
      <c r="G130" s="11">
        <v>1342.690744</v>
      </c>
      <c r="H130" s="11">
        <v>2002.222813</v>
      </c>
      <c r="I130" s="11">
        <v>5607.955624</v>
      </c>
      <c r="J130" s="11">
        <v>419.169672</v>
      </c>
      <c r="K130" s="11">
        <v>460.520071</v>
      </c>
      <c r="L130" s="11">
        <v>11.508825</v>
      </c>
      <c r="M130" s="11">
        <v>101.595012</v>
      </c>
      <c r="N130" s="11">
        <v>58.61644</v>
      </c>
      <c r="O130" s="11">
        <v>142.770236</v>
      </c>
      <c r="P130" s="11">
        <v>170.594272</v>
      </c>
      <c r="Q130" s="11">
        <v>13204.323655</v>
      </c>
      <c r="R130" s="11">
        <v>146.539114</v>
      </c>
      <c r="S130" s="11">
        <v>13350.862769</v>
      </c>
      <c r="T130" s="11" t="str">
        <f>VLOOKUP(C130,Thai_Pop!$C$1:$I$2479,6,FALSE)</f>
        <v>#N/A</v>
      </c>
      <c r="U130" s="11" t="str">
        <f>VLOOKUP(C130,Thai_Pop!$C$1:$I$2479,7,FALSE)</f>
        <v>#N/A</v>
      </c>
      <c r="V130" s="7">
        <f>VLOOKUP(C130,GDP!$C$1:$AD$131,26,FALSE)</f>
        <v>3051976</v>
      </c>
      <c r="W130" s="7">
        <f>VLOOKUP(C130,Elec_Peak_Gen!$C$2:$F$469,2,FALSE)</f>
        <v>24009.3</v>
      </c>
      <c r="X130" s="7">
        <f>VLOOKUP(C130,Elec_Peak_Gen!$C$2:$F$469,4,FALSE)</f>
        <v>82.15</v>
      </c>
      <c r="Y130" s="7">
        <f>VLOOKUP(C130,Elec_Gen!$C$1:$R$469,16,FALSE)</f>
        <v>14676.59149</v>
      </c>
      <c r="Z130" s="7" t="str">
        <f>vlookup(C130,EVCar!$J$5:$K$64,2,false)</f>
        <v>#N/A</v>
      </c>
      <c r="AA130" s="7">
        <f t="shared" si="2"/>
        <v>1325.728721</v>
      </c>
      <c r="AB130" s="9">
        <f>HLOOKUP(B130,Temperature!A:N,18,FALSE)</f>
        <v>27.6</v>
      </c>
      <c r="AC130" s="11"/>
      <c r="AD130" s="11"/>
      <c r="AE130" s="11"/>
      <c r="AF130" s="11"/>
    </row>
    <row r="131" ht="15.75" customHeight="1">
      <c r="A131" s="7">
        <v>2012.0</v>
      </c>
      <c r="B131" s="10" t="s">
        <v>37</v>
      </c>
      <c r="C131" s="8" t="str">
        <f t="shared" si="1"/>
        <v>2012OCT</v>
      </c>
      <c r="D131" s="11">
        <v>717.651095</v>
      </c>
      <c r="E131" s="11">
        <v>2312.201623</v>
      </c>
      <c r="F131" s="11">
        <v>3029.852718</v>
      </c>
      <c r="G131" s="11">
        <v>1506.901442</v>
      </c>
      <c r="H131" s="11">
        <v>2292.485007</v>
      </c>
      <c r="I131" s="11">
        <v>5750.210734</v>
      </c>
      <c r="J131" s="11">
        <v>446.459225</v>
      </c>
      <c r="K131" s="11">
        <v>8.708843</v>
      </c>
      <c r="L131" s="11">
        <v>23.49967</v>
      </c>
      <c r="M131" s="11">
        <v>104.84605</v>
      </c>
      <c r="N131" s="11">
        <v>55.69042</v>
      </c>
      <c r="O131" s="11">
        <v>149.058145</v>
      </c>
      <c r="P131" s="11">
        <v>189.070718</v>
      </c>
      <c r="Q131" s="11">
        <v>13556.782972</v>
      </c>
      <c r="R131" s="11">
        <v>146.923423</v>
      </c>
      <c r="S131" s="11">
        <v>13703.706395</v>
      </c>
      <c r="T131" s="11" t="str">
        <f>VLOOKUP(C131,Thai_Pop!$C$1:$I$2479,6,FALSE)</f>
        <v>#N/A</v>
      </c>
      <c r="U131" s="11" t="str">
        <f>VLOOKUP(C131,Thai_Pop!$C$1:$I$2479,7,FALSE)</f>
        <v>#N/A</v>
      </c>
      <c r="V131" s="7" t="str">
        <f>VLOOKUP(C131,GDP!$C$1:$AD$131,26,FALSE)</f>
        <v>#N/A</v>
      </c>
      <c r="W131" s="7">
        <f>VLOOKUP(C131,Elec_Peak_Gen!$C$2:$F$469,2,FALSE)</f>
        <v>24131.33</v>
      </c>
      <c r="X131" s="7">
        <f>VLOOKUP(C131,Elec_Peak_Gen!$C$2:$F$469,4,FALSE)</f>
        <v>82.64</v>
      </c>
      <c r="Y131" s="7">
        <f>VLOOKUP(C131,Elec_Gen!$C$1:$R$469,16,FALSE)</f>
        <v>15323.63821</v>
      </c>
      <c r="Z131" s="7" t="str">
        <f>vlookup(C131,EVCar!$J$5:$K$64,2,false)</f>
        <v>#N/A</v>
      </c>
      <c r="AA131" s="7">
        <f t="shared" si="2"/>
        <v>1619.931814</v>
      </c>
      <c r="AB131" s="9">
        <f>HLOOKUP(B131,Temperature!A:N,18,FALSE)</f>
        <v>27.2</v>
      </c>
      <c r="AC131" s="11"/>
      <c r="AD131" s="11"/>
      <c r="AE131" s="11"/>
      <c r="AF131" s="11"/>
    </row>
    <row r="132" ht="15.75" customHeight="1">
      <c r="A132" s="7">
        <v>2012.0</v>
      </c>
      <c r="B132" s="10" t="s">
        <v>38</v>
      </c>
      <c r="C132" s="8" t="str">
        <f t="shared" si="1"/>
        <v>2012NOV</v>
      </c>
      <c r="D132" s="11">
        <v>716.630223</v>
      </c>
      <c r="E132" s="11">
        <v>2355.079828</v>
      </c>
      <c r="F132" s="11">
        <v>3071.710051</v>
      </c>
      <c r="G132" s="11">
        <v>1528.079545</v>
      </c>
      <c r="H132" s="11">
        <v>2314.424254</v>
      </c>
      <c r="I132" s="11">
        <v>5682.569459</v>
      </c>
      <c r="J132" s="11">
        <v>452.203261</v>
      </c>
      <c r="K132" s="11">
        <v>13.010838</v>
      </c>
      <c r="L132" s="11">
        <v>18.990939</v>
      </c>
      <c r="M132" s="11">
        <v>105.272715</v>
      </c>
      <c r="N132" s="11">
        <v>39.54549</v>
      </c>
      <c r="O132" s="11">
        <v>142.702345</v>
      </c>
      <c r="P132" s="11">
        <v>191.834073</v>
      </c>
      <c r="Q132" s="11">
        <v>13560.34297</v>
      </c>
      <c r="R132" s="11">
        <v>140.726751</v>
      </c>
      <c r="S132" s="11">
        <v>13701.069721</v>
      </c>
      <c r="T132" s="11" t="str">
        <f>VLOOKUP(C132,Thai_Pop!$C$1:$I$2479,6,FALSE)</f>
        <v>#N/A</v>
      </c>
      <c r="U132" s="11" t="str">
        <f>VLOOKUP(C132,Thai_Pop!$C$1:$I$2479,7,FALSE)</f>
        <v>#N/A</v>
      </c>
      <c r="V132" s="7" t="str">
        <f>VLOOKUP(C132,GDP!$C$1:$AD$131,26,FALSE)</f>
        <v>#N/A</v>
      </c>
      <c r="W132" s="7">
        <f>VLOOKUP(C132,Elec_Peak_Gen!$C$2:$F$469,2,FALSE)</f>
        <v>24657.91</v>
      </c>
      <c r="X132" s="7">
        <f>VLOOKUP(C132,Elec_Peak_Gen!$C$2:$F$469,4,FALSE)</f>
        <v>81.79</v>
      </c>
      <c r="Y132" s="7">
        <f>VLOOKUP(C132,Elec_Gen!$C$1:$R$469,16,FALSE)</f>
        <v>15022.1663</v>
      </c>
      <c r="Z132" s="7" t="str">
        <f>vlookup(C132,EVCar!$J$5:$K$64,2,false)</f>
        <v>#N/A</v>
      </c>
      <c r="AA132" s="7">
        <f t="shared" si="2"/>
        <v>1321.096583</v>
      </c>
      <c r="AB132" s="9">
        <f>HLOOKUP(B132,Temperature!A:N,18,FALSE)</f>
        <v>26.4</v>
      </c>
      <c r="AC132" s="11"/>
      <c r="AD132" s="11"/>
      <c r="AE132" s="11"/>
      <c r="AF132" s="11"/>
    </row>
    <row r="133" ht="15.75" customHeight="1">
      <c r="A133" s="7">
        <v>2012.0</v>
      </c>
      <c r="B133" s="10" t="s">
        <v>39</v>
      </c>
      <c r="C133" s="8" t="str">
        <f t="shared" si="1"/>
        <v>2012DEC</v>
      </c>
      <c r="D133" s="11">
        <v>713.954292</v>
      </c>
      <c r="E133" s="11">
        <v>2280.727989</v>
      </c>
      <c r="F133" s="11">
        <v>2994.682281</v>
      </c>
      <c r="G133" s="11">
        <v>1497.757715</v>
      </c>
      <c r="H133" s="11">
        <v>2209.480593</v>
      </c>
      <c r="I133" s="11">
        <v>5362.942251</v>
      </c>
      <c r="J133" s="11">
        <v>461.645599</v>
      </c>
      <c r="K133" s="11">
        <v>14.871713</v>
      </c>
      <c r="L133" s="11">
        <v>28.505039</v>
      </c>
      <c r="M133" s="11">
        <v>108.78696</v>
      </c>
      <c r="N133" s="11">
        <v>36.47203</v>
      </c>
      <c r="O133" s="11">
        <v>138.962745</v>
      </c>
      <c r="P133" s="11">
        <v>198.798106</v>
      </c>
      <c r="Q133" s="11">
        <v>13052.905032</v>
      </c>
      <c r="R133" s="11">
        <v>142.81047</v>
      </c>
      <c r="S133" s="11">
        <v>13195.715502</v>
      </c>
      <c r="T133" s="11">
        <f>VLOOKUP(C133,Thai_Pop!$C$1:$I$2479,6,FALSE)</f>
        <v>64456695</v>
      </c>
      <c r="U133" s="11">
        <f>VLOOKUP(C133,Thai_Pop!$C$1:$I$2479,7,FALSE)</f>
        <v>22836819</v>
      </c>
      <c r="V133" s="7">
        <f>VLOOKUP(C133,GDP!$C$1:$AD$131,26,FALSE)</f>
        <v>3265841</v>
      </c>
      <c r="W133" s="7">
        <f>VLOOKUP(C133,Elec_Peak_Gen!$C$2:$F$469,2,FALSE)</f>
        <v>24073.85</v>
      </c>
      <c r="X133" s="7">
        <f>VLOOKUP(C133,Elec_Peak_Gen!$C$2:$F$469,4,FALSE)</f>
        <v>77.91</v>
      </c>
      <c r="Y133" s="7">
        <f>VLOOKUP(C133,Elec_Gen!$C$1:$R$469,16,FALSE)</f>
        <v>14510.97312</v>
      </c>
      <c r="Z133" s="7" t="str">
        <f>vlookup(C133,EVCar!$J$5:$K$64,2,false)</f>
        <v>#N/A</v>
      </c>
      <c r="AA133" s="7">
        <f t="shared" si="2"/>
        <v>1315.257615</v>
      </c>
      <c r="AB133" s="9">
        <f>HLOOKUP(B133,Temperature!A:N,18,FALSE)</f>
        <v>25.3</v>
      </c>
      <c r="AC133" s="11"/>
      <c r="AD133" s="11"/>
      <c r="AE133" s="11"/>
      <c r="AF133" s="11"/>
    </row>
    <row r="134" ht="15.75" customHeight="1">
      <c r="A134" s="7">
        <v>2013.0</v>
      </c>
      <c r="B134" s="10" t="s">
        <v>28</v>
      </c>
      <c r="C134" s="8" t="str">
        <f t="shared" si="1"/>
        <v>2013JAN</v>
      </c>
      <c r="D134" s="11">
        <v>662.103167</v>
      </c>
      <c r="E134" s="11">
        <v>2142.641693</v>
      </c>
      <c r="F134" s="11">
        <v>2804.74486</v>
      </c>
      <c r="G134" s="11">
        <v>1429.726371</v>
      </c>
      <c r="H134" s="11">
        <v>2136.782715</v>
      </c>
      <c r="I134" s="11">
        <v>5503.398143</v>
      </c>
      <c r="J134" s="11">
        <v>448.645066</v>
      </c>
      <c r="K134" s="11">
        <v>13.982514</v>
      </c>
      <c r="L134" s="11">
        <v>48.240641</v>
      </c>
      <c r="M134" s="11">
        <v>100.786087</v>
      </c>
      <c r="N134" s="11">
        <v>5.57936</v>
      </c>
      <c r="O134" s="11">
        <v>133.295836</v>
      </c>
      <c r="P134" s="11">
        <v>197.955463</v>
      </c>
      <c r="Q134" s="11">
        <v>12823.137056</v>
      </c>
      <c r="R134" s="11">
        <v>135.780477</v>
      </c>
      <c r="S134" s="11">
        <v>12958.917533</v>
      </c>
      <c r="T134" s="11" t="str">
        <f>VLOOKUP(C134,Thai_Pop!$C$1:$I$2479,6,FALSE)</f>
        <v>#N/A</v>
      </c>
      <c r="U134" s="11" t="str">
        <f>VLOOKUP(C134,Thai_Pop!$C$1:$I$2479,7,FALSE)</f>
        <v>#N/A</v>
      </c>
      <c r="V134" s="7" t="str">
        <f>VLOOKUP(C134,GDP!$C$1:$AD$131,26,FALSE)</f>
        <v>#N/A</v>
      </c>
      <c r="W134" s="7">
        <f>VLOOKUP(C134,Elec_Peak_Gen!$C$2:$F$469,2,FALSE)</f>
        <v>23390.78</v>
      </c>
      <c r="X134" s="7">
        <f>VLOOKUP(C134,Elec_Peak_Gen!$C$2:$F$469,4,FALSE)</f>
        <v>78.45508332</v>
      </c>
      <c r="Y134" s="7">
        <f>VLOOKUP(C134,Elec_Gen!$C$1:$R$469,16,FALSE)</f>
        <v>14274.92366</v>
      </c>
      <c r="Z134" s="7" t="str">
        <f>vlookup(C134,EVCar!$J$5:$K$64,2,false)</f>
        <v>#N/A</v>
      </c>
      <c r="AA134" s="7">
        <f t="shared" si="2"/>
        <v>1316.006129</v>
      </c>
      <c r="AB134" s="9">
        <f>HLOOKUP(B134,Temperature!A:N,18,FALSE)</f>
        <v>25.4</v>
      </c>
      <c r="AC134" s="11"/>
      <c r="AD134" s="11"/>
      <c r="AE134" s="11"/>
      <c r="AF134" s="11"/>
    </row>
    <row r="135" ht="15.75" customHeight="1">
      <c r="A135" s="7">
        <v>2013.0</v>
      </c>
      <c r="B135" s="10" t="s">
        <v>29</v>
      </c>
      <c r="C135" s="8" t="str">
        <f t="shared" si="1"/>
        <v>2013FEB</v>
      </c>
      <c r="D135" s="11">
        <v>624.321937</v>
      </c>
      <c r="E135" s="11">
        <v>2139.773787</v>
      </c>
      <c r="F135" s="11">
        <v>2764.095724</v>
      </c>
      <c r="G135" s="11">
        <v>1400.69674</v>
      </c>
      <c r="H135" s="11">
        <v>2109.352138</v>
      </c>
      <c r="I135" s="11">
        <v>5272.86741</v>
      </c>
      <c r="J135" s="11">
        <v>444.577805</v>
      </c>
      <c r="K135" s="11">
        <v>12.979524</v>
      </c>
      <c r="L135" s="11">
        <v>44.516869</v>
      </c>
      <c r="M135" s="11">
        <v>100.699453</v>
      </c>
      <c r="N135" s="11">
        <v>5.57453</v>
      </c>
      <c r="O135" s="11">
        <v>125.088109</v>
      </c>
      <c r="P135" s="11">
        <v>181.845343</v>
      </c>
      <c r="Q135" s="11">
        <v>12462.293645</v>
      </c>
      <c r="R135" s="11">
        <v>133.960013</v>
      </c>
      <c r="S135" s="11">
        <v>12596.253658</v>
      </c>
      <c r="T135" s="11" t="str">
        <f>VLOOKUP(C135,Thai_Pop!$C$1:$I$2479,6,FALSE)</f>
        <v>#N/A</v>
      </c>
      <c r="U135" s="11" t="str">
        <f>VLOOKUP(C135,Thai_Pop!$C$1:$I$2479,7,FALSE)</f>
        <v>#N/A</v>
      </c>
      <c r="V135" s="7" t="str">
        <f>VLOOKUP(C135,GDP!$C$1:$AD$131,26,FALSE)</f>
        <v>#N/A</v>
      </c>
      <c r="W135" s="7">
        <f>VLOOKUP(C135,Elec_Peak_Gen!$C$2:$F$469,2,FALSE)</f>
        <v>24589.4</v>
      </c>
      <c r="X135" s="7">
        <f>VLOOKUP(C135,Elec_Peak_Gen!$C$2:$F$469,4,FALSE)</f>
        <v>81.46397835</v>
      </c>
      <c r="Y135" s="7">
        <f>VLOOKUP(C135,Elec_Gen!$C$1:$R$469,16,FALSE)</f>
        <v>14504.77551</v>
      </c>
      <c r="Z135" s="7" t="str">
        <f>vlookup(C135,EVCar!$J$5:$K$64,2,false)</f>
        <v>#N/A</v>
      </c>
      <c r="AA135" s="7">
        <f t="shared" si="2"/>
        <v>1908.52185</v>
      </c>
      <c r="AB135" s="9">
        <f>HLOOKUP(B135,Temperature!A:N,18,FALSE)</f>
        <v>26.8</v>
      </c>
      <c r="AC135" s="11"/>
      <c r="AD135" s="11"/>
      <c r="AE135" s="11"/>
      <c r="AF135" s="11"/>
    </row>
    <row r="136" ht="15.75" customHeight="1">
      <c r="A136" s="7">
        <v>2013.0</v>
      </c>
      <c r="B136" s="10" t="s">
        <v>30</v>
      </c>
      <c r="C136" s="8" t="str">
        <f t="shared" si="1"/>
        <v>2013MAR</v>
      </c>
      <c r="D136" s="11">
        <v>753.738686</v>
      </c>
      <c r="E136" s="11">
        <v>2503.368156</v>
      </c>
      <c r="F136" s="11">
        <v>3257.106842</v>
      </c>
      <c r="G136" s="11">
        <v>1588.714223</v>
      </c>
      <c r="H136" s="11">
        <v>2422.227893</v>
      </c>
      <c r="I136" s="11">
        <v>6082.093263</v>
      </c>
      <c r="J136" s="11">
        <v>520.064927</v>
      </c>
      <c r="K136" s="11">
        <v>11.937612</v>
      </c>
      <c r="L136" s="11">
        <v>47.369198</v>
      </c>
      <c r="M136" s="11">
        <v>114.777386</v>
      </c>
      <c r="N136" s="11">
        <v>3.54799</v>
      </c>
      <c r="O136" s="11">
        <v>145.981836</v>
      </c>
      <c r="P136" s="11">
        <v>196.464534</v>
      </c>
      <c r="Q136" s="11">
        <v>14390.285704</v>
      </c>
      <c r="R136" s="11">
        <v>141.693665</v>
      </c>
      <c r="S136" s="11">
        <v>14531.979369</v>
      </c>
      <c r="T136" s="11" t="str">
        <f>VLOOKUP(C136,Thai_Pop!$C$1:$I$2479,6,FALSE)</f>
        <v>#N/A</v>
      </c>
      <c r="U136" s="11" t="str">
        <f>VLOOKUP(C136,Thai_Pop!$C$1:$I$2479,7,FALSE)</f>
        <v>#N/A</v>
      </c>
      <c r="V136" s="7">
        <f>VLOOKUP(C136,GDP!$C$1:$AD$131,26,FALSE)</f>
        <v>3287583</v>
      </c>
      <c r="W136" s="7">
        <f>VLOOKUP(C136,Elec_Peak_Gen!$C$2:$F$469,2,FALSE)</f>
        <v>26422.97</v>
      </c>
      <c r="X136" s="7">
        <f>VLOOKUP(C136,Elec_Peak_Gen!$C$2:$F$469,4,FALSE)</f>
        <v>80.021176</v>
      </c>
      <c r="Y136" s="7">
        <f>VLOOKUP(C136,Elec_Gen!$C$1:$R$469,16,FALSE)</f>
        <v>16395.81341</v>
      </c>
      <c r="Z136" s="7" t="str">
        <f>vlookup(C136,EVCar!$J$5:$K$64,2,false)</f>
        <v>#N/A</v>
      </c>
      <c r="AA136" s="7">
        <f t="shared" si="2"/>
        <v>1863.834042</v>
      </c>
      <c r="AB136" s="9">
        <f>HLOOKUP(B136,Temperature!A:N,18,FALSE)</f>
        <v>28.5</v>
      </c>
      <c r="AC136" s="11"/>
      <c r="AD136" s="11"/>
      <c r="AE136" s="11"/>
      <c r="AF136" s="11"/>
    </row>
    <row r="137" ht="15.75" customHeight="1">
      <c r="A137" s="7">
        <v>2013.0</v>
      </c>
      <c r="B137" s="10" t="s">
        <v>31</v>
      </c>
      <c r="C137" s="8" t="str">
        <f t="shared" si="1"/>
        <v>2013APR</v>
      </c>
      <c r="D137" s="11">
        <v>830.171313</v>
      </c>
      <c r="E137" s="11">
        <v>2735.559531</v>
      </c>
      <c r="F137" s="11">
        <v>3565.730844</v>
      </c>
      <c r="G137" s="11">
        <v>1621.703676</v>
      </c>
      <c r="H137" s="11">
        <v>2191.607497</v>
      </c>
      <c r="I137" s="11">
        <v>5309.025502</v>
      </c>
      <c r="J137" s="11">
        <v>503.67551</v>
      </c>
      <c r="K137" s="11">
        <v>11.78186</v>
      </c>
      <c r="L137" s="11">
        <v>38.240451</v>
      </c>
      <c r="M137" s="11">
        <v>110.084932</v>
      </c>
      <c r="N137" s="11">
        <v>1.83834</v>
      </c>
      <c r="O137" s="11">
        <v>123.721909</v>
      </c>
      <c r="P137" s="11">
        <v>187.678919</v>
      </c>
      <c r="Q137" s="11">
        <v>13665.08944</v>
      </c>
      <c r="R137" s="11">
        <v>146.4349</v>
      </c>
      <c r="S137" s="11">
        <v>13811.52434</v>
      </c>
      <c r="T137" s="11" t="str">
        <f>VLOOKUP(C137,Thai_Pop!$C$1:$I$2479,6,FALSE)</f>
        <v>#N/A</v>
      </c>
      <c r="U137" s="11" t="str">
        <f>VLOOKUP(C137,Thai_Pop!$C$1:$I$2479,7,FALSE)</f>
        <v>#N/A</v>
      </c>
      <c r="V137" s="7" t="str">
        <f>VLOOKUP(C137,GDP!$C$1:$AD$131,26,FALSE)</f>
        <v>#N/A</v>
      </c>
      <c r="W137" s="7">
        <f>VLOOKUP(C137,Elec_Peak_Gen!$C$2:$F$469,2,FALSE)</f>
        <v>26324.61</v>
      </c>
      <c r="X137" s="7">
        <f>VLOOKUP(C137,Elec_Peak_Gen!$C$2:$F$469,4,FALSE)</f>
        <v>77.42631772</v>
      </c>
      <c r="Y137" s="7">
        <f>VLOOKUP(C137,Elec_Gen!$C$1:$R$469,16,FALSE)</f>
        <v>15325.09955</v>
      </c>
      <c r="Z137" s="7" t="str">
        <f>vlookup(C137,EVCar!$J$5:$K$64,2,false)</f>
        <v>#N/A</v>
      </c>
      <c r="AA137" s="7">
        <f t="shared" si="2"/>
        <v>1513.575206</v>
      </c>
      <c r="AB137" s="9">
        <f>HLOOKUP(B137,Temperature!A:N,18,FALSE)</f>
        <v>29.6</v>
      </c>
      <c r="AC137" s="11"/>
      <c r="AD137" s="11"/>
      <c r="AE137" s="11"/>
      <c r="AF137" s="11"/>
    </row>
    <row r="138" ht="15.75" customHeight="1">
      <c r="A138" s="7">
        <v>2013.0</v>
      </c>
      <c r="B138" s="10" t="s">
        <v>32</v>
      </c>
      <c r="C138" s="8" t="str">
        <f t="shared" si="1"/>
        <v>2013MAY</v>
      </c>
      <c r="D138" s="11">
        <v>849.776715</v>
      </c>
      <c r="E138" s="11">
        <v>2858.055436</v>
      </c>
      <c r="F138" s="11">
        <v>3707.832151</v>
      </c>
      <c r="G138" s="11">
        <v>1708.374264</v>
      </c>
      <c r="H138" s="11">
        <v>2457.163809</v>
      </c>
      <c r="I138" s="11">
        <v>5981.353364</v>
      </c>
      <c r="J138" s="11">
        <v>519.751883</v>
      </c>
      <c r="K138" s="11">
        <v>13.336339</v>
      </c>
      <c r="L138" s="11">
        <v>24.636886</v>
      </c>
      <c r="M138" s="11">
        <v>119.868727</v>
      </c>
      <c r="N138" s="11">
        <v>1.92615</v>
      </c>
      <c r="O138" s="11">
        <v>135.837873</v>
      </c>
      <c r="P138" s="11">
        <v>190.045084</v>
      </c>
      <c r="Q138" s="11">
        <v>14860.12653</v>
      </c>
      <c r="R138" s="11">
        <v>148.500926</v>
      </c>
      <c r="S138" s="11">
        <v>15008.627456</v>
      </c>
      <c r="T138" s="11" t="str">
        <f>VLOOKUP(C138,Thai_Pop!$C$1:$I$2479,6,FALSE)</f>
        <v>#N/A</v>
      </c>
      <c r="U138" s="11" t="str">
        <f>VLOOKUP(C138,Thai_Pop!$C$1:$I$2479,7,FALSE)</f>
        <v>#N/A</v>
      </c>
      <c r="V138" s="7" t="str">
        <f>VLOOKUP(C138,GDP!$C$1:$AD$131,26,FALSE)</f>
        <v>#N/A</v>
      </c>
      <c r="W138" s="7">
        <f>VLOOKUP(C138,Elec_Peak_Gen!$C$2:$F$469,2,FALSE)</f>
        <v>26598.14</v>
      </c>
      <c r="X138" s="7">
        <f>VLOOKUP(C138,Elec_Peak_Gen!$C$2:$F$469,4,FALSE)</f>
        <v>81.15153632</v>
      </c>
      <c r="Y138" s="7">
        <f>VLOOKUP(C138,Elec_Gen!$C$1:$R$469,16,FALSE)</f>
        <v>16747.85283</v>
      </c>
      <c r="Z138" s="7" t="str">
        <f>vlookup(C138,EVCar!$J$5:$K$64,2,false)</f>
        <v>#N/A</v>
      </c>
      <c r="AA138" s="7">
        <f t="shared" si="2"/>
        <v>1739.22537</v>
      </c>
      <c r="AB138" s="9">
        <f>HLOOKUP(B138,Temperature!A:N,18,FALSE)</f>
        <v>29.1</v>
      </c>
      <c r="AC138" s="11"/>
      <c r="AD138" s="11"/>
      <c r="AE138" s="11"/>
      <c r="AF138" s="11"/>
    </row>
    <row r="139" ht="15.75" customHeight="1">
      <c r="A139" s="7">
        <v>2013.0</v>
      </c>
      <c r="B139" s="10" t="s">
        <v>33</v>
      </c>
      <c r="C139" s="8" t="str">
        <f t="shared" si="1"/>
        <v>2013JUN</v>
      </c>
      <c r="D139" s="11">
        <v>737.21938</v>
      </c>
      <c r="E139" s="11">
        <v>2558.358955</v>
      </c>
      <c r="F139" s="11">
        <v>3295.578335</v>
      </c>
      <c r="G139" s="11">
        <v>1594.986781</v>
      </c>
      <c r="H139" s="11">
        <v>2349.854224</v>
      </c>
      <c r="I139" s="11">
        <v>5788.160328</v>
      </c>
      <c r="J139" s="11">
        <v>463.129399</v>
      </c>
      <c r="K139" s="11">
        <v>12.543783</v>
      </c>
      <c r="L139" s="11">
        <v>22.615578</v>
      </c>
      <c r="M139" s="11">
        <v>115.804696</v>
      </c>
      <c r="N139" s="11">
        <v>5.82157</v>
      </c>
      <c r="O139" s="11">
        <v>145.214964</v>
      </c>
      <c r="P139" s="11">
        <v>187.695962</v>
      </c>
      <c r="Q139" s="11">
        <v>13981.40562</v>
      </c>
      <c r="R139" s="11">
        <v>146.654888</v>
      </c>
      <c r="S139" s="11">
        <v>14128.060508</v>
      </c>
      <c r="T139" s="11" t="str">
        <f>VLOOKUP(C139,Thai_Pop!$C$1:$I$2479,6,FALSE)</f>
        <v>#N/A</v>
      </c>
      <c r="U139" s="11" t="str">
        <f>VLOOKUP(C139,Thai_Pop!$C$1:$I$2479,7,FALSE)</f>
        <v>#N/A</v>
      </c>
      <c r="V139" s="7">
        <f>VLOOKUP(C139,GDP!$C$1:$AD$131,26,FALSE)</f>
        <v>3139844</v>
      </c>
      <c r="W139" s="7">
        <f>VLOOKUP(C139,Elec_Peak_Gen!$C$2:$F$469,2,FALSE)</f>
        <v>25038.04</v>
      </c>
      <c r="X139" s="7">
        <f>VLOOKUP(C139,Elec_Peak_Gen!$C$2:$F$469,4,FALSE)</f>
        <v>81.78987693</v>
      </c>
      <c r="Y139" s="7">
        <f>VLOOKUP(C139,Elec_Gen!$C$1:$R$469,16,FALSE)</f>
        <v>15385.85792</v>
      </c>
      <c r="Z139" s="7" t="str">
        <f>vlookup(C139,EVCar!$J$5:$K$64,2,false)</f>
        <v>#N/A</v>
      </c>
      <c r="AA139" s="7">
        <f t="shared" si="2"/>
        <v>1257.797411</v>
      </c>
      <c r="AB139" s="9">
        <f>HLOOKUP(B139,Temperature!A:N,18,FALSE)</f>
        <v>28.6</v>
      </c>
      <c r="AC139" s="11"/>
      <c r="AD139" s="11"/>
      <c r="AE139" s="11"/>
      <c r="AF139" s="11"/>
    </row>
    <row r="140" ht="15.75" customHeight="1">
      <c r="A140" s="7">
        <v>2013.0</v>
      </c>
      <c r="B140" s="10" t="s">
        <v>34</v>
      </c>
      <c r="C140" s="8" t="str">
        <f t="shared" si="1"/>
        <v>2013JUL</v>
      </c>
      <c r="D140" s="11">
        <v>714.985759</v>
      </c>
      <c r="E140" s="11">
        <v>2496.29659</v>
      </c>
      <c r="F140" s="11">
        <v>3211.282349</v>
      </c>
      <c r="G140" s="11">
        <v>1567.891311</v>
      </c>
      <c r="H140" s="11">
        <v>2327.237249</v>
      </c>
      <c r="I140" s="11">
        <v>5774.193328</v>
      </c>
      <c r="J140" s="11">
        <v>466.250981</v>
      </c>
      <c r="K140" s="11">
        <v>12.449934</v>
      </c>
      <c r="L140" s="11">
        <v>31.413651</v>
      </c>
      <c r="M140" s="11">
        <v>114.943738</v>
      </c>
      <c r="N140" s="11">
        <v>5.07984</v>
      </c>
      <c r="O140" s="11">
        <v>138.365545</v>
      </c>
      <c r="P140" s="11">
        <v>201.209978</v>
      </c>
      <c r="Q140" s="11">
        <v>13850.317904</v>
      </c>
      <c r="R140" s="11">
        <v>151.03478</v>
      </c>
      <c r="S140" s="11">
        <v>14001.352684</v>
      </c>
      <c r="T140" s="11" t="str">
        <f>VLOOKUP(C140,Thai_Pop!$C$1:$I$2479,6,FALSE)</f>
        <v>#N/A</v>
      </c>
      <c r="U140" s="11" t="str">
        <f>VLOOKUP(C140,Thai_Pop!$C$1:$I$2479,7,FALSE)</f>
        <v>#N/A</v>
      </c>
      <c r="V140" s="7" t="str">
        <f>VLOOKUP(C140,GDP!$C$1:$AD$131,26,FALSE)</f>
        <v>#N/A</v>
      </c>
      <c r="W140" s="7">
        <f>VLOOKUP(C140,Elec_Peak_Gen!$C$2:$F$469,2,FALSE)</f>
        <v>24568.41</v>
      </c>
      <c r="X140" s="7">
        <f>VLOOKUP(C140,Elec_Peak_Gen!$C$2:$F$469,4,FALSE)</f>
        <v>80.67531163</v>
      </c>
      <c r="Y140" s="7">
        <f>VLOOKUP(C140,Elec_Gen!$C$1:$R$469,16,FALSE)</f>
        <v>15362.97685</v>
      </c>
      <c r="Z140" s="7" t="str">
        <f>vlookup(C140,EVCar!$J$5:$K$64,2,false)</f>
        <v>#N/A</v>
      </c>
      <c r="AA140" s="7">
        <f t="shared" si="2"/>
        <v>1361.624162</v>
      </c>
      <c r="AB140" s="9">
        <f>HLOOKUP(B140,Temperature!A:N,18,FALSE)</f>
        <v>28.1</v>
      </c>
      <c r="AC140" s="11"/>
      <c r="AD140" s="11"/>
      <c r="AE140" s="11"/>
      <c r="AF140" s="11"/>
    </row>
    <row r="141" ht="15.75" customHeight="1">
      <c r="A141" s="7">
        <v>2013.0</v>
      </c>
      <c r="B141" s="10" t="s">
        <v>35</v>
      </c>
      <c r="C141" s="8" t="str">
        <f t="shared" si="1"/>
        <v>2013AUG</v>
      </c>
      <c r="D141" s="11">
        <v>696.772935</v>
      </c>
      <c r="E141" s="11">
        <v>2490.246875</v>
      </c>
      <c r="F141" s="11">
        <v>3187.01981</v>
      </c>
      <c r="G141" s="11">
        <v>1554.712524</v>
      </c>
      <c r="H141" s="11">
        <v>2362.183737</v>
      </c>
      <c r="I141" s="11">
        <v>5840.425305</v>
      </c>
      <c r="J141" s="11">
        <v>477.197486</v>
      </c>
      <c r="K141" s="11">
        <v>12.541021</v>
      </c>
      <c r="L141" s="11">
        <v>26.522554</v>
      </c>
      <c r="M141" s="11">
        <v>116.151186</v>
      </c>
      <c r="N141" s="11">
        <v>6.60692</v>
      </c>
      <c r="O141" s="11">
        <v>139.091891</v>
      </c>
      <c r="P141" s="11">
        <v>219.543815</v>
      </c>
      <c r="Q141" s="11">
        <v>13941.996249</v>
      </c>
      <c r="R141" s="11">
        <v>151.441676</v>
      </c>
      <c r="S141" s="11">
        <v>14093.437925</v>
      </c>
      <c r="T141" s="11" t="str">
        <f>VLOOKUP(C141,Thai_Pop!$C$1:$I$2479,6,FALSE)</f>
        <v>#N/A</v>
      </c>
      <c r="U141" s="11" t="str">
        <f>VLOOKUP(C141,Thai_Pop!$C$1:$I$2479,7,FALSE)</f>
        <v>#N/A</v>
      </c>
      <c r="V141" s="7" t="str">
        <f>VLOOKUP(C141,GDP!$C$1:$AD$131,26,FALSE)</f>
        <v>#N/A</v>
      </c>
      <c r="W141" s="7">
        <f>VLOOKUP(C141,Elec_Peak_Gen!$C$2:$F$469,2,FALSE)</f>
        <v>23941.68</v>
      </c>
      <c r="X141" s="7">
        <f>VLOOKUP(C141,Elec_Peak_Gen!$C$2:$F$469,4,FALSE)</f>
        <v>83.39058808</v>
      </c>
      <c r="Y141" s="7">
        <f>VLOOKUP(C141,Elec_Gen!$C$1:$R$469,16,FALSE)</f>
        <v>15474.72487</v>
      </c>
      <c r="Z141" s="7" t="str">
        <f>vlookup(C141,EVCar!$J$5:$K$64,2,false)</f>
        <v>#N/A</v>
      </c>
      <c r="AA141" s="7">
        <f t="shared" si="2"/>
        <v>1381.286941</v>
      </c>
      <c r="AB141" s="9">
        <f>HLOOKUP(B141,Temperature!A:N,18,FALSE)</f>
        <v>27.9</v>
      </c>
      <c r="AC141" s="11"/>
      <c r="AD141" s="11"/>
      <c r="AE141" s="11"/>
      <c r="AF141" s="11"/>
    </row>
    <row r="142" ht="15.75" customHeight="1">
      <c r="A142" s="7">
        <v>2013.0</v>
      </c>
      <c r="B142" s="10" t="s">
        <v>36</v>
      </c>
      <c r="C142" s="8" t="str">
        <f t="shared" si="1"/>
        <v>2013SEP</v>
      </c>
      <c r="D142" s="11">
        <v>680.341602</v>
      </c>
      <c r="E142" s="11">
        <v>2397.496302</v>
      </c>
      <c r="F142" s="11">
        <v>3077.837904</v>
      </c>
      <c r="G142" s="11">
        <v>1544.482437</v>
      </c>
      <c r="H142" s="11">
        <v>2308.347577</v>
      </c>
      <c r="I142" s="11">
        <v>5711.017958</v>
      </c>
      <c r="J142" s="11">
        <v>445.96163</v>
      </c>
      <c r="K142" s="11">
        <v>12.127743</v>
      </c>
      <c r="L142" s="11">
        <v>17.654278</v>
      </c>
      <c r="M142" s="11">
        <v>115.179255</v>
      </c>
      <c r="N142" s="11">
        <v>4.02522</v>
      </c>
      <c r="O142" s="11">
        <v>140.421564</v>
      </c>
      <c r="P142" s="11">
        <v>189.291672</v>
      </c>
      <c r="Q142" s="11">
        <v>13566.347238</v>
      </c>
      <c r="R142" s="11">
        <v>146.061646</v>
      </c>
      <c r="S142" s="11">
        <v>13712.408884</v>
      </c>
      <c r="T142" s="11" t="str">
        <f>VLOOKUP(C142,Thai_Pop!$C$1:$I$2479,6,FALSE)</f>
        <v>#N/A</v>
      </c>
      <c r="U142" s="11" t="str">
        <f>VLOOKUP(C142,Thai_Pop!$C$1:$I$2479,7,FALSE)</f>
        <v>#N/A</v>
      </c>
      <c r="V142" s="7">
        <f>VLOOKUP(C142,GDP!$C$1:$AD$131,26,FALSE)</f>
        <v>3178279</v>
      </c>
      <c r="W142" s="7">
        <f>VLOOKUP(C142,Elec_Peak_Gen!$C$2:$F$469,2,FALSE)</f>
        <v>24363.69</v>
      </c>
      <c r="X142" s="7">
        <f>VLOOKUP(C142,Elec_Peak_Gen!$C$2:$F$469,4,FALSE)</f>
        <v>82.00406717</v>
      </c>
      <c r="Y142" s="7">
        <f>VLOOKUP(C142,Elec_Gen!$C$1:$R$469,16,FALSE)</f>
        <v>14920.97749</v>
      </c>
      <c r="Z142" s="7" t="str">
        <f>vlookup(C142,EVCar!$J$5:$K$64,2,false)</f>
        <v>#N/A</v>
      </c>
      <c r="AA142" s="7">
        <f t="shared" si="2"/>
        <v>1208.568609</v>
      </c>
      <c r="AB142" s="9">
        <f>HLOOKUP(B142,Temperature!A:N,18,FALSE)</f>
        <v>27.6</v>
      </c>
      <c r="AC142" s="11"/>
      <c r="AD142" s="11"/>
      <c r="AE142" s="11"/>
      <c r="AF142" s="11"/>
    </row>
    <row r="143" ht="15.75" customHeight="1">
      <c r="A143" s="7">
        <v>2013.0</v>
      </c>
      <c r="B143" s="10" t="s">
        <v>37</v>
      </c>
      <c r="C143" s="8" t="str">
        <f t="shared" si="1"/>
        <v>2013OCT</v>
      </c>
      <c r="D143" s="11">
        <v>697.795252</v>
      </c>
      <c r="E143" s="11">
        <v>2415.46291</v>
      </c>
      <c r="F143" s="11">
        <v>3113.258162</v>
      </c>
      <c r="G143" s="11">
        <v>1528.549956</v>
      </c>
      <c r="H143" s="11">
        <v>2272.085021</v>
      </c>
      <c r="I143" s="11">
        <v>5794.674696</v>
      </c>
      <c r="J143" s="11">
        <v>447.897928</v>
      </c>
      <c r="K143" s="11">
        <v>12.257428</v>
      </c>
      <c r="L143" s="11">
        <v>12.852654</v>
      </c>
      <c r="M143" s="11">
        <v>117.340116</v>
      </c>
      <c r="N143" s="11">
        <v>4.555833</v>
      </c>
      <c r="O143" s="11">
        <v>139.162655</v>
      </c>
      <c r="P143" s="11">
        <v>208.537451</v>
      </c>
      <c r="Q143" s="11">
        <v>13651.1719</v>
      </c>
      <c r="R143" s="11">
        <v>149.832311</v>
      </c>
      <c r="S143" s="11">
        <v>13801.004211</v>
      </c>
      <c r="T143" s="11" t="str">
        <f>VLOOKUP(C143,Thai_Pop!$C$1:$I$2479,6,FALSE)</f>
        <v>#N/A</v>
      </c>
      <c r="U143" s="11" t="str">
        <f>VLOOKUP(C143,Thai_Pop!$C$1:$I$2479,7,FALSE)</f>
        <v>#N/A</v>
      </c>
      <c r="V143" s="7" t="str">
        <f>VLOOKUP(C143,GDP!$C$1:$AD$131,26,FALSE)</f>
        <v>#N/A</v>
      </c>
      <c r="W143" s="7">
        <f>VLOOKUP(C143,Elec_Peak_Gen!$C$2:$F$469,2,FALSE)</f>
        <v>23741.5</v>
      </c>
      <c r="X143" s="7">
        <f>VLOOKUP(C143,Elec_Peak_Gen!$C$2:$F$469,4,FALSE)</f>
        <v>81.94494968</v>
      </c>
      <c r="Y143" s="7">
        <f>VLOOKUP(C143,Elec_Gen!$C$1:$R$469,16,FALSE)</f>
        <v>15040.4065</v>
      </c>
      <c r="Z143" s="7" t="str">
        <f>vlookup(C143,EVCar!$J$5:$K$64,2,false)</f>
        <v>#N/A</v>
      </c>
      <c r="AA143" s="7">
        <f t="shared" si="2"/>
        <v>1239.402288</v>
      </c>
      <c r="AB143" s="9">
        <f>HLOOKUP(B143,Temperature!A:N,18,FALSE)</f>
        <v>27.2</v>
      </c>
      <c r="AC143" s="11"/>
      <c r="AD143" s="11"/>
      <c r="AE143" s="11"/>
      <c r="AF143" s="11"/>
    </row>
    <row r="144" ht="15.75" customHeight="1">
      <c r="A144" s="7">
        <v>2013.0</v>
      </c>
      <c r="B144" s="10" t="s">
        <v>38</v>
      </c>
      <c r="C144" s="8" t="str">
        <f t="shared" si="1"/>
        <v>2013NOV</v>
      </c>
      <c r="D144" s="11">
        <v>663.361892</v>
      </c>
      <c r="E144" s="11">
        <v>2320.246053</v>
      </c>
      <c r="F144" s="11">
        <v>2983.607945</v>
      </c>
      <c r="G144" s="11">
        <v>1480.919326</v>
      </c>
      <c r="H144" s="11">
        <v>2283.4955</v>
      </c>
      <c r="I144" s="11">
        <v>5679.289209</v>
      </c>
      <c r="J144" s="11">
        <v>449.573011</v>
      </c>
      <c r="K144" s="11">
        <v>12.131358</v>
      </c>
      <c r="L144" s="11">
        <v>13.326037</v>
      </c>
      <c r="M144" s="11">
        <v>113.81951</v>
      </c>
      <c r="N144" s="11">
        <v>4.87874</v>
      </c>
      <c r="O144" s="11">
        <v>135.364727</v>
      </c>
      <c r="P144" s="11">
        <v>205.630032</v>
      </c>
      <c r="Q144" s="11">
        <v>13362.035395</v>
      </c>
      <c r="R144" s="11">
        <v>140.856919</v>
      </c>
      <c r="S144" s="11">
        <v>13502.892314</v>
      </c>
      <c r="T144" s="11" t="str">
        <f>VLOOKUP(C144,Thai_Pop!$C$1:$I$2479,6,FALSE)</f>
        <v>#N/A</v>
      </c>
      <c r="U144" s="11" t="str">
        <f>VLOOKUP(C144,Thai_Pop!$C$1:$I$2479,7,FALSE)</f>
        <v>#N/A</v>
      </c>
      <c r="V144" s="7" t="str">
        <f>VLOOKUP(C144,GDP!$C$1:$AD$131,26,FALSE)</f>
        <v>#N/A</v>
      </c>
      <c r="W144" s="7">
        <f>VLOOKUP(C144,Elec_Peak_Gen!$C$2:$F$469,2,FALSE)</f>
        <v>24251.18</v>
      </c>
      <c r="X144" s="7">
        <f>VLOOKUP(C144,Elec_Peak_Gen!$C$2:$F$469,4,FALSE)</f>
        <v>81.065538</v>
      </c>
      <c r="Y144" s="7">
        <f>VLOOKUP(C144,Elec_Gen!$C$1:$R$469,16,FALSE)</f>
        <v>14642.2227</v>
      </c>
      <c r="Z144" s="7" t="str">
        <f>vlookup(C144,EVCar!$J$5:$K$64,2,false)</f>
        <v>#N/A</v>
      </c>
      <c r="AA144" s="7">
        <f t="shared" si="2"/>
        <v>1139.33039</v>
      </c>
      <c r="AB144" s="9">
        <f>HLOOKUP(B144,Temperature!A:N,18,FALSE)</f>
        <v>26.4</v>
      </c>
      <c r="AC144" s="11"/>
      <c r="AD144" s="11"/>
      <c r="AE144" s="11"/>
      <c r="AF144" s="11"/>
    </row>
    <row r="145" ht="15.75" customHeight="1">
      <c r="A145" s="7">
        <v>2013.0</v>
      </c>
      <c r="B145" s="10" t="s">
        <v>39</v>
      </c>
      <c r="C145" s="8" t="str">
        <f t="shared" si="1"/>
        <v>2013DEC</v>
      </c>
      <c r="D145" s="11">
        <v>638.566575</v>
      </c>
      <c r="E145" s="11">
        <v>2050.713631</v>
      </c>
      <c r="F145" s="11">
        <v>2689.280206</v>
      </c>
      <c r="G145" s="11">
        <v>1353.391931</v>
      </c>
      <c r="H145" s="11">
        <v>1998.812628</v>
      </c>
      <c r="I145" s="11">
        <v>5109.438664</v>
      </c>
      <c r="J145" s="11">
        <v>399.893543</v>
      </c>
      <c r="K145" s="11">
        <v>10.779515</v>
      </c>
      <c r="L145" s="11">
        <v>26.231892</v>
      </c>
      <c r="M145" s="11">
        <v>106.886265</v>
      </c>
      <c r="N145" s="11">
        <v>2.34012</v>
      </c>
      <c r="O145" s="11">
        <v>139.296364</v>
      </c>
      <c r="P145" s="11">
        <v>212.943171</v>
      </c>
      <c r="Q145" s="11">
        <v>12049.294299</v>
      </c>
      <c r="R145" s="11">
        <v>145.363261</v>
      </c>
      <c r="S145" s="11">
        <v>12194.65756</v>
      </c>
      <c r="T145" s="11">
        <f>VLOOKUP(C145,Thai_Pop!$C$1:$I$2479,6,FALSE)</f>
        <v>64785909</v>
      </c>
      <c r="U145" s="11">
        <f>VLOOKUP(C145,Thai_Pop!$C$1:$I$2479,7,FALSE)</f>
        <v>23466417</v>
      </c>
      <c r="V145" s="7">
        <f>VLOOKUP(C145,GDP!$C$1:$AD$131,26,FALSE)</f>
        <v>3309452</v>
      </c>
      <c r="W145" s="7">
        <f>VLOOKUP(C145,Elec_Peak_Gen!$C$2:$F$469,2,FALSE)</f>
        <v>22905.22</v>
      </c>
      <c r="X145" s="7">
        <f>VLOOKUP(C145,Elec_Peak_Gen!$C$2:$F$469,4,FALSE)</f>
        <v>72.98733816</v>
      </c>
      <c r="Y145" s="7">
        <f>VLOOKUP(C145,Elec_Gen!$C$1:$R$469,16,FALSE)</f>
        <v>13129.82005</v>
      </c>
      <c r="Z145" s="7" t="str">
        <f>vlookup(C145,EVCar!$J$5:$K$64,2,false)</f>
        <v>#N/A</v>
      </c>
      <c r="AA145" s="7">
        <f t="shared" si="2"/>
        <v>935.162487</v>
      </c>
      <c r="AB145" s="9">
        <f>HLOOKUP(B145,Temperature!A:N,18,FALSE)</f>
        <v>25.3</v>
      </c>
      <c r="AC145" s="11"/>
      <c r="AD145" s="11"/>
      <c r="AE145" s="11"/>
      <c r="AF145" s="11"/>
    </row>
    <row r="146" ht="15.75" customHeight="1">
      <c r="A146" s="7">
        <v>2014.0</v>
      </c>
      <c r="B146" s="10" t="s">
        <v>28</v>
      </c>
      <c r="C146" s="8" t="str">
        <f t="shared" si="1"/>
        <v>2014JAN</v>
      </c>
      <c r="D146" s="11">
        <v>602.410606</v>
      </c>
      <c r="E146" s="11">
        <v>1884.427578</v>
      </c>
      <c r="F146" s="11">
        <v>2486.838184</v>
      </c>
      <c r="G146" s="11">
        <v>1280.008942</v>
      </c>
      <c r="H146" s="11">
        <v>1982.229664</v>
      </c>
      <c r="I146" s="11">
        <v>5247.696991</v>
      </c>
      <c r="J146" s="11">
        <v>394.897637</v>
      </c>
      <c r="K146" s="11">
        <v>10.008948</v>
      </c>
      <c r="L146" s="11">
        <v>50.770889</v>
      </c>
      <c r="M146" s="11">
        <v>103.196455</v>
      </c>
      <c r="N146" s="11">
        <v>5.99351</v>
      </c>
      <c r="O146" s="11">
        <v>147.801364</v>
      </c>
      <c r="P146" s="11">
        <v>216.054817</v>
      </c>
      <c r="Q146" s="11">
        <v>11925.497401</v>
      </c>
      <c r="R146" s="11">
        <v>142.940125</v>
      </c>
      <c r="S146" s="11">
        <v>12068.437526</v>
      </c>
      <c r="T146" s="11" t="str">
        <f>VLOOKUP(C146,Thai_Pop!$C$1:$I$2479,6,FALSE)</f>
        <v>#N/A</v>
      </c>
      <c r="U146" s="11" t="str">
        <f>VLOOKUP(C146,Thai_Pop!$C$1:$I$2479,7,FALSE)</f>
        <v>#N/A</v>
      </c>
      <c r="V146" s="7" t="str">
        <f>VLOOKUP(C146,GDP!$C$1:$AD$131,26,FALSE)</f>
        <v>#N/A</v>
      </c>
      <c r="W146" s="7">
        <f>VLOOKUP(C146,Elec_Peak_Gen!$C$2:$F$469,2,FALSE)</f>
        <v>22556.93</v>
      </c>
      <c r="X146" s="7">
        <f>VLOOKUP(C146,Elec_Peak_Gen!$C$2:$F$469,4,FALSE)</f>
        <v>75.58562775</v>
      </c>
      <c r="Y146" s="7">
        <f>VLOOKUP(C146,Elec_Gen!$C$1:$R$469,16,FALSE)</f>
        <v>13424.31544</v>
      </c>
      <c r="Z146" s="7" t="str">
        <f>vlookup(C146,EVCar!$J$5:$K$64,2,false)</f>
        <v>#N/A</v>
      </c>
      <c r="AA146" s="7">
        <f t="shared" si="2"/>
        <v>1355.877918</v>
      </c>
      <c r="AB146" s="9">
        <f>HLOOKUP(B146,Temperature!A:N,18,FALSE)</f>
        <v>25.4</v>
      </c>
      <c r="AC146" s="11"/>
      <c r="AD146" s="11"/>
      <c r="AE146" s="11"/>
      <c r="AF146" s="11"/>
    </row>
    <row r="147" ht="15.75" customHeight="1">
      <c r="A147" s="7">
        <v>2014.0</v>
      </c>
      <c r="B147" s="10" t="s">
        <v>29</v>
      </c>
      <c r="C147" s="8" t="str">
        <f t="shared" si="1"/>
        <v>2014FEB</v>
      </c>
      <c r="D147" s="11">
        <v>597.506893</v>
      </c>
      <c r="E147" s="11">
        <v>1939.853715</v>
      </c>
      <c r="F147" s="11">
        <v>2537.360608</v>
      </c>
      <c r="G147" s="11">
        <v>1303.677823</v>
      </c>
      <c r="H147" s="11">
        <v>2029.104832</v>
      </c>
      <c r="I147" s="11">
        <v>5242.599576</v>
      </c>
      <c r="J147" s="11">
        <v>409.121495</v>
      </c>
      <c r="K147" s="11">
        <v>10.446931</v>
      </c>
      <c r="L147" s="11">
        <v>57.70655</v>
      </c>
      <c r="M147" s="11">
        <v>101.487557</v>
      </c>
      <c r="N147" s="11">
        <v>8.99155</v>
      </c>
      <c r="O147" s="11">
        <v>149.069491</v>
      </c>
      <c r="P147" s="11">
        <v>196.735311</v>
      </c>
      <c r="Q147" s="11">
        <v>12046.301724</v>
      </c>
      <c r="R147" s="11">
        <v>119.940117</v>
      </c>
      <c r="S147" s="11">
        <v>12166.241841</v>
      </c>
      <c r="T147" s="11" t="str">
        <f>VLOOKUP(C147,Thai_Pop!$C$1:$I$2479,6,FALSE)</f>
        <v>#N/A</v>
      </c>
      <c r="U147" s="11" t="str">
        <f>VLOOKUP(C147,Thai_Pop!$C$1:$I$2479,7,FALSE)</f>
        <v>#N/A</v>
      </c>
      <c r="V147" s="7" t="str">
        <f>VLOOKUP(C147,GDP!$C$1:$AD$131,26,FALSE)</f>
        <v>#N/A</v>
      </c>
      <c r="W147" s="7">
        <f>VLOOKUP(C147,Elec_Peak_Gen!$C$2:$F$469,2,FALSE)</f>
        <v>23658.59</v>
      </c>
      <c r="X147" s="7">
        <f>VLOOKUP(C147,Elec_Peak_Gen!$C$2:$F$469,4,FALSE)</f>
        <v>81.52790374</v>
      </c>
      <c r="Y147" s="7">
        <f>VLOOKUP(C147,Elec_Gen!$C$1:$R$469,16,FALSE)</f>
        <v>13622.46773</v>
      </c>
      <c r="Z147" s="7" t="str">
        <f>vlookup(C147,EVCar!$J$5:$K$64,2,false)</f>
        <v>#N/A</v>
      </c>
      <c r="AA147" s="7">
        <f t="shared" si="2"/>
        <v>1456.225889</v>
      </c>
      <c r="AB147" s="9">
        <f>HLOOKUP(B147,Temperature!A:N,18,FALSE)</f>
        <v>26.8</v>
      </c>
      <c r="AC147" s="11"/>
      <c r="AD147" s="11"/>
      <c r="AE147" s="11"/>
      <c r="AF147" s="11"/>
    </row>
    <row r="148" ht="15.75" customHeight="1">
      <c r="A148" s="7">
        <v>2014.0</v>
      </c>
      <c r="B148" s="10" t="s">
        <v>30</v>
      </c>
      <c r="C148" s="8" t="str">
        <f t="shared" si="1"/>
        <v>2014MAR</v>
      </c>
      <c r="D148" s="11">
        <v>806.067707</v>
      </c>
      <c r="E148" s="11">
        <v>2462.790894</v>
      </c>
      <c r="F148" s="11">
        <v>3268.858601</v>
      </c>
      <c r="G148" s="11">
        <v>1593.464003</v>
      </c>
      <c r="H148" s="11">
        <v>2441.330522</v>
      </c>
      <c r="I148" s="11">
        <v>6057.641625</v>
      </c>
      <c r="J148" s="11">
        <v>505.62089</v>
      </c>
      <c r="K148" s="11">
        <v>12.51644</v>
      </c>
      <c r="L148" s="11">
        <v>62.973192</v>
      </c>
      <c r="M148" s="11">
        <v>118.426744</v>
      </c>
      <c r="N148" s="11">
        <v>15.63442</v>
      </c>
      <c r="O148" s="11">
        <v>161.408509</v>
      </c>
      <c r="P148" s="11">
        <v>213.687034</v>
      </c>
      <c r="Q148" s="11">
        <v>14451.56198</v>
      </c>
      <c r="R148" s="11">
        <v>154.441281</v>
      </c>
      <c r="S148" s="11">
        <v>14606.003261</v>
      </c>
      <c r="T148" s="11" t="str">
        <f>VLOOKUP(C148,Thai_Pop!$C$1:$I$2479,6,FALSE)</f>
        <v>#N/A</v>
      </c>
      <c r="U148" s="11" t="str">
        <f>VLOOKUP(C148,Thai_Pop!$C$1:$I$2479,7,FALSE)</f>
        <v>#N/A</v>
      </c>
      <c r="V148" s="7">
        <f>VLOOKUP(C148,GDP!$C$1:$AD$131,26,FALSE)</f>
        <v>3322196</v>
      </c>
      <c r="W148" s="7">
        <f>VLOOKUP(C148,Elec_Peak_Gen!$C$2:$F$469,2,FALSE)</f>
        <v>26105.94</v>
      </c>
      <c r="X148" s="7">
        <f>VLOOKUP(C148,Elec_Peak_Gen!$C$2:$F$469,4,FALSE)</f>
        <v>81.1097627</v>
      </c>
      <c r="Y148" s="7">
        <f>VLOOKUP(C148,Elec_Gen!$C$1:$R$469,16,FALSE)</f>
        <v>16533.88226</v>
      </c>
      <c r="Z148" s="7" t="str">
        <f>vlookup(C148,EVCar!$J$5:$K$64,2,false)</f>
        <v>#N/A</v>
      </c>
      <c r="AA148" s="7">
        <f t="shared" si="2"/>
        <v>1927.879</v>
      </c>
      <c r="AB148" s="9">
        <f>HLOOKUP(B148,Temperature!A:N,18,FALSE)</f>
        <v>28.5</v>
      </c>
      <c r="AC148" s="11"/>
      <c r="AD148" s="11"/>
      <c r="AE148" s="11"/>
      <c r="AF148" s="11"/>
    </row>
    <row r="149" ht="15.75" customHeight="1">
      <c r="A149" s="7">
        <v>2014.0</v>
      </c>
      <c r="B149" s="10" t="s">
        <v>31</v>
      </c>
      <c r="C149" s="8" t="str">
        <f t="shared" si="1"/>
        <v>2014APR</v>
      </c>
      <c r="D149" s="11">
        <v>862.753297</v>
      </c>
      <c r="E149" s="11">
        <v>2723.561795</v>
      </c>
      <c r="F149" s="11">
        <v>3586.315092</v>
      </c>
      <c r="G149" s="11">
        <v>1640.513375</v>
      </c>
      <c r="H149" s="11">
        <v>2251.435858</v>
      </c>
      <c r="I149" s="11">
        <v>5402.670563</v>
      </c>
      <c r="J149" s="11">
        <v>518.648445</v>
      </c>
      <c r="K149" s="11">
        <v>12.984489</v>
      </c>
      <c r="L149" s="11">
        <v>46.773607</v>
      </c>
      <c r="M149" s="11">
        <v>113.573919</v>
      </c>
      <c r="N149" s="11">
        <v>13.91876</v>
      </c>
      <c r="O149" s="11">
        <v>130.412327</v>
      </c>
      <c r="P149" s="11">
        <v>204.743519</v>
      </c>
      <c r="Q149" s="11">
        <v>13921.989954</v>
      </c>
      <c r="R149" s="11">
        <v>153.967541</v>
      </c>
      <c r="S149" s="11">
        <v>14075.957495</v>
      </c>
      <c r="T149" s="11" t="str">
        <f>VLOOKUP(C149,Thai_Pop!$C$1:$I$2479,6,FALSE)</f>
        <v>#N/A</v>
      </c>
      <c r="U149" s="11" t="str">
        <f>VLOOKUP(C149,Thai_Pop!$C$1:$I$2479,7,FALSE)</f>
        <v>#N/A</v>
      </c>
      <c r="V149" s="7" t="str">
        <f>VLOOKUP(C149,GDP!$C$1:$AD$131,26,FALSE)</f>
        <v>#N/A</v>
      </c>
      <c r="W149" s="7">
        <f>VLOOKUP(C149,Elec_Peak_Gen!$C$2:$F$469,2,FALSE)</f>
        <v>26942.1</v>
      </c>
      <c r="X149" s="7">
        <f>VLOOKUP(C149,Elec_Peak_Gen!$C$2:$F$469,4,FALSE)</f>
        <v>77.8438353</v>
      </c>
      <c r="Y149" s="7">
        <f>VLOOKUP(C149,Elec_Gen!$C$1:$R$469,16,FALSE)</f>
        <v>15865.27466</v>
      </c>
      <c r="Z149" s="7" t="str">
        <f>vlookup(C149,EVCar!$J$5:$K$64,2,false)</f>
        <v>#N/A</v>
      </c>
      <c r="AA149" s="7">
        <f t="shared" si="2"/>
        <v>1789.317167</v>
      </c>
      <c r="AB149" s="9">
        <f>HLOOKUP(B149,Temperature!A:N,18,FALSE)</f>
        <v>29.6</v>
      </c>
      <c r="AC149" s="11"/>
      <c r="AD149" s="11"/>
      <c r="AE149" s="11"/>
      <c r="AF149" s="11"/>
    </row>
    <row r="150" ht="15.75" customHeight="1">
      <c r="A150" s="7">
        <v>2014.0</v>
      </c>
      <c r="B150" s="10" t="s">
        <v>32</v>
      </c>
      <c r="C150" s="8" t="str">
        <f t="shared" si="1"/>
        <v>2014MAY</v>
      </c>
      <c r="D150" s="11">
        <v>925.965734</v>
      </c>
      <c r="E150" s="11">
        <v>2976.837828</v>
      </c>
      <c r="F150" s="11">
        <v>3902.803562</v>
      </c>
      <c r="G150" s="11">
        <v>1771.277035</v>
      </c>
      <c r="H150" s="11">
        <v>2521.053071</v>
      </c>
      <c r="I150" s="11">
        <v>6071.183726</v>
      </c>
      <c r="J150" s="11">
        <v>525.054551</v>
      </c>
      <c r="K150" s="11">
        <v>14.772469</v>
      </c>
      <c r="L150" s="11">
        <v>25.677143</v>
      </c>
      <c r="M150" s="11">
        <v>124.718134</v>
      </c>
      <c r="N150" s="11">
        <v>8.06071</v>
      </c>
      <c r="O150" s="11">
        <v>154.268291</v>
      </c>
      <c r="P150" s="11">
        <v>209.840457</v>
      </c>
      <c r="Q150" s="11">
        <v>15328.709149</v>
      </c>
      <c r="R150" s="11">
        <v>162.670249</v>
      </c>
      <c r="S150" s="11">
        <v>15491.379398</v>
      </c>
      <c r="T150" s="11" t="str">
        <f>VLOOKUP(C150,Thai_Pop!$C$1:$I$2479,6,FALSE)</f>
        <v>#N/A</v>
      </c>
      <c r="U150" s="11" t="str">
        <f>VLOOKUP(C150,Thai_Pop!$C$1:$I$2479,7,FALSE)</f>
        <v>#N/A</v>
      </c>
      <c r="V150" s="7" t="str">
        <f>VLOOKUP(C150,GDP!$C$1:$AD$131,26,FALSE)</f>
        <v>#N/A</v>
      </c>
      <c r="W150" s="7">
        <f>VLOOKUP(C150,Elec_Peak_Gen!$C$2:$F$469,2,FALSE)</f>
        <v>26473.3</v>
      </c>
      <c r="X150" s="7">
        <f>VLOOKUP(C150,Elec_Peak_Gen!$C$2:$F$469,4,FALSE)</f>
        <v>83.3398419</v>
      </c>
      <c r="Y150" s="7">
        <f>VLOOKUP(C150,Elec_Gen!$C$1:$R$469,16,FALSE)</f>
        <v>17223.62439</v>
      </c>
      <c r="Z150" s="7" t="str">
        <f>vlookup(C150,EVCar!$J$5:$K$64,2,false)</f>
        <v>#N/A</v>
      </c>
      <c r="AA150" s="7">
        <f t="shared" si="2"/>
        <v>1732.244987</v>
      </c>
      <c r="AB150" s="9">
        <f>HLOOKUP(B150,Temperature!A:N,18,FALSE)</f>
        <v>29.1</v>
      </c>
      <c r="AC150" s="11"/>
      <c r="AD150" s="11"/>
      <c r="AE150" s="11"/>
      <c r="AF150" s="11"/>
    </row>
    <row r="151" ht="15.75" customHeight="1">
      <c r="A151" s="7">
        <v>2014.0</v>
      </c>
      <c r="B151" s="10" t="s">
        <v>33</v>
      </c>
      <c r="C151" s="8" t="str">
        <f t="shared" si="1"/>
        <v>2014JUN</v>
      </c>
      <c r="D151" s="11">
        <v>783.068259</v>
      </c>
      <c r="E151" s="11">
        <v>2848.246508</v>
      </c>
      <c r="F151" s="11">
        <v>3631.314767</v>
      </c>
      <c r="G151" s="11">
        <v>1705.391931</v>
      </c>
      <c r="H151" s="11">
        <v>2445.979124</v>
      </c>
      <c r="I151" s="11">
        <v>5915.237949</v>
      </c>
      <c r="J151" s="11">
        <v>469.187282</v>
      </c>
      <c r="K151" s="11">
        <v>13.724197</v>
      </c>
      <c r="L151" s="11">
        <v>26.112556</v>
      </c>
      <c r="M151" s="11">
        <v>120.1672</v>
      </c>
      <c r="N151" s="11">
        <v>8.22072</v>
      </c>
      <c r="O151" s="11">
        <v>145.192345</v>
      </c>
      <c r="P151" s="11">
        <v>205.723338</v>
      </c>
      <c r="Q151" s="11">
        <v>14686.251409</v>
      </c>
      <c r="R151" s="11">
        <v>150.565284</v>
      </c>
      <c r="S151" s="11">
        <v>14836.816693</v>
      </c>
      <c r="T151" s="11" t="str">
        <f>VLOOKUP(C151,Thai_Pop!$C$1:$I$2479,6,FALSE)</f>
        <v>#N/A</v>
      </c>
      <c r="U151" s="11" t="str">
        <f>VLOOKUP(C151,Thai_Pop!$C$1:$I$2479,7,FALSE)</f>
        <v>#N/A</v>
      </c>
      <c r="V151" s="7">
        <f>VLOOKUP(C151,GDP!$C$1:$AD$131,26,FALSE)</f>
        <v>3242837</v>
      </c>
      <c r="W151" s="7">
        <f>VLOOKUP(C151,Elec_Peak_Gen!$C$2:$F$469,2,FALSE)</f>
        <v>26253.29</v>
      </c>
      <c r="X151" s="7">
        <f>VLOOKUP(C151,Elec_Peak_Gen!$C$2:$F$469,4,FALSE)</f>
        <v>81.79549849</v>
      </c>
      <c r="Y151" s="7">
        <f>VLOOKUP(C151,Elec_Gen!$C$1:$R$469,16,FALSE)</f>
        <v>16199.5564</v>
      </c>
      <c r="Z151" s="7" t="str">
        <f>vlookup(C151,EVCar!$J$5:$K$64,2,false)</f>
        <v>#N/A</v>
      </c>
      <c r="AA151" s="7">
        <f t="shared" si="2"/>
        <v>1362.739709</v>
      </c>
      <c r="AB151" s="9">
        <f>HLOOKUP(B151,Temperature!A:N,18,FALSE)</f>
        <v>28.6</v>
      </c>
      <c r="AC151" s="11"/>
      <c r="AD151" s="11"/>
      <c r="AE151" s="11"/>
      <c r="AF151" s="11"/>
    </row>
    <row r="152" ht="15.75" customHeight="1">
      <c r="A152" s="7">
        <v>2014.0</v>
      </c>
      <c r="B152" s="10" t="s">
        <v>34</v>
      </c>
      <c r="C152" s="8" t="str">
        <f t="shared" si="1"/>
        <v>2014JUL</v>
      </c>
      <c r="D152" s="11">
        <v>741.683261</v>
      </c>
      <c r="E152" s="11">
        <v>2754.388865</v>
      </c>
      <c r="F152" s="11">
        <v>3496.072126</v>
      </c>
      <c r="G152" s="11">
        <v>1648.531108</v>
      </c>
      <c r="H152" s="11">
        <v>2416.636664</v>
      </c>
      <c r="I152" s="11">
        <v>5971.911086</v>
      </c>
      <c r="J152" s="11">
        <v>482.990234</v>
      </c>
      <c r="K152" s="11">
        <v>13.52992</v>
      </c>
      <c r="L152" s="11">
        <v>32.391079</v>
      </c>
      <c r="M152" s="11">
        <v>120.350736</v>
      </c>
      <c r="N152" s="11">
        <v>16.95558</v>
      </c>
      <c r="O152" s="11">
        <v>148.276927</v>
      </c>
      <c r="P152" s="11">
        <v>217.047198</v>
      </c>
      <c r="Q152" s="11">
        <v>14564.692658</v>
      </c>
      <c r="R152" s="11">
        <v>134.673845</v>
      </c>
      <c r="S152" s="11">
        <v>14699.366503</v>
      </c>
      <c r="T152" s="11" t="str">
        <f>VLOOKUP(C152,Thai_Pop!$C$1:$I$2479,6,FALSE)</f>
        <v>#N/A</v>
      </c>
      <c r="U152" s="11" t="str">
        <f>VLOOKUP(C152,Thai_Pop!$C$1:$I$2479,7,FALSE)</f>
        <v>#N/A</v>
      </c>
      <c r="V152" s="7" t="str">
        <f>VLOOKUP(C152,GDP!$C$1:$AD$131,26,FALSE)</f>
        <v>#N/A</v>
      </c>
      <c r="W152" s="7">
        <f>VLOOKUP(C152,Elec_Peak_Gen!$C$2:$F$469,2,FALSE)</f>
        <v>25017.19</v>
      </c>
      <c r="X152" s="7">
        <f>VLOOKUP(C152,Elec_Peak_Gen!$C$2:$F$469,4,FALSE)</f>
        <v>82.89125814</v>
      </c>
      <c r="Y152" s="7">
        <f>VLOOKUP(C152,Elec_Gen!$C$1:$R$469,16,FALSE)</f>
        <v>16168.35172</v>
      </c>
      <c r="Z152" s="7" t="str">
        <f>vlookup(C152,EVCar!$J$5:$K$64,2,false)</f>
        <v>#N/A</v>
      </c>
      <c r="AA152" s="7">
        <f t="shared" si="2"/>
        <v>1468.985212</v>
      </c>
      <c r="AB152" s="9">
        <f>HLOOKUP(B152,Temperature!A:N,18,FALSE)</f>
        <v>28.1</v>
      </c>
      <c r="AC152" s="11"/>
      <c r="AD152" s="11"/>
      <c r="AE152" s="11"/>
      <c r="AF152" s="11"/>
    </row>
    <row r="153" ht="15.75" customHeight="1">
      <c r="A153" s="7">
        <v>2014.0</v>
      </c>
      <c r="B153" s="10" t="s">
        <v>35</v>
      </c>
      <c r="C153" s="8" t="str">
        <f t="shared" si="1"/>
        <v>2014AUG</v>
      </c>
      <c r="D153" s="11">
        <v>699.552332</v>
      </c>
      <c r="E153" s="11">
        <v>2679.757216</v>
      </c>
      <c r="F153" s="11">
        <v>3379.309548</v>
      </c>
      <c r="G153" s="11">
        <v>1625.188872</v>
      </c>
      <c r="H153" s="11">
        <v>2422.224732</v>
      </c>
      <c r="I153" s="11">
        <v>5978.321297</v>
      </c>
      <c r="J153" s="11">
        <v>488.313543</v>
      </c>
      <c r="K153" s="11">
        <v>13.221418</v>
      </c>
      <c r="L153" s="11">
        <v>25.373781</v>
      </c>
      <c r="M153" s="11">
        <v>122.882318</v>
      </c>
      <c r="N153" s="11">
        <v>20.3204</v>
      </c>
      <c r="O153" s="11">
        <v>145.620945</v>
      </c>
      <c r="P153" s="11">
        <v>225.434785</v>
      </c>
      <c r="Q153" s="11">
        <v>14446.211639</v>
      </c>
      <c r="R153" s="11">
        <v>161.917642</v>
      </c>
      <c r="S153" s="11">
        <v>14608.129281</v>
      </c>
      <c r="T153" s="11" t="str">
        <f>VLOOKUP(C153,Thai_Pop!$C$1:$I$2479,6,FALSE)</f>
        <v>#N/A</v>
      </c>
      <c r="U153" s="11" t="str">
        <f>VLOOKUP(C153,Thai_Pop!$C$1:$I$2479,7,FALSE)</f>
        <v>#N/A</v>
      </c>
      <c r="V153" s="7" t="str">
        <f>VLOOKUP(C153,GDP!$C$1:$AD$131,26,FALSE)</f>
        <v>#N/A</v>
      </c>
      <c r="W153" s="7">
        <f>VLOOKUP(C153,Elec_Peak_Gen!$C$2:$F$469,2,FALSE)</f>
        <v>24623.74</v>
      </c>
      <c r="X153" s="7">
        <f>VLOOKUP(C153,Elec_Peak_Gen!$C$2:$F$469,4,FALSE)</f>
        <v>82.86238126</v>
      </c>
      <c r="Y153" s="7">
        <f>VLOOKUP(C153,Elec_Gen!$C$1:$R$469,16,FALSE)</f>
        <v>15862.85172</v>
      </c>
      <c r="Z153" s="7" t="str">
        <f>vlookup(C153,EVCar!$J$5:$K$64,2,false)</f>
        <v>#N/A</v>
      </c>
      <c r="AA153" s="7">
        <f t="shared" si="2"/>
        <v>1254.72244</v>
      </c>
      <c r="AB153" s="9">
        <f>HLOOKUP(B153,Temperature!A:N,18,FALSE)</f>
        <v>27.9</v>
      </c>
      <c r="AC153" s="11"/>
      <c r="AD153" s="11"/>
      <c r="AE153" s="11"/>
      <c r="AF153" s="11"/>
    </row>
    <row r="154" ht="15.75" customHeight="1">
      <c r="A154" s="7">
        <v>2014.0</v>
      </c>
      <c r="B154" s="10" t="s">
        <v>36</v>
      </c>
      <c r="C154" s="8" t="str">
        <f t="shared" si="1"/>
        <v>2014SEP</v>
      </c>
      <c r="D154" s="11">
        <v>670.899347</v>
      </c>
      <c r="E154" s="11">
        <v>2566.880383</v>
      </c>
      <c r="F154" s="11">
        <v>3237.77973</v>
      </c>
      <c r="G154" s="11">
        <v>1601.780363</v>
      </c>
      <c r="H154" s="11">
        <v>2414.883544</v>
      </c>
      <c r="I154" s="11">
        <v>5915.227569</v>
      </c>
      <c r="J154" s="11">
        <v>459.331135</v>
      </c>
      <c r="K154" s="11">
        <v>12.713768</v>
      </c>
      <c r="L154" s="11">
        <v>20.23449</v>
      </c>
      <c r="M154" s="11">
        <v>119.932875</v>
      </c>
      <c r="N154" s="11">
        <v>18.27895</v>
      </c>
      <c r="O154" s="11">
        <v>141.928455</v>
      </c>
      <c r="P154" s="11">
        <v>201.208357</v>
      </c>
      <c r="Q154" s="11">
        <v>14143.299236</v>
      </c>
      <c r="R154" s="11">
        <v>140.124822</v>
      </c>
      <c r="S154" s="11">
        <v>14283.424058</v>
      </c>
      <c r="T154" s="11" t="str">
        <f>VLOOKUP(C154,Thai_Pop!$C$1:$I$2479,6,FALSE)</f>
        <v>#N/A</v>
      </c>
      <c r="U154" s="11" t="str">
        <f>VLOOKUP(C154,Thai_Pop!$C$1:$I$2479,7,FALSE)</f>
        <v>#N/A</v>
      </c>
      <c r="V154" s="7">
        <f>VLOOKUP(C154,GDP!$C$1:$AD$131,26,FALSE)</f>
        <v>3257779</v>
      </c>
      <c r="W154" s="7">
        <f>VLOOKUP(C154,Elec_Peak_Gen!$C$2:$F$469,2,FALSE)</f>
        <v>24785.24</v>
      </c>
      <c r="X154" s="7">
        <f>VLOOKUP(C154,Elec_Peak_Gen!$C$2:$F$469,4,FALSE)</f>
        <v>84.07555124</v>
      </c>
      <c r="Y154" s="7">
        <f>VLOOKUP(C154,Elec_Gen!$C$1:$R$469,16,FALSE)</f>
        <v>15657.79887</v>
      </c>
      <c r="Z154" s="7" t="str">
        <f>vlookup(C154,EVCar!$J$5:$K$64,2,false)</f>
        <v>#N/A</v>
      </c>
      <c r="AA154" s="7">
        <f t="shared" si="2"/>
        <v>1374.374813</v>
      </c>
      <c r="AB154" s="9">
        <f>HLOOKUP(B154,Temperature!A:N,18,FALSE)</f>
        <v>27.6</v>
      </c>
      <c r="AC154" s="11"/>
      <c r="AD154" s="11"/>
      <c r="AE154" s="11"/>
      <c r="AF154" s="11"/>
    </row>
    <row r="155" ht="15.75" customHeight="1">
      <c r="A155" s="7">
        <v>2014.0</v>
      </c>
      <c r="B155" s="10" t="s">
        <v>37</v>
      </c>
      <c r="C155" s="8" t="str">
        <f t="shared" si="1"/>
        <v>2014OCT</v>
      </c>
      <c r="D155" s="11">
        <v>696.842711</v>
      </c>
      <c r="E155" s="11">
        <v>2605.845597</v>
      </c>
      <c r="F155" s="11">
        <v>3302.688308</v>
      </c>
      <c r="G155" s="11">
        <v>1587.59349</v>
      </c>
      <c r="H155" s="11">
        <v>2390.40351</v>
      </c>
      <c r="I155" s="11">
        <v>6005.456106</v>
      </c>
      <c r="J155" s="11">
        <v>471.603205</v>
      </c>
      <c r="K155" s="11">
        <v>12.827206</v>
      </c>
      <c r="L155" s="11">
        <v>29.158787</v>
      </c>
      <c r="M155" s="11">
        <v>120.773611</v>
      </c>
      <c r="N155" s="11">
        <v>9.19905</v>
      </c>
      <c r="O155" s="11">
        <v>141.162164</v>
      </c>
      <c r="P155" s="11">
        <v>227.459769</v>
      </c>
      <c r="Q155" s="11">
        <v>14298.325206</v>
      </c>
      <c r="R155" s="11">
        <v>139.225371</v>
      </c>
      <c r="S155" s="11">
        <v>14437.550577</v>
      </c>
      <c r="T155" s="11" t="str">
        <f>VLOOKUP(C155,Thai_Pop!$C$1:$I$2479,6,FALSE)</f>
        <v>#N/A</v>
      </c>
      <c r="U155" s="11" t="str">
        <f>VLOOKUP(C155,Thai_Pop!$C$1:$I$2479,7,FALSE)</f>
        <v>#N/A</v>
      </c>
      <c r="V155" s="7" t="str">
        <f>VLOOKUP(C155,GDP!$C$1:$AD$131,26,FALSE)</f>
        <v>#N/A</v>
      </c>
      <c r="W155" s="7">
        <f>VLOOKUP(C155,Elec_Peak_Gen!$C$2:$F$469,2,FALSE)</f>
        <v>24181.13</v>
      </c>
      <c r="X155" s="7">
        <f>VLOOKUP(C155,Elec_Peak_Gen!$C$2:$F$469,4,FALSE)</f>
        <v>83.62667951</v>
      </c>
      <c r="Y155" s="7">
        <f>VLOOKUP(C155,Elec_Gen!$C$1:$R$469,16,FALSE)</f>
        <v>15757.18133</v>
      </c>
      <c r="Z155" s="7" t="str">
        <f>vlookup(C155,EVCar!$J$5:$K$64,2,false)</f>
        <v>#N/A</v>
      </c>
      <c r="AA155" s="7">
        <f t="shared" si="2"/>
        <v>1319.630751</v>
      </c>
      <c r="AB155" s="9">
        <f>HLOOKUP(B155,Temperature!A:N,18,FALSE)</f>
        <v>27.2</v>
      </c>
      <c r="AC155" s="11"/>
      <c r="AD155" s="11"/>
      <c r="AE155" s="11"/>
      <c r="AF155" s="11"/>
    </row>
    <row r="156" ht="15.75" customHeight="1">
      <c r="A156" s="7">
        <v>2014.0</v>
      </c>
      <c r="B156" s="10" t="s">
        <v>38</v>
      </c>
      <c r="C156" s="8" t="str">
        <f t="shared" si="1"/>
        <v>2014NOV</v>
      </c>
      <c r="D156" s="11">
        <v>666.30546</v>
      </c>
      <c r="E156" s="11">
        <v>2516.312007</v>
      </c>
      <c r="F156" s="11">
        <v>3182.617467</v>
      </c>
      <c r="G156" s="11">
        <v>1560.763205</v>
      </c>
      <c r="H156" s="11">
        <v>2372.819705</v>
      </c>
      <c r="I156" s="11">
        <v>5875.717119</v>
      </c>
      <c r="J156" s="11">
        <v>472.95291</v>
      </c>
      <c r="K156" s="11">
        <v>12.875289</v>
      </c>
      <c r="L156" s="11">
        <v>15.16438</v>
      </c>
      <c r="M156" s="11">
        <v>117.534142</v>
      </c>
      <c r="N156" s="11">
        <v>10.58134</v>
      </c>
      <c r="O156" s="11">
        <v>146.034909</v>
      </c>
      <c r="P156" s="11">
        <v>231.68</v>
      </c>
      <c r="Q156" s="11">
        <v>13998.740466</v>
      </c>
      <c r="R156" s="11">
        <v>143.490917</v>
      </c>
      <c r="S156" s="11">
        <v>14142.231383</v>
      </c>
      <c r="T156" s="11" t="str">
        <f>VLOOKUP(C156,Thai_Pop!$C$1:$I$2479,6,FALSE)</f>
        <v>#N/A</v>
      </c>
      <c r="U156" s="11" t="str">
        <f>VLOOKUP(C156,Thai_Pop!$C$1:$I$2479,7,FALSE)</f>
        <v>#N/A</v>
      </c>
      <c r="V156" s="7" t="str">
        <f>VLOOKUP(C156,GDP!$C$1:$AD$131,26,FALSE)</f>
        <v>#N/A</v>
      </c>
      <c r="W156" s="7">
        <f>VLOOKUP(C156,Elec_Peak_Gen!$C$2:$F$469,2,FALSE)</f>
        <v>24961.8</v>
      </c>
      <c r="X156" s="7">
        <f>VLOOKUP(C156,Elec_Peak_Gen!$C$2:$F$469,4,FALSE)</f>
        <v>81.3776514</v>
      </c>
      <c r="Y156" s="7">
        <f>VLOOKUP(C156,Elec_Gen!$C$1:$R$469,16,FALSE)</f>
        <v>15322.75761</v>
      </c>
      <c r="Z156" s="7" t="str">
        <f>vlookup(C156,EVCar!$J$5:$K$64,2,false)</f>
        <v>#N/A</v>
      </c>
      <c r="AA156" s="7">
        <f t="shared" si="2"/>
        <v>1180.526223</v>
      </c>
      <c r="AB156" s="9">
        <f>HLOOKUP(B156,Temperature!A:N,18,FALSE)</f>
        <v>26.4</v>
      </c>
      <c r="AC156" s="11"/>
      <c r="AD156" s="11"/>
      <c r="AE156" s="11"/>
      <c r="AF156" s="11"/>
    </row>
    <row r="157" ht="15.75" customHeight="1">
      <c r="A157" s="7">
        <v>2014.0</v>
      </c>
      <c r="B157" s="10" t="s">
        <v>39</v>
      </c>
      <c r="C157" s="8" t="str">
        <f t="shared" si="1"/>
        <v>2014DEC</v>
      </c>
      <c r="D157" s="11">
        <v>649.840354</v>
      </c>
      <c r="E157" s="11">
        <v>2331.370539</v>
      </c>
      <c r="F157" s="11">
        <v>2981.210893</v>
      </c>
      <c r="G157" s="11">
        <v>1488.738366</v>
      </c>
      <c r="H157" s="11">
        <v>2195.346513</v>
      </c>
      <c r="I157" s="11">
        <v>5473.357668</v>
      </c>
      <c r="J157" s="11">
        <v>452.758871</v>
      </c>
      <c r="K157" s="11">
        <v>12.225502</v>
      </c>
      <c r="L157" s="11">
        <v>22.004744</v>
      </c>
      <c r="M157" s="11">
        <v>113.437888</v>
      </c>
      <c r="N157" s="11">
        <v>5.28669</v>
      </c>
      <c r="O157" s="11">
        <v>149.704764</v>
      </c>
      <c r="P157" s="11">
        <v>232.705411</v>
      </c>
      <c r="Q157" s="11">
        <v>13126.77731</v>
      </c>
      <c r="R157" s="11">
        <v>143.072546</v>
      </c>
      <c r="S157" s="11">
        <v>13269.849856</v>
      </c>
      <c r="T157" s="11">
        <f>VLOOKUP(C157,Thai_Pop!$C$1:$I$2479,6,FALSE)</f>
        <v>65124716</v>
      </c>
      <c r="U157" s="11">
        <f>VLOOKUP(C157,Thai_Pop!$C$1:$I$2479,7,FALSE)</f>
        <v>24091404</v>
      </c>
      <c r="V157" s="7">
        <f>VLOOKUP(C157,GDP!$C$1:$AD$131,26,FALSE)</f>
        <v>3407492</v>
      </c>
      <c r="W157" s="7">
        <f>VLOOKUP(C157,Elec_Peak_Gen!$C$2:$F$469,2,FALSE)</f>
        <v>24493.26</v>
      </c>
      <c r="X157" s="7">
        <f>VLOOKUP(C157,Elec_Peak_Gen!$C$2:$F$469,4,FALSE)</f>
        <v>74.63739989</v>
      </c>
      <c r="Y157" s="7">
        <f>VLOOKUP(C157,Elec_Gen!$C$1:$R$469,16,FALSE)</f>
        <v>14385.83127</v>
      </c>
      <c r="Z157" s="7" t="str">
        <f>vlookup(C157,EVCar!$J$5:$K$64,2,false)</f>
        <v>#N/A</v>
      </c>
      <c r="AA157" s="7">
        <f t="shared" si="2"/>
        <v>1115.98141</v>
      </c>
      <c r="AB157" s="9">
        <f>HLOOKUP(B157,Temperature!A:N,18,FALSE)</f>
        <v>25.3</v>
      </c>
      <c r="AC157" s="11"/>
      <c r="AD157" s="11"/>
      <c r="AE157" s="11"/>
      <c r="AF157" s="11"/>
    </row>
    <row r="158" ht="15.75" customHeight="1">
      <c r="A158" s="7">
        <v>2015.0</v>
      </c>
      <c r="B158" s="10" t="s">
        <v>28</v>
      </c>
      <c r="C158" s="8" t="str">
        <f t="shared" si="1"/>
        <v>2015JAN</v>
      </c>
      <c r="D158" s="11">
        <v>609.835812</v>
      </c>
      <c r="E158" s="11">
        <v>2066.228485</v>
      </c>
      <c r="F158" s="11">
        <v>2676.064297</v>
      </c>
      <c r="G158" s="11">
        <v>1365.371145</v>
      </c>
      <c r="H158" s="11">
        <v>2082.293844</v>
      </c>
      <c r="I158" s="11">
        <v>5475.319543</v>
      </c>
      <c r="J158" s="11">
        <v>430.928465</v>
      </c>
      <c r="K158" s="11">
        <v>11.117673</v>
      </c>
      <c r="L158" s="11">
        <v>29.606737</v>
      </c>
      <c r="M158" s="11">
        <v>103.377053</v>
      </c>
      <c r="N158" s="11">
        <v>41.41593</v>
      </c>
      <c r="O158" s="11">
        <v>157.236127</v>
      </c>
      <c r="P158" s="11">
        <v>227.593812</v>
      </c>
      <c r="Q158" s="11">
        <v>12600.324626</v>
      </c>
      <c r="R158" s="11">
        <v>145.348848</v>
      </c>
      <c r="S158" s="11">
        <v>12745.673474</v>
      </c>
      <c r="T158" s="11" t="str">
        <f>VLOOKUP(C158,Thai_Pop!$C$1:$I$2479,6,FALSE)</f>
        <v>#N/A</v>
      </c>
      <c r="U158" s="11" t="str">
        <f>VLOOKUP(C158,Thai_Pop!$C$1:$I$2479,7,FALSE)</f>
        <v>#N/A</v>
      </c>
      <c r="V158" s="7" t="str">
        <f>VLOOKUP(C158,GDP!$C$1:$AD$131,26,FALSE)</f>
        <v>#N/A</v>
      </c>
      <c r="W158" s="7">
        <f>VLOOKUP(C158,Elec_Peak_Gen!$C$2:$F$469,2,FALSE)</f>
        <v>23769</v>
      </c>
      <c r="X158" s="7">
        <f>VLOOKUP(C158,Elec_Peak_Gen!$C$2:$F$469,4,FALSE)</f>
        <v>75.23306015</v>
      </c>
      <c r="Y158" s="7">
        <f>VLOOKUP(C158,Elec_Gen!$C$1:$R$469,16,FALSE)</f>
        <v>14098.24628</v>
      </c>
      <c r="Z158" s="7" t="str">
        <f>vlookup(C158,EVCar!$J$5:$K$64,2,false)</f>
        <v>#N/A</v>
      </c>
      <c r="AA158" s="7">
        <f t="shared" si="2"/>
        <v>1352.572809</v>
      </c>
      <c r="AB158" s="9">
        <f>HLOOKUP(B158,Temperature!A:N,18,FALSE)</f>
        <v>25.4</v>
      </c>
      <c r="AC158" s="11"/>
      <c r="AD158" s="11"/>
      <c r="AE158" s="11"/>
      <c r="AF158" s="11"/>
    </row>
    <row r="159" ht="15.75" customHeight="1">
      <c r="A159" s="7">
        <v>2015.0</v>
      </c>
      <c r="B159" s="10" t="s">
        <v>29</v>
      </c>
      <c r="C159" s="8" t="str">
        <f t="shared" si="1"/>
        <v>2015FEB</v>
      </c>
      <c r="D159" s="11">
        <v>583.685892</v>
      </c>
      <c r="E159" s="11">
        <v>2097.802409</v>
      </c>
      <c r="F159" s="11">
        <v>2681.488301</v>
      </c>
      <c r="G159" s="11">
        <v>1383.366886</v>
      </c>
      <c r="H159" s="11">
        <v>2122.035563</v>
      </c>
      <c r="I159" s="11">
        <v>5412.93728</v>
      </c>
      <c r="J159" s="11">
        <v>435.265133</v>
      </c>
      <c r="K159" s="11">
        <v>11.588567</v>
      </c>
      <c r="L159" s="11">
        <v>32.745523</v>
      </c>
      <c r="M159" s="11">
        <v>103.763688</v>
      </c>
      <c r="N159" s="11">
        <v>16.64048</v>
      </c>
      <c r="O159" s="11">
        <v>154.852564</v>
      </c>
      <c r="P159" s="11">
        <v>207.433607</v>
      </c>
      <c r="Q159" s="11">
        <v>12562.117592</v>
      </c>
      <c r="R159" s="11">
        <v>126.900593</v>
      </c>
      <c r="S159" s="11">
        <v>12689.018185</v>
      </c>
      <c r="T159" s="11" t="str">
        <f>VLOOKUP(C159,Thai_Pop!$C$1:$I$2479,6,FALSE)</f>
        <v>#N/A</v>
      </c>
      <c r="U159" s="11" t="str">
        <f>VLOOKUP(C159,Thai_Pop!$C$1:$I$2479,7,FALSE)</f>
        <v>#N/A</v>
      </c>
      <c r="V159" s="7" t="str">
        <f>VLOOKUP(C159,GDP!$C$1:$AD$131,26,FALSE)</f>
        <v>#N/A</v>
      </c>
      <c r="W159" s="7">
        <f>VLOOKUP(C159,Elec_Peak_Gen!$C$2:$F$469,2,FALSE)</f>
        <v>24629.5</v>
      </c>
      <c r="X159" s="7">
        <f>VLOOKUP(C159,Elec_Peak_Gen!$C$2:$F$469,4,FALSE)</f>
        <v>80.14195362</v>
      </c>
      <c r="Y159" s="7">
        <f>VLOOKUP(C159,Elec_Gen!$C$1:$R$469,16,FALSE)</f>
        <v>14003.5331</v>
      </c>
      <c r="Z159" s="7" t="str">
        <f>vlookup(C159,EVCar!$J$5:$K$64,2,false)</f>
        <v>#N/A</v>
      </c>
      <c r="AA159" s="7">
        <f t="shared" si="2"/>
        <v>1314.514918</v>
      </c>
      <c r="AB159" s="9">
        <f>HLOOKUP(B159,Temperature!A:N,18,FALSE)</f>
        <v>26.8</v>
      </c>
      <c r="AC159" s="11"/>
      <c r="AD159" s="11"/>
      <c r="AE159" s="11"/>
      <c r="AF159" s="11"/>
    </row>
    <row r="160" ht="15.75" customHeight="1">
      <c r="A160" s="7">
        <v>2015.0</v>
      </c>
      <c r="B160" s="10" t="s">
        <v>30</v>
      </c>
      <c r="C160" s="8" t="str">
        <f t="shared" si="1"/>
        <v>2015MAR</v>
      </c>
      <c r="D160" s="11">
        <v>795.279505</v>
      </c>
      <c r="E160" s="11">
        <v>2682.524956</v>
      </c>
      <c r="F160" s="11">
        <v>3477.804461</v>
      </c>
      <c r="G160" s="11">
        <v>1669.819274</v>
      </c>
      <c r="H160" s="11">
        <v>2522.001293</v>
      </c>
      <c r="I160" s="11">
        <v>6191.593801</v>
      </c>
      <c r="J160" s="11">
        <v>538.598462</v>
      </c>
      <c r="K160" s="11">
        <v>11.883542</v>
      </c>
      <c r="L160" s="11">
        <v>37.272705</v>
      </c>
      <c r="M160" s="11">
        <v>120.058657</v>
      </c>
      <c r="N160" s="11">
        <v>3.5852</v>
      </c>
      <c r="O160" s="11">
        <v>172.356</v>
      </c>
      <c r="P160" s="11">
        <v>244.857418</v>
      </c>
      <c r="Q160" s="11">
        <v>14989.830813</v>
      </c>
      <c r="R160" s="11">
        <v>159.135686</v>
      </c>
      <c r="S160" s="11">
        <v>15148.966499</v>
      </c>
      <c r="T160" s="11" t="str">
        <f>VLOOKUP(C160,Thai_Pop!$C$1:$I$2479,6,FALSE)</f>
        <v>#N/A</v>
      </c>
      <c r="U160" s="11" t="str">
        <f>VLOOKUP(C160,Thai_Pop!$C$1:$I$2479,7,FALSE)</f>
        <v>#N/A</v>
      </c>
      <c r="V160" s="7">
        <f>VLOOKUP(C160,GDP!$C$1:$AD$131,26,FALSE)</f>
        <v>3431888</v>
      </c>
      <c r="W160" s="7">
        <f>VLOOKUP(C160,Elec_Peak_Gen!$C$2:$F$469,2,FALSE)</f>
        <v>26072.1</v>
      </c>
      <c r="X160" s="7">
        <f>VLOOKUP(C160,Elec_Peak_Gen!$C$2:$F$469,4,FALSE)</f>
        <v>82.74505504</v>
      </c>
      <c r="Y160" s="7">
        <f>VLOOKUP(C160,Elec_Gen!$C$1:$R$469,16,FALSE)</f>
        <v>16846.72446</v>
      </c>
      <c r="Z160" s="7" t="str">
        <f>vlookup(C160,EVCar!$J$5:$K$64,2,false)</f>
        <v>#N/A</v>
      </c>
      <c r="AA160" s="7">
        <f t="shared" si="2"/>
        <v>1697.757956</v>
      </c>
      <c r="AB160" s="9">
        <f>HLOOKUP(B160,Temperature!A:N,18,FALSE)</f>
        <v>28.5</v>
      </c>
      <c r="AC160" s="11"/>
      <c r="AD160" s="11"/>
      <c r="AE160" s="11"/>
      <c r="AF160" s="11"/>
    </row>
    <row r="161" ht="15.75" customHeight="1">
      <c r="A161" s="7">
        <v>2015.0</v>
      </c>
      <c r="B161" s="10" t="s">
        <v>31</v>
      </c>
      <c r="C161" s="8" t="str">
        <f t="shared" si="1"/>
        <v>2015APR</v>
      </c>
      <c r="D161" s="11">
        <v>823.63664</v>
      </c>
      <c r="E161" s="11">
        <v>2785.928676</v>
      </c>
      <c r="F161" s="11">
        <v>3609.565316</v>
      </c>
      <c r="G161" s="11">
        <v>1656.259034</v>
      </c>
      <c r="H161" s="11">
        <v>2289.495814</v>
      </c>
      <c r="I161" s="11">
        <v>5477.097779</v>
      </c>
      <c r="J161" s="11">
        <v>523.315251</v>
      </c>
      <c r="K161" s="11">
        <v>17.757686</v>
      </c>
      <c r="L161" s="11">
        <v>33.291253</v>
      </c>
      <c r="M161" s="11">
        <v>113.97847</v>
      </c>
      <c r="N161" s="11">
        <v>3.812213</v>
      </c>
      <c r="O161" s="11">
        <v>148.218327</v>
      </c>
      <c r="P161" s="11">
        <v>220.668405</v>
      </c>
      <c r="Q161" s="11">
        <v>14093.459548</v>
      </c>
      <c r="R161" s="11">
        <v>162.382602</v>
      </c>
      <c r="S161" s="11">
        <v>14255.84215</v>
      </c>
      <c r="T161" s="11" t="str">
        <f>VLOOKUP(C161,Thai_Pop!$C$1:$I$2479,6,FALSE)</f>
        <v>#N/A</v>
      </c>
      <c r="U161" s="11" t="str">
        <f>VLOOKUP(C161,Thai_Pop!$C$1:$I$2479,7,FALSE)</f>
        <v>#N/A</v>
      </c>
      <c r="V161" s="7" t="str">
        <f>VLOOKUP(C161,GDP!$C$1:$AD$131,26,FALSE)</f>
        <v>#N/A</v>
      </c>
      <c r="W161" s="7">
        <f>VLOOKUP(C161,Elec_Peak_Gen!$C$2:$F$469,2,FALSE)</f>
        <v>27139</v>
      </c>
      <c r="X161" s="7">
        <f>VLOOKUP(C161,Elec_Peak_Gen!$C$2:$F$469,4,FALSE)</f>
        <v>77.4331634</v>
      </c>
      <c r="Y161" s="7">
        <f>VLOOKUP(C161,Elec_Gen!$C$1:$R$469,16,FALSE)</f>
        <v>15956.75509</v>
      </c>
      <c r="Z161" s="7" t="str">
        <f>vlookup(C161,EVCar!$J$5:$K$64,2,false)</f>
        <v>#N/A</v>
      </c>
      <c r="AA161" s="7">
        <f t="shared" si="2"/>
        <v>1700.912944</v>
      </c>
      <c r="AB161" s="9">
        <f>HLOOKUP(B161,Temperature!A:N,18,FALSE)</f>
        <v>29.6</v>
      </c>
      <c r="AC161" s="11"/>
      <c r="AD161" s="11"/>
      <c r="AE161" s="11"/>
      <c r="AF161" s="11"/>
    </row>
    <row r="162" ht="15.75" customHeight="1">
      <c r="A162" s="7">
        <v>2015.0</v>
      </c>
      <c r="B162" s="10" t="s">
        <v>32</v>
      </c>
      <c r="C162" s="8" t="str">
        <f t="shared" si="1"/>
        <v>2015MAY</v>
      </c>
      <c r="D162" s="11">
        <v>895.406386</v>
      </c>
      <c r="E162" s="11">
        <v>3087.852311</v>
      </c>
      <c r="F162" s="11">
        <v>3983.258697</v>
      </c>
      <c r="G162" s="11">
        <v>1811.358758</v>
      </c>
      <c r="H162" s="11">
        <v>2618.890605</v>
      </c>
      <c r="I162" s="11">
        <v>6172.677183</v>
      </c>
      <c r="J162" s="11">
        <v>557.191538</v>
      </c>
      <c r="K162" s="11">
        <v>16.614656</v>
      </c>
      <c r="L162" s="11">
        <v>31.559815</v>
      </c>
      <c r="M162" s="11">
        <v>123.751853</v>
      </c>
      <c r="N162" s="11">
        <v>7.213175</v>
      </c>
      <c r="O162" s="11">
        <v>163.187091</v>
      </c>
      <c r="P162" s="11">
        <v>224.701732</v>
      </c>
      <c r="Q162" s="11">
        <v>15710.405103</v>
      </c>
      <c r="R162" s="11">
        <v>171.514539</v>
      </c>
      <c r="S162" s="11">
        <v>15881.919642</v>
      </c>
      <c r="T162" s="11" t="str">
        <f>VLOOKUP(C162,Thai_Pop!$C$1:$I$2479,6,FALSE)</f>
        <v>#N/A</v>
      </c>
      <c r="U162" s="11" t="str">
        <f>VLOOKUP(C162,Thai_Pop!$C$1:$I$2479,7,FALSE)</f>
        <v>#N/A</v>
      </c>
      <c r="V162" s="7" t="str">
        <f>VLOOKUP(C162,GDP!$C$1:$AD$131,26,FALSE)</f>
        <v>#N/A</v>
      </c>
      <c r="W162" s="7">
        <f>VLOOKUP(C162,Elec_Peak_Gen!$C$2:$F$469,2,FALSE)</f>
        <v>27198.4</v>
      </c>
      <c r="X162" s="7">
        <f>VLOOKUP(C162,Elec_Peak_Gen!$C$2:$F$469,4,FALSE)</f>
        <v>83.46079425</v>
      </c>
      <c r="Y162" s="7">
        <f>VLOOKUP(C162,Elec_Gen!$C$1:$R$469,16,FALSE)</f>
        <v>17711.15412</v>
      </c>
      <c r="Z162" s="7" t="str">
        <f>vlookup(C162,EVCar!$J$5:$K$64,2,false)</f>
        <v>#N/A</v>
      </c>
      <c r="AA162" s="7">
        <f t="shared" si="2"/>
        <v>1829.234481</v>
      </c>
      <c r="AB162" s="9">
        <f>HLOOKUP(B162,Temperature!A:N,18,FALSE)</f>
        <v>29.1</v>
      </c>
      <c r="AC162" s="11"/>
      <c r="AD162" s="11"/>
      <c r="AE162" s="11"/>
      <c r="AF162" s="11"/>
    </row>
    <row r="163" ht="15.75" customHeight="1">
      <c r="A163" s="7">
        <v>2015.0</v>
      </c>
      <c r="B163" s="10" t="s">
        <v>33</v>
      </c>
      <c r="C163" s="8" t="str">
        <f t="shared" si="1"/>
        <v>2015JUN</v>
      </c>
      <c r="D163" s="11">
        <v>789.501859</v>
      </c>
      <c r="E163" s="11">
        <v>3075.623804</v>
      </c>
      <c r="F163" s="11">
        <v>3865.125663</v>
      </c>
      <c r="G163" s="11">
        <v>1788.67298</v>
      </c>
      <c r="H163" s="11">
        <v>2531.985115</v>
      </c>
      <c r="I163" s="11">
        <v>5982.070734</v>
      </c>
      <c r="J163" s="11">
        <v>504.920732</v>
      </c>
      <c r="K163" s="11">
        <v>15.739533</v>
      </c>
      <c r="L163" s="11">
        <v>41.936042</v>
      </c>
      <c r="M163" s="11">
        <v>122.09436</v>
      </c>
      <c r="N163" s="11">
        <v>3.75141</v>
      </c>
      <c r="O163" s="11">
        <v>156.515927</v>
      </c>
      <c r="P163" s="11">
        <v>220.073089</v>
      </c>
      <c r="Q163" s="11">
        <v>15232.885585</v>
      </c>
      <c r="R163" s="11">
        <v>157.37127</v>
      </c>
      <c r="S163" s="11">
        <v>15390.256855</v>
      </c>
      <c r="T163" s="11" t="str">
        <f>VLOOKUP(C163,Thai_Pop!$C$1:$I$2479,6,FALSE)</f>
        <v>#N/A</v>
      </c>
      <c r="U163" s="11" t="str">
        <f>VLOOKUP(C163,Thai_Pop!$C$1:$I$2479,7,FALSE)</f>
        <v>#N/A</v>
      </c>
      <c r="V163" s="7">
        <f>VLOOKUP(C163,GDP!$C$1:$AD$131,26,FALSE)</f>
        <v>3333291</v>
      </c>
      <c r="W163" s="7">
        <f>VLOOKUP(C163,Elec_Peak_Gen!$C$2:$F$469,2,FALSE)</f>
        <v>27345.8</v>
      </c>
      <c r="X163" s="7">
        <f>VLOOKUP(C163,Elec_Peak_Gen!$C$2:$F$469,4,FALSE)</f>
        <v>81.53044968</v>
      </c>
      <c r="Y163" s="7">
        <f>VLOOKUP(C163,Elec_Gen!$C$1:$R$469,16,FALSE)</f>
        <v>16836.4642</v>
      </c>
      <c r="Z163" s="7" t="str">
        <f>vlookup(C163,EVCar!$J$5:$K$64,2,false)</f>
        <v>#N/A</v>
      </c>
      <c r="AA163" s="7">
        <f t="shared" si="2"/>
        <v>1446.207347</v>
      </c>
      <c r="AB163" s="9">
        <f>HLOOKUP(B163,Temperature!A:N,18,FALSE)</f>
        <v>28.6</v>
      </c>
      <c r="AC163" s="11"/>
      <c r="AD163" s="11"/>
      <c r="AE163" s="11"/>
      <c r="AF163" s="11"/>
    </row>
    <row r="164" ht="15.75" customHeight="1">
      <c r="A164" s="7">
        <v>2015.0</v>
      </c>
      <c r="B164" s="10" t="s">
        <v>34</v>
      </c>
      <c r="C164" s="8" t="str">
        <f t="shared" si="1"/>
        <v>2015JUL</v>
      </c>
      <c r="D164" s="11">
        <v>759.376083</v>
      </c>
      <c r="E164" s="11">
        <v>2966.790557</v>
      </c>
      <c r="F164" s="11">
        <v>3726.16664</v>
      </c>
      <c r="G164" s="11">
        <v>1758.373346</v>
      </c>
      <c r="H164" s="11">
        <v>2547.29813</v>
      </c>
      <c r="I164" s="11">
        <v>6000.882689</v>
      </c>
      <c r="J164" s="11">
        <v>523.794568</v>
      </c>
      <c r="K164" s="11">
        <v>16.175887</v>
      </c>
      <c r="L164" s="11">
        <v>44.625343</v>
      </c>
      <c r="M164" s="11">
        <v>121.530751</v>
      </c>
      <c r="N164" s="11">
        <v>3.93812</v>
      </c>
      <c r="O164" s="11">
        <v>160.307018</v>
      </c>
      <c r="P164" s="11">
        <v>227.47034</v>
      </c>
      <c r="Q164" s="11">
        <v>15130.562832</v>
      </c>
      <c r="R164" s="11">
        <v>148.946236</v>
      </c>
      <c r="S164" s="11">
        <v>15279.509068</v>
      </c>
      <c r="T164" s="11" t="str">
        <f>VLOOKUP(C164,Thai_Pop!$C$1:$I$2479,6,FALSE)</f>
        <v>#N/A</v>
      </c>
      <c r="U164" s="11" t="str">
        <f>VLOOKUP(C164,Thai_Pop!$C$1:$I$2479,7,FALSE)</f>
        <v>#N/A</v>
      </c>
      <c r="V164" s="7" t="str">
        <f>VLOOKUP(C164,GDP!$C$1:$AD$131,26,FALSE)</f>
        <v>#N/A</v>
      </c>
      <c r="W164" s="7">
        <f>VLOOKUP(C164,Elec_Peak_Gen!$C$2:$F$469,2,FALSE)</f>
        <v>26049.5</v>
      </c>
      <c r="X164" s="7">
        <f>VLOOKUP(C164,Elec_Peak_Gen!$C$2:$F$469,4,FALSE)</f>
        <v>82.43738217</v>
      </c>
      <c r="Y164" s="7">
        <f>VLOOKUP(C164,Elec_Gen!$C$1:$R$469,16,FALSE)</f>
        <v>16722.02007</v>
      </c>
      <c r="Z164" s="7" t="str">
        <f>vlookup(C164,EVCar!$J$5:$K$64,2,false)</f>
        <v>#N/A</v>
      </c>
      <c r="AA164" s="7">
        <f t="shared" si="2"/>
        <v>1442.511004</v>
      </c>
      <c r="AB164" s="9">
        <f>HLOOKUP(B164,Temperature!A:N,18,FALSE)</f>
        <v>28.1</v>
      </c>
      <c r="AC164" s="11"/>
      <c r="AD164" s="11"/>
      <c r="AE164" s="11"/>
      <c r="AF164" s="11"/>
    </row>
    <row r="165" ht="15.75" customHeight="1">
      <c r="A165" s="7">
        <v>2015.0</v>
      </c>
      <c r="B165" s="10" t="s">
        <v>35</v>
      </c>
      <c r="C165" s="8" t="str">
        <f t="shared" si="1"/>
        <v>2015AUG</v>
      </c>
      <c r="D165" s="11">
        <v>688.605657</v>
      </c>
      <c r="E165" s="11">
        <v>2862.748265</v>
      </c>
      <c r="F165" s="11">
        <v>3551.353922</v>
      </c>
      <c r="G165" s="11">
        <v>1688.792878</v>
      </c>
      <c r="H165" s="11">
        <v>2472.888684</v>
      </c>
      <c r="I165" s="11">
        <v>5908.558037</v>
      </c>
      <c r="J165" s="11">
        <v>518.19094</v>
      </c>
      <c r="K165" s="11">
        <v>15.57708</v>
      </c>
      <c r="L165" s="11">
        <v>31.266962</v>
      </c>
      <c r="M165" s="11">
        <v>120.513561</v>
      </c>
      <c r="N165" s="11">
        <v>5.22519</v>
      </c>
      <c r="O165" s="11">
        <v>165.883418</v>
      </c>
      <c r="P165" s="11">
        <v>231.677447</v>
      </c>
      <c r="Q165" s="11">
        <v>14709.928119</v>
      </c>
      <c r="R165" s="11">
        <v>152.850792</v>
      </c>
      <c r="S165" s="11">
        <v>14862.778911</v>
      </c>
      <c r="T165" s="11" t="str">
        <f>VLOOKUP(C165,Thai_Pop!$C$1:$I$2479,6,FALSE)</f>
        <v>#N/A</v>
      </c>
      <c r="U165" s="11" t="str">
        <f>VLOOKUP(C165,Thai_Pop!$C$1:$I$2479,7,FALSE)</f>
        <v>#N/A</v>
      </c>
      <c r="V165" s="7" t="str">
        <f>VLOOKUP(C165,GDP!$C$1:$AD$131,26,FALSE)</f>
        <v>#N/A</v>
      </c>
      <c r="W165" s="7">
        <f>VLOOKUP(C165,Elec_Peak_Gen!$C$2:$F$469,2,FALSE)</f>
        <v>26027.8</v>
      </c>
      <c r="X165" s="7">
        <f>VLOOKUP(C165,Elec_Peak_Gen!$C$2:$F$469,4,FALSE)</f>
        <v>80.80337162</v>
      </c>
      <c r="Y165" s="7">
        <f>VLOOKUP(C165,Elec_Gen!$C$1:$R$469,16,FALSE)</f>
        <v>16346.30523</v>
      </c>
      <c r="Z165" s="7" t="str">
        <f>vlookup(C165,EVCar!$J$5:$K$64,2,false)</f>
        <v>#N/A</v>
      </c>
      <c r="AA165" s="7">
        <f t="shared" si="2"/>
        <v>1483.526323</v>
      </c>
      <c r="AB165" s="9">
        <f>HLOOKUP(B165,Temperature!A:N,18,FALSE)</f>
        <v>27.9</v>
      </c>
      <c r="AC165" s="11"/>
      <c r="AD165" s="11"/>
      <c r="AE165" s="11"/>
      <c r="AF165" s="11"/>
    </row>
    <row r="166" ht="15.75" customHeight="1">
      <c r="A166" s="7">
        <v>2015.0</v>
      </c>
      <c r="B166" s="10" t="s">
        <v>36</v>
      </c>
      <c r="C166" s="8" t="str">
        <f t="shared" si="1"/>
        <v>2015SEP</v>
      </c>
      <c r="D166" s="11">
        <v>678.369669</v>
      </c>
      <c r="E166" s="11">
        <v>2790.424268</v>
      </c>
      <c r="F166" s="11">
        <v>3468.793937</v>
      </c>
      <c r="G166" s="11">
        <v>1693.317904</v>
      </c>
      <c r="H166" s="11">
        <v>2450.497248</v>
      </c>
      <c r="I166" s="11">
        <v>5941.739687</v>
      </c>
      <c r="J166" s="11">
        <v>477.995145</v>
      </c>
      <c r="K166" s="11">
        <v>15.398509</v>
      </c>
      <c r="L166" s="11">
        <v>33.136769</v>
      </c>
      <c r="M166" s="11">
        <v>116.990277</v>
      </c>
      <c r="N166" s="11">
        <v>15.387665</v>
      </c>
      <c r="O166" s="11">
        <v>163.056764</v>
      </c>
      <c r="P166" s="11">
        <v>218.549192</v>
      </c>
      <c r="Q166" s="11">
        <v>14594.863097</v>
      </c>
      <c r="R166" s="11">
        <v>146.883076</v>
      </c>
      <c r="S166" s="11">
        <v>14741.746173</v>
      </c>
      <c r="T166" s="11" t="str">
        <f>VLOOKUP(C166,Thai_Pop!$C$1:$I$2479,6,FALSE)</f>
        <v>#N/A</v>
      </c>
      <c r="U166" s="11" t="str">
        <f>VLOOKUP(C166,Thai_Pop!$C$1:$I$2479,7,FALSE)</f>
        <v>#N/A</v>
      </c>
      <c r="V166" s="7">
        <f>VLOOKUP(C166,GDP!$C$1:$AD$131,26,FALSE)</f>
        <v>3416379</v>
      </c>
      <c r="W166" s="7">
        <f>VLOOKUP(C166,Elec_Peak_Gen!$C$2:$F$469,2,FALSE)</f>
        <v>25676.6</v>
      </c>
      <c r="X166" s="7">
        <f>VLOOKUP(C166,Elec_Peak_Gen!$C$2:$F$469,4,FALSE)</f>
        <v>82.83537196</v>
      </c>
      <c r="Y166" s="7">
        <f>VLOOKUP(C166,Elec_Gen!$C$1:$R$469,16,FALSE)</f>
        <v>15999.14434</v>
      </c>
      <c r="Z166" s="7" t="str">
        <f>vlookup(C166,EVCar!$J$5:$K$64,2,false)</f>
        <v>#N/A</v>
      </c>
      <c r="AA166" s="7">
        <f t="shared" si="2"/>
        <v>1257.398167</v>
      </c>
      <c r="AB166" s="9">
        <f>HLOOKUP(B166,Temperature!A:N,18,FALSE)</f>
        <v>27.6</v>
      </c>
      <c r="AC166" s="11"/>
      <c r="AD166" s="11"/>
      <c r="AE166" s="11"/>
      <c r="AF166" s="11"/>
    </row>
    <row r="167" ht="15.75" customHeight="1">
      <c r="A167" s="7">
        <v>2015.0</v>
      </c>
      <c r="B167" s="10" t="s">
        <v>37</v>
      </c>
      <c r="C167" s="8" t="str">
        <f t="shared" si="1"/>
        <v>2015OCT</v>
      </c>
      <c r="D167" s="11">
        <v>692.246208</v>
      </c>
      <c r="E167" s="11">
        <v>2765.05516</v>
      </c>
      <c r="F167" s="11">
        <v>3457.301368</v>
      </c>
      <c r="G167" s="11">
        <v>1650.396703</v>
      </c>
      <c r="H167" s="11">
        <v>2445.086435</v>
      </c>
      <c r="I167" s="11">
        <v>6066.811163</v>
      </c>
      <c r="J167" s="11">
        <v>491.849379</v>
      </c>
      <c r="K167" s="11">
        <v>15.459558</v>
      </c>
      <c r="L167" s="11">
        <v>28.993362</v>
      </c>
      <c r="M167" s="11">
        <v>120.11151</v>
      </c>
      <c r="N167" s="11">
        <v>29.687436</v>
      </c>
      <c r="O167" s="11">
        <v>171.622509</v>
      </c>
      <c r="P167" s="11">
        <v>238.237461</v>
      </c>
      <c r="Q167" s="11">
        <v>14715.556884</v>
      </c>
      <c r="R167" s="11">
        <v>149.453811</v>
      </c>
      <c r="S167" s="11">
        <v>14865.010695</v>
      </c>
      <c r="T167" s="11" t="str">
        <f>VLOOKUP(C167,Thai_Pop!$C$1:$I$2479,6,FALSE)</f>
        <v>#N/A</v>
      </c>
      <c r="U167" s="11" t="str">
        <f>VLOOKUP(C167,Thai_Pop!$C$1:$I$2479,7,FALSE)</f>
        <v>#N/A</v>
      </c>
      <c r="V167" s="7" t="str">
        <f>VLOOKUP(C167,GDP!$C$1:$AD$131,26,FALSE)</f>
        <v>#N/A</v>
      </c>
      <c r="W167" s="7">
        <f>VLOOKUP(C167,Elec_Peak_Gen!$C$2:$F$469,2,FALSE)</f>
        <v>25044.8</v>
      </c>
      <c r="X167" s="7">
        <f>VLOOKUP(C167,Elec_Peak_Gen!$C$2:$F$469,4,FALSE)</f>
        <v>83.13733033</v>
      </c>
      <c r="Y167" s="7">
        <f>VLOOKUP(C167,Elec_Gen!$C$1:$R$469,16,FALSE)</f>
        <v>16213.85116</v>
      </c>
      <c r="Z167" s="7" t="str">
        <f>vlookup(C167,EVCar!$J$5:$K$64,2,false)</f>
        <v>#N/A</v>
      </c>
      <c r="AA167" s="7">
        <f t="shared" si="2"/>
        <v>1348.840461</v>
      </c>
      <c r="AB167" s="9">
        <f>HLOOKUP(B167,Temperature!A:N,18,FALSE)</f>
        <v>27.2</v>
      </c>
      <c r="AC167" s="11"/>
      <c r="AD167" s="11"/>
      <c r="AE167" s="11"/>
      <c r="AF167" s="11"/>
    </row>
    <row r="168" ht="15.75" customHeight="1">
      <c r="A168" s="7">
        <v>2015.0</v>
      </c>
      <c r="B168" s="10" t="s">
        <v>38</v>
      </c>
      <c r="C168" s="8" t="str">
        <f t="shared" si="1"/>
        <v>2015NOV</v>
      </c>
      <c r="D168" s="11">
        <v>677.12701</v>
      </c>
      <c r="E168" s="11">
        <v>2776.595753</v>
      </c>
      <c r="F168" s="11">
        <v>3453.722763</v>
      </c>
      <c r="G168" s="11">
        <v>1665.214151</v>
      </c>
      <c r="H168" s="11">
        <v>2470.623475</v>
      </c>
      <c r="I168" s="11">
        <v>5907.867584</v>
      </c>
      <c r="J168" s="11">
        <v>500.145138</v>
      </c>
      <c r="K168" s="11">
        <v>15.850442</v>
      </c>
      <c r="L168" s="11">
        <v>22.026521</v>
      </c>
      <c r="M168" s="11">
        <v>117.421369</v>
      </c>
      <c r="N168" s="11">
        <v>24.098481</v>
      </c>
      <c r="O168" s="11">
        <v>158.6804</v>
      </c>
      <c r="P168" s="11">
        <v>235.405795</v>
      </c>
      <c r="Q168" s="11">
        <v>14571.056119</v>
      </c>
      <c r="R168" s="11">
        <v>142.645205</v>
      </c>
      <c r="S168" s="11">
        <v>14713.701324</v>
      </c>
      <c r="T168" s="11" t="str">
        <f>VLOOKUP(C168,Thai_Pop!$C$1:$I$2479,6,FALSE)</f>
        <v>#N/A</v>
      </c>
      <c r="U168" s="11" t="str">
        <f>VLOOKUP(C168,Thai_Pop!$C$1:$I$2479,7,FALSE)</f>
        <v>#N/A</v>
      </c>
      <c r="V168" s="7" t="str">
        <f>VLOOKUP(C168,GDP!$C$1:$AD$131,26,FALSE)</f>
        <v>#N/A</v>
      </c>
      <c r="W168" s="7">
        <f>VLOOKUP(C168,Elec_Peak_Gen!$C$2:$F$469,2,FALSE)</f>
        <v>25956.7</v>
      </c>
      <c r="X168" s="7">
        <f>VLOOKUP(C168,Elec_Peak_Gen!$C$2:$F$469,4,FALSE)</f>
        <v>82.08498138</v>
      </c>
      <c r="Y168" s="7">
        <f>VLOOKUP(C168,Elec_Gen!$C$1:$R$469,16,FALSE)</f>
        <v>16020.34614</v>
      </c>
      <c r="Z168" s="7" t="str">
        <f>vlookup(C168,EVCar!$J$5:$K$64,2,false)</f>
        <v>#N/A</v>
      </c>
      <c r="AA168" s="7">
        <f t="shared" si="2"/>
        <v>1306.644819</v>
      </c>
      <c r="AB168" s="9">
        <f>HLOOKUP(B168,Temperature!A:N,18,FALSE)</f>
        <v>26.4</v>
      </c>
      <c r="AC168" s="11"/>
      <c r="AD168" s="11"/>
      <c r="AE168" s="11"/>
      <c r="AF168" s="11"/>
    </row>
    <row r="169" ht="15.75" customHeight="1">
      <c r="A169" s="7">
        <v>2015.0</v>
      </c>
      <c r="B169" s="10" t="s">
        <v>39</v>
      </c>
      <c r="C169" s="8" t="str">
        <f t="shared" si="1"/>
        <v>2015DEC</v>
      </c>
      <c r="D169" s="11">
        <v>662.848844</v>
      </c>
      <c r="E169" s="11">
        <v>2672.359579</v>
      </c>
      <c r="F169" s="11">
        <v>3335.208423</v>
      </c>
      <c r="G169" s="11">
        <v>1636.619727</v>
      </c>
      <c r="H169" s="11">
        <v>2360.829395</v>
      </c>
      <c r="I169" s="11">
        <v>5681.07589</v>
      </c>
      <c r="J169" s="11">
        <v>501.815928</v>
      </c>
      <c r="K169" s="11">
        <v>15.832129</v>
      </c>
      <c r="L169" s="11">
        <v>20.217396</v>
      </c>
      <c r="M169" s="11">
        <v>117.808624</v>
      </c>
      <c r="N169" s="11">
        <v>17.391131</v>
      </c>
      <c r="O169" s="11">
        <v>173.464418</v>
      </c>
      <c r="P169" s="11">
        <v>246.730113</v>
      </c>
      <c r="Q169" s="11">
        <v>14106.993174</v>
      </c>
      <c r="R169" s="11">
        <v>151.699061</v>
      </c>
      <c r="S169" s="11">
        <v>14258.692235</v>
      </c>
      <c r="T169" s="11">
        <f>VLOOKUP(C169,Thai_Pop!$C$1:$I$2479,6,FALSE)</f>
        <v>65729098</v>
      </c>
      <c r="U169" s="11">
        <f>VLOOKUP(C169,Thai_Pop!$C$1:$I$2479,7,FALSE)</f>
        <v>24712420</v>
      </c>
      <c r="V169" s="7">
        <f>VLOOKUP(C169,GDP!$C$1:$AD$131,26,FALSE)</f>
        <v>3561922</v>
      </c>
      <c r="W169" s="7">
        <f>VLOOKUP(C169,Elec_Peak_Gen!$C$2:$F$469,2,FALSE)</f>
        <v>25722.3</v>
      </c>
      <c r="X169" s="7">
        <f>VLOOKUP(C169,Elec_Peak_Gen!$C$2:$F$469,4,FALSE)</f>
        <v>76.94575741</v>
      </c>
      <c r="Y169" s="7">
        <f>VLOOKUP(C169,Elec_Gen!$C$1:$R$469,16,FALSE)</f>
        <v>15491.87006</v>
      </c>
      <c r="Z169" s="7" t="str">
        <f>vlookup(C169,EVCar!$J$5:$K$64,2,false)</f>
        <v>#N/A</v>
      </c>
      <c r="AA169" s="7">
        <f t="shared" si="2"/>
        <v>1233.177827</v>
      </c>
      <c r="AB169" s="9">
        <f>HLOOKUP(B169,Temperature!A:N,18,FALSE)</f>
        <v>25.3</v>
      </c>
      <c r="AC169" s="11"/>
      <c r="AD169" s="11"/>
      <c r="AE169" s="11"/>
      <c r="AF169" s="11"/>
    </row>
    <row r="170" ht="15.75" customHeight="1">
      <c r="A170" s="7">
        <v>2016.0</v>
      </c>
      <c r="B170" s="10" t="s">
        <v>28</v>
      </c>
      <c r="C170" s="8" t="str">
        <f t="shared" si="1"/>
        <v>2016JAN</v>
      </c>
      <c r="D170" s="11">
        <v>657.714822</v>
      </c>
      <c r="E170" s="11">
        <v>2555.769497</v>
      </c>
      <c r="F170" s="11">
        <v>3213.484319</v>
      </c>
      <c r="G170" s="11">
        <v>1576.431773</v>
      </c>
      <c r="H170" s="11">
        <v>2263.534881</v>
      </c>
      <c r="I170" s="11">
        <v>5744.410718</v>
      </c>
      <c r="J170" s="11">
        <v>501.600996</v>
      </c>
      <c r="K170" s="11">
        <v>13.938818</v>
      </c>
      <c r="L170" s="11">
        <v>24.206988</v>
      </c>
      <c r="M170" s="11">
        <v>112.250077</v>
      </c>
      <c r="N170" s="11">
        <v>4.652426</v>
      </c>
      <c r="O170" s="11">
        <v>177.616</v>
      </c>
      <c r="P170" s="11">
        <v>248.234628</v>
      </c>
      <c r="Q170" s="11">
        <v>13880.361624</v>
      </c>
      <c r="R170" s="11">
        <v>164.635351</v>
      </c>
      <c r="S170" s="11">
        <v>14044.996975</v>
      </c>
      <c r="T170" s="11" t="str">
        <f>VLOOKUP(C170,Thai_Pop!$C$1:$I$2479,6,FALSE)</f>
        <v>#N/A</v>
      </c>
      <c r="U170" s="11" t="str">
        <f>VLOOKUP(C170,Thai_Pop!$C$1:$I$2479,7,FALSE)</f>
        <v>#N/A</v>
      </c>
      <c r="V170" s="7" t="str">
        <f>VLOOKUP(C170,GDP!$C$1:$AD$131,26,FALSE)</f>
        <v>#N/A</v>
      </c>
      <c r="W170" s="7">
        <f>VLOOKUP(C170,Elec_Peak_Gen!$C$2:$F$469,2,FALSE)</f>
        <v>25312.3</v>
      </c>
      <c r="X170" s="7">
        <f>VLOOKUP(C170,Elec_Peak_Gen!$C$2:$F$469,4,FALSE)</f>
        <v>77.09</v>
      </c>
      <c r="Y170" s="7">
        <f>VLOOKUP(C170,Elec_Gen!$C$1:$R$469,16,FALSE)</f>
        <v>15356.39765</v>
      </c>
      <c r="Z170" s="7" t="str">
        <f>vlookup(C170,EVCar!$J$5:$K$64,2,false)</f>
        <v>#N/A</v>
      </c>
      <c r="AA170" s="7">
        <f t="shared" si="2"/>
        <v>1311.400677</v>
      </c>
      <c r="AB170" s="9">
        <f>HLOOKUP(B170,Temperature!A:N,18,FALSE)</f>
        <v>25.4</v>
      </c>
      <c r="AC170" s="11"/>
      <c r="AD170" s="11"/>
      <c r="AE170" s="11"/>
      <c r="AF170" s="11"/>
    </row>
    <row r="171" ht="15.75" customHeight="1">
      <c r="A171" s="7">
        <v>2016.0</v>
      </c>
      <c r="B171" s="10" t="s">
        <v>29</v>
      </c>
      <c r="C171" s="8" t="str">
        <f t="shared" si="1"/>
        <v>2016FEB</v>
      </c>
      <c r="D171" s="11">
        <v>593.680701</v>
      </c>
      <c r="E171" s="11">
        <v>2333.348769</v>
      </c>
      <c r="F171" s="11">
        <v>2927.02947</v>
      </c>
      <c r="G171" s="11">
        <v>1475.698964</v>
      </c>
      <c r="H171" s="11">
        <v>2205.167862</v>
      </c>
      <c r="I171" s="11">
        <v>5651.989784</v>
      </c>
      <c r="J171" s="11">
        <v>473.993191</v>
      </c>
      <c r="K171" s="11">
        <v>13.989151</v>
      </c>
      <c r="L171" s="11">
        <v>25.204058</v>
      </c>
      <c r="M171" s="11">
        <v>108.6413</v>
      </c>
      <c r="N171" s="11">
        <v>7.9676</v>
      </c>
      <c r="O171" s="11">
        <v>166.965091</v>
      </c>
      <c r="P171" s="11">
        <v>232.076275</v>
      </c>
      <c r="Q171" s="11">
        <v>13288.722746</v>
      </c>
      <c r="R171" s="11">
        <v>139.901987</v>
      </c>
      <c r="S171" s="11">
        <v>13428.624733</v>
      </c>
      <c r="T171" s="11" t="str">
        <f>VLOOKUP(C171,Thai_Pop!$C$1:$I$2479,6,FALSE)</f>
        <v>#N/A</v>
      </c>
      <c r="U171" s="11" t="str">
        <f>VLOOKUP(C171,Thai_Pop!$C$1:$I$2479,7,FALSE)</f>
        <v>#N/A</v>
      </c>
      <c r="V171" s="7" t="str">
        <f>VLOOKUP(C171,GDP!$C$1:$AD$131,26,FALSE)</f>
        <v>#N/A</v>
      </c>
      <c r="W171" s="7">
        <f>VLOOKUP(C171,Elec_Peak_Gen!$C$2:$F$469,2,FALSE)</f>
        <v>25103.51</v>
      </c>
      <c r="X171" s="7">
        <f>VLOOKUP(C171,Elec_Peak_Gen!$C$2:$F$469,4,FALSE)</f>
        <v>78.91</v>
      </c>
      <c r="Y171" s="7">
        <f>VLOOKUP(C171,Elec_Gen!$C$1:$R$469,16,FALSE)</f>
        <v>14653.83694</v>
      </c>
      <c r="Z171" s="7" t="str">
        <f>vlookup(C171,EVCar!$J$5:$K$64,2,false)</f>
        <v>#N/A</v>
      </c>
      <c r="AA171" s="7">
        <f t="shared" si="2"/>
        <v>1225.212205</v>
      </c>
      <c r="AB171" s="9">
        <f>HLOOKUP(B171,Temperature!A:N,18,FALSE)</f>
        <v>26.8</v>
      </c>
      <c r="AC171" s="11"/>
      <c r="AD171" s="11"/>
      <c r="AE171" s="11"/>
      <c r="AF171" s="11"/>
    </row>
    <row r="172" ht="15.75" customHeight="1">
      <c r="A172" s="7">
        <v>2016.0</v>
      </c>
      <c r="B172" s="10" t="s">
        <v>30</v>
      </c>
      <c r="C172" s="8" t="str">
        <f t="shared" si="1"/>
        <v>2016MAR</v>
      </c>
      <c r="D172" s="11">
        <v>748.665855</v>
      </c>
      <c r="E172" s="11">
        <v>2922.648277</v>
      </c>
      <c r="F172" s="11">
        <v>3671.314132</v>
      </c>
      <c r="G172" s="11">
        <v>1754.393487</v>
      </c>
      <c r="H172" s="11">
        <v>2593.372216</v>
      </c>
      <c r="I172" s="11">
        <v>6453.022566</v>
      </c>
      <c r="J172" s="11">
        <v>575.672177</v>
      </c>
      <c r="K172" s="11">
        <v>16.781206</v>
      </c>
      <c r="L172" s="11">
        <v>30.432717</v>
      </c>
      <c r="M172" s="11">
        <v>120.639262</v>
      </c>
      <c r="N172" s="11">
        <v>8.82288</v>
      </c>
      <c r="O172" s="11">
        <v>179.496927</v>
      </c>
      <c r="P172" s="11">
        <v>246.4704</v>
      </c>
      <c r="Q172" s="11">
        <v>15650.41797</v>
      </c>
      <c r="R172" s="11">
        <v>159.474</v>
      </c>
      <c r="S172" s="11">
        <v>15809.89197</v>
      </c>
      <c r="T172" s="11" t="str">
        <f>VLOOKUP(C172,Thai_Pop!$C$1:$I$2479,6,FALSE)</f>
        <v>#N/A</v>
      </c>
      <c r="U172" s="11" t="str">
        <f>VLOOKUP(C172,Thai_Pop!$C$1:$I$2479,7,FALSE)</f>
        <v>#N/A</v>
      </c>
      <c r="V172" s="7">
        <f>VLOOKUP(C172,GDP!$C$1:$AD$131,26,FALSE)</f>
        <v>3597737</v>
      </c>
      <c r="W172" s="7">
        <f>VLOOKUP(C172,Elec_Peak_Gen!$C$2:$F$469,2,FALSE)</f>
        <v>27242</v>
      </c>
      <c r="X172" s="7">
        <f>VLOOKUP(C172,Elec_Peak_Gen!$C$2:$F$469,4,FALSE)</f>
        <v>82.53</v>
      </c>
      <c r="Y172" s="7">
        <f>VLOOKUP(C172,Elec_Gen!$C$1:$R$469,16,FALSE)</f>
        <v>17699.54586</v>
      </c>
      <c r="Z172" s="7" t="str">
        <f>vlookup(C172,EVCar!$J$5:$K$64,2,false)</f>
        <v>#N/A</v>
      </c>
      <c r="AA172" s="7">
        <f t="shared" si="2"/>
        <v>1889.653892</v>
      </c>
      <c r="AB172" s="9">
        <f>HLOOKUP(B172,Temperature!A:N,18,FALSE)</f>
        <v>28.5</v>
      </c>
      <c r="AC172" s="11"/>
      <c r="AD172" s="11"/>
      <c r="AE172" s="11"/>
      <c r="AF172" s="11"/>
    </row>
    <row r="173" ht="15.75" customHeight="1">
      <c r="A173" s="7">
        <v>2016.0</v>
      </c>
      <c r="B173" s="10" t="s">
        <v>31</v>
      </c>
      <c r="C173" s="8" t="str">
        <f t="shared" si="1"/>
        <v>2016APR</v>
      </c>
      <c r="D173" s="11">
        <v>859.758134</v>
      </c>
      <c r="E173" s="11">
        <v>3335.09408</v>
      </c>
      <c r="F173" s="11">
        <v>4194.852214</v>
      </c>
      <c r="G173" s="11">
        <v>1840.715497</v>
      </c>
      <c r="H173" s="11">
        <v>2447.199924</v>
      </c>
      <c r="I173" s="11">
        <v>5834.996551</v>
      </c>
      <c r="J173" s="11">
        <v>597.696653</v>
      </c>
      <c r="K173" s="11">
        <v>17.106376</v>
      </c>
      <c r="L173" s="11">
        <v>27.348097</v>
      </c>
      <c r="M173" s="11">
        <v>115.605876</v>
      </c>
      <c r="N173" s="11">
        <v>9.896429</v>
      </c>
      <c r="O173" s="11">
        <v>159.851691</v>
      </c>
      <c r="P173" s="11">
        <v>235.372954</v>
      </c>
      <c r="Q173" s="11">
        <v>15480.642262</v>
      </c>
      <c r="R173" s="11">
        <v>147.932103</v>
      </c>
      <c r="S173" s="11">
        <v>15628.574365</v>
      </c>
      <c r="T173" s="11" t="str">
        <f>VLOOKUP(C173,Thai_Pop!$C$1:$I$2479,6,FALSE)</f>
        <v>#N/A</v>
      </c>
      <c r="U173" s="11" t="str">
        <f>VLOOKUP(C173,Thai_Pop!$C$1:$I$2479,7,FALSE)</f>
        <v>#N/A</v>
      </c>
      <c r="V173" s="7" t="str">
        <f>VLOOKUP(C173,GDP!$C$1:$AD$131,26,FALSE)</f>
        <v>#N/A</v>
      </c>
      <c r="W173" s="7">
        <f>VLOOKUP(C173,Elec_Peak_Gen!$C$2:$F$469,2,FALSE)</f>
        <v>29403.7</v>
      </c>
      <c r="X173" s="7">
        <f>VLOOKUP(C173,Elec_Peak_Gen!$C$2:$F$469,4,FALSE)</f>
        <v>78.46</v>
      </c>
      <c r="Y173" s="7">
        <f>VLOOKUP(C173,Elec_Gen!$C$1:$R$469,16,FALSE)</f>
        <v>17530.80428</v>
      </c>
      <c r="Z173" s="7" t="str">
        <f>vlookup(C173,EVCar!$J$5:$K$64,2,false)</f>
        <v>#N/A</v>
      </c>
      <c r="AA173" s="7">
        <f t="shared" si="2"/>
        <v>1902.229914</v>
      </c>
      <c r="AB173" s="9">
        <f>HLOOKUP(B173,Temperature!A:N,18,FALSE)</f>
        <v>29.6</v>
      </c>
      <c r="AC173" s="11"/>
      <c r="AD173" s="11"/>
      <c r="AE173" s="11"/>
      <c r="AF173" s="11"/>
    </row>
    <row r="174" ht="15.75" customHeight="1">
      <c r="A174" s="7">
        <v>2016.0</v>
      </c>
      <c r="B174" s="10" t="s">
        <v>32</v>
      </c>
      <c r="C174" s="8" t="str">
        <f t="shared" si="1"/>
        <v>2016MAY</v>
      </c>
      <c r="D174" s="11">
        <v>927.456286</v>
      </c>
      <c r="E174" s="11">
        <v>3643.98259</v>
      </c>
      <c r="F174" s="11">
        <v>4571.438876</v>
      </c>
      <c r="G174" s="11">
        <v>1987.473044</v>
      </c>
      <c r="H174" s="11">
        <v>2687.583891</v>
      </c>
      <c r="I174" s="11">
        <v>6422.074362</v>
      </c>
      <c r="J174" s="11">
        <v>602.61041</v>
      </c>
      <c r="K174" s="11">
        <v>18.229254</v>
      </c>
      <c r="L174" s="11">
        <v>17.941611</v>
      </c>
      <c r="M174" s="11">
        <v>126.128025</v>
      </c>
      <c r="N174" s="11">
        <v>14.34429</v>
      </c>
      <c r="O174" s="11">
        <v>173.634182</v>
      </c>
      <c r="P174" s="11">
        <v>240.87311</v>
      </c>
      <c r="Q174" s="11">
        <v>16862.331055</v>
      </c>
      <c r="R174" s="11">
        <v>163.732227</v>
      </c>
      <c r="S174" s="11">
        <v>17026.063282</v>
      </c>
      <c r="T174" s="11" t="str">
        <f>VLOOKUP(C174,Thai_Pop!$C$1:$I$2479,6,FALSE)</f>
        <v>#N/A</v>
      </c>
      <c r="U174" s="11" t="str">
        <f>VLOOKUP(C174,Thai_Pop!$C$1:$I$2479,7,FALSE)</f>
        <v>#N/A</v>
      </c>
      <c r="V174" s="7" t="str">
        <f>VLOOKUP(C174,GDP!$C$1:$AD$131,26,FALSE)</f>
        <v>#N/A</v>
      </c>
      <c r="W174" s="7">
        <f>VLOOKUP(C174,Elec_Peak_Gen!$C$2:$F$469,2,FALSE)</f>
        <v>29618.8</v>
      </c>
      <c r="X174" s="7">
        <f>VLOOKUP(C174,Elec_Peak_Gen!$C$2:$F$469,4,FALSE)</f>
        <v>79.82</v>
      </c>
      <c r="Y174" s="7">
        <f>VLOOKUP(C174,Elec_Gen!$C$1:$R$469,16,FALSE)</f>
        <v>18543.51042</v>
      </c>
      <c r="Z174" s="7" t="str">
        <f>vlookup(C174,EVCar!$J$5:$K$64,2,false)</f>
        <v>#N/A</v>
      </c>
      <c r="AA174" s="7">
        <f t="shared" si="2"/>
        <v>1517.44714</v>
      </c>
      <c r="AB174" s="9">
        <f>HLOOKUP(B174,Temperature!A:N,18,FALSE)</f>
        <v>29.1</v>
      </c>
      <c r="AC174" s="11"/>
      <c r="AD174" s="11"/>
      <c r="AE174" s="11"/>
      <c r="AF174" s="11"/>
    </row>
    <row r="175" ht="15.75" customHeight="1">
      <c r="A175" s="7">
        <v>2016.0</v>
      </c>
      <c r="B175" s="10" t="s">
        <v>33</v>
      </c>
      <c r="C175" s="8" t="str">
        <f t="shared" si="1"/>
        <v>2016JUN</v>
      </c>
      <c r="D175" s="11">
        <v>755.178801</v>
      </c>
      <c r="E175" s="11">
        <v>3118.646327</v>
      </c>
      <c r="F175" s="11">
        <v>3873.825128</v>
      </c>
      <c r="G175" s="11">
        <v>1800.035698</v>
      </c>
      <c r="H175" s="11">
        <v>2553.565994</v>
      </c>
      <c r="I175" s="11">
        <v>6171.56531</v>
      </c>
      <c r="J175" s="11">
        <v>508.573712</v>
      </c>
      <c r="K175" s="11">
        <v>17.489433</v>
      </c>
      <c r="L175" s="11">
        <v>16.39691</v>
      </c>
      <c r="M175" s="11">
        <v>118.93057</v>
      </c>
      <c r="N175" s="11">
        <v>3.0613</v>
      </c>
      <c r="O175" s="11">
        <v>157.504164</v>
      </c>
      <c r="P175" s="11">
        <v>240.107565</v>
      </c>
      <c r="Q175" s="11">
        <v>15461.055784</v>
      </c>
      <c r="R175" s="11">
        <v>148.600323</v>
      </c>
      <c r="S175" s="11">
        <v>15609.656107</v>
      </c>
      <c r="T175" s="11" t="str">
        <f>VLOOKUP(C175,Thai_Pop!$C$1:$I$2479,6,FALSE)</f>
        <v>#N/A</v>
      </c>
      <c r="U175" s="11" t="str">
        <f>VLOOKUP(C175,Thai_Pop!$C$1:$I$2479,7,FALSE)</f>
        <v>#N/A</v>
      </c>
      <c r="V175" s="7">
        <f>VLOOKUP(C175,GDP!$C$1:$AD$131,26,FALSE)</f>
        <v>3557050</v>
      </c>
      <c r="W175" s="7">
        <f>VLOOKUP(C175,Elec_Peak_Gen!$C$2:$F$469,2,FALSE)</f>
        <v>26471</v>
      </c>
      <c r="X175" s="7">
        <f>VLOOKUP(C175,Elec_Peak_Gen!$C$2:$F$469,4,FALSE)</f>
        <v>83.25</v>
      </c>
      <c r="Y175" s="7">
        <f>VLOOKUP(C175,Elec_Gen!$C$1:$R$469,16,FALSE)</f>
        <v>16741.88806</v>
      </c>
      <c r="Z175" s="7" t="str">
        <f>vlookup(C175,EVCar!$J$5:$K$64,2,false)</f>
        <v>#N/A</v>
      </c>
      <c r="AA175" s="7">
        <f t="shared" si="2"/>
        <v>1132.231957</v>
      </c>
      <c r="AB175" s="9">
        <f>HLOOKUP(B175,Temperature!A:N,18,FALSE)</f>
        <v>28.6</v>
      </c>
      <c r="AC175" s="11"/>
      <c r="AD175" s="11"/>
      <c r="AE175" s="11"/>
      <c r="AF175" s="11"/>
    </row>
    <row r="176" ht="15.75" customHeight="1">
      <c r="A176" s="7">
        <v>2016.0</v>
      </c>
      <c r="B176" s="10" t="s">
        <v>34</v>
      </c>
      <c r="C176" s="8" t="str">
        <f t="shared" si="1"/>
        <v>2016JUL</v>
      </c>
      <c r="D176" s="11">
        <v>705.329563</v>
      </c>
      <c r="E176" s="11">
        <v>2999.511532</v>
      </c>
      <c r="F176" s="11">
        <v>3704.841095</v>
      </c>
      <c r="G176" s="11">
        <v>1742.916972</v>
      </c>
      <c r="H176" s="11">
        <v>2498.211618</v>
      </c>
      <c r="I176" s="11">
        <v>6135.488166</v>
      </c>
      <c r="J176" s="11">
        <v>535.65172</v>
      </c>
      <c r="K176" s="11">
        <v>17.542573</v>
      </c>
      <c r="L176" s="11">
        <v>21.733931</v>
      </c>
      <c r="M176" s="11">
        <v>114.980842</v>
      </c>
      <c r="N176" s="11">
        <v>4.2411</v>
      </c>
      <c r="O176" s="11">
        <v>162.910527</v>
      </c>
      <c r="P176" s="11">
        <v>243.426258</v>
      </c>
      <c r="Q176" s="11">
        <v>15181.944802</v>
      </c>
      <c r="R176" s="11">
        <v>145.721464</v>
      </c>
      <c r="S176" s="11">
        <v>15327.666266</v>
      </c>
      <c r="T176" s="11" t="str">
        <f>VLOOKUP(C176,Thai_Pop!$C$1:$I$2479,6,FALSE)</f>
        <v>#N/A</v>
      </c>
      <c r="U176" s="11" t="str">
        <f>VLOOKUP(C176,Thai_Pop!$C$1:$I$2479,7,FALSE)</f>
        <v>#N/A</v>
      </c>
      <c r="V176" s="7" t="str">
        <f>VLOOKUP(C176,GDP!$C$1:$AD$131,26,FALSE)</f>
        <v>#N/A</v>
      </c>
      <c r="W176" s="7">
        <f>VLOOKUP(C176,Elec_Peak_Gen!$C$2:$F$469,2,FALSE)</f>
        <v>25475</v>
      </c>
      <c r="X176" s="7">
        <f>VLOOKUP(C176,Elec_Peak_Gen!$C$2:$F$469,4,FALSE)</f>
        <v>83.76</v>
      </c>
      <c r="Y176" s="7">
        <f>VLOOKUP(C176,Elec_Gen!$C$1:$R$469,16,FALSE)</f>
        <v>16744.47659</v>
      </c>
      <c r="Z176" s="7" t="str">
        <f>vlookup(C176,EVCar!$J$5:$K$64,2,false)</f>
        <v>#N/A</v>
      </c>
      <c r="AA176" s="7">
        <f t="shared" si="2"/>
        <v>1416.810323</v>
      </c>
      <c r="AB176" s="9">
        <f>HLOOKUP(B176,Temperature!A:N,18,FALSE)</f>
        <v>28.1</v>
      </c>
      <c r="AC176" s="11"/>
      <c r="AD176" s="11"/>
      <c r="AE176" s="11"/>
      <c r="AF176" s="11"/>
    </row>
    <row r="177" ht="15.75" customHeight="1">
      <c r="A177" s="7">
        <v>2016.0</v>
      </c>
      <c r="B177" s="10" t="s">
        <v>35</v>
      </c>
      <c r="C177" s="8" t="str">
        <f t="shared" si="1"/>
        <v>2016AUG</v>
      </c>
      <c r="D177" s="11">
        <v>693.741006</v>
      </c>
      <c r="E177" s="11">
        <v>3141.600121</v>
      </c>
      <c r="F177" s="11">
        <v>3835.341127</v>
      </c>
      <c r="G177" s="11">
        <v>1790.833611</v>
      </c>
      <c r="H177" s="11">
        <v>2582.260697</v>
      </c>
      <c r="I177" s="11">
        <v>6306.559901</v>
      </c>
      <c r="J177" s="11">
        <v>549.423972</v>
      </c>
      <c r="K177" s="11">
        <v>18.353215</v>
      </c>
      <c r="L177" s="11">
        <v>33.705855</v>
      </c>
      <c r="M177" s="11">
        <v>118.358689</v>
      </c>
      <c r="N177" s="11">
        <v>22.61318</v>
      </c>
      <c r="O177" s="11">
        <v>166.425673</v>
      </c>
      <c r="P177" s="11">
        <v>251.010226</v>
      </c>
      <c r="Q177" s="11">
        <v>15674.886146</v>
      </c>
      <c r="R177" s="11">
        <v>144.432674</v>
      </c>
      <c r="S177" s="11">
        <v>15819.31882</v>
      </c>
      <c r="T177" s="11" t="str">
        <f>VLOOKUP(C177,Thai_Pop!$C$1:$I$2479,6,FALSE)</f>
        <v>#N/A</v>
      </c>
      <c r="U177" s="11" t="str">
        <f>VLOOKUP(C177,Thai_Pop!$C$1:$I$2479,7,FALSE)</f>
        <v>#N/A</v>
      </c>
      <c r="V177" s="7" t="str">
        <f>VLOOKUP(C177,GDP!$C$1:$AD$131,26,FALSE)</f>
        <v>#N/A</v>
      </c>
      <c r="W177" s="7">
        <f>VLOOKUP(C177,Elec_Peak_Gen!$C$2:$F$469,2,FALSE)</f>
        <v>26329</v>
      </c>
      <c r="X177" s="7">
        <f>VLOOKUP(C177,Elec_Peak_Gen!$C$2:$F$469,4,FALSE)</f>
        <v>83.57</v>
      </c>
      <c r="Y177" s="7">
        <f>VLOOKUP(C177,Elec_Gen!$C$1:$R$469,16,FALSE)</f>
        <v>17276.67418</v>
      </c>
      <c r="Z177" s="7" t="str">
        <f>vlookup(C177,EVCar!$J$5:$K$64,2,false)</f>
        <v>#N/A</v>
      </c>
      <c r="AA177" s="7">
        <f t="shared" si="2"/>
        <v>1457.355358</v>
      </c>
      <c r="AB177" s="9">
        <f>HLOOKUP(B177,Temperature!A:N,18,FALSE)</f>
        <v>27.9</v>
      </c>
      <c r="AC177" s="11"/>
      <c r="AD177" s="11"/>
      <c r="AE177" s="11"/>
      <c r="AF177" s="11"/>
    </row>
    <row r="178" ht="15.75" customHeight="1">
      <c r="A178" s="7">
        <v>2016.0</v>
      </c>
      <c r="B178" s="10" t="s">
        <v>36</v>
      </c>
      <c r="C178" s="8" t="str">
        <f t="shared" si="1"/>
        <v>2016SEP</v>
      </c>
      <c r="D178" s="11">
        <v>673.365368</v>
      </c>
      <c r="E178" s="11">
        <v>2975.983816</v>
      </c>
      <c r="F178" s="11">
        <v>3649.349184</v>
      </c>
      <c r="G178" s="11">
        <v>1748.976591</v>
      </c>
      <c r="H178" s="11">
        <v>2515.664019</v>
      </c>
      <c r="I178" s="11">
        <v>6252.999169</v>
      </c>
      <c r="J178" s="11">
        <v>499.518804</v>
      </c>
      <c r="K178" s="11">
        <v>17.416982</v>
      </c>
      <c r="L178" s="11">
        <v>19.569939</v>
      </c>
      <c r="M178" s="11">
        <v>117.776141</v>
      </c>
      <c r="N178" s="11">
        <v>21.16165</v>
      </c>
      <c r="O178" s="11">
        <v>158.171382</v>
      </c>
      <c r="P178" s="11">
        <v>251.37947</v>
      </c>
      <c r="Q178" s="11">
        <v>15251.983331</v>
      </c>
      <c r="R178" s="11">
        <v>132.172874</v>
      </c>
      <c r="S178" s="11">
        <v>15384.156205</v>
      </c>
      <c r="T178" s="11" t="str">
        <f>VLOOKUP(C178,Thai_Pop!$C$1:$I$2479,6,FALSE)</f>
        <v>#N/A</v>
      </c>
      <c r="U178" s="11" t="str">
        <f>VLOOKUP(C178,Thai_Pop!$C$1:$I$2479,7,FALSE)</f>
        <v>#N/A</v>
      </c>
      <c r="V178" s="7">
        <f>VLOOKUP(C178,GDP!$C$1:$AD$131,26,FALSE)</f>
        <v>3628315</v>
      </c>
      <c r="W178" s="7">
        <f>VLOOKUP(C178,Elec_Peak_Gen!$C$2:$F$469,2,FALSE)</f>
        <v>25790.6</v>
      </c>
      <c r="X178" s="7">
        <f>VLOOKUP(C178,Elec_Peak_Gen!$C$2:$F$469,4,FALSE)</f>
        <v>84.32</v>
      </c>
      <c r="Y178" s="7">
        <f>VLOOKUP(C178,Elec_Gen!$C$1:$R$469,16,FALSE)</f>
        <v>16536.69989</v>
      </c>
      <c r="Z178" s="7" t="str">
        <f>vlookup(C178,EVCar!$J$5:$K$64,2,false)</f>
        <v>#N/A</v>
      </c>
      <c r="AA178" s="7">
        <f t="shared" si="2"/>
        <v>1152.54368</v>
      </c>
      <c r="AB178" s="9">
        <f>HLOOKUP(B178,Temperature!A:N,18,FALSE)</f>
        <v>27.6</v>
      </c>
      <c r="AC178" s="11"/>
      <c r="AD178" s="11"/>
      <c r="AE178" s="11"/>
      <c r="AF178" s="11"/>
    </row>
    <row r="179" ht="15.75" customHeight="1">
      <c r="A179" s="7">
        <v>2016.0</v>
      </c>
      <c r="B179" s="10" t="s">
        <v>37</v>
      </c>
      <c r="C179" s="8" t="str">
        <f t="shared" si="1"/>
        <v>2016OCT</v>
      </c>
      <c r="D179" s="11">
        <v>686.300392</v>
      </c>
      <c r="E179" s="11">
        <v>2943.101397</v>
      </c>
      <c r="F179" s="11">
        <v>3629.401789</v>
      </c>
      <c r="G179" s="11">
        <v>1718.326954</v>
      </c>
      <c r="H179" s="11">
        <v>2509.637461</v>
      </c>
      <c r="I179" s="11">
        <v>6356.621883</v>
      </c>
      <c r="J179" s="11">
        <v>504.255822</v>
      </c>
      <c r="K179" s="11">
        <v>17.473033</v>
      </c>
      <c r="L179" s="11">
        <v>14.866064</v>
      </c>
      <c r="M179" s="11">
        <v>123.924305</v>
      </c>
      <c r="N179" s="11">
        <v>19.80128</v>
      </c>
      <c r="O179" s="11">
        <v>168.809182</v>
      </c>
      <c r="P179" s="11">
        <v>257.369942</v>
      </c>
      <c r="Q179" s="11">
        <v>15320.487715</v>
      </c>
      <c r="R179" s="11">
        <v>146.599516</v>
      </c>
      <c r="S179" s="11">
        <v>15467.087231</v>
      </c>
      <c r="T179" s="11" t="str">
        <f>VLOOKUP(C179,Thai_Pop!$C$1:$I$2479,6,FALSE)</f>
        <v>#N/A</v>
      </c>
      <c r="U179" s="11" t="str">
        <f>VLOOKUP(C179,Thai_Pop!$C$1:$I$2479,7,FALSE)</f>
        <v>#N/A</v>
      </c>
      <c r="V179" s="7" t="str">
        <f>VLOOKUP(C179,GDP!$C$1:$AD$131,26,FALSE)</f>
        <v>#N/A</v>
      </c>
      <c r="W179" s="7">
        <f>VLOOKUP(C179,Elec_Peak_Gen!$C$2:$F$469,2,FALSE)</f>
        <v>26014.6</v>
      </c>
      <c r="X179" s="7">
        <f>VLOOKUP(C179,Elec_Peak_Gen!$C$2:$F$469,4,FALSE)</f>
        <v>82.19</v>
      </c>
      <c r="Y179" s="7">
        <f>VLOOKUP(C179,Elec_Gen!$C$1:$R$469,16,FALSE)</f>
        <v>16816.7746</v>
      </c>
      <c r="Z179" s="7" t="str">
        <f>vlookup(C179,EVCar!$J$5:$K$64,2,false)</f>
        <v>#N/A</v>
      </c>
      <c r="AA179" s="7">
        <f t="shared" si="2"/>
        <v>1349.687366</v>
      </c>
      <c r="AB179" s="9">
        <f>HLOOKUP(B179,Temperature!A:N,18,FALSE)</f>
        <v>27.2</v>
      </c>
      <c r="AC179" s="11"/>
      <c r="AD179" s="11"/>
      <c r="AE179" s="11"/>
      <c r="AF179" s="11"/>
    </row>
    <row r="180" ht="15.75" customHeight="1">
      <c r="A180" s="7">
        <v>2016.0</v>
      </c>
      <c r="B180" s="10" t="s">
        <v>38</v>
      </c>
      <c r="C180" s="8" t="str">
        <f t="shared" si="1"/>
        <v>2016NOV</v>
      </c>
      <c r="D180" s="11">
        <v>626.752678</v>
      </c>
      <c r="E180" s="11">
        <v>2794.628764</v>
      </c>
      <c r="F180" s="11">
        <v>3421.381442</v>
      </c>
      <c r="G180" s="11">
        <v>1666.683971</v>
      </c>
      <c r="H180" s="11">
        <v>2476.184862</v>
      </c>
      <c r="I180" s="11">
        <v>6249.176887</v>
      </c>
      <c r="J180" s="11">
        <v>495.332606</v>
      </c>
      <c r="K180" s="11">
        <v>17.020393</v>
      </c>
      <c r="L180" s="11">
        <v>10.547242</v>
      </c>
      <c r="M180" s="11">
        <v>113.65894</v>
      </c>
      <c r="N180" s="11">
        <v>8.35289</v>
      </c>
      <c r="O180" s="11">
        <v>159.613109</v>
      </c>
      <c r="P180" s="11">
        <v>251.80602</v>
      </c>
      <c r="Q180" s="11">
        <v>14869.758362</v>
      </c>
      <c r="R180" s="11">
        <v>136.70435</v>
      </c>
      <c r="S180" s="11">
        <v>15006.462712</v>
      </c>
      <c r="T180" s="11" t="str">
        <f>VLOOKUP(C180,Thai_Pop!$C$1:$I$2479,6,FALSE)</f>
        <v>#N/A</v>
      </c>
      <c r="U180" s="11" t="str">
        <f>VLOOKUP(C180,Thai_Pop!$C$1:$I$2479,7,FALSE)</f>
        <v>#N/A</v>
      </c>
      <c r="V180" s="7" t="str">
        <f>VLOOKUP(C180,GDP!$C$1:$AD$131,26,FALSE)</f>
        <v>#N/A</v>
      </c>
      <c r="W180" s="7">
        <f>VLOOKUP(C180,Elec_Peak_Gen!$C$2:$F$469,2,FALSE)</f>
        <v>26145.3</v>
      </c>
      <c r="X180" s="7">
        <f>VLOOKUP(C180,Elec_Peak_Gen!$C$2:$F$469,4,FALSE)</f>
        <v>82.15</v>
      </c>
      <c r="Y180" s="7">
        <f>VLOOKUP(C180,Elec_Gen!$C$1:$R$469,16,FALSE)</f>
        <v>16340.89028</v>
      </c>
      <c r="Z180" s="7" t="str">
        <f>vlookup(C180,EVCar!$J$5:$K$64,2,false)</f>
        <v>#N/A</v>
      </c>
      <c r="AA180" s="7">
        <f t="shared" si="2"/>
        <v>1334.427563</v>
      </c>
      <c r="AB180" s="9">
        <f>HLOOKUP(B180,Temperature!A:N,18,FALSE)</f>
        <v>26.4</v>
      </c>
      <c r="AC180" s="11"/>
      <c r="AD180" s="11"/>
      <c r="AE180" s="11"/>
      <c r="AF180" s="11"/>
    </row>
    <row r="181" ht="15.75" customHeight="1">
      <c r="A181" s="7">
        <v>2016.0</v>
      </c>
      <c r="B181" s="10" t="s">
        <v>39</v>
      </c>
      <c r="C181" s="8" t="str">
        <f t="shared" si="1"/>
        <v>2016DEC</v>
      </c>
      <c r="D181" s="11">
        <v>626.933421</v>
      </c>
      <c r="E181" s="11">
        <v>2613.15853</v>
      </c>
      <c r="F181" s="11">
        <v>3240.091951</v>
      </c>
      <c r="G181" s="11">
        <v>1604.387627</v>
      </c>
      <c r="H181" s="11">
        <v>2312.553238</v>
      </c>
      <c r="I181" s="11">
        <v>5919.658595</v>
      </c>
      <c r="J181" s="11">
        <v>482.392318</v>
      </c>
      <c r="K181" s="11">
        <v>15.844236</v>
      </c>
      <c r="L181" s="11">
        <v>25.369886</v>
      </c>
      <c r="M181" s="11">
        <v>113.34786</v>
      </c>
      <c r="N181" s="11">
        <v>13.088125</v>
      </c>
      <c r="O181" s="11">
        <v>170.223164</v>
      </c>
      <c r="P181" s="11">
        <v>264.528536</v>
      </c>
      <c r="Q181" s="11">
        <v>14161.485536</v>
      </c>
      <c r="R181" s="11">
        <v>133.448075</v>
      </c>
      <c r="S181" s="11">
        <v>14294.933611</v>
      </c>
      <c r="T181" s="11">
        <f>VLOOKUP(C181,Thai_Pop!$C$1:$I$2479,6,FALSE)</f>
        <v>65931550</v>
      </c>
      <c r="U181" s="11">
        <f>VLOOKUP(C181,Thai_Pop!$C$1:$I$2479,7,FALSE)</f>
        <v>25233077</v>
      </c>
      <c r="V181" s="7">
        <f>VLOOKUP(C181,GDP!$C$1:$AD$131,26,FALSE)</f>
        <v>3807235</v>
      </c>
      <c r="W181" s="7">
        <f>VLOOKUP(C181,Elec_Peak_Gen!$C$2:$F$469,2,FALSE)</f>
        <v>25272</v>
      </c>
      <c r="X181" s="7">
        <f>VLOOKUP(C181,Elec_Peak_Gen!$C$2:$F$469,4,FALSE)</f>
        <v>76.7</v>
      </c>
      <c r="Y181" s="7">
        <f>VLOOKUP(C181,Elec_Gen!$C$1:$R$469,16,FALSE)</f>
        <v>15412.37549</v>
      </c>
      <c r="Z181" s="7" t="str">
        <f>vlookup(C181,EVCar!$J$5:$K$64,2,false)</f>
        <v>#N/A</v>
      </c>
      <c r="AA181" s="7">
        <f t="shared" si="2"/>
        <v>1117.441874</v>
      </c>
      <c r="AB181" s="9">
        <f>HLOOKUP(B181,Temperature!A:N,18,FALSE)</f>
        <v>25.3</v>
      </c>
      <c r="AC181" s="11"/>
      <c r="AD181" s="11"/>
      <c r="AE181" s="11"/>
      <c r="AF181" s="11"/>
    </row>
    <row r="182" ht="15.75" customHeight="1">
      <c r="A182" s="7">
        <v>2017.0</v>
      </c>
      <c r="B182" s="11" t="s">
        <v>28</v>
      </c>
      <c r="C182" s="8" t="str">
        <f t="shared" si="1"/>
        <v>2017JAN</v>
      </c>
      <c r="D182" s="11">
        <v>648.051639</v>
      </c>
      <c r="E182" s="11">
        <v>2596.41434</v>
      </c>
      <c r="F182" s="11">
        <v>3244.465979</v>
      </c>
      <c r="G182" s="11">
        <v>1582.072699</v>
      </c>
      <c r="H182" s="11">
        <v>2258.482038</v>
      </c>
      <c r="I182" s="11">
        <v>5884.359951</v>
      </c>
      <c r="J182" s="11">
        <v>491.787485</v>
      </c>
      <c r="K182" s="11">
        <v>15.838842</v>
      </c>
      <c r="L182" s="11">
        <v>41.873083</v>
      </c>
      <c r="M182" s="11">
        <v>108.177939</v>
      </c>
      <c r="N182" s="11">
        <v>1.51466</v>
      </c>
      <c r="O182" s="11">
        <v>176.001036</v>
      </c>
      <c r="P182" s="11">
        <v>268.225619</v>
      </c>
      <c r="Q182" s="11">
        <v>14072.799331</v>
      </c>
      <c r="R182" s="11">
        <v>129.862077</v>
      </c>
      <c r="S182" s="11">
        <v>14202.661408</v>
      </c>
      <c r="T182" s="11" t="str">
        <f>VLOOKUP(C182,Thai_Pop!$C$1:$I$2479,6,FALSE)</f>
        <v>#N/A</v>
      </c>
      <c r="U182" s="11" t="str">
        <f>VLOOKUP(C182,Thai_Pop!$C$1:$I$2479,7,FALSE)</f>
        <v>#N/A</v>
      </c>
      <c r="V182" s="7" t="str">
        <f>VLOOKUP(C182,GDP!$C$1:$AD$131,26,FALSE)</f>
        <v>#N/A</v>
      </c>
      <c r="W182" s="7">
        <f>VLOOKUP(C182,Elec_Peak_Gen!$C$2:$F$469,2,FALSE)</f>
        <v>25390.4</v>
      </c>
      <c r="X182" s="7">
        <f>VLOOKUP(C182,Elec_Peak_Gen!$C$2:$F$469,4,FALSE)</f>
        <v>76.65</v>
      </c>
      <c r="Y182" s="7">
        <f>VLOOKUP(C182,Elec_Gen!$C$1:$R$469,16,FALSE)</f>
        <v>15509.27317</v>
      </c>
      <c r="Z182" s="7" t="str">
        <f>vlookup(C182,EVCar!$J$5:$K$64,2,false)</f>
        <v>#N/A</v>
      </c>
      <c r="AA182" s="7">
        <f t="shared" si="2"/>
        <v>1306.611762</v>
      </c>
      <c r="AB182" s="9">
        <f>HLOOKUP(B182,Temperature!A:N,18,FALSE)</f>
        <v>25.4</v>
      </c>
      <c r="AC182" s="11"/>
      <c r="AD182" s="11"/>
      <c r="AE182" s="11"/>
      <c r="AF182" s="11"/>
    </row>
    <row r="183" ht="15.75" customHeight="1">
      <c r="A183" s="7">
        <v>2017.0</v>
      </c>
      <c r="B183" s="11" t="s">
        <v>29</v>
      </c>
      <c r="C183" s="8" t="str">
        <f t="shared" si="1"/>
        <v>2017FEB</v>
      </c>
      <c r="D183" s="11">
        <v>596.118708</v>
      </c>
      <c r="E183" s="11">
        <v>2428.593955</v>
      </c>
      <c r="F183" s="11">
        <v>3024.712663</v>
      </c>
      <c r="G183" s="11">
        <v>1514.153148</v>
      </c>
      <c r="H183" s="11">
        <v>2222.056088</v>
      </c>
      <c r="I183" s="11">
        <v>5761.337882</v>
      </c>
      <c r="J183" s="11">
        <v>474.158464</v>
      </c>
      <c r="K183" s="11">
        <v>14.723367</v>
      </c>
      <c r="L183" s="11">
        <v>51.976331</v>
      </c>
      <c r="M183" s="11">
        <v>104.997966</v>
      </c>
      <c r="N183" s="11">
        <v>2.647159</v>
      </c>
      <c r="O183" s="11">
        <v>171.086327</v>
      </c>
      <c r="P183" s="11">
        <v>241.524892</v>
      </c>
      <c r="Q183" s="11">
        <v>13583.374287</v>
      </c>
      <c r="R183" s="11">
        <v>130.068809</v>
      </c>
      <c r="S183" s="11">
        <v>13713.443096</v>
      </c>
      <c r="T183" s="11" t="str">
        <f>VLOOKUP(C183,Thai_Pop!$C$1:$I$2479,6,FALSE)</f>
        <v>#N/A</v>
      </c>
      <c r="U183" s="11" t="str">
        <f>VLOOKUP(C183,Thai_Pop!$C$1:$I$2479,7,FALSE)</f>
        <v>#N/A</v>
      </c>
      <c r="V183" s="7" t="str">
        <f>VLOOKUP(C183,GDP!$C$1:$AD$131,26,FALSE)</f>
        <v>#N/A</v>
      </c>
      <c r="W183" s="7">
        <f>VLOOKUP(C183,Elec_Peak_Gen!$C$2:$F$469,2,FALSE)</f>
        <v>26240</v>
      </c>
      <c r="X183" s="7">
        <f>VLOOKUP(C183,Elec_Peak_Gen!$C$2:$F$469,4,FALSE)</f>
        <v>78.89</v>
      </c>
      <c r="Y183" s="7">
        <f>VLOOKUP(C183,Elec_Gen!$C$1:$R$469,16,FALSE)</f>
        <v>14915.23154</v>
      </c>
      <c r="Z183" s="7" t="str">
        <f>vlookup(C183,EVCar!$J$5:$K$64,2,false)</f>
        <v>#N/A</v>
      </c>
      <c r="AA183" s="7">
        <f t="shared" si="2"/>
        <v>1201.788443</v>
      </c>
      <c r="AB183" s="9">
        <f>HLOOKUP(B183,Temperature!A:N,18,FALSE)</f>
        <v>26.8</v>
      </c>
      <c r="AC183" s="11"/>
      <c r="AD183" s="11"/>
      <c r="AE183" s="11"/>
      <c r="AF183" s="11"/>
    </row>
    <row r="184" ht="15.75" customHeight="1">
      <c r="A184" s="7">
        <v>2017.0</v>
      </c>
      <c r="B184" s="11" t="s">
        <v>30</v>
      </c>
      <c r="C184" s="8" t="str">
        <f t="shared" si="1"/>
        <v>2017MAR</v>
      </c>
      <c r="D184" s="11">
        <v>770.09097</v>
      </c>
      <c r="E184" s="11">
        <v>3027.264104</v>
      </c>
      <c r="F184" s="11">
        <v>3797.355074</v>
      </c>
      <c r="G184" s="11">
        <v>1799.454402</v>
      </c>
      <c r="H184" s="11">
        <v>2656.500012</v>
      </c>
      <c r="I184" s="11">
        <v>6668.845741</v>
      </c>
      <c r="J184" s="11">
        <v>576.20166</v>
      </c>
      <c r="K184" s="11">
        <v>17.931495</v>
      </c>
      <c r="L184" s="11">
        <v>55.287921</v>
      </c>
      <c r="M184" s="11">
        <v>122.145989</v>
      </c>
      <c r="N184" s="11">
        <v>4.09801</v>
      </c>
      <c r="O184" s="11">
        <v>176.5154</v>
      </c>
      <c r="P184" s="11">
        <v>262.639535</v>
      </c>
      <c r="Q184" s="11">
        <v>16136.975239</v>
      </c>
      <c r="R184" s="11">
        <v>153.107541</v>
      </c>
      <c r="S184" s="11">
        <v>16290.08278</v>
      </c>
      <c r="T184" s="11" t="str">
        <f>VLOOKUP(C184,Thai_Pop!$C$1:$I$2479,6,FALSE)</f>
        <v>#N/A</v>
      </c>
      <c r="U184" s="11" t="str">
        <f>VLOOKUP(C184,Thai_Pop!$C$1:$I$2479,7,FALSE)</f>
        <v>#N/A</v>
      </c>
      <c r="V184" s="7">
        <f>VLOOKUP(C184,GDP!$C$1:$AD$131,26,FALSE)</f>
        <v>3830606</v>
      </c>
      <c r="W184" s="7">
        <f>VLOOKUP(C184,Elec_Peak_Gen!$C$2:$F$469,2,FALSE)</f>
        <v>27326</v>
      </c>
      <c r="X184" s="7">
        <f>VLOOKUP(C184,Elec_Peak_Gen!$C$2:$F$469,4,FALSE)</f>
        <v>83.24</v>
      </c>
      <c r="Y184" s="7">
        <f>VLOOKUP(C184,Elec_Gen!$C$1:$R$469,16,FALSE)</f>
        <v>18033.04929</v>
      </c>
      <c r="Z184" s="7" t="str">
        <f>vlookup(C184,EVCar!$J$5:$K$64,2,false)</f>
        <v>#N/A</v>
      </c>
      <c r="AA184" s="7">
        <f t="shared" si="2"/>
        <v>1742.966508</v>
      </c>
      <c r="AB184" s="9">
        <f>HLOOKUP(B184,Temperature!A:N,18,FALSE)</f>
        <v>28.5</v>
      </c>
      <c r="AC184" s="11"/>
      <c r="AD184" s="11"/>
      <c r="AE184" s="11"/>
      <c r="AF184" s="11"/>
    </row>
    <row r="185" ht="15.75" customHeight="1">
      <c r="A185" s="7">
        <v>2017.0</v>
      </c>
      <c r="B185" s="11" t="s">
        <v>31</v>
      </c>
      <c r="C185" s="8" t="str">
        <f t="shared" si="1"/>
        <v>2017APR</v>
      </c>
      <c r="D185" s="11">
        <v>816.551141</v>
      </c>
      <c r="E185" s="11">
        <v>3187.678887</v>
      </c>
      <c r="F185" s="11">
        <v>4004.230028</v>
      </c>
      <c r="G185" s="11">
        <v>1781.308378</v>
      </c>
      <c r="H185" s="11">
        <v>2384.60491</v>
      </c>
      <c r="I185" s="11">
        <v>5842.244802</v>
      </c>
      <c r="J185" s="11">
        <v>564.529657</v>
      </c>
      <c r="K185" s="11">
        <v>17.329059</v>
      </c>
      <c r="L185" s="11">
        <v>36.752414</v>
      </c>
      <c r="M185" s="11">
        <v>114.652495</v>
      </c>
      <c r="N185" s="11">
        <v>6.595339</v>
      </c>
      <c r="O185" s="11">
        <v>167.742727</v>
      </c>
      <c r="P185" s="11">
        <v>255.42546</v>
      </c>
      <c r="Q185" s="11">
        <v>15175.415269</v>
      </c>
      <c r="R185" s="11">
        <v>148.936467</v>
      </c>
      <c r="S185" s="11">
        <v>15324.351736</v>
      </c>
      <c r="T185" s="11" t="str">
        <f>VLOOKUP(C185,Thai_Pop!$C$1:$I$2479,6,FALSE)</f>
        <v>#N/A</v>
      </c>
      <c r="U185" s="11" t="str">
        <f>VLOOKUP(C185,Thai_Pop!$C$1:$I$2479,7,FALSE)</f>
        <v>#N/A</v>
      </c>
      <c r="V185" s="7" t="str">
        <f>VLOOKUP(C185,GDP!$C$1:$AD$131,26,FALSE)</f>
        <v>#N/A</v>
      </c>
      <c r="W185" s="7">
        <f>VLOOKUP(C185,Elec_Peak_Gen!$C$2:$F$469,2,FALSE)</f>
        <v>27708</v>
      </c>
      <c r="X185" s="7">
        <f>VLOOKUP(C185,Elec_Peak_Gen!$C$2:$F$469,4,FALSE)</f>
        <v>79.2</v>
      </c>
      <c r="Y185" s="7">
        <f>VLOOKUP(C185,Elec_Gen!$C$1:$R$469,16,FALSE)</f>
        <v>16881.39647</v>
      </c>
      <c r="Z185" s="7" t="str">
        <f>vlookup(C185,EVCar!$J$5:$K$64,2,false)</f>
        <v>#N/A</v>
      </c>
      <c r="AA185" s="7">
        <f t="shared" si="2"/>
        <v>1557.044733</v>
      </c>
      <c r="AB185" s="9">
        <f>HLOOKUP(B185,Temperature!A:N,18,FALSE)</f>
        <v>29.6</v>
      </c>
      <c r="AC185" s="11"/>
      <c r="AD185" s="11"/>
      <c r="AE185" s="11"/>
      <c r="AF185" s="11"/>
    </row>
    <row r="186" ht="15.75" customHeight="1">
      <c r="A186" s="7">
        <v>2017.0</v>
      </c>
      <c r="B186" s="11" t="s">
        <v>32</v>
      </c>
      <c r="C186" s="8" t="str">
        <f t="shared" si="1"/>
        <v>2017MAY</v>
      </c>
      <c r="D186" s="11">
        <v>865.721238</v>
      </c>
      <c r="E186" s="11">
        <v>3344.708397</v>
      </c>
      <c r="F186" s="11">
        <v>4210.429635</v>
      </c>
      <c r="G186" s="11">
        <v>1888.161917</v>
      </c>
      <c r="H186" s="11">
        <v>2654.624597</v>
      </c>
      <c r="I186" s="11">
        <v>6503.706157</v>
      </c>
      <c r="J186" s="11">
        <v>563.994644</v>
      </c>
      <c r="K186" s="11">
        <v>18.234445</v>
      </c>
      <c r="L186" s="11">
        <v>19.562186</v>
      </c>
      <c r="M186" s="11">
        <v>126.55327</v>
      </c>
      <c r="N186" s="11">
        <v>18.570725</v>
      </c>
      <c r="O186" s="11">
        <v>173.345509</v>
      </c>
      <c r="P186" s="11">
        <v>259.481303</v>
      </c>
      <c r="Q186" s="11">
        <v>16436.664388</v>
      </c>
      <c r="R186" s="11">
        <v>131.212567</v>
      </c>
      <c r="S186" s="11">
        <v>16567.876955</v>
      </c>
      <c r="T186" s="11" t="str">
        <f>VLOOKUP(C186,Thai_Pop!$C$1:$I$2479,6,FALSE)</f>
        <v>#N/A</v>
      </c>
      <c r="U186" s="11" t="str">
        <f>VLOOKUP(C186,Thai_Pop!$C$1:$I$2479,7,FALSE)</f>
        <v>#N/A</v>
      </c>
      <c r="V186" s="7" t="str">
        <f>VLOOKUP(C186,GDP!$C$1:$AD$131,26,FALSE)</f>
        <v>#N/A</v>
      </c>
      <c r="W186" s="7">
        <f>VLOOKUP(C186,Elec_Peak_Gen!$C$2:$F$469,2,FALSE)</f>
        <v>28578</v>
      </c>
      <c r="X186" s="7">
        <f>VLOOKUP(C186,Elec_Peak_Gen!$C$2:$F$469,4,FALSE)</f>
        <v>79.39</v>
      </c>
      <c r="Y186" s="7">
        <f>VLOOKUP(C186,Elec_Gen!$C$1:$R$469,16,FALSE)</f>
        <v>17931.13832</v>
      </c>
      <c r="Z186" s="7" t="str">
        <f>vlookup(C186,EVCar!$J$5:$K$64,2,false)</f>
        <v>#N/A</v>
      </c>
      <c r="AA186" s="7">
        <f t="shared" si="2"/>
        <v>1363.261365</v>
      </c>
      <c r="AB186" s="9">
        <f>HLOOKUP(B186,Temperature!A:N,18,FALSE)</f>
        <v>29.1</v>
      </c>
      <c r="AC186" s="11"/>
      <c r="AD186" s="11"/>
      <c r="AE186" s="11"/>
      <c r="AF186" s="11"/>
    </row>
    <row r="187" ht="15.75" customHeight="1">
      <c r="A187" s="7">
        <v>2017.0</v>
      </c>
      <c r="B187" s="11" t="s">
        <v>33</v>
      </c>
      <c r="C187" s="8" t="str">
        <f t="shared" si="1"/>
        <v>2017JUN</v>
      </c>
      <c r="D187" s="11">
        <v>744.278145</v>
      </c>
      <c r="E187" s="11">
        <v>3163.978305</v>
      </c>
      <c r="F187" s="11">
        <v>3908.25645</v>
      </c>
      <c r="G187" s="11">
        <v>1828.074063</v>
      </c>
      <c r="H187" s="11">
        <v>2612.272013</v>
      </c>
      <c r="I187" s="11">
        <v>6328.061594</v>
      </c>
      <c r="J187" s="11">
        <v>527.366904</v>
      </c>
      <c r="K187" s="11">
        <v>17.603243</v>
      </c>
      <c r="L187" s="11">
        <v>12.452496</v>
      </c>
      <c r="M187" s="11">
        <v>115.926886</v>
      </c>
      <c r="N187" s="11">
        <v>5.808052</v>
      </c>
      <c r="O187" s="11">
        <v>156.667873</v>
      </c>
      <c r="P187" s="11">
        <v>255.633329</v>
      </c>
      <c r="Q187" s="11">
        <v>15768.122903</v>
      </c>
      <c r="R187" s="11">
        <v>129.239838</v>
      </c>
      <c r="S187" s="11">
        <v>15897.362741</v>
      </c>
      <c r="T187" s="11" t="str">
        <f>VLOOKUP(C187,Thai_Pop!$C$1:$I$2479,6,FALSE)</f>
        <v>#N/A</v>
      </c>
      <c r="U187" s="11" t="str">
        <f>VLOOKUP(C187,Thai_Pop!$C$1:$I$2479,7,FALSE)</f>
        <v>#N/A</v>
      </c>
      <c r="V187" s="7">
        <f>VLOOKUP(C187,GDP!$C$1:$AD$131,26,FALSE)</f>
        <v>3753348</v>
      </c>
      <c r="W187" s="7">
        <f>VLOOKUP(C187,Elec_Peak_Gen!$C$2:$F$469,2,FALSE)</f>
        <v>26747.2</v>
      </c>
      <c r="X187" s="7">
        <f>VLOOKUP(C187,Elec_Peak_Gen!$C$2:$F$469,4,FALSE)</f>
        <v>84.24</v>
      </c>
      <c r="Y187" s="7">
        <f>VLOOKUP(C187,Elec_Gen!$C$1:$R$469,16,FALSE)</f>
        <v>17230.56525</v>
      </c>
      <c r="Z187" s="7" t="str">
        <f>vlookup(C187,EVCar!$J$5:$K$64,2,false)</f>
        <v>#N/A</v>
      </c>
      <c r="AA187" s="7">
        <f t="shared" si="2"/>
        <v>1333.202507</v>
      </c>
      <c r="AB187" s="9">
        <f>HLOOKUP(B187,Temperature!A:N,18,FALSE)</f>
        <v>28.6</v>
      </c>
      <c r="AC187" s="11"/>
      <c r="AD187" s="11"/>
      <c r="AE187" s="11"/>
      <c r="AF187" s="11"/>
    </row>
    <row r="188" ht="15.75" customHeight="1">
      <c r="A188" s="7">
        <v>2017.0</v>
      </c>
      <c r="B188" s="11" t="s">
        <v>34</v>
      </c>
      <c r="C188" s="8" t="str">
        <f t="shared" si="1"/>
        <v>2017JUL</v>
      </c>
      <c r="D188" s="11">
        <v>717.716923</v>
      </c>
      <c r="E188" s="11">
        <v>3125.691223</v>
      </c>
      <c r="F188" s="11">
        <v>3843.408146</v>
      </c>
      <c r="G188" s="11">
        <v>1802.496332</v>
      </c>
      <c r="H188" s="11">
        <v>2535.200717</v>
      </c>
      <c r="I188" s="11">
        <v>6354.311091</v>
      </c>
      <c r="J188" s="11">
        <v>539.808766</v>
      </c>
      <c r="K188" s="11">
        <v>17.150325</v>
      </c>
      <c r="L188" s="11">
        <v>18.648789</v>
      </c>
      <c r="M188" s="11">
        <v>115.086719</v>
      </c>
      <c r="N188" s="11">
        <v>5.12667</v>
      </c>
      <c r="O188" s="11">
        <v>150.7672</v>
      </c>
      <c r="P188" s="11">
        <v>262.993503</v>
      </c>
      <c r="Q188" s="11">
        <v>15644.998258</v>
      </c>
      <c r="R188" s="11">
        <v>129.777399</v>
      </c>
      <c r="S188" s="11">
        <v>15774.775657</v>
      </c>
      <c r="T188" s="11" t="str">
        <f>VLOOKUP(C188,Thai_Pop!$C$1:$I$2479,6,FALSE)</f>
        <v>#N/A</v>
      </c>
      <c r="U188" s="11" t="str">
        <f>VLOOKUP(C188,Thai_Pop!$C$1:$I$2479,7,FALSE)</f>
        <v>#N/A</v>
      </c>
      <c r="V188" s="7" t="str">
        <f>VLOOKUP(C188,GDP!$C$1:$AD$131,26,FALSE)</f>
        <v>#N/A</v>
      </c>
      <c r="W188" s="7">
        <f>VLOOKUP(C188,Elec_Peak_Gen!$C$2:$F$469,2,FALSE)</f>
        <v>26130</v>
      </c>
      <c r="X188" s="7">
        <f>VLOOKUP(C188,Elec_Peak_Gen!$C$2:$F$469,4,FALSE)</f>
        <v>82.46</v>
      </c>
      <c r="Y188" s="7">
        <f>VLOOKUP(C188,Elec_Gen!$C$1:$R$469,16,FALSE)</f>
        <v>17029.97865</v>
      </c>
      <c r="Z188" s="7" t="str">
        <f>vlookup(C188,EVCar!$J$5:$K$64,2,false)</f>
        <v>#N/A</v>
      </c>
      <c r="AA188" s="7">
        <f t="shared" si="2"/>
        <v>1255.20299</v>
      </c>
      <c r="AB188" s="9">
        <f>HLOOKUP(B188,Temperature!A:N,18,FALSE)</f>
        <v>28.1</v>
      </c>
      <c r="AC188" s="11"/>
      <c r="AD188" s="11"/>
      <c r="AE188" s="11"/>
      <c r="AF188" s="11"/>
    </row>
    <row r="189" ht="15.75" customHeight="1">
      <c r="A189" s="7">
        <v>2017.0</v>
      </c>
      <c r="B189" s="11" t="s">
        <v>35</v>
      </c>
      <c r="C189" s="8" t="str">
        <f t="shared" si="1"/>
        <v>2017AUG</v>
      </c>
      <c r="D189" s="11">
        <v>702.33838</v>
      </c>
      <c r="E189" s="11">
        <v>3243.757884</v>
      </c>
      <c r="F189" s="11">
        <v>3946.096264</v>
      </c>
      <c r="G189" s="11">
        <v>1854.597938</v>
      </c>
      <c r="H189" s="11">
        <v>2663.740997</v>
      </c>
      <c r="I189" s="11">
        <v>6579.058767</v>
      </c>
      <c r="J189" s="11">
        <v>558.669154</v>
      </c>
      <c r="K189" s="11">
        <v>16.497427</v>
      </c>
      <c r="L189" s="11">
        <v>14.342215</v>
      </c>
      <c r="M189" s="11">
        <v>119.069976</v>
      </c>
      <c r="N189" s="11">
        <v>6.194934</v>
      </c>
      <c r="O189" s="11">
        <v>163.717491</v>
      </c>
      <c r="P189" s="11">
        <v>266.131306</v>
      </c>
      <c r="Q189" s="11">
        <v>16188.116469</v>
      </c>
      <c r="R189" s="11">
        <v>124.746915</v>
      </c>
      <c r="S189" s="11">
        <v>16312.863384</v>
      </c>
      <c r="T189" s="11" t="str">
        <f>VLOOKUP(C189,Thai_Pop!$C$1:$I$2479,6,FALSE)</f>
        <v>#N/A</v>
      </c>
      <c r="U189" s="11" t="str">
        <f>VLOOKUP(C189,Thai_Pop!$C$1:$I$2479,7,FALSE)</f>
        <v>#N/A</v>
      </c>
      <c r="V189" s="7" t="str">
        <f>VLOOKUP(C189,GDP!$C$1:$AD$131,26,FALSE)</f>
        <v>#N/A</v>
      </c>
      <c r="W189" s="7">
        <f>VLOOKUP(C189,Elec_Peak_Gen!$C$2:$F$469,2,FALSE)</f>
        <v>26974.5</v>
      </c>
      <c r="X189" s="7">
        <f>VLOOKUP(C189,Elec_Peak_Gen!$C$2:$F$469,4,FALSE)</f>
        <v>83.22</v>
      </c>
      <c r="Y189" s="7">
        <f>VLOOKUP(C189,Elec_Gen!$C$1:$R$469,16,FALSE)</f>
        <v>17700.00436</v>
      </c>
      <c r="Z189" s="7" t="str">
        <f>vlookup(C189,EVCar!$J$5:$K$64,2,false)</f>
        <v>#N/A</v>
      </c>
      <c r="AA189" s="7">
        <f t="shared" si="2"/>
        <v>1387.140974</v>
      </c>
      <c r="AB189" s="9">
        <f>HLOOKUP(B189,Temperature!A:N,18,FALSE)</f>
        <v>27.9</v>
      </c>
      <c r="AC189" s="11"/>
      <c r="AD189" s="11"/>
      <c r="AE189" s="11"/>
      <c r="AF189" s="11"/>
    </row>
    <row r="190" ht="15.75" customHeight="1">
      <c r="A190" s="7">
        <v>2017.0</v>
      </c>
      <c r="B190" s="11" t="s">
        <v>36</v>
      </c>
      <c r="C190" s="8" t="str">
        <f t="shared" si="1"/>
        <v>2017SEP</v>
      </c>
      <c r="D190" s="11">
        <v>688.64533</v>
      </c>
      <c r="E190" s="11">
        <v>3162.851836</v>
      </c>
      <c r="F190" s="11">
        <v>3851.497166</v>
      </c>
      <c r="G190" s="11">
        <v>1833.118711</v>
      </c>
      <c r="H190" s="11">
        <v>2628.951571</v>
      </c>
      <c r="I190" s="11">
        <v>6524.175546</v>
      </c>
      <c r="J190" s="11">
        <v>528.421442</v>
      </c>
      <c r="K190" s="11">
        <v>15.78229</v>
      </c>
      <c r="L190" s="11">
        <v>9.382632</v>
      </c>
      <c r="M190" s="11">
        <v>118.593476</v>
      </c>
      <c r="N190" s="11">
        <v>4.85714</v>
      </c>
      <c r="O190" s="11">
        <v>161.9272</v>
      </c>
      <c r="P190" s="11">
        <v>250.733814</v>
      </c>
      <c r="Q190" s="11">
        <v>15927.440988</v>
      </c>
      <c r="R190" s="11">
        <v>113.6273</v>
      </c>
      <c r="S190" s="11">
        <v>16041.068288</v>
      </c>
      <c r="T190" s="11" t="str">
        <f>VLOOKUP(C190,Thai_Pop!$C$1:$I$2479,6,FALSE)</f>
        <v>#N/A</v>
      </c>
      <c r="U190" s="11" t="str">
        <f>VLOOKUP(C190,Thai_Pop!$C$1:$I$2479,7,FALSE)</f>
        <v>#N/A</v>
      </c>
      <c r="V190" s="7">
        <f>VLOOKUP(C190,GDP!$C$1:$AD$131,26,FALSE)</f>
        <v>3854593</v>
      </c>
      <c r="W190" s="7">
        <f>VLOOKUP(C190,Elec_Peak_Gen!$C$2:$F$469,2,FALSE)</f>
        <v>27500</v>
      </c>
      <c r="X190" s="7">
        <f>VLOOKUP(C190,Elec_Peak_Gen!$C$2:$F$469,4,FALSE)</f>
        <v>82.94</v>
      </c>
      <c r="Y190" s="7">
        <f>VLOOKUP(C190,Elec_Gen!$C$1:$R$469,16,FALSE)</f>
        <v>17419.14183</v>
      </c>
      <c r="Z190" s="7" t="str">
        <f>vlookup(C190,EVCar!$J$5:$K$64,2,false)</f>
        <v>#N/A</v>
      </c>
      <c r="AA190" s="7">
        <f t="shared" si="2"/>
        <v>1378.073537</v>
      </c>
      <c r="AB190" s="9">
        <f>HLOOKUP(B190,Temperature!A:N,18,FALSE)</f>
        <v>27.6</v>
      </c>
      <c r="AC190" s="11"/>
      <c r="AD190" s="11"/>
      <c r="AE190" s="11"/>
      <c r="AF190" s="11"/>
    </row>
    <row r="191" ht="15.75" customHeight="1">
      <c r="A191" s="7">
        <v>2017.0</v>
      </c>
      <c r="B191" s="11" t="s">
        <v>37</v>
      </c>
      <c r="C191" s="8" t="str">
        <f t="shared" si="1"/>
        <v>2017OCT</v>
      </c>
      <c r="D191" s="11">
        <v>692.52898</v>
      </c>
      <c r="E191" s="11">
        <v>3071.29424</v>
      </c>
      <c r="F191" s="11">
        <v>3763.82322</v>
      </c>
      <c r="G191" s="11">
        <v>1767.647694</v>
      </c>
      <c r="H191" s="11">
        <v>2471.724892</v>
      </c>
      <c r="I191" s="11">
        <v>6358.320727</v>
      </c>
      <c r="J191" s="11">
        <v>523.804716</v>
      </c>
      <c r="K191" s="11">
        <v>15.317558</v>
      </c>
      <c r="L191" s="11">
        <v>5.756718</v>
      </c>
      <c r="M191" s="11">
        <v>115.157069</v>
      </c>
      <c r="N191" s="11">
        <v>11.4545</v>
      </c>
      <c r="O191" s="11">
        <v>135.718945</v>
      </c>
      <c r="P191" s="11">
        <v>270.682423</v>
      </c>
      <c r="Q191" s="11">
        <v>15439.408462</v>
      </c>
      <c r="R191" s="11">
        <v>110.549969</v>
      </c>
      <c r="S191" s="11">
        <v>15549.958431</v>
      </c>
      <c r="T191" s="11" t="str">
        <f>VLOOKUP(C191,Thai_Pop!$C$1:$I$2479,6,FALSE)</f>
        <v>#N/A</v>
      </c>
      <c r="U191" s="11" t="str">
        <f>VLOOKUP(C191,Thai_Pop!$C$1:$I$2479,7,FALSE)</f>
        <v>#N/A</v>
      </c>
      <c r="V191" s="7" t="str">
        <f>VLOOKUP(C191,GDP!$C$1:$AD$131,26,FALSE)</f>
        <v>#N/A</v>
      </c>
      <c r="W191" s="7">
        <f>VLOOKUP(C191,Elec_Peak_Gen!$C$2:$F$469,2,FALSE)</f>
        <v>26074.6</v>
      </c>
      <c r="X191" s="7">
        <f>VLOOKUP(C191,Elec_Peak_Gen!$C$2:$F$469,4,FALSE)</f>
        <v>81.70611634</v>
      </c>
      <c r="Y191" s="7">
        <f>VLOOKUP(C191,Elec_Gen!$C$1:$R$469,16,FALSE)</f>
        <v>16843.01276</v>
      </c>
      <c r="Z191" s="7" t="str">
        <f>vlookup(C191,EVCar!$J$5:$K$64,2,false)</f>
        <v>#N/A</v>
      </c>
      <c r="AA191" s="7">
        <f t="shared" si="2"/>
        <v>1293.054324</v>
      </c>
      <c r="AB191" s="9">
        <f>HLOOKUP(B191,Temperature!A:N,18,FALSE)</f>
        <v>27.2</v>
      </c>
      <c r="AC191" s="11"/>
      <c r="AD191" s="11"/>
      <c r="AE191" s="11"/>
      <c r="AF191" s="11"/>
    </row>
    <row r="192" ht="15.75" customHeight="1">
      <c r="A192" s="7">
        <v>2017.0</v>
      </c>
      <c r="B192" s="11" t="s">
        <v>38</v>
      </c>
      <c r="C192" s="8" t="str">
        <f t="shared" si="1"/>
        <v>2017NOV</v>
      </c>
      <c r="D192" s="11">
        <v>626.638901</v>
      </c>
      <c r="E192" s="11">
        <v>2832.509507</v>
      </c>
      <c r="F192" s="11">
        <v>3459.148408</v>
      </c>
      <c r="G192" s="11">
        <v>1676.038288</v>
      </c>
      <c r="H192" s="11">
        <v>2473.934921</v>
      </c>
      <c r="I192" s="11">
        <v>6320.829195</v>
      </c>
      <c r="J192" s="11">
        <v>501.338288</v>
      </c>
      <c r="K192" s="11">
        <v>16.385422</v>
      </c>
      <c r="L192" s="11">
        <v>8.453552</v>
      </c>
      <c r="M192" s="11">
        <v>110.704748</v>
      </c>
      <c r="N192" s="11">
        <v>9.4634</v>
      </c>
      <c r="O192" s="11">
        <v>145.048473</v>
      </c>
      <c r="P192" s="11">
        <v>267.721243</v>
      </c>
      <c r="Q192" s="11">
        <v>14989.065938</v>
      </c>
      <c r="R192" s="11">
        <v>98.125217</v>
      </c>
      <c r="S192" s="11">
        <v>15087.191155</v>
      </c>
      <c r="T192" s="11" t="str">
        <f>VLOOKUP(C192,Thai_Pop!$C$1:$I$2479,6,FALSE)</f>
        <v>#N/A</v>
      </c>
      <c r="U192" s="11" t="str">
        <f>VLOOKUP(C192,Thai_Pop!$C$1:$I$2479,7,FALSE)</f>
        <v>#N/A</v>
      </c>
      <c r="V192" s="7" t="str">
        <f>VLOOKUP(C192,GDP!$C$1:$AD$131,26,FALSE)</f>
        <v>#N/A</v>
      </c>
      <c r="W192" s="7">
        <f>VLOOKUP(C192,Elec_Peak_Gen!$C$2:$F$469,2,FALSE)</f>
        <v>26749</v>
      </c>
      <c r="X192" s="7">
        <f>VLOOKUP(C192,Elec_Peak_Gen!$C$2:$F$469,4,FALSE)</f>
        <v>79.64</v>
      </c>
      <c r="Y192" s="7">
        <f>VLOOKUP(C192,Elec_Gen!$C$1:$R$469,16,FALSE)</f>
        <v>16271.51275</v>
      </c>
      <c r="Z192" s="7" t="str">
        <f>vlookup(C192,EVCar!$J$5:$K$64,2,false)</f>
        <v>#N/A</v>
      </c>
      <c r="AA192" s="7">
        <f t="shared" si="2"/>
        <v>1184.321593</v>
      </c>
      <c r="AB192" s="9">
        <f>HLOOKUP(B192,Temperature!A:N,18,FALSE)</f>
        <v>26.4</v>
      </c>
      <c r="AC192" s="11"/>
      <c r="AD192" s="11"/>
      <c r="AE192" s="11"/>
      <c r="AF192" s="11"/>
    </row>
    <row r="193" ht="15.75" customHeight="1">
      <c r="A193" s="7">
        <v>2017.0</v>
      </c>
      <c r="B193" s="11" t="s">
        <v>39</v>
      </c>
      <c r="C193" s="8" t="str">
        <f t="shared" si="1"/>
        <v>2017DEC</v>
      </c>
      <c r="D193" s="11">
        <v>622.799502</v>
      </c>
      <c r="E193" s="11">
        <v>2697.736042</v>
      </c>
      <c r="F193" s="11">
        <v>3320.535544</v>
      </c>
      <c r="G193" s="11">
        <v>1635.112136</v>
      </c>
      <c r="H193" s="11">
        <v>2291.374418</v>
      </c>
      <c r="I193" s="11">
        <v>5947.225262</v>
      </c>
      <c r="J193" s="11">
        <v>489.074612</v>
      </c>
      <c r="K193" s="11">
        <v>15.04815</v>
      </c>
      <c r="L193" s="11">
        <v>23.745279</v>
      </c>
      <c r="M193" s="11">
        <v>109.588649</v>
      </c>
      <c r="N193" s="11">
        <v>3.34592</v>
      </c>
      <c r="O193" s="11">
        <v>146.627618</v>
      </c>
      <c r="P193" s="11">
        <v>273.593094</v>
      </c>
      <c r="Q193" s="11">
        <v>14255.270682</v>
      </c>
      <c r="R193" s="11">
        <v>107.148943</v>
      </c>
      <c r="S193" s="11">
        <v>14362.419625</v>
      </c>
      <c r="T193" s="11">
        <f>VLOOKUP(C193,Thai_Pop!$C$1:$I$2479,6,FALSE)</f>
        <v>66188503</v>
      </c>
      <c r="U193" s="11">
        <f>VLOOKUP(C193,Thai_Pop!$C$1:$I$2479,7,FALSE)</f>
        <v>25723807</v>
      </c>
      <c r="V193" s="7">
        <f>VLOOKUP(C193,GDP!$C$1:$AD$131,26,FALSE)</f>
        <v>4050117</v>
      </c>
      <c r="W193" s="7">
        <f>VLOOKUP(C193,Elec_Peak_Gen!$C$2:$F$469,2,FALSE)</f>
        <v>26554</v>
      </c>
      <c r="X193" s="7">
        <f>VLOOKUP(C193,Elec_Peak_Gen!$C$2:$F$469,4,FALSE)</f>
        <v>72.31</v>
      </c>
      <c r="Y193" s="7">
        <f>VLOOKUP(C193,Elec_Gen!$C$1:$R$469,16,FALSE)</f>
        <v>15401.2266</v>
      </c>
      <c r="Z193" s="7" t="str">
        <f>vlookup(C193,EVCar!$J$5:$K$64,2,false)</f>
        <v>#N/A</v>
      </c>
      <c r="AA193" s="7">
        <f t="shared" si="2"/>
        <v>1038.806974</v>
      </c>
      <c r="AB193" s="9">
        <f>HLOOKUP(B193,Temperature!A:N,18,FALSE)</f>
        <v>25.3</v>
      </c>
      <c r="AC193" s="11"/>
      <c r="AD193" s="11"/>
      <c r="AE193" s="11"/>
      <c r="AF193" s="11"/>
    </row>
    <row r="194" ht="15.75" customHeight="1">
      <c r="A194" s="7">
        <v>2018.0</v>
      </c>
      <c r="B194" s="11" t="s">
        <v>28</v>
      </c>
      <c r="C194" s="8" t="str">
        <f t="shared" si="1"/>
        <v>2018JAN</v>
      </c>
      <c r="D194" s="11">
        <v>607.679377</v>
      </c>
      <c r="E194" s="11">
        <v>2493.081046</v>
      </c>
      <c r="F194" s="11">
        <v>3100.760423</v>
      </c>
      <c r="G194" s="11">
        <v>1559.452103</v>
      </c>
      <c r="H194" s="11">
        <v>2332.33499</v>
      </c>
      <c r="I194" s="11">
        <v>6112.452646</v>
      </c>
      <c r="J194" s="11">
        <v>510.475719</v>
      </c>
      <c r="K194" s="11">
        <v>15.542849</v>
      </c>
      <c r="L194" s="11">
        <v>41.316916</v>
      </c>
      <c r="M194" s="11">
        <v>101.674994</v>
      </c>
      <c r="N194" s="11">
        <v>6.76024</v>
      </c>
      <c r="O194" s="11">
        <v>142.721909</v>
      </c>
      <c r="P194" s="11">
        <v>280.572055</v>
      </c>
      <c r="Q194" s="11">
        <v>14204.064844</v>
      </c>
      <c r="R194" s="11">
        <v>125.884036</v>
      </c>
      <c r="S194" s="11">
        <v>14329.94888</v>
      </c>
      <c r="T194" s="11" t="str">
        <f>VLOOKUP(C194,Thai_Pop!$C$1:$I$2479,6,FALSE)</f>
        <v>#N/A</v>
      </c>
      <c r="U194" s="11" t="str">
        <f>VLOOKUP(C194,Thai_Pop!$C$1:$I$2479,7,FALSE)</f>
        <v>#N/A</v>
      </c>
      <c r="V194" s="7" t="str">
        <f>VLOOKUP(C194,GDP!$C$1:$AD$131,26,FALSE)</f>
        <v>#N/A</v>
      </c>
      <c r="W194" s="7">
        <f>VLOOKUP(C194,Elec_Peak_Gen!$C$2:$F$469,2,FALSE)</f>
        <v>25677.3</v>
      </c>
      <c r="X194" s="7">
        <f>VLOOKUP(C194,Elec_Peak_Gen!$C$2:$F$469,4,FALSE)</f>
        <v>77.84501697</v>
      </c>
      <c r="Y194" s="7">
        <f>VLOOKUP(C194,Elec_Gen!$C$1:$R$469,16,FALSE)</f>
        <v>16007.23245</v>
      </c>
      <c r="Z194" s="7" t="str">
        <f>vlookup(C194,EVCar!$J$5:$K$64,2,false)</f>
        <v>#N/A</v>
      </c>
      <c r="AA194" s="7">
        <f t="shared" si="2"/>
        <v>1677.283572</v>
      </c>
      <c r="AB194" s="9">
        <f>HLOOKUP(B194,Temperature!A:N,18,FALSE)</f>
        <v>25.4</v>
      </c>
      <c r="AC194" s="11"/>
      <c r="AD194" s="11"/>
      <c r="AE194" s="11"/>
      <c r="AF194" s="11"/>
    </row>
    <row r="195" ht="15.75" customHeight="1">
      <c r="A195" s="7">
        <v>2018.0</v>
      </c>
      <c r="B195" s="11" t="s">
        <v>29</v>
      </c>
      <c r="C195" s="8" t="str">
        <f t="shared" si="1"/>
        <v>2018FEB</v>
      </c>
      <c r="D195" s="11">
        <v>599.565873</v>
      </c>
      <c r="E195" s="11">
        <v>2531.512317</v>
      </c>
      <c r="F195" s="11">
        <v>3131.07819</v>
      </c>
      <c r="G195" s="11">
        <v>1555.771856</v>
      </c>
      <c r="H195" s="11">
        <v>2252.098508</v>
      </c>
      <c r="I195" s="11">
        <v>5784.200969</v>
      </c>
      <c r="J195" s="11">
        <v>490.903772</v>
      </c>
      <c r="K195" s="11">
        <v>14.816775</v>
      </c>
      <c r="L195" s="11">
        <v>47.916173</v>
      </c>
      <c r="M195" s="11">
        <v>103.585693</v>
      </c>
      <c r="N195" s="11">
        <v>8.97304</v>
      </c>
      <c r="O195" s="11">
        <v>128.449012</v>
      </c>
      <c r="P195" s="11">
        <v>253.165191</v>
      </c>
      <c r="Q195" s="11">
        <v>13770.959179</v>
      </c>
      <c r="R195" s="11">
        <v>126.168944</v>
      </c>
      <c r="S195" s="11">
        <v>13897.128123</v>
      </c>
      <c r="T195" s="11" t="str">
        <f>VLOOKUP(C195,Thai_Pop!$C$1:$I$2479,6,FALSE)</f>
        <v>#N/A</v>
      </c>
      <c r="U195" s="11" t="str">
        <f>VLOOKUP(C195,Thai_Pop!$C$1:$I$2479,7,FALSE)</f>
        <v>#N/A</v>
      </c>
      <c r="V195" s="7" t="str">
        <f>VLOOKUP(C195,GDP!$C$1:$AD$131,26,FALSE)</f>
        <v>#N/A</v>
      </c>
      <c r="W195" s="7">
        <f>VLOOKUP(C195,Elec_Peak_Gen!$C$2:$F$469,2,FALSE)</f>
        <v>26351.8</v>
      </c>
      <c r="X195" s="7">
        <f>VLOOKUP(C195,Elec_Peak_Gen!$C$2:$F$469,4,FALSE)</f>
        <v>79.01352495</v>
      </c>
      <c r="Y195" s="7">
        <f>VLOOKUP(C195,Elec_Gen!$C$1:$R$469,16,FALSE)</f>
        <v>15055.36785</v>
      </c>
      <c r="Z195" s="7" t="str">
        <f>vlookup(C195,EVCar!$J$5:$K$64,2,false)</f>
        <v>#N/A</v>
      </c>
      <c r="AA195" s="7">
        <f t="shared" si="2"/>
        <v>1158.239724</v>
      </c>
      <c r="AB195" s="9">
        <f>HLOOKUP(B195,Temperature!A:N,18,FALSE)</f>
        <v>26.8</v>
      </c>
      <c r="AC195" s="11"/>
      <c r="AD195" s="11"/>
      <c r="AE195" s="11"/>
      <c r="AF195" s="11"/>
    </row>
    <row r="196" ht="15.75" customHeight="1">
      <c r="A196" s="7">
        <v>2018.0</v>
      </c>
      <c r="B196" s="11" t="s">
        <v>30</v>
      </c>
      <c r="C196" s="8" t="str">
        <f t="shared" si="1"/>
        <v>2018MAR</v>
      </c>
      <c r="D196" s="11">
        <v>766.811127</v>
      </c>
      <c r="E196" s="11">
        <v>3079.456984</v>
      </c>
      <c r="F196" s="11">
        <v>3846.268111</v>
      </c>
      <c r="G196" s="11">
        <v>1822.31352</v>
      </c>
      <c r="H196" s="11">
        <v>2679.864413</v>
      </c>
      <c r="I196" s="11">
        <v>6651.867156</v>
      </c>
      <c r="J196" s="11">
        <v>597.264096</v>
      </c>
      <c r="K196" s="11">
        <v>17.667052</v>
      </c>
      <c r="L196" s="11">
        <v>48.663441</v>
      </c>
      <c r="M196" s="11">
        <v>117.826329</v>
      </c>
      <c r="N196" s="11">
        <v>7.17372</v>
      </c>
      <c r="O196" s="11">
        <v>174.388036</v>
      </c>
      <c r="P196" s="11">
        <v>273.977773</v>
      </c>
      <c r="Q196" s="11">
        <v>16237.273647</v>
      </c>
      <c r="R196" s="11">
        <v>133.4783</v>
      </c>
      <c r="S196" s="11">
        <v>16370.751947</v>
      </c>
      <c r="T196" s="11" t="str">
        <f>VLOOKUP(C196,Thai_Pop!$C$1:$I$2479,6,FALSE)</f>
        <v>#N/A</v>
      </c>
      <c r="U196" s="11" t="str">
        <f>VLOOKUP(C196,Thai_Pop!$C$1:$I$2479,7,FALSE)</f>
        <v>#N/A</v>
      </c>
      <c r="V196" s="7">
        <f>VLOOKUP(C196,GDP!$C$1:$AD$131,26,FALSE)</f>
        <v>4053070</v>
      </c>
      <c r="W196" s="7">
        <f>VLOOKUP(C196,Elec_Peak_Gen!$C$2:$F$469,2,FALSE)</f>
        <v>27314</v>
      </c>
      <c r="X196" s="7">
        <f>VLOOKUP(C196,Elec_Peak_Gen!$C$2:$F$469,4,FALSE)</f>
        <v>83.45</v>
      </c>
      <c r="Y196" s="7">
        <f>VLOOKUP(C196,Elec_Gen!$C$1:$R$469,16,FALSE)</f>
        <v>18147.43798</v>
      </c>
      <c r="Z196" s="7" t="str">
        <f>vlookup(C196,EVCar!$J$5:$K$64,2,false)</f>
        <v>#N/A</v>
      </c>
      <c r="AA196" s="7">
        <f t="shared" si="2"/>
        <v>1776.686031</v>
      </c>
      <c r="AB196" s="9">
        <f>HLOOKUP(B196,Temperature!A:N,18,FALSE)</f>
        <v>28.5</v>
      </c>
      <c r="AC196" s="11"/>
      <c r="AD196" s="11"/>
      <c r="AE196" s="11"/>
      <c r="AF196" s="11"/>
    </row>
    <row r="197" ht="15.75" customHeight="1">
      <c r="A197" s="7">
        <v>2018.0</v>
      </c>
      <c r="B197" s="11" t="s">
        <v>31</v>
      </c>
      <c r="C197" s="8" t="str">
        <f t="shared" si="1"/>
        <v>2018APR</v>
      </c>
      <c r="D197" s="11">
        <v>799.409539</v>
      </c>
      <c r="E197" s="11">
        <v>3176.554665</v>
      </c>
      <c r="F197" s="11">
        <v>3975.964204</v>
      </c>
      <c r="G197" s="11">
        <v>1786.19789</v>
      </c>
      <c r="H197" s="11">
        <v>2399.740071</v>
      </c>
      <c r="I197" s="11">
        <v>5823.254583</v>
      </c>
      <c r="J197" s="11">
        <v>565.02624</v>
      </c>
      <c r="K197" s="11">
        <v>16.359103</v>
      </c>
      <c r="L197" s="11">
        <v>31.37815</v>
      </c>
      <c r="M197" s="11">
        <v>109.076335</v>
      </c>
      <c r="N197" s="11">
        <v>4.13412</v>
      </c>
      <c r="O197" s="11">
        <v>180.073818</v>
      </c>
      <c r="P197" s="11">
        <v>262.359474</v>
      </c>
      <c r="Q197" s="11">
        <v>15153.563988</v>
      </c>
      <c r="R197" s="11">
        <v>121.242303</v>
      </c>
      <c r="S197" s="11">
        <v>15274.806291</v>
      </c>
      <c r="T197" s="11" t="str">
        <f>VLOOKUP(C197,Thai_Pop!$C$1:$I$2479,6,FALSE)</f>
        <v>#N/A</v>
      </c>
      <c r="U197" s="11" t="str">
        <f>VLOOKUP(C197,Thai_Pop!$C$1:$I$2479,7,FALSE)</f>
        <v>#N/A</v>
      </c>
      <c r="V197" s="7" t="str">
        <f>VLOOKUP(C197,GDP!$C$1:$AD$131,26,FALSE)</f>
        <v>#N/A</v>
      </c>
      <c r="W197" s="7">
        <f>VLOOKUP(C197,Elec_Peak_Gen!$C$2:$F$469,2,FALSE)</f>
        <v>28338</v>
      </c>
      <c r="X197" s="7">
        <f>VLOOKUP(C197,Elec_Peak_Gen!$C$2:$F$469,4,FALSE)</f>
        <v>76.45</v>
      </c>
      <c r="Y197" s="7">
        <f>VLOOKUP(C197,Elec_Gen!$C$1:$R$469,16,FALSE)</f>
        <v>16709.34455</v>
      </c>
      <c r="Z197" s="7" t="str">
        <f>vlookup(C197,EVCar!$J$5:$K$64,2,false)</f>
        <v>#N/A</v>
      </c>
      <c r="AA197" s="7">
        <f t="shared" si="2"/>
        <v>1434.538261</v>
      </c>
      <c r="AB197" s="9">
        <f>HLOOKUP(B197,Temperature!A:N,18,FALSE)</f>
        <v>29.6</v>
      </c>
      <c r="AC197" s="11"/>
      <c r="AD197" s="11"/>
      <c r="AE197" s="11"/>
      <c r="AF197" s="11"/>
    </row>
    <row r="198" ht="15.75" customHeight="1">
      <c r="A198" s="7">
        <v>2018.0</v>
      </c>
      <c r="B198" s="11" t="s">
        <v>32</v>
      </c>
      <c r="C198" s="8" t="str">
        <f t="shared" si="1"/>
        <v>2018MAY</v>
      </c>
      <c r="D198" s="11">
        <v>844.431826</v>
      </c>
      <c r="E198" s="11">
        <v>3322.348876</v>
      </c>
      <c r="F198" s="11">
        <v>4166.780702</v>
      </c>
      <c r="G198" s="11">
        <v>1891.61849</v>
      </c>
      <c r="H198" s="11">
        <v>2682.194708</v>
      </c>
      <c r="I198" s="11">
        <v>6501.762175</v>
      </c>
      <c r="J198" s="11">
        <v>560.005403</v>
      </c>
      <c r="K198" s="11">
        <v>17.422727</v>
      </c>
      <c r="L198" s="11">
        <v>18.255057</v>
      </c>
      <c r="M198" s="11">
        <v>118.201473</v>
      </c>
      <c r="N198" s="11">
        <v>6.18848</v>
      </c>
      <c r="O198" s="11">
        <v>172.566327</v>
      </c>
      <c r="P198" s="11">
        <v>267.796029</v>
      </c>
      <c r="Q198" s="11">
        <v>16402.791571</v>
      </c>
      <c r="R198" s="11">
        <v>129.869894</v>
      </c>
      <c r="S198" s="11">
        <v>16532.661465</v>
      </c>
      <c r="T198" s="11" t="str">
        <f>VLOOKUP(C198,Thai_Pop!$C$1:$I$2479,6,FALSE)</f>
        <v>#N/A</v>
      </c>
      <c r="U198" s="11" t="str">
        <f>VLOOKUP(C198,Thai_Pop!$C$1:$I$2479,7,FALSE)</f>
        <v>#N/A</v>
      </c>
      <c r="V198" s="7" t="str">
        <f>VLOOKUP(C198,GDP!$C$1:$AD$131,26,FALSE)</f>
        <v>#N/A</v>
      </c>
      <c r="W198" s="7">
        <f>VLOOKUP(C198,Elec_Peak_Gen!$C$2:$F$469,2,FALSE)</f>
        <v>27331</v>
      </c>
      <c r="X198" s="7">
        <f>VLOOKUP(C198,Elec_Peak_Gen!$C$2:$F$469,4,FALSE)</f>
        <v>82.56</v>
      </c>
      <c r="Y198" s="7">
        <f>VLOOKUP(C198,Elec_Gen!$C$1:$R$469,16,FALSE)</f>
        <v>17982.59322</v>
      </c>
      <c r="Z198" s="7" t="str">
        <f>vlookup(C198,EVCar!$J$5:$K$64,2,false)</f>
        <v>#N/A</v>
      </c>
      <c r="AA198" s="7">
        <f t="shared" si="2"/>
        <v>1449.931753</v>
      </c>
      <c r="AB198" s="9">
        <f>HLOOKUP(B198,Temperature!A:N,18,FALSE)</f>
        <v>29.1</v>
      </c>
      <c r="AC198" s="11"/>
      <c r="AD198" s="11"/>
      <c r="AE198" s="11"/>
      <c r="AF198" s="11"/>
    </row>
    <row r="199" ht="15.75" customHeight="1">
      <c r="A199" s="7">
        <v>2018.0</v>
      </c>
      <c r="B199" s="11" t="s">
        <v>33</v>
      </c>
      <c r="C199" s="8" t="str">
        <f t="shared" si="1"/>
        <v>2018JUN</v>
      </c>
      <c r="D199" s="11">
        <v>743.279558</v>
      </c>
      <c r="E199" s="11">
        <v>3263.965215</v>
      </c>
      <c r="F199" s="11">
        <v>4007.244773</v>
      </c>
      <c r="G199" s="11">
        <v>1863.630525</v>
      </c>
      <c r="H199" s="11">
        <v>2651.480513</v>
      </c>
      <c r="I199" s="11">
        <v>6426.190548</v>
      </c>
      <c r="J199" s="11">
        <v>532.179464</v>
      </c>
      <c r="K199" s="11">
        <v>20.706574</v>
      </c>
      <c r="L199" s="11">
        <v>23.623288</v>
      </c>
      <c r="M199" s="11">
        <v>115.320394</v>
      </c>
      <c r="N199" s="11">
        <v>7.901076</v>
      </c>
      <c r="O199" s="11">
        <v>186.008018</v>
      </c>
      <c r="P199" s="11">
        <v>266.949537</v>
      </c>
      <c r="Q199" s="11">
        <v>16101.23471</v>
      </c>
      <c r="R199" s="11">
        <v>121.868401</v>
      </c>
      <c r="S199" s="11">
        <v>16223.103111</v>
      </c>
      <c r="T199" s="11" t="str">
        <f>VLOOKUP(C199,Thai_Pop!$C$1:$I$2479,6,FALSE)</f>
        <v>#N/A</v>
      </c>
      <c r="U199" s="11" t="str">
        <f>VLOOKUP(C199,Thai_Pop!$C$1:$I$2479,7,FALSE)</f>
        <v>#N/A</v>
      </c>
      <c r="V199" s="7">
        <f>VLOOKUP(C199,GDP!$C$1:$AD$131,26,FALSE)</f>
        <v>3999458</v>
      </c>
      <c r="W199" s="7">
        <f>VLOOKUP(C199,Elec_Peak_Gen!$C$2:$F$469,2,FALSE)</f>
        <v>26928</v>
      </c>
      <c r="X199" s="7">
        <f>VLOOKUP(C199,Elec_Peak_Gen!$C$2:$F$469,4,FALSE)</f>
        <v>84.77</v>
      </c>
      <c r="Y199" s="7">
        <f>VLOOKUP(C199,Elec_Gen!$C$1:$R$469,16,FALSE)</f>
        <v>17519.57102</v>
      </c>
      <c r="Z199" s="7" t="str">
        <f>vlookup(C199,EVCar!$J$5:$K$64,2,false)</f>
        <v>#N/A</v>
      </c>
      <c r="AA199" s="7">
        <f t="shared" si="2"/>
        <v>1296.467907</v>
      </c>
      <c r="AB199" s="9">
        <f>HLOOKUP(B199,Temperature!A:N,18,FALSE)</f>
        <v>28.6</v>
      </c>
      <c r="AC199" s="11"/>
      <c r="AD199" s="11"/>
      <c r="AE199" s="11"/>
      <c r="AF199" s="11"/>
    </row>
    <row r="200" ht="15.75" customHeight="1">
      <c r="A200" s="7">
        <v>2018.0</v>
      </c>
      <c r="B200" s="11" t="s">
        <v>34</v>
      </c>
      <c r="C200" s="8" t="str">
        <f t="shared" si="1"/>
        <v>2018JUL</v>
      </c>
      <c r="D200" s="11">
        <v>735.728791</v>
      </c>
      <c r="E200" s="11">
        <v>3259.336515</v>
      </c>
      <c r="F200" s="11">
        <v>3995.065306</v>
      </c>
      <c r="G200" s="11">
        <v>1847.35363</v>
      </c>
      <c r="H200" s="11">
        <v>2613.751467</v>
      </c>
      <c r="I200" s="11">
        <v>6421.959701</v>
      </c>
      <c r="J200" s="11">
        <v>556.327404</v>
      </c>
      <c r="K200" s="11">
        <v>17.288849</v>
      </c>
      <c r="L200" s="11">
        <v>28.60126</v>
      </c>
      <c r="M200" s="11">
        <v>115.348136</v>
      </c>
      <c r="N200" s="11">
        <v>12.26001</v>
      </c>
      <c r="O200" s="11">
        <v>142.722836</v>
      </c>
      <c r="P200" s="11">
        <v>267.587781</v>
      </c>
      <c r="Q200" s="11">
        <v>16018.26638</v>
      </c>
      <c r="R200" s="11">
        <v>115.763516</v>
      </c>
      <c r="S200" s="11">
        <v>16134.029896</v>
      </c>
      <c r="T200" s="11" t="str">
        <f>VLOOKUP(C200,Thai_Pop!$C$1:$I$2479,6,FALSE)</f>
        <v>#N/A</v>
      </c>
      <c r="U200" s="11" t="str">
        <f>VLOOKUP(C200,Thai_Pop!$C$1:$I$2479,7,FALSE)</f>
        <v>#N/A</v>
      </c>
      <c r="V200" s="7" t="str">
        <f>VLOOKUP(C200,GDP!$C$1:$AD$131,26,FALSE)</f>
        <v>#N/A</v>
      </c>
      <c r="W200" s="7">
        <f>VLOOKUP(C200,Elec_Peak_Gen!$C$2:$F$469,2,FALSE)</f>
        <v>26201</v>
      </c>
      <c r="X200" s="7">
        <f>VLOOKUP(C200,Elec_Peak_Gen!$C$2:$F$469,4,FALSE)</f>
        <v>83.93</v>
      </c>
      <c r="Y200" s="7">
        <f>VLOOKUP(C200,Elec_Gen!$C$1:$R$469,16,FALSE)</f>
        <v>17443.77131</v>
      </c>
      <c r="Z200" s="7" t="str">
        <f>vlookup(C200,EVCar!$J$5:$K$64,2,false)</f>
        <v>#N/A</v>
      </c>
      <c r="AA200" s="7">
        <f t="shared" si="2"/>
        <v>1309.741414</v>
      </c>
      <c r="AB200" s="9">
        <f>HLOOKUP(B200,Temperature!A:N,18,FALSE)</f>
        <v>28.1</v>
      </c>
      <c r="AC200" s="11"/>
      <c r="AD200" s="11"/>
      <c r="AE200" s="11"/>
      <c r="AF200" s="11"/>
    </row>
    <row r="201" ht="15.75" customHeight="1">
      <c r="A201" s="7">
        <v>2018.0</v>
      </c>
      <c r="B201" s="11" t="s">
        <v>35</v>
      </c>
      <c r="C201" s="8" t="str">
        <f t="shared" si="1"/>
        <v>2018AUG</v>
      </c>
      <c r="D201" s="11">
        <v>691.543296</v>
      </c>
      <c r="E201" s="11">
        <v>3203.753308</v>
      </c>
      <c r="F201" s="11">
        <v>3895.296604</v>
      </c>
      <c r="G201" s="11">
        <v>1820.686989</v>
      </c>
      <c r="H201" s="11">
        <v>2665.939622</v>
      </c>
      <c r="I201" s="11">
        <v>6565.121194</v>
      </c>
      <c r="J201" s="11">
        <v>550.140368</v>
      </c>
      <c r="K201" s="11">
        <v>17.171507</v>
      </c>
      <c r="L201" s="11">
        <v>23.99446</v>
      </c>
      <c r="M201" s="11">
        <v>116.03979</v>
      </c>
      <c r="N201" s="11">
        <v>15.582309</v>
      </c>
      <c r="O201" s="11">
        <v>167.488345</v>
      </c>
      <c r="P201" s="11">
        <v>277.773551</v>
      </c>
      <c r="Q201" s="11">
        <v>16115.234739</v>
      </c>
      <c r="R201" s="11">
        <v>109.041611</v>
      </c>
      <c r="S201" s="11">
        <v>16224.27635</v>
      </c>
      <c r="T201" s="11" t="str">
        <f>VLOOKUP(C201,Thai_Pop!$C$1:$I$2479,6,FALSE)</f>
        <v>#N/A</v>
      </c>
      <c r="U201" s="11" t="str">
        <f>VLOOKUP(C201,Thai_Pop!$C$1:$I$2479,7,FALSE)</f>
        <v>#N/A</v>
      </c>
      <c r="V201" s="7" t="str">
        <f>VLOOKUP(C201,GDP!$C$1:$AD$131,26,FALSE)</f>
        <v>#N/A</v>
      </c>
      <c r="W201" s="7">
        <f>VLOOKUP(C201,Elec_Peak_Gen!$C$2:$F$469,2,FALSE)</f>
        <v>26492</v>
      </c>
      <c r="X201" s="7">
        <f>VLOOKUP(C201,Elec_Peak_Gen!$C$2:$F$469,4,FALSE)</f>
        <v>83.64</v>
      </c>
      <c r="Y201" s="7">
        <f>VLOOKUP(C201,Elec_Gen!$C$1:$R$469,16,FALSE)</f>
        <v>17523.51376</v>
      </c>
      <c r="Z201" s="7" t="str">
        <f>vlookup(C201,EVCar!$J$5:$K$64,2,false)</f>
        <v>#N/A</v>
      </c>
      <c r="AA201" s="7">
        <f t="shared" si="2"/>
        <v>1299.237409</v>
      </c>
      <c r="AB201" s="9">
        <f>HLOOKUP(B201,Temperature!A:N,18,FALSE)</f>
        <v>27.9</v>
      </c>
      <c r="AC201" s="11"/>
      <c r="AD201" s="11"/>
      <c r="AE201" s="11"/>
      <c r="AF201" s="11"/>
    </row>
    <row r="202" ht="15.75" customHeight="1">
      <c r="A202" s="7">
        <v>2018.0</v>
      </c>
      <c r="B202" s="11" t="s">
        <v>36</v>
      </c>
      <c r="C202" s="8" t="str">
        <f t="shared" si="1"/>
        <v>2018SEP</v>
      </c>
      <c r="D202" s="11">
        <v>662.512351</v>
      </c>
      <c r="E202" s="11">
        <v>3067.72711</v>
      </c>
      <c r="F202" s="11">
        <v>3730.239461</v>
      </c>
      <c r="G202" s="11">
        <v>1797.468535</v>
      </c>
      <c r="H202" s="11">
        <v>2600.950635</v>
      </c>
      <c r="I202" s="11">
        <v>6428.086272</v>
      </c>
      <c r="J202" s="11">
        <v>515.37201</v>
      </c>
      <c r="K202" s="11">
        <v>16.845627</v>
      </c>
      <c r="L202" s="11">
        <v>20.830135</v>
      </c>
      <c r="M202" s="11">
        <v>115.720756</v>
      </c>
      <c r="N202" s="11">
        <v>5.02318</v>
      </c>
      <c r="O202" s="11">
        <v>161.773255</v>
      </c>
      <c r="P202" s="11">
        <v>259.562045</v>
      </c>
      <c r="Q202" s="11">
        <v>15651.871911</v>
      </c>
      <c r="R202" s="11">
        <v>137.205764</v>
      </c>
      <c r="S202" s="11">
        <v>15789.077675</v>
      </c>
      <c r="T202" s="11" t="str">
        <f>VLOOKUP(C202,Thai_Pop!$C$1:$I$2479,6,FALSE)</f>
        <v>#N/A</v>
      </c>
      <c r="U202" s="11" t="str">
        <f>VLOOKUP(C202,Thai_Pop!$C$1:$I$2479,7,FALSE)</f>
        <v>#N/A</v>
      </c>
      <c r="V202" s="7">
        <f>VLOOKUP(C202,GDP!$C$1:$AD$131,26,FALSE)</f>
        <v>4065277</v>
      </c>
      <c r="W202" s="7">
        <f>VLOOKUP(C202,Elec_Peak_Gen!$C$2:$F$469,2,FALSE)</f>
        <v>27430</v>
      </c>
      <c r="X202" s="7">
        <f>VLOOKUP(C202,Elec_Peak_Gen!$C$2:$F$469,4,FALSE)</f>
        <v>81.43</v>
      </c>
      <c r="Y202" s="7">
        <f>VLOOKUP(C202,Elec_Gen!$C$1:$R$469,16,FALSE)</f>
        <v>17077.37043</v>
      </c>
      <c r="Z202" s="7" t="str">
        <f>vlookup(C202,EVCar!$J$5:$K$64,2,false)</f>
        <v>#N/A</v>
      </c>
      <c r="AA202" s="7">
        <f t="shared" si="2"/>
        <v>1288.292753</v>
      </c>
      <c r="AB202" s="9">
        <f>HLOOKUP(B202,Temperature!A:N,18,FALSE)</f>
        <v>27.6</v>
      </c>
      <c r="AC202" s="11"/>
      <c r="AD202" s="11"/>
      <c r="AE202" s="11"/>
      <c r="AF202" s="11"/>
    </row>
    <row r="203" ht="15.75" customHeight="1">
      <c r="A203" s="7">
        <v>2018.0</v>
      </c>
      <c r="B203" s="11" t="s">
        <v>37</v>
      </c>
      <c r="C203" s="8" t="str">
        <f t="shared" si="1"/>
        <v>2018OCT</v>
      </c>
      <c r="D203" s="11">
        <v>704.859945</v>
      </c>
      <c r="E203" s="11">
        <v>3276.362908</v>
      </c>
      <c r="F203" s="11">
        <v>3981.222853</v>
      </c>
      <c r="G203" s="11">
        <v>1840.367649</v>
      </c>
      <c r="H203" s="11">
        <v>2606.572798</v>
      </c>
      <c r="I203" s="11">
        <v>6509.804176</v>
      </c>
      <c r="J203" s="11">
        <v>535.156817</v>
      </c>
      <c r="K203" s="11">
        <v>17.311214</v>
      </c>
      <c r="L203" s="11">
        <v>31.328158</v>
      </c>
      <c r="M203" s="11">
        <v>117.912248</v>
      </c>
      <c r="N203" s="11">
        <v>19.725935</v>
      </c>
      <c r="O203" s="11">
        <v>185.891291</v>
      </c>
      <c r="P203" s="11">
        <v>277.393768</v>
      </c>
      <c r="Q203" s="11">
        <v>16122.686907</v>
      </c>
      <c r="R203" s="11">
        <v>137.715375</v>
      </c>
      <c r="S203" s="11">
        <v>16260.402282</v>
      </c>
      <c r="T203" s="11" t="str">
        <f>VLOOKUP(C203,Thai_Pop!$C$1:$I$2479,6,FALSE)</f>
        <v>#N/A</v>
      </c>
      <c r="U203" s="11" t="str">
        <f>VLOOKUP(C203,Thai_Pop!$C$1:$I$2479,7,FALSE)</f>
        <v>#N/A</v>
      </c>
      <c r="V203" s="7" t="str">
        <f>VLOOKUP(C203,GDP!$C$1:$AD$131,26,FALSE)</f>
        <v>#N/A</v>
      </c>
      <c r="W203" s="7">
        <f>VLOOKUP(C203,Elec_Peak_Gen!$C$2:$F$469,2,FALSE)</f>
        <v>26836</v>
      </c>
      <c r="X203" s="7">
        <f>VLOOKUP(C203,Elec_Peak_Gen!$C$2:$F$469,4,FALSE)</f>
        <v>82.51</v>
      </c>
      <c r="Y203" s="7">
        <f>VLOOKUP(C203,Elec_Gen!$C$1:$R$469,16,FALSE)</f>
        <v>17581.10491</v>
      </c>
      <c r="Z203" s="7" t="str">
        <f>vlookup(C203,EVCar!$J$5:$K$64,2,false)</f>
        <v>#N/A</v>
      </c>
      <c r="AA203" s="7">
        <f t="shared" si="2"/>
        <v>1320.702627</v>
      </c>
      <c r="AB203" s="9">
        <f>HLOOKUP(B203,Temperature!A:N,18,FALSE)</f>
        <v>27.2</v>
      </c>
      <c r="AC203" s="11"/>
      <c r="AD203" s="11"/>
      <c r="AE203" s="11"/>
      <c r="AF203" s="11"/>
    </row>
    <row r="204" ht="15.75" customHeight="1">
      <c r="A204" s="7">
        <v>2018.0</v>
      </c>
      <c r="B204" s="11" t="s">
        <v>38</v>
      </c>
      <c r="C204" s="8" t="str">
        <f t="shared" si="1"/>
        <v>2018NOV</v>
      </c>
      <c r="D204" s="11">
        <v>650.959494</v>
      </c>
      <c r="E204" s="11">
        <v>3079.52499</v>
      </c>
      <c r="F204" s="11">
        <v>3730.484484</v>
      </c>
      <c r="G204" s="11">
        <v>1773.850675</v>
      </c>
      <c r="H204" s="11">
        <v>2591.776557</v>
      </c>
      <c r="I204" s="11">
        <v>6329.720593</v>
      </c>
      <c r="J204" s="11">
        <v>527.442338</v>
      </c>
      <c r="K204" s="11">
        <v>16.782455</v>
      </c>
      <c r="L204" s="11">
        <v>17.549583</v>
      </c>
      <c r="M204" s="11">
        <v>112.259947</v>
      </c>
      <c r="N204" s="11">
        <v>7.44154</v>
      </c>
      <c r="O204" s="11">
        <v>153.586109</v>
      </c>
      <c r="P204" s="11">
        <v>279.309922</v>
      </c>
      <c r="Q204" s="11">
        <v>15540.204203</v>
      </c>
      <c r="R204" s="11">
        <v>132.241597</v>
      </c>
      <c r="S204" s="11">
        <v>15672.4458</v>
      </c>
      <c r="T204" s="11" t="str">
        <f>VLOOKUP(C204,Thai_Pop!$C$1:$I$2479,6,FALSE)</f>
        <v>#N/A</v>
      </c>
      <c r="U204" s="11" t="str">
        <f>VLOOKUP(C204,Thai_Pop!$C$1:$I$2479,7,FALSE)</f>
        <v>#N/A</v>
      </c>
      <c r="V204" s="7" t="str">
        <f>VLOOKUP(C204,GDP!$C$1:$AD$131,26,FALSE)</f>
        <v>#N/A</v>
      </c>
      <c r="W204" s="7">
        <f>VLOOKUP(C204,Elec_Peak_Gen!$C$2:$F$469,2,FALSE)</f>
        <v>27221</v>
      </c>
      <c r="X204" s="7">
        <f>VLOOKUP(C204,Elec_Peak_Gen!$C$2:$F$469,4,FALSE)</f>
        <v>80.7</v>
      </c>
      <c r="Y204" s="7">
        <f>VLOOKUP(C204,Elec_Gen!$C$1:$R$469,16,FALSE)</f>
        <v>16911.76309</v>
      </c>
      <c r="Z204" s="7" t="str">
        <f>vlookup(C204,EVCar!$J$5:$K$64,2,false)</f>
        <v>#N/A</v>
      </c>
      <c r="AA204" s="7">
        <f t="shared" si="2"/>
        <v>1239.317287</v>
      </c>
      <c r="AB204" s="9">
        <f>HLOOKUP(B204,Temperature!A:N,18,FALSE)</f>
        <v>26.4</v>
      </c>
      <c r="AC204" s="11"/>
      <c r="AD204" s="11"/>
      <c r="AE204" s="11"/>
      <c r="AF204" s="11"/>
    </row>
    <row r="205" ht="15.75" customHeight="1">
      <c r="A205" s="7">
        <v>2018.0</v>
      </c>
      <c r="B205" s="11" t="s">
        <v>39</v>
      </c>
      <c r="C205" s="8" t="str">
        <f t="shared" si="1"/>
        <v>2018DEC</v>
      </c>
      <c r="D205" s="11">
        <v>654.679192</v>
      </c>
      <c r="E205" s="11">
        <v>2989.798136</v>
      </c>
      <c r="F205" s="11">
        <v>3644.477328</v>
      </c>
      <c r="G205" s="11">
        <v>1760.17305</v>
      </c>
      <c r="H205" s="11">
        <v>2472.912483</v>
      </c>
      <c r="I205" s="11">
        <v>5964.989387</v>
      </c>
      <c r="J205" s="11">
        <v>542.949156</v>
      </c>
      <c r="K205" s="11">
        <v>16.386507</v>
      </c>
      <c r="L205" s="11">
        <v>31.832614</v>
      </c>
      <c r="M205" s="11">
        <v>113.570755</v>
      </c>
      <c r="N205" s="11">
        <v>11.185764</v>
      </c>
      <c r="O205" s="11">
        <v>140.817835</v>
      </c>
      <c r="P205" s="11">
        <v>288.465452</v>
      </c>
      <c r="Q205" s="11">
        <v>14987.760331</v>
      </c>
      <c r="R205" s="11">
        <v>135.468928</v>
      </c>
      <c r="S205" s="11">
        <v>15123.229259</v>
      </c>
      <c r="T205" s="11">
        <f>VLOOKUP(C205,Thai_Pop!$C$1:$I$2479,6,FALSE)</f>
        <v>66413979</v>
      </c>
      <c r="U205" s="11">
        <f>VLOOKUP(C205,Thai_Pop!$C$1:$I$2479,7,FALSE)</f>
        <v>26208994</v>
      </c>
      <c r="V205" s="7">
        <f>VLOOKUP(C205,GDP!$C$1:$AD$131,26,FALSE)</f>
        <v>4255538</v>
      </c>
      <c r="W205" s="7">
        <f>VLOOKUP(C205,Elec_Peak_Gen!$C$2:$F$469,2,FALSE)</f>
        <v>26672</v>
      </c>
      <c r="X205" s="7">
        <f>VLOOKUP(C205,Elec_Peak_Gen!$C$2:$F$469,4,FALSE)</f>
        <v>76.85</v>
      </c>
      <c r="Y205" s="7">
        <f>VLOOKUP(C205,Elec_Gen!$C$1:$R$469,16,FALSE)</f>
        <v>16468.93314</v>
      </c>
      <c r="Z205" s="7" t="str">
        <f>vlookup(C205,EVCar!$J$5:$K$64,2,false)</f>
        <v>#N/A</v>
      </c>
      <c r="AA205" s="7">
        <f t="shared" si="2"/>
        <v>1345.703884</v>
      </c>
      <c r="AB205" s="9">
        <f>HLOOKUP(B205,Temperature!A:N,18,FALSE)</f>
        <v>25.3</v>
      </c>
      <c r="AC205" s="11"/>
      <c r="AD205" s="11"/>
      <c r="AE205" s="11"/>
      <c r="AF205" s="11"/>
    </row>
    <row r="206" ht="15.75" customHeight="1">
      <c r="A206" s="7">
        <v>2019.0</v>
      </c>
      <c r="B206" s="10" t="s">
        <v>28</v>
      </c>
      <c r="C206" s="8" t="str">
        <f t="shared" si="1"/>
        <v>2019JAN</v>
      </c>
      <c r="D206" s="11">
        <v>646.126577</v>
      </c>
      <c r="E206" s="11">
        <v>2909.781936</v>
      </c>
      <c r="F206" s="11">
        <v>3555.908513</v>
      </c>
      <c r="G206" s="11">
        <v>1711.706002</v>
      </c>
      <c r="H206" s="11">
        <v>2423.343087</v>
      </c>
      <c r="I206" s="11">
        <v>6070.333776</v>
      </c>
      <c r="J206" s="11">
        <v>528.646282</v>
      </c>
      <c r="K206" s="11">
        <v>15.745195</v>
      </c>
      <c r="L206" s="11">
        <v>46.839719</v>
      </c>
      <c r="M206" s="11">
        <v>109.807946</v>
      </c>
      <c r="N206" s="11">
        <v>2.77798</v>
      </c>
      <c r="O206" s="11">
        <v>121.007745</v>
      </c>
      <c r="P206" s="11">
        <v>291.204898</v>
      </c>
      <c r="Q206" s="11">
        <v>14877.321143</v>
      </c>
      <c r="R206" s="11">
        <v>127.346635</v>
      </c>
      <c r="S206" s="11">
        <v>15004.667778</v>
      </c>
      <c r="T206" s="11" t="str">
        <f>VLOOKUP(C206,Thai_Pop!$C$1:$I$2479,6,FALSE)</f>
        <v>#N/A</v>
      </c>
      <c r="U206" s="11" t="str">
        <f>VLOOKUP(C206,Thai_Pop!$C$1:$I$2479,7,FALSE)</f>
        <v>#N/A</v>
      </c>
      <c r="V206" s="7" t="str">
        <f>VLOOKUP(C206,GDP!$C$1:$AD$131,26,FALSE)</f>
        <v>#N/A</v>
      </c>
      <c r="W206" s="7">
        <f>VLOOKUP(C206,Elec_Peak_Gen!$C$2:$F$469,2,FALSE)</f>
        <v>25898.3</v>
      </c>
      <c r="X206" s="7">
        <f>VLOOKUP(C206,Elec_Peak_Gen!$C$2:$F$469,4,FALSE)</f>
        <v>78.17598066</v>
      </c>
      <c r="Y206" s="7">
        <f>VLOOKUP(C206,Elec_Gen!$C$1:$R$469,16,FALSE)</f>
        <v>16374.02424</v>
      </c>
      <c r="Z206" s="7" t="str">
        <f>vlookup(C206,EVCar!$J$5:$K$64,2,false)</f>
        <v>#N/A</v>
      </c>
      <c r="AA206" s="7">
        <f t="shared" si="2"/>
        <v>1369.356457</v>
      </c>
      <c r="AB206" s="9">
        <f>HLOOKUP(B206,Temperature!A:N,18,FALSE)</f>
        <v>25.4</v>
      </c>
      <c r="AC206" s="11"/>
      <c r="AD206" s="11"/>
      <c r="AE206" s="11"/>
      <c r="AF206" s="11"/>
    </row>
    <row r="207" ht="15.75" customHeight="1">
      <c r="A207" s="7">
        <v>2019.0</v>
      </c>
      <c r="B207" s="10" t="s">
        <v>29</v>
      </c>
      <c r="C207" s="8" t="str">
        <f t="shared" si="1"/>
        <v>2019FEB</v>
      </c>
      <c r="D207" s="11">
        <v>622.999791</v>
      </c>
      <c r="E207" s="11">
        <v>2910.687831</v>
      </c>
      <c r="F207" s="11">
        <v>3533.687622</v>
      </c>
      <c r="G207" s="11">
        <v>1698.776523</v>
      </c>
      <c r="H207" s="11">
        <v>2415.941433</v>
      </c>
      <c r="I207" s="11">
        <v>5817.094091</v>
      </c>
      <c r="J207" s="11">
        <v>542.251586</v>
      </c>
      <c r="K207" s="11">
        <v>15.935751</v>
      </c>
      <c r="L207" s="11">
        <v>49.254167</v>
      </c>
      <c r="M207" s="11">
        <v>107.880792</v>
      </c>
      <c r="N207" s="11">
        <v>9.751101</v>
      </c>
      <c r="O207" s="11">
        <v>141.288364</v>
      </c>
      <c r="P207" s="11">
        <v>263.383072</v>
      </c>
      <c r="Q207" s="11">
        <v>14595.244502</v>
      </c>
      <c r="R207" s="11">
        <v>112.344304</v>
      </c>
      <c r="S207" s="11">
        <v>14707.588806</v>
      </c>
      <c r="T207" s="11" t="str">
        <f>VLOOKUP(C207,Thai_Pop!$C$1:$I$2479,6,FALSE)</f>
        <v>#N/A</v>
      </c>
      <c r="U207" s="11" t="str">
        <f>VLOOKUP(C207,Thai_Pop!$C$1:$I$2479,7,FALSE)</f>
        <v>#N/A</v>
      </c>
      <c r="V207" s="7" t="str">
        <f>VLOOKUP(C207,GDP!$C$1:$AD$131,26,FALSE)</f>
        <v>#N/A</v>
      </c>
      <c r="W207" s="7">
        <f>VLOOKUP(C207,Elec_Peak_Gen!$C$2:$F$469,2,FALSE)</f>
        <v>27215</v>
      </c>
      <c r="X207" s="7">
        <f>VLOOKUP(C207,Elec_Peak_Gen!$C$2:$F$469,4,FALSE)</f>
        <v>82.52911625</v>
      </c>
      <c r="Y207" s="7">
        <f>VLOOKUP(C207,Elec_Gen!$C$1:$R$469,16,FALSE)</f>
        <v>16178.25816</v>
      </c>
      <c r="Z207" s="7" t="str">
        <f>vlookup(C207,EVCar!$J$5:$K$64,2,false)</f>
        <v>#N/A</v>
      </c>
      <c r="AA207" s="7">
        <f t="shared" si="2"/>
        <v>1470.669354</v>
      </c>
      <c r="AB207" s="9">
        <f>HLOOKUP(B207,Temperature!A:N,18,FALSE)</f>
        <v>26.8</v>
      </c>
      <c r="AC207" s="11"/>
      <c r="AD207" s="11"/>
      <c r="AE207" s="11"/>
      <c r="AF207" s="11"/>
    </row>
    <row r="208" ht="15.75" customHeight="1">
      <c r="A208" s="7">
        <v>2019.0</v>
      </c>
      <c r="B208" s="10" t="s">
        <v>30</v>
      </c>
      <c r="C208" s="8" t="str">
        <f t="shared" si="1"/>
        <v>2019MAR</v>
      </c>
      <c r="D208" s="11">
        <v>782.866768</v>
      </c>
      <c r="E208" s="11">
        <v>3472.838649</v>
      </c>
      <c r="F208" s="11">
        <v>4255.705417</v>
      </c>
      <c r="G208" s="11">
        <v>1950.275479</v>
      </c>
      <c r="H208" s="11">
        <v>2804.752348</v>
      </c>
      <c r="I208" s="11">
        <v>6679.442905</v>
      </c>
      <c r="J208" s="11">
        <v>616.619444</v>
      </c>
      <c r="K208" s="11">
        <v>18.522779</v>
      </c>
      <c r="L208" s="11">
        <v>57.387259</v>
      </c>
      <c r="M208" s="11">
        <v>121.663314</v>
      </c>
      <c r="N208" s="11">
        <v>10.8452</v>
      </c>
      <c r="O208" s="11">
        <v>132.660109</v>
      </c>
      <c r="P208" s="11">
        <v>288.083272</v>
      </c>
      <c r="Q208" s="11">
        <v>16935.957526</v>
      </c>
      <c r="R208" s="11">
        <v>123.794019</v>
      </c>
      <c r="S208" s="11">
        <v>17059.751545</v>
      </c>
      <c r="T208" s="11" t="str">
        <f>VLOOKUP(C208,Thai_Pop!$C$1:$I$2479,6,FALSE)</f>
        <v>#N/A</v>
      </c>
      <c r="U208" s="11" t="str">
        <f>VLOOKUP(C208,Thai_Pop!$C$1:$I$2479,7,FALSE)</f>
        <v>#N/A</v>
      </c>
      <c r="V208" s="7">
        <f>VLOOKUP(C208,GDP!$C$1:$AD$131,26,FALSE)</f>
        <v>4220879</v>
      </c>
      <c r="W208" s="7">
        <f>VLOOKUP(C208,Elec_Peak_Gen!$C$2:$F$469,2,FALSE)</f>
        <v>28721.5</v>
      </c>
      <c r="X208" s="7">
        <f>VLOOKUP(C208,Elec_Peak_Gen!$C$2:$F$469,4,FALSE)</f>
        <v>82.83077811</v>
      </c>
      <c r="Y208" s="7">
        <f>VLOOKUP(C208,Elec_Gen!$C$1:$R$469,16,FALSE)</f>
        <v>19019.79641</v>
      </c>
      <c r="Z208" s="7" t="str">
        <f>vlookup(C208,EVCar!$J$5:$K$64,2,false)</f>
        <v>#N/A</v>
      </c>
      <c r="AA208" s="7">
        <f t="shared" si="2"/>
        <v>1960.044865</v>
      </c>
      <c r="AB208" s="9">
        <f>HLOOKUP(B208,Temperature!A:N,18,FALSE)</f>
        <v>28.5</v>
      </c>
      <c r="AC208" s="11"/>
      <c r="AD208" s="11"/>
      <c r="AE208" s="11"/>
      <c r="AF208" s="11"/>
    </row>
    <row r="209" ht="15.75" customHeight="1">
      <c r="A209" s="7">
        <v>2019.0</v>
      </c>
      <c r="B209" s="10" t="s">
        <v>31</v>
      </c>
      <c r="C209" s="8" t="str">
        <f t="shared" si="1"/>
        <v>2019APR</v>
      </c>
      <c r="D209" s="11">
        <v>848.987071</v>
      </c>
      <c r="E209" s="11">
        <v>3848.325119</v>
      </c>
      <c r="F209" s="11">
        <v>4697.31219</v>
      </c>
      <c r="G209" s="11">
        <v>1989.657576</v>
      </c>
      <c r="H209" s="11">
        <v>2614.552961</v>
      </c>
      <c r="I209" s="11">
        <v>6043.158971</v>
      </c>
      <c r="J209" s="11">
        <v>639.969733</v>
      </c>
      <c r="K209" s="11">
        <v>18.721628</v>
      </c>
      <c r="L209" s="11">
        <v>42.343237</v>
      </c>
      <c r="M209" s="11">
        <v>115.983437</v>
      </c>
      <c r="N209" s="11">
        <v>15.041035</v>
      </c>
      <c r="O209" s="11">
        <v>116.699709</v>
      </c>
      <c r="P209" s="11">
        <v>275.107881</v>
      </c>
      <c r="Q209" s="11">
        <v>16568.548358</v>
      </c>
      <c r="R209" s="11">
        <v>118.393566</v>
      </c>
      <c r="S209" s="11">
        <v>16686.941924</v>
      </c>
      <c r="T209" s="11" t="str">
        <f>VLOOKUP(C209,Thai_Pop!$C$1:$I$2479,6,FALSE)</f>
        <v>#N/A</v>
      </c>
      <c r="U209" s="11" t="str">
        <f>VLOOKUP(C209,Thai_Pop!$C$1:$I$2479,7,FALSE)</f>
        <v>#N/A</v>
      </c>
      <c r="V209" s="7" t="str">
        <f>VLOOKUP(C209,GDP!$C$1:$AD$131,26,FALSE)</f>
        <v>#N/A</v>
      </c>
      <c r="W209" s="7">
        <f>VLOOKUP(C209,Elec_Peak_Gen!$C$2:$F$469,2,FALSE)</f>
        <v>30120.2</v>
      </c>
      <c r="X209" s="7">
        <f>VLOOKUP(C209,Elec_Peak_Gen!$C$2:$F$469,4,FALSE)</f>
        <v>80.17215652</v>
      </c>
      <c r="Y209" s="7">
        <f>VLOOKUP(C209,Elec_Gen!$C$1:$R$469,16,FALSE)</f>
        <v>18581.71068</v>
      </c>
      <c r="Z209" s="7" t="str">
        <f>vlookup(C209,EVCar!$J$5:$K$64,2,false)</f>
        <v>#N/A</v>
      </c>
      <c r="AA209" s="7">
        <f t="shared" si="2"/>
        <v>1894.768752</v>
      </c>
      <c r="AB209" s="9">
        <f>HLOOKUP(B209,Temperature!A:N,18,FALSE)</f>
        <v>29.6</v>
      </c>
      <c r="AC209" s="11"/>
      <c r="AD209" s="11"/>
      <c r="AE209" s="11"/>
      <c r="AF209" s="11"/>
    </row>
    <row r="210" ht="15.75" customHeight="1">
      <c r="A210" s="7">
        <v>2019.0</v>
      </c>
      <c r="B210" s="10" t="s">
        <v>32</v>
      </c>
      <c r="C210" s="8" t="str">
        <f t="shared" si="1"/>
        <v>2019MAY</v>
      </c>
      <c r="D210" s="11">
        <v>897.483505</v>
      </c>
      <c r="E210" s="11">
        <v>4098.949714</v>
      </c>
      <c r="F210" s="11">
        <v>4996.433219</v>
      </c>
      <c r="G210" s="11">
        <v>2098.495455</v>
      </c>
      <c r="H210" s="11">
        <v>2845.67069</v>
      </c>
      <c r="I210" s="11">
        <v>6598.946505</v>
      </c>
      <c r="J210" s="11">
        <v>613.740294</v>
      </c>
      <c r="K210" s="11">
        <v>19.314091</v>
      </c>
      <c r="L210" s="11">
        <v>30.207081</v>
      </c>
      <c r="M210" s="11">
        <v>126.85713</v>
      </c>
      <c r="N210" s="11">
        <v>4.5465</v>
      </c>
      <c r="O210" s="11">
        <v>112.689982</v>
      </c>
      <c r="P210" s="11">
        <v>285.378086</v>
      </c>
      <c r="Q210" s="11">
        <v>17732.279033</v>
      </c>
      <c r="R210" s="11">
        <v>121.40993</v>
      </c>
      <c r="S210" s="11">
        <v>17853.688963</v>
      </c>
      <c r="T210" s="11" t="str">
        <f>VLOOKUP(C210,Thai_Pop!$C$1:$I$2479,6,FALSE)</f>
        <v>#N/A</v>
      </c>
      <c r="U210" s="11" t="str">
        <f>VLOOKUP(C210,Thai_Pop!$C$1:$I$2479,7,FALSE)</f>
        <v>#N/A</v>
      </c>
      <c r="V210" s="7" t="str">
        <f>VLOOKUP(C210,GDP!$C$1:$AD$131,26,FALSE)</f>
        <v>#N/A</v>
      </c>
      <c r="W210" s="7">
        <f>VLOOKUP(C210,Elec_Peak_Gen!$C$2:$F$469,2,FALSE)</f>
        <v>30853.2</v>
      </c>
      <c r="X210" s="7">
        <f>VLOOKUP(C210,Elec_Peak_Gen!$C$2:$F$469,4,FALSE)</f>
        <v>79.62341335</v>
      </c>
      <c r="Y210" s="7">
        <f>VLOOKUP(C210,Elec_Gen!$C$1:$R$469,16,FALSE)</f>
        <v>19491.33356</v>
      </c>
      <c r="Z210" s="7" t="str">
        <f>vlookup(C210,EVCar!$J$5:$K$64,2,false)</f>
        <v>#N/A</v>
      </c>
      <c r="AA210" s="7">
        <f t="shared" si="2"/>
        <v>1637.644594</v>
      </c>
      <c r="AB210" s="9">
        <f>HLOOKUP(B210,Temperature!A:N,18,FALSE)</f>
        <v>29.1</v>
      </c>
      <c r="AC210" s="11"/>
      <c r="AD210" s="11"/>
      <c r="AE210" s="11"/>
      <c r="AF210" s="11"/>
    </row>
    <row r="211" ht="15.75" customHeight="1">
      <c r="A211" s="7">
        <v>2019.0</v>
      </c>
      <c r="B211" s="10" t="s">
        <v>33</v>
      </c>
      <c r="C211" s="8" t="str">
        <f t="shared" si="1"/>
        <v>2019JUN</v>
      </c>
      <c r="D211" s="11">
        <v>730.585154</v>
      </c>
      <c r="E211" s="11">
        <v>3626.678594</v>
      </c>
      <c r="F211" s="11">
        <v>4357.263748</v>
      </c>
      <c r="G211" s="11">
        <v>1939.750949</v>
      </c>
      <c r="H211" s="11">
        <v>2732.019741</v>
      </c>
      <c r="I211" s="11">
        <v>6350.243929</v>
      </c>
      <c r="J211" s="11">
        <v>564.393667</v>
      </c>
      <c r="K211" s="11">
        <v>18.095422</v>
      </c>
      <c r="L211" s="11">
        <v>30.370843</v>
      </c>
      <c r="M211" s="11">
        <v>121.373136</v>
      </c>
      <c r="N211" s="11">
        <v>12.2821</v>
      </c>
      <c r="O211" s="11">
        <v>158.297927</v>
      </c>
      <c r="P211" s="11">
        <v>273.386814</v>
      </c>
      <c r="Q211" s="11">
        <v>16557.478276</v>
      </c>
      <c r="R211" s="11">
        <v>118.351846</v>
      </c>
      <c r="S211" s="11">
        <v>16675.830122</v>
      </c>
      <c r="T211" s="11" t="str">
        <f>VLOOKUP(C211,Thai_Pop!$C$1:$I$2479,6,FALSE)</f>
        <v>#N/A</v>
      </c>
      <c r="U211" s="11" t="str">
        <f>VLOOKUP(C211,Thai_Pop!$C$1:$I$2479,7,FALSE)</f>
        <v>#N/A</v>
      </c>
      <c r="V211" s="7">
        <f>VLOOKUP(C211,GDP!$C$1:$AD$131,26,FALSE)</f>
        <v>4154172</v>
      </c>
      <c r="W211" s="7">
        <f>VLOOKUP(C211,Elec_Peak_Gen!$C$2:$F$469,2,FALSE)</f>
        <v>29799.9</v>
      </c>
      <c r="X211" s="7">
        <f>VLOOKUP(C211,Elec_Peak_Gen!$C$2:$F$469,4,FALSE)</f>
        <v>79.9914131</v>
      </c>
      <c r="Y211" s="7">
        <f>VLOOKUP(C211,Elec_Gen!$C$1:$R$469,16,FALSE)</f>
        <v>18376.8679</v>
      </c>
      <c r="Z211" s="7" t="str">
        <f>vlookup(C211,EVCar!$J$5:$K$64,2,false)</f>
        <v>#N/A</v>
      </c>
      <c r="AA211" s="7">
        <f t="shared" si="2"/>
        <v>1701.037774</v>
      </c>
      <c r="AB211" s="9">
        <f>HLOOKUP(B211,Temperature!A:N,18,FALSE)</f>
        <v>28.6</v>
      </c>
      <c r="AC211" s="11"/>
      <c r="AD211" s="11"/>
      <c r="AE211" s="11"/>
      <c r="AF211" s="11"/>
    </row>
    <row r="212" ht="15.75" customHeight="1">
      <c r="A212" s="7">
        <v>2019.0</v>
      </c>
      <c r="B212" s="10" t="s">
        <v>34</v>
      </c>
      <c r="C212" s="8" t="str">
        <f t="shared" si="1"/>
        <v>2019JUL</v>
      </c>
      <c r="D212" s="11">
        <v>716.479296</v>
      </c>
      <c r="E212" s="11">
        <v>3641.538559</v>
      </c>
      <c r="F212" s="11">
        <v>4358.017855</v>
      </c>
      <c r="G212" s="11">
        <v>1934.591164</v>
      </c>
      <c r="H212" s="11">
        <v>2707.500907</v>
      </c>
      <c r="I212" s="11">
        <v>6343.257442</v>
      </c>
      <c r="J212" s="11">
        <v>582.513102</v>
      </c>
      <c r="K212" s="11">
        <v>17.966898</v>
      </c>
      <c r="L212" s="11">
        <v>52.868623</v>
      </c>
      <c r="M212" s="11">
        <v>122.490719</v>
      </c>
      <c r="N212" s="11">
        <v>6.80462</v>
      </c>
      <c r="O212" s="11">
        <v>115.859891</v>
      </c>
      <c r="P212" s="11">
        <v>278.76293</v>
      </c>
      <c r="Q212" s="11">
        <v>16520.634151</v>
      </c>
      <c r="R212" s="11">
        <v>122.565229</v>
      </c>
      <c r="S212" s="11">
        <v>16643.19938</v>
      </c>
      <c r="T212" s="11" t="str">
        <f>VLOOKUP(C212,Thai_Pop!$C$1:$I$2479,6,FALSE)</f>
        <v>#N/A</v>
      </c>
      <c r="U212" s="11" t="str">
        <f>VLOOKUP(C212,Thai_Pop!$C$1:$I$2479,7,FALSE)</f>
        <v>#N/A</v>
      </c>
      <c r="V212" s="7" t="str">
        <f>VLOOKUP(C212,GDP!$C$1:$AD$131,26,FALSE)</f>
        <v>#N/A</v>
      </c>
      <c r="W212" s="7">
        <f>VLOOKUP(C212,Elec_Peak_Gen!$C$2:$F$469,2,FALSE)</f>
        <v>28014.6</v>
      </c>
      <c r="X212" s="7">
        <f>VLOOKUP(C212,Elec_Peak_Gen!$C$2:$F$469,4,FALSE)</f>
        <v>81.68561339</v>
      </c>
      <c r="Y212" s="7">
        <f>VLOOKUP(C212,Elec_Gen!$C$1:$R$469,16,FALSE)</f>
        <v>18168.2215</v>
      </c>
      <c r="Z212" s="7" t="str">
        <f>vlookup(C212,EVCar!$J$5:$K$64,2,false)</f>
        <v>#N/A</v>
      </c>
      <c r="AA212" s="7">
        <f t="shared" si="2"/>
        <v>1525.022115</v>
      </c>
      <c r="AB212" s="9">
        <f>HLOOKUP(B212,Temperature!A:N,18,FALSE)</f>
        <v>28.1</v>
      </c>
      <c r="AC212" s="11"/>
      <c r="AD212" s="11"/>
      <c r="AE212" s="11"/>
      <c r="AF212" s="11"/>
    </row>
    <row r="213" ht="15.75" customHeight="1">
      <c r="A213" s="7">
        <v>2019.0</v>
      </c>
      <c r="B213" s="10" t="s">
        <v>35</v>
      </c>
      <c r="C213" s="8" t="str">
        <f t="shared" si="1"/>
        <v>2019AUG</v>
      </c>
      <c r="D213" s="11">
        <v>663.347792</v>
      </c>
      <c r="E213" s="11">
        <v>3517.646529</v>
      </c>
      <c r="F213" s="11">
        <v>4180.994321</v>
      </c>
      <c r="G213" s="11">
        <v>1897.495287</v>
      </c>
      <c r="H213" s="11">
        <v>2708.925431</v>
      </c>
      <c r="I213" s="11">
        <v>6393.556183</v>
      </c>
      <c r="J213" s="11">
        <v>575.5238</v>
      </c>
      <c r="K213" s="11">
        <v>18.364295</v>
      </c>
      <c r="L213" s="11">
        <v>33.363285</v>
      </c>
      <c r="M213" s="11">
        <v>121.533143</v>
      </c>
      <c r="N213" s="11">
        <v>33.82854</v>
      </c>
      <c r="O213" s="11">
        <v>132.842455</v>
      </c>
      <c r="P213" s="11">
        <v>289.381532</v>
      </c>
      <c r="Q213" s="11">
        <v>16385.808272</v>
      </c>
      <c r="R213" s="11">
        <v>123.46715</v>
      </c>
      <c r="S213" s="11">
        <v>16509.275422</v>
      </c>
      <c r="T213" s="11" t="str">
        <f>VLOOKUP(C213,Thai_Pop!$C$1:$I$2479,6,FALSE)</f>
        <v>#N/A</v>
      </c>
      <c r="U213" s="11" t="str">
        <f>VLOOKUP(C213,Thai_Pop!$C$1:$I$2479,7,FALSE)</f>
        <v>#N/A</v>
      </c>
      <c r="V213" s="7" t="str">
        <f>VLOOKUP(C213,GDP!$C$1:$AD$131,26,FALSE)</f>
        <v>#N/A</v>
      </c>
      <c r="W213" s="7">
        <f>VLOOKUP(C213,Elec_Peak_Gen!$C$2:$F$469,2,FALSE)</f>
        <v>26987</v>
      </c>
      <c r="X213" s="7">
        <f>VLOOKUP(C213,Elec_Peak_Gen!$C$2:$F$469,4,FALSE)</f>
        <v>82.77739475</v>
      </c>
      <c r="Y213" s="7">
        <f>VLOOKUP(C213,Elec_Gen!$C$1:$R$469,16,FALSE)</f>
        <v>17754.08669</v>
      </c>
      <c r="Z213" s="7" t="str">
        <f>vlookup(C213,EVCar!$J$5:$K$64,2,false)</f>
        <v>#N/A</v>
      </c>
      <c r="AA213" s="7">
        <f t="shared" si="2"/>
        <v>1244.811272</v>
      </c>
      <c r="AB213" s="9">
        <f>HLOOKUP(B213,Temperature!A:N,18,FALSE)</f>
        <v>27.9</v>
      </c>
      <c r="AC213" s="11"/>
      <c r="AD213" s="11"/>
      <c r="AE213" s="11"/>
      <c r="AF213" s="11"/>
    </row>
    <row r="214" ht="15.75" customHeight="1">
      <c r="A214" s="7">
        <v>2019.0</v>
      </c>
      <c r="B214" s="10" t="s">
        <v>36</v>
      </c>
      <c r="C214" s="8" t="str">
        <f t="shared" si="1"/>
        <v>2019SEP</v>
      </c>
      <c r="D214" s="11">
        <v>624.986444</v>
      </c>
      <c r="E214" s="11">
        <v>3245.776244</v>
      </c>
      <c r="F214" s="11">
        <v>3870.762688</v>
      </c>
      <c r="G214" s="11">
        <v>1809.385189</v>
      </c>
      <c r="H214" s="11">
        <v>2584.189419</v>
      </c>
      <c r="I214" s="11">
        <v>6155.626173</v>
      </c>
      <c r="J214" s="11">
        <v>517.816481</v>
      </c>
      <c r="K214" s="11">
        <v>17.395135</v>
      </c>
      <c r="L214" s="11">
        <v>23.1934</v>
      </c>
      <c r="M214" s="11">
        <v>116.642045</v>
      </c>
      <c r="N214" s="11">
        <v>36.17218</v>
      </c>
      <c r="O214" s="11">
        <v>131.734891</v>
      </c>
      <c r="P214" s="11">
        <v>273.402652</v>
      </c>
      <c r="Q214" s="11">
        <v>15536.320253</v>
      </c>
      <c r="R214" s="11">
        <v>114.744136</v>
      </c>
      <c r="S214" s="11">
        <v>15651.064389</v>
      </c>
      <c r="T214" s="11" t="str">
        <f>VLOOKUP(C214,Thai_Pop!$C$1:$I$2479,6,FALSE)</f>
        <v>#N/A</v>
      </c>
      <c r="U214" s="11" t="str">
        <f>VLOOKUP(C214,Thai_Pop!$C$1:$I$2479,7,FALSE)</f>
        <v>#N/A</v>
      </c>
      <c r="V214" s="7">
        <f>VLOOKUP(C214,GDP!$C$1:$AD$131,26,FALSE)</f>
        <v>4177219</v>
      </c>
      <c r="W214" s="7">
        <f>VLOOKUP(C214,Elec_Peak_Gen!$C$2:$F$469,2,FALSE)</f>
        <v>26936.7</v>
      </c>
      <c r="X214" s="7">
        <f>VLOOKUP(C214,Elec_Peak_Gen!$C$2:$F$469,4,FALSE)</f>
        <v>82.26251009</v>
      </c>
      <c r="Y214" s="7">
        <f>VLOOKUP(C214,Elec_Gen!$C$1:$R$469,16,FALSE)</f>
        <v>17013.96677</v>
      </c>
      <c r="Z214" s="7" t="str">
        <f>vlookup(C214,EVCar!$J$5:$K$64,2,false)</f>
        <v>#N/A</v>
      </c>
      <c r="AA214" s="7">
        <f t="shared" si="2"/>
        <v>1362.902379</v>
      </c>
      <c r="AB214" s="9">
        <f>HLOOKUP(B214,Temperature!A:N,18,FALSE)</f>
        <v>27.6</v>
      </c>
      <c r="AC214" s="11"/>
      <c r="AD214" s="11"/>
      <c r="AE214" s="11"/>
      <c r="AF214" s="11"/>
    </row>
    <row r="215" ht="15.75" customHeight="1">
      <c r="A215" s="7">
        <v>2019.0</v>
      </c>
      <c r="B215" s="10" t="s">
        <v>37</v>
      </c>
      <c r="C215" s="8" t="str">
        <f t="shared" si="1"/>
        <v>2019OCT</v>
      </c>
      <c r="D215" s="11">
        <v>664.470892</v>
      </c>
      <c r="E215" s="11">
        <v>3448.950794</v>
      </c>
      <c r="F215" s="11">
        <v>4113.421686</v>
      </c>
      <c r="G215" s="11">
        <v>1865.018407</v>
      </c>
      <c r="H215" s="11">
        <v>2657.490898</v>
      </c>
      <c r="I215" s="11">
        <v>6333.857573</v>
      </c>
      <c r="J215" s="11">
        <v>570.190817</v>
      </c>
      <c r="K215" s="11">
        <v>18.356331</v>
      </c>
      <c r="L215" s="11">
        <v>43.854071</v>
      </c>
      <c r="M215" s="11">
        <v>121.378099</v>
      </c>
      <c r="N215" s="11">
        <v>13.22097</v>
      </c>
      <c r="O215" s="11">
        <v>120.431691</v>
      </c>
      <c r="P215" s="11">
        <v>293.858476</v>
      </c>
      <c r="Q215" s="11">
        <v>16151.079019</v>
      </c>
      <c r="R215" s="11">
        <v>121.554228</v>
      </c>
      <c r="S215" s="11">
        <v>16272.633247</v>
      </c>
      <c r="T215" s="11" t="str">
        <f>VLOOKUP(C215,Thai_Pop!$C$1:$I$2479,6,FALSE)</f>
        <v>#N/A</v>
      </c>
      <c r="U215" s="11" t="str">
        <f>VLOOKUP(C215,Thai_Pop!$C$1:$I$2479,7,FALSE)</f>
        <v>#N/A</v>
      </c>
      <c r="V215" s="7" t="str">
        <f>VLOOKUP(C215,GDP!$C$1:$AD$131,26,FALSE)</f>
        <v>#N/A</v>
      </c>
      <c r="W215" s="7">
        <f>VLOOKUP(C215,Elec_Peak_Gen!$C$2:$F$469,2,FALSE)</f>
        <v>28026</v>
      </c>
      <c r="X215" s="7">
        <f>VLOOKUP(C215,Elec_Peak_Gen!$C$2:$F$469,4,FALSE)</f>
        <v>81.72398093</v>
      </c>
      <c r="Y215" s="7">
        <f>VLOOKUP(C215,Elec_Gen!$C$1:$R$469,16,FALSE)</f>
        <v>18163.80848</v>
      </c>
      <c r="Z215" s="7" t="str">
        <f>vlookup(C215,EVCar!$J$5:$K$64,2,false)</f>
        <v>#N/A</v>
      </c>
      <c r="AA215" s="7">
        <f t="shared" si="2"/>
        <v>1891.175232</v>
      </c>
      <c r="AB215" s="9">
        <f>HLOOKUP(B215,Temperature!A:N,18,FALSE)</f>
        <v>27.2</v>
      </c>
      <c r="AC215" s="11"/>
      <c r="AD215" s="11"/>
      <c r="AE215" s="11"/>
      <c r="AF215" s="11"/>
    </row>
    <row r="216" ht="15.75" customHeight="1">
      <c r="A216" s="7">
        <v>2019.0</v>
      </c>
      <c r="B216" s="10" t="s">
        <v>38</v>
      </c>
      <c r="C216" s="8" t="str">
        <f t="shared" si="1"/>
        <v>2019NOV</v>
      </c>
      <c r="D216" s="11">
        <v>627.511487</v>
      </c>
      <c r="E216" s="11">
        <v>3222.363587</v>
      </c>
      <c r="F216" s="11">
        <v>3849.875074</v>
      </c>
      <c r="G216" s="11">
        <v>1782.847757</v>
      </c>
      <c r="H216" s="11">
        <v>2555.942125</v>
      </c>
      <c r="I216" s="11">
        <v>6105.007316</v>
      </c>
      <c r="J216" s="11">
        <v>527.731213</v>
      </c>
      <c r="K216" s="11">
        <v>16.89477</v>
      </c>
      <c r="L216" s="11">
        <v>23.976135</v>
      </c>
      <c r="M216" s="11">
        <v>117.532222</v>
      </c>
      <c r="N216" s="11">
        <v>19.3995</v>
      </c>
      <c r="O216" s="11">
        <v>139.979473</v>
      </c>
      <c r="P216" s="11">
        <v>293.544454</v>
      </c>
      <c r="Q216" s="11">
        <v>15432.730039</v>
      </c>
      <c r="R216" s="11">
        <v>108.370576</v>
      </c>
      <c r="S216" s="11">
        <v>15541.100615</v>
      </c>
      <c r="T216" s="11" t="str">
        <f>VLOOKUP(C216,Thai_Pop!$C$1:$I$2479,6,FALSE)</f>
        <v>#N/A</v>
      </c>
      <c r="U216" s="11" t="str">
        <f>VLOOKUP(C216,Thai_Pop!$C$1:$I$2479,7,FALSE)</f>
        <v>#N/A</v>
      </c>
      <c r="V216" s="7" t="str">
        <f>VLOOKUP(C216,GDP!$C$1:$AD$131,26,FALSE)</f>
        <v>#N/A</v>
      </c>
      <c r="W216" s="7">
        <f>VLOOKUP(C216,Elec_Peak_Gen!$C$2:$F$469,2,FALSE)</f>
        <v>26958</v>
      </c>
      <c r="X216" s="7">
        <f>VLOOKUP(C216,Elec_Peak_Gen!$C$2:$F$469,4,FALSE)</f>
        <v>81.82847186</v>
      </c>
      <c r="Y216" s="7">
        <f>VLOOKUP(C216,Elec_Gen!$C$1:$R$469,16,FALSE)</f>
        <v>17007.47659</v>
      </c>
      <c r="Z216" s="7" t="str">
        <f>vlookup(C216,EVCar!$J$5:$K$64,2,false)</f>
        <v>#N/A</v>
      </c>
      <c r="AA216" s="7">
        <f t="shared" si="2"/>
        <v>1466.37597</v>
      </c>
      <c r="AB216" s="9">
        <f>HLOOKUP(B216,Temperature!A:N,18,FALSE)</f>
        <v>26.4</v>
      </c>
      <c r="AC216" s="11"/>
      <c r="AD216" s="11"/>
      <c r="AE216" s="11"/>
      <c r="AF216" s="11"/>
    </row>
    <row r="217" ht="15.75" customHeight="1">
      <c r="A217" s="7">
        <v>2019.0</v>
      </c>
      <c r="B217" s="10" t="s">
        <v>39</v>
      </c>
      <c r="C217" s="8" t="str">
        <f t="shared" si="1"/>
        <v>2019DEC</v>
      </c>
      <c r="D217" s="11">
        <v>591.373088</v>
      </c>
      <c r="E217" s="11">
        <v>2841.149543</v>
      </c>
      <c r="F217" s="11">
        <v>3432.522631</v>
      </c>
      <c r="G217" s="11">
        <v>1663.504061</v>
      </c>
      <c r="H217" s="11">
        <v>2333.859838</v>
      </c>
      <c r="I217" s="11">
        <v>5691.880159</v>
      </c>
      <c r="J217" s="11">
        <v>514.460357</v>
      </c>
      <c r="K217" s="11">
        <v>15.66918</v>
      </c>
      <c r="L217" s="11">
        <v>34.16829</v>
      </c>
      <c r="M217" s="11">
        <v>111.705239</v>
      </c>
      <c r="N217" s="11">
        <v>11.1674</v>
      </c>
      <c r="O217" s="11">
        <v>116.805959</v>
      </c>
      <c r="P217" s="11">
        <v>304.346954</v>
      </c>
      <c r="Q217" s="11">
        <v>14230.090068</v>
      </c>
      <c r="R217" s="11">
        <v>124.604398</v>
      </c>
      <c r="S217" s="11">
        <v>14354.694466</v>
      </c>
      <c r="T217" s="11">
        <f>VLOOKUP(C217,Thai_Pop!$C$1:$I$2479,6,FALSE)</f>
        <v>66558935</v>
      </c>
      <c r="U217" s="11">
        <f>VLOOKUP(C217,Thai_Pop!$C$1:$I$2479,7,FALSE)</f>
        <v>26713936</v>
      </c>
      <c r="V217" s="7">
        <f>VLOOKUP(C217,GDP!$C$1:$AD$131,26,FALSE)</f>
        <v>4336904</v>
      </c>
      <c r="W217" s="7">
        <f>VLOOKUP(C217,Elec_Peak_Gen!$C$2:$F$469,2,FALSE)</f>
        <v>26295</v>
      </c>
      <c r="X217" s="7">
        <f>VLOOKUP(C217,Elec_Peak_Gen!$C$2:$F$469,4,FALSE)</f>
        <v>74.85</v>
      </c>
      <c r="Y217" s="7">
        <f>VLOOKUP(C217,Elec_Gen!$C$1:$R$469,16,FALSE)</f>
        <v>15920.12566</v>
      </c>
      <c r="Z217" s="7" t="str">
        <f>vlookup(C217,EVCar!$J$5:$K$64,2,false)</f>
        <v>#N/A</v>
      </c>
      <c r="AA217" s="7">
        <f t="shared" si="2"/>
        <v>1565.431192</v>
      </c>
      <c r="AB217" s="9">
        <f>HLOOKUP(B217,Temperature!A:N,18,FALSE)</f>
        <v>25.3</v>
      </c>
      <c r="AC217" s="11"/>
      <c r="AD217" s="11"/>
      <c r="AE217" s="11"/>
      <c r="AF217" s="11"/>
    </row>
    <row r="218" ht="15.75" customHeight="1">
      <c r="A218" s="7">
        <v>2020.0</v>
      </c>
      <c r="B218" s="10" t="s">
        <v>28</v>
      </c>
      <c r="C218" s="8" t="str">
        <f t="shared" si="1"/>
        <v>2020JAN</v>
      </c>
      <c r="D218" s="11">
        <v>653.610423</v>
      </c>
      <c r="E218" s="11">
        <v>3204.595796</v>
      </c>
      <c r="F218" s="11">
        <v>3858.206219</v>
      </c>
      <c r="G218" s="11">
        <v>1800.596596</v>
      </c>
      <c r="H218" s="11">
        <v>2487.8075</v>
      </c>
      <c r="I218" s="11">
        <v>6025.959851</v>
      </c>
      <c r="J218" s="11">
        <v>579.345533</v>
      </c>
      <c r="K218" s="11">
        <v>17.022833</v>
      </c>
      <c r="L218" s="11">
        <v>47.185323</v>
      </c>
      <c r="M218" s="11">
        <v>116.325477</v>
      </c>
      <c r="N218" s="11">
        <v>7.757352</v>
      </c>
      <c r="O218" s="11">
        <v>129.858164</v>
      </c>
      <c r="P218" s="11">
        <v>306.712491</v>
      </c>
      <c r="Q218" s="11">
        <v>15376.777339</v>
      </c>
      <c r="R218" s="11">
        <v>132.465373</v>
      </c>
      <c r="S218" s="11">
        <v>15509.242712</v>
      </c>
      <c r="T218" s="11" t="str">
        <f>VLOOKUP(C218,Thai_Pop!$C$1:$I$2479,6,FALSE)</f>
        <v>#N/A</v>
      </c>
      <c r="U218" s="11" t="str">
        <f>VLOOKUP(C218,Thai_Pop!$C$1:$I$2479,7,FALSE)</f>
        <v>#N/A</v>
      </c>
      <c r="V218" s="7" t="str">
        <f>VLOOKUP(C218,GDP!$C$1:$AD$131,26,FALSE)</f>
        <v>#N/A</v>
      </c>
      <c r="W218" s="7">
        <f>VLOOKUP(C218,Elec_Peak_Gen!$C$2:$F$469,2,FALSE)</f>
        <v>27423</v>
      </c>
      <c r="X218" s="7">
        <f>VLOOKUP(C218,Elec_Peak_Gen!$C$2:$F$469,4,FALSE)</f>
        <v>79.10019708</v>
      </c>
      <c r="Y218" s="7">
        <f>VLOOKUP(C218,Elec_Gen!$C$1:$R$469,16,FALSE)</f>
        <v>17382.68345</v>
      </c>
      <c r="Z218" s="7">
        <f>vlookup(C218,EVCar!$J$5:$K$64,2,false)</f>
        <v>341</v>
      </c>
      <c r="AA218" s="7">
        <f t="shared" si="2"/>
        <v>1873.440736</v>
      </c>
      <c r="AB218" s="9">
        <f>HLOOKUP(B218,Temperature!A:N,18,FALSE)</f>
        <v>25.4</v>
      </c>
      <c r="AC218" s="11"/>
      <c r="AD218" s="11"/>
      <c r="AE218" s="11"/>
      <c r="AF218" s="11"/>
    </row>
    <row r="219" ht="15.75" customHeight="1">
      <c r="A219" s="7">
        <v>2020.0</v>
      </c>
      <c r="B219" s="10" t="s">
        <v>29</v>
      </c>
      <c r="C219" s="8" t="str">
        <f t="shared" si="1"/>
        <v>2020FEB</v>
      </c>
      <c r="D219" s="11">
        <v>640.665056</v>
      </c>
      <c r="E219" s="11">
        <v>3091.240325</v>
      </c>
      <c r="F219" s="11">
        <v>3731.905381</v>
      </c>
      <c r="G219" s="11">
        <v>1746.813442</v>
      </c>
      <c r="H219" s="11">
        <v>2431.309067</v>
      </c>
      <c r="I219" s="11">
        <v>5915.225377</v>
      </c>
      <c r="J219" s="11">
        <v>510.214639</v>
      </c>
      <c r="K219" s="11">
        <v>16.199646</v>
      </c>
      <c r="L219" s="11">
        <v>50.61948</v>
      </c>
      <c r="M219" s="11">
        <v>111.751939</v>
      </c>
      <c r="N219" s="11">
        <v>13.3024</v>
      </c>
      <c r="O219" s="11">
        <v>170.968709</v>
      </c>
      <c r="P219" s="11">
        <v>285.637584</v>
      </c>
      <c r="Q219" s="11">
        <v>14983.947664</v>
      </c>
      <c r="R219" s="11">
        <v>159.173941</v>
      </c>
      <c r="S219" s="11">
        <v>15143.121605</v>
      </c>
      <c r="T219" s="11" t="str">
        <f>VLOOKUP(C219,Thai_Pop!$C$1:$I$2479,6,FALSE)</f>
        <v>#N/A</v>
      </c>
      <c r="U219" s="11" t="str">
        <f>VLOOKUP(C219,Thai_Pop!$C$1:$I$2479,7,FALSE)</f>
        <v>#N/A</v>
      </c>
      <c r="V219" s="7" t="str">
        <f>VLOOKUP(C219,GDP!$C$1:$AD$131,26,FALSE)</f>
        <v>#N/A</v>
      </c>
      <c r="W219" s="7">
        <f>VLOOKUP(C219,Elec_Peak_Gen!$C$2:$F$469,2,FALSE)</f>
        <v>27112.3</v>
      </c>
      <c r="X219" s="7">
        <f>VLOOKUP(C219,Elec_Peak_Gen!$C$2:$F$469,4,FALSE)</f>
        <v>82.01705414</v>
      </c>
      <c r="Y219" s="7">
        <f>VLOOKUP(C219,Elec_Gen!$C$1:$R$469,16,FALSE)</f>
        <v>16699.0524</v>
      </c>
      <c r="Z219" s="7">
        <f>vlookup(C219,EVCar!$J$5:$K$64,2,false)</f>
        <v>281</v>
      </c>
      <c r="AA219" s="7">
        <f t="shared" si="2"/>
        <v>1555.930799</v>
      </c>
      <c r="AB219" s="9">
        <f>HLOOKUP(B219,Temperature!A:N,18,FALSE)</f>
        <v>26.8</v>
      </c>
      <c r="AC219" s="11"/>
      <c r="AD219" s="11"/>
      <c r="AE219" s="11"/>
      <c r="AF219" s="11"/>
    </row>
    <row r="220" ht="15.75" customHeight="1">
      <c r="A220" s="7">
        <v>2020.0</v>
      </c>
      <c r="B220" s="10" t="s">
        <v>30</v>
      </c>
      <c r="C220" s="8" t="str">
        <f t="shared" si="1"/>
        <v>2020MAR</v>
      </c>
      <c r="D220" s="11">
        <v>784.403113</v>
      </c>
      <c r="E220" s="11">
        <v>3645.795052</v>
      </c>
      <c r="F220" s="11">
        <v>4430.198165</v>
      </c>
      <c r="G220" s="11">
        <v>1935.957961</v>
      </c>
      <c r="H220" s="11">
        <v>2667.876535</v>
      </c>
      <c r="I220" s="11">
        <v>6284.350554</v>
      </c>
      <c r="J220" s="11">
        <v>495.485814</v>
      </c>
      <c r="K220" s="11">
        <v>17.833796</v>
      </c>
      <c r="L220" s="11">
        <v>50.015631</v>
      </c>
      <c r="M220" s="11">
        <v>121.099472</v>
      </c>
      <c r="N220" s="11">
        <v>9.934414</v>
      </c>
      <c r="O220" s="11">
        <v>121.774608</v>
      </c>
      <c r="P220" s="11">
        <v>298.608669</v>
      </c>
      <c r="Q220" s="11">
        <v>16433.135619</v>
      </c>
      <c r="R220" s="11">
        <v>126.476692</v>
      </c>
      <c r="S220" s="11">
        <v>16559.612311</v>
      </c>
      <c r="T220" s="11" t="str">
        <f>VLOOKUP(C220,Thai_Pop!$C$1:$I$2479,6,FALSE)</f>
        <v>#N/A</v>
      </c>
      <c r="U220" s="11" t="str">
        <f>VLOOKUP(C220,Thai_Pop!$C$1:$I$2479,7,FALSE)</f>
        <v>#N/A</v>
      </c>
      <c r="V220" s="7">
        <f>VLOOKUP(C220,GDP!$C$1:$AD$131,26,FALSE)</f>
        <v>4140473</v>
      </c>
      <c r="W220" s="7">
        <f>VLOOKUP(C220,Elec_Peak_Gen!$C$2:$F$469,2,FALSE)</f>
        <v>28636.7</v>
      </c>
      <c r="X220" s="7">
        <f>VLOOKUP(C220,Elec_Peak_Gen!$C$2:$F$469,4,FALSE)</f>
        <v>82.69315737</v>
      </c>
      <c r="Y220" s="7">
        <f>VLOOKUP(C220,Elec_Gen!$C$1:$R$469,16,FALSE)</f>
        <v>18925.03269</v>
      </c>
      <c r="Z220" s="7">
        <f>vlookup(C220,EVCar!$J$5:$K$64,2,false)</f>
        <v>239</v>
      </c>
      <c r="AA220" s="7">
        <f t="shared" si="2"/>
        <v>2365.420376</v>
      </c>
      <c r="AB220" s="9">
        <f>HLOOKUP(B220,Temperature!A:N,18,FALSE)</f>
        <v>28.5</v>
      </c>
      <c r="AC220" s="11"/>
      <c r="AD220" s="11"/>
      <c r="AE220" s="11"/>
      <c r="AF220" s="11"/>
    </row>
    <row r="221" ht="15.75" customHeight="1">
      <c r="A221" s="7">
        <v>2020.0</v>
      </c>
      <c r="B221" s="10" t="s">
        <v>31</v>
      </c>
      <c r="C221" s="8" t="str">
        <f t="shared" si="1"/>
        <v>2020APR</v>
      </c>
      <c r="D221" s="11">
        <v>902.799742</v>
      </c>
      <c r="E221" s="11">
        <v>4066.338251</v>
      </c>
      <c r="F221" s="11">
        <v>4969.137993</v>
      </c>
      <c r="G221" s="11">
        <v>1876.287799</v>
      </c>
      <c r="H221" s="11">
        <v>2322.426856</v>
      </c>
      <c r="I221" s="11">
        <v>5191.994466</v>
      </c>
      <c r="J221" s="11">
        <v>286.765376</v>
      </c>
      <c r="K221" s="11">
        <v>16.729885</v>
      </c>
      <c r="L221" s="11">
        <v>37.99915</v>
      </c>
      <c r="M221" s="11">
        <v>116.153013</v>
      </c>
      <c r="N221" s="11">
        <v>4.675027</v>
      </c>
      <c r="O221" s="11">
        <v>138.274782</v>
      </c>
      <c r="P221" s="11">
        <v>283.899703</v>
      </c>
      <c r="Q221" s="11">
        <v>15244.34405</v>
      </c>
      <c r="R221" s="11">
        <v>119.029986</v>
      </c>
      <c r="S221" s="11">
        <v>15363.374036</v>
      </c>
      <c r="T221" s="11" t="str">
        <f>VLOOKUP(C221,Thai_Pop!$C$1:$I$2479,6,FALSE)</f>
        <v>#N/A</v>
      </c>
      <c r="U221" s="11" t="str">
        <f>VLOOKUP(C221,Thai_Pop!$C$1:$I$2479,7,FALSE)</f>
        <v>#N/A</v>
      </c>
      <c r="V221" s="7" t="str">
        <f>VLOOKUP(C221,GDP!$C$1:$AD$131,26,FALSE)</f>
        <v>#N/A</v>
      </c>
      <c r="W221" s="7">
        <f>VLOOKUP(C221,Elec_Peak_Gen!$C$2:$F$469,2,FALSE)</f>
        <v>27747</v>
      </c>
      <c r="X221" s="7">
        <f>VLOOKUP(C221,Elec_Peak_Gen!$C$2:$F$469,4,FALSE)</f>
        <v>78.662792</v>
      </c>
      <c r="Y221" s="7">
        <f>VLOOKUP(C221,Elec_Gen!$C$1:$R$469,16,FALSE)</f>
        <v>16933.05159</v>
      </c>
      <c r="Z221" s="7">
        <f>vlookup(C221,EVCar!$J$5:$K$64,2,false)</f>
        <v>182</v>
      </c>
      <c r="AA221" s="7">
        <f t="shared" si="2"/>
        <v>1569.677557</v>
      </c>
      <c r="AB221" s="9">
        <f>HLOOKUP(B221,Temperature!A:N,18,FALSE)</f>
        <v>29.6</v>
      </c>
      <c r="AC221" s="11"/>
      <c r="AD221" s="11"/>
      <c r="AE221" s="11"/>
      <c r="AF221" s="11"/>
    </row>
    <row r="222" ht="15.75" customHeight="1">
      <c r="A222" s="7">
        <v>2020.0</v>
      </c>
      <c r="B222" s="10" t="s">
        <v>32</v>
      </c>
      <c r="C222" s="8" t="str">
        <f t="shared" si="1"/>
        <v>2020MAY</v>
      </c>
      <c r="D222" s="11">
        <v>1010.073895</v>
      </c>
      <c r="E222" s="11">
        <v>4523.740474</v>
      </c>
      <c r="F222" s="11">
        <v>5533.814369</v>
      </c>
      <c r="G222" s="11">
        <v>1770.493209</v>
      </c>
      <c r="H222" s="11">
        <v>2468.076188</v>
      </c>
      <c r="I222" s="11">
        <v>5339.927246</v>
      </c>
      <c r="J222" s="11">
        <v>303.722872</v>
      </c>
      <c r="K222" s="11">
        <v>17.933447</v>
      </c>
      <c r="L222" s="11">
        <v>29.695716</v>
      </c>
      <c r="M222" s="11">
        <v>120.758036</v>
      </c>
      <c r="N222" s="11">
        <v>4.313549</v>
      </c>
      <c r="O222" s="11">
        <v>118.257018</v>
      </c>
      <c r="P222" s="11">
        <v>287.532736</v>
      </c>
      <c r="Q222" s="11">
        <v>15994.524386</v>
      </c>
      <c r="R222" s="11">
        <v>124.275548</v>
      </c>
      <c r="S222" s="11">
        <v>16118.799934</v>
      </c>
      <c r="T222" s="11" t="str">
        <f>VLOOKUP(C222,Thai_Pop!$C$1:$I$2479,6,FALSE)</f>
        <v>#N/A</v>
      </c>
      <c r="U222" s="11" t="str">
        <f>VLOOKUP(C222,Thai_Pop!$C$1:$I$2479,7,FALSE)</f>
        <v>#N/A</v>
      </c>
      <c r="V222" s="7" t="str">
        <f>VLOOKUP(C222,GDP!$C$1:$AD$131,26,FALSE)</f>
        <v>#N/A</v>
      </c>
      <c r="W222" s="7">
        <f>VLOOKUP(C222,Elec_Peak_Gen!$C$2:$F$469,2,FALSE)</f>
        <v>28328</v>
      </c>
      <c r="X222" s="7">
        <f>VLOOKUP(C222,Elec_Peak_Gen!$C$2:$F$469,4,FALSE)</f>
        <v>80.18425371</v>
      </c>
      <c r="Y222" s="7">
        <f>VLOOKUP(C222,Elec_Gen!$C$1:$R$469,16,FALSE)</f>
        <v>18170.23686</v>
      </c>
      <c r="Z222" s="7">
        <f>vlookup(C222,EVCar!$J$5:$K$64,2,false)</f>
        <v>168</v>
      </c>
      <c r="AA222" s="7">
        <f t="shared" si="2"/>
        <v>2051.436925</v>
      </c>
      <c r="AB222" s="9">
        <f>HLOOKUP(B222,Temperature!A:N,18,FALSE)</f>
        <v>29.1</v>
      </c>
      <c r="AC222" s="11"/>
      <c r="AD222" s="11"/>
      <c r="AE222" s="11"/>
      <c r="AF222" s="11"/>
    </row>
    <row r="223" ht="15.75" customHeight="1">
      <c r="A223" s="7">
        <v>2020.0</v>
      </c>
      <c r="B223" s="10" t="s">
        <v>33</v>
      </c>
      <c r="C223" s="8" t="str">
        <f t="shared" si="1"/>
        <v>2020JUN</v>
      </c>
      <c r="D223" s="11">
        <v>937.347198</v>
      </c>
      <c r="E223" s="11">
        <v>4046.314548</v>
      </c>
      <c r="F223" s="11">
        <v>4983.661746</v>
      </c>
      <c r="G223" s="11">
        <v>1726.349338</v>
      </c>
      <c r="H223" s="11">
        <v>2410.688046</v>
      </c>
      <c r="I223" s="11">
        <v>5423.742803</v>
      </c>
      <c r="J223" s="11">
        <v>308.053074</v>
      </c>
      <c r="K223" s="11">
        <v>17.025769</v>
      </c>
      <c r="L223" s="11">
        <v>33.399149</v>
      </c>
      <c r="M223" s="11">
        <v>115.321256</v>
      </c>
      <c r="N223" s="11">
        <v>5.73392</v>
      </c>
      <c r="O223" s="11">
        <v>117.389473</v>
      </c>
      <c r="P223" s="11">
        <v>278.450268</v>
      </c>
      <c r="Q223" s="11">
        <v>15419.814842</v>
      </c>
      <c r="R223" s="11">
        <v>110.400869</v>
      </c>
      <c r="S223" s="11">
        <v>15530.215711</v>
      </c>
      <c r="T223" s="11" t="str">
        <f>VLOOKUP(C223,Thai_Pop!$C$1:$I$2479,6,FALSE)</f>
        <v>#N/A</v>
      </c>
      <c r="U223" s="11" t="str">
        <f>VLOOKUP(C223,Thai_Pop!$C$1:$I$2479,7,FALSE)</f>
        <v>#N/A</v>
      </c>
      <c r="V223" s="7">
        <f>VLOOKUP(C223,GDP!$C$1:$AD$131,26,FALSE)</f>
        <v>3541613</v>
      </c>
      <c r="W223" s="7">
        <f>VLOOKUP(C223,Elec_Peak_Gen!$C$2:$F$469,2,FALSE)</f>
        <v>27240</v>
      </c>
      <c r="X223" s="7">
        <f>VLOOKUP(C223,Elec_Peak_Gen!$C$2:$F$469,4,FALSE)</f>
        <v>81.00580564</v>
      </c>
      <c r="Y223" s="7">
        <f>VLOOKUP(C223,Elec_Gen!$C$1:$R$469,16,FALSE)</f>
        <v>17065.93761</v>
      </c>
      <c r="Z223" s="7">
        <f>vlookup(C223,EVCar!$J$5:$K$64,2,false)</f>
        <v>309</v>
      </c>
      <c r="AA223" s="7">
        <f t="shared" si="2"/>
        <v>1535.721903</v>
      </c>
      <c r="AB223" s="9">
        <f>HLOOKUP(B223,Temperature!A:N,18,FALSE)</f>
        <v>28.6</v>
      </c>
      <c r="AC223" s="11"/>
      <c r="AD223" s="11"/>
      <c r="AE223" s="11"/>
      <c r="AF223" s="11"/>
    </row>
    <row r="224" ht="15.75" customHeight="1">
      <c r="A224" s="7">
        <v>2020.0</v>
      </c>
      <c r="B224" s="10" t="s">
        <v>34</v>
      </c>
      <c r="C224" s="8" t="str">
        <f t="shared" si="1"/>
        <v>2020JUL</v>
      </c>
      <c r="D224" s="11">
        <v>929.441975</v>
      </c>
      <c r="E224" s="11">
        <v>3908.94641</v>
      </c>
      <c r="F224" s="11">
        <v>4838.388385</v>
      </c>
      <c r="G224" s="11">
        <v>1822.083729</v>
      </c>
      <c r="H224" s="11">
        <v>2548.447792</v>
      </c>
      <c r="I224" s="11">
        <v>5737.685974</v>
      </c>
      <c r="J224" s="11">
        <v>380.974867</v>
      </c>
      <c r="K224" s="11">
        <v>17.537003</v>
      </c>
      <c r="L224" s="11">
        <v>45.843712</v>
      </c>
      <c r="M224" s="11">
        <v>115.961131</v>
      </c>
      <c r="N224" s="11">
        <v>14.92476</v>
      </c>
      <c r="O224" s="11">
        <v>118.078709</v>
      </c>
      <c r="P224" s="11">
        <v>287.803534</v>
      </c>
      <c r="Q224" s="11">
        <v>15927.729596</v>
      </c>
      <c r="R224" s="11">
        <v>119.295768</v>
      </c>
      <c r="S224" s="11">
        <v>16047.025364</v>
      </c>
      <c r="T224" s="11" t="str">
        <f>VLOOKUP(C224,Thai_Pop!$C$1:$I$2479,6,FALSE)</f>
        <v>#N/A</v>
      </c>
      <c r="U224" s="11" t="str">
        <f>VLOOKUP(C224,Thai_Pop!$C$1:$I$2479,7,FALSE)</f>
        <v>#N/A</v>
      </c>
      <c r="V224" s="7" t="str">
        <f>VLOOKUP(C224,GDP!$C$1:$AD$131,26,FALSE)</f>
        <v>#N/A</v>
      </c>
      <c r="W224" s="7">
        <f>VLOOKUP(C224,Elec_Peak_Gen!$C$2:$F$469,2,FALSE)</f>
        <v>26855</v>
      </c>
      <c r="X224" s="7">
        <f>VLOOKUP(C224,Elec_Peak_Gen!$C$2:$F$469,4,FALSE)</f>
        <v>82.03243508</v>
      </c>
      <c r="Y224" s="7">
        <f>VLOOKUP(C224,Elec_Gen!$C$1:$R$469,16,FALSE)</f>
        <v>17542.46774</v>
      </c>
      <c r="Z224" s="7">
        <f>vlookup(C224,EVCar!$J$5:$K$64,2,false)</f>
        <v>231</v>
      </c>
      <c r="AA224" s="7">
        <f t="shared" si="2"/>
        <v>1495.442378</v>
      </c>
      <c r="AB224" s="9">
        <f>HLOOKUP(B224,Temperature!A:N,18,FALSE)</f>
        <v>28.1</v>
      </c>
      <c r="AC224" s="11"/>
      <c r="AD224" s="11"/>
      <c r="AE224" s="11"/>
      <c r="AF224" s="11"/>
    </row>
    <row r="225" ht="15.75" customHeight="1">
      <c r="A225" s="7">
        <v>2020.0</v>
      </c>
      <c r="B225" s="10" t="s">
        <v>35</v>
      </c>
      <c r="C225" s="8" t="str">
        <f t="shared" si="1"/>
        <v>2020AUG</v>
      </c>
      <c r="D225" s="11">
        <v>828.024955</v>
      </c>
      <c r="E225" s="11">
        <v>3723.297908</v>
      </c>
      <c r="F225" s="11">
        <v>4551.322863</v>
      </c>
      <c r="G225" s="11">
        <v>1793.014314</v>
      </c>
      <c r="H225" s="11">
        <v>2624.891651</v>
      </c>
      <c r="I225" s="11">
        <v>5974.75368</v>
      </c>
      <c r="J225" s="11">
        <v>387.850723</v>
      </c>
      <c r="K225" s="11">
        <v>17.574189</v>
      </c>
      <c r="L225" s="11">
        <v>29.920319</v>
      </c>
      <c r="M225" s="11">
        <v>114.215119</v>
      </c>
      <c r="N225" s="11">
        <v>4.78174</v>
      </c>
      <c r="O225" s="11">
        <v>115.785236</v>
      </c>
      <c r="P225" s="11">
        <v>304.528373</v>
      </c>
      <c r="Q225" s="11">
        <v>15918.638207</v>
      </c>
      <c r="R225" s="11">
        <v>108.537022</v>
      </c>
      <c r="S225" s="11">
        <v>16027.175229</v>
      </c>
      <c r="T225" s="11" t="str">
        <f>VLOOKUP(C225,Thai_Pop!$C$1:$I$2479,6,FALSE)</f>
        <v>#N/A</v>
      </c>
      <c r="U225" s="11" t="str">
        <f>VLOOKUP(C225,Thai_Pop!$C$1:$I$2479,7,FALSE)</f>
        <v>#N/A</v>
      </c>
      <c r="V225" s="7" t="str">
        <f>VLOOKUP(C225,GDP!$C$1:$AD$131,26,FALSE)</f>
        <v>#N/A</v>
      </c>
      <c r="W225" s="7">
        <f>VLOOKUP(C225,Elec_Peak_Gen!$C$2:$F$469,2,FALSE)</f>
        <v>27235</v>
      </c>
      <c r="X225" s="7">
        <f>VLOOKUP(C225,Elec_Peak_Gen!$C$2:$F$469,4,FALSE)</f>
        <v>80.67872087</v>
      </c>
      <c r="Y225" s="7">
        <f>VLOOKUP(C225,Elec_Gen!$C$1:$R$469,16,FALSE)</f>
        <v>17445.04491</v>
      </c>
      <c r="Z225" s="7">
        <f>vlookup(C225,EVCar!$J$5:$K$64,2,false)</f>
        <v>284</v>
      </c>
      <c r="AA225" s="7">
        <f t="shared" si="2"/>
        <v>1417.869681</v>
      </c>
      <c r="AB225" s="9">
        <f>HLOOKUP(B225,Temperature!A:N,18,FALSE)</f>
        <v>27.9</v>
      </c>
      <c r="AC225" s="11"/>
      <c r="AD225" s="11"/>
      <c r="AE225" s="11"/>
      <c r="AF225" s="11"/>
    </row>
    <row r="226" ht="15.75" customHeight="1">
      <c r="A226" s="7">
        <v>2020.0</v>
      </c>
      <c r="B226" s="10" t="s">
        <v>36</v>
      </c>
      <c r="C226" s="8" t="str">
        <f t="shared" si="1"/>
        <v>2020SEP</v>
      </c>
      <c r="D226" s="11">
        <v>779.147337</v>
      </c>
      <c r="E226" s="11">
        <v>3711.480958</v>
      </c>
      <c r="F226" s="11">
        <v>4490.628295</v>
      </c>
      <c r="G226" s="11">
        <v>1782.819518</v>
      </c>
      <c r="H226" s="11">
        <v>2575.77493</v>
      </c>
      <c r="I226" s="11">
        <v>6050.328348</v>
      </c>
      <c r="J226" s="11">
        <v>398.656167</v>
      </c>
      <c r="K226" s="11">
        <v>17.314738</v>
      </c>
      <c r="L226" s="11">
        <v>31.288813</v>
      </c>
      <c r="M226" s="11">
        <v>113.595812</v>
      </c>
      <c r="N226" s="11">
        <v>15.4249</v>
      </c>
      <c r="O226" s="11">
        <v>85.301909</v>
      </c>
      <c r="P226" s="11">
        <v>299.893817</v>
      </c>
      <c r="Q226" s="11">
        <v>15861.027247</v>
      </c>
      <c r="R226" s="11">
        <v>112.242024</v>
      </c>
      <c r="S226" s="11">
        <v>15973.269271</v>
      </c>
      <c r="T226" s="11" t="str">
        <f>VLOOKUP(C226,Thai_Pop!$C$1:$I$2479,6,FALSE)</f>
        <v>#N/A</v>
      </c>
      <c r="U226" s="11" t="str">
        <f>VLOOKUP(C226,Thai_Pop!$C$1:$I$2479,7,FALSE)</f>
        <v>#N/A</v>
      </c>
      <c r="V226" s="7">
        <f>VLOOKUP(C226,GDP!$C$1:$AD$131,26,FALSE)</f>
        <v>3861633</v>
      </c>
      <c r="W226" s="7">
        <f>VLOOKUP(C226,Elec_Peak_Gen!$C$2:$F$469,2,FALSE)</f>
        <v>27159.4</v>
      </c>
      <c r="X226" s="7">
        <f>VLOOKUP(C226,Elec_Peak_Gen!$C$2:$F$469,4,FALSE)</f>
        <v>82.8186251</v>
      </c>
      <c r="Y226" s="7">
        <f>VLOOKUP(C226,Elec_Gen!$C$1:$R$469,16,FALSE)</f>
        <v>17279.17058</v>
      </c>
      <c r="Z226" s="7">
        <f>vlookup(C226,EVCar!$J$5:$K$64,2,false)</f>
        <v>230</v>
      </c>
      <c r="AA226" s="7">
        <f t="shared" si="2"/>
        <v>1305.901312</v>
      </c>
      <c r="AB226" s="9">
        <f>HLOOKUP(B226,Temperature!A:N,18,FALSE)</f>
        <v>27.6</v>
      </c>
      <c r="AC226" s="11"/>
      <c r="AD226" s="11"/>
      <c r="AE226" s="11"/>
      <c r="AF226" s="11"/>
    </row>
    <row r="227" ht="15.75" customHeight="1">
      <c r="A227" s="7">
        <v>2020.0</v>
      </c>
      <c r="B227" s="10" t="s">
        <v>37</v>
      </c>
      <c r="C227" s="8" t="str">
        <f t="shared" si="1"/>
        <v>2020OCT</v>
      </c>
      <c r="D227" s="11">
        <v>644.806949</v>
      </c>
      <c r="E227" s="11">
        <v>3349.214858</v>
      </c>
      <c r="F227" s="11">
        <v>3994.021807</v>
      </c>
      <c r="G227" s="11">
        <v>1674.732886</v>
      </c>
      <c r="H227" s="11">
        <v>2500.690911</v>
      </c>
      <c r="I227" s="11">
        <v>6115.207272</v>
      </c>
      <c r="J227" s="11">
        <v>363.699129</v>
      </c>
      <c r="K227" s="11">
        <v>16.670984</v>
      </c>
      <c r="L227" s="11">
        <v>15.319749</v>
      </c>
      <c r="M227" s="11">
        <v>108.131232</v>
      </c>
      <c r="N227" s="11">
        <v>10.859239</v>
      </c>
      <c r="O227" s="11">
        <v>117.172164</v>
      </c>
      <c r="P227" s="11">
        <v>318.208178</v>
      </c>
      <c r="Q227" s="11">
        <v>15234.713551</v>
      </c>
      <c r="R227" s="11">
        <v>121.296187</v>
      </c>
      <c r="S227" s="11">
        <v>15356.009738</v>
      </c>
      <c r="T227" s="11" t="str">
        <f>VLOOKUP(C227,Thai_Pop!$C$1:$I$2479,6,FALSE)</f>
        <v>#N/A</v>
      </c>
      <c r="U227" s="11" t="str">
        <f>VLOOKUP(C227,Thai_Pop!$C$1:$I$2479,7,FALSE)</f>
        <v>#N/A</v>
      </c>
      <c r="V227" s="7" t="str">
        <f>VLOOKUP(C227,GDP!$C$1:$AD$131,26,FALSE)</f>
        <v>#N/A</v>
      </c>
      <c r="W227" s="7">
        <f>VLOOKUP(C227,Elec_Peak_Gen!$C$2:$F$469,2,FALSE)</f>
        <v>26161.6</v>
      </c>
      <c r="X227" s="7">
        <f>VLOOKUP(C227,Elec_Peak_Gen!$C$2:$F$469,4,FALSE)</f>
        <v>79.50404245</v>
      </c>
      <c r="Y227" s="7">
        <f>VLOOKUP(C227,Elec_Gen!$C$1:$R$469,16,FALSE)</f>
        <v>16480.30811</v>
      </c>
      <c r="Z227" s="7">
        <f>vlookup(C227,EVCar!$J$5:$K$64,2,false)</f>
        <v>242</v>
      </c>
      <c r="AA227" s="7">
        <f t="shared" si="2"/>
        <v>1124.298373</v>
      </c>
      <c r="AB227" s="9">
        <f>HLOOKUP(B227,Temperature!A:N,18,FALSE)</f>
        <v>27.2</v>
      </c>
      <c r="AC227" s="11"/>
      <c r="AD227" s="11"/>
      <c r="AE227" s="11"/>
      <c r="AF227" s="11"/>
    </row>
    <row r="228" ht="15.75" customHeight="1">
      <c r="A228" s="7">
        <v>2020.0</v>
      </c>
      <c r="B228" s="10" t="s">
        <v>38</v>
      </c>
      <c r="C228" s="8" t="str">
        <f t="shared" si="1"/>
        <v>2020NOV</v>
      </c>
      <c r="D228" s="11">
        <v>584.622884</v>
      </c>
      <c r="E228" s="11">
        <v>3161.328056</v>
      </c>
      <c r="F228" s="11">
        <v>3745.95094</v>
      </c>
      <c r="G228" s="11">
        <v>1590.690504</v>
      </c>
      <c r="H228" s="11">
        <v>2431.353957</v>
      </c>
      <c r="I228" s="11">
        <v>6064.940891</v>
      </c>
      <c r="J228" s="11">
        <v>374.647249</v>
      </c>
      <c r="K228" s="11">
        <v>16.16232</v>
      </c>
      <c r="L228" s="11">
        <v>12.451268</v>
      </c>
      <c r="M228" s="11">
        <v>99.501679</v>
      </c>
      <c r="N228" s="11">
        <v>12.6294</v>
      </c>
      <c r="O228" s="11">
        <v>134.269036</v>
      </c>
      <c r="P228" s="11">
        <v>310.945433</v>
      </c>
      <c r="Q228" s="11">
        <v>14793.542677</v>
      </c>
      <c r="R228" s="11">
        <v>109.0425</v>
      </c>
      <c r="S228" s="11">
        <v>14902.585177</v>
      </c>
      <c r="T228" s="11" t="str">
        <f>VLOOKUP(C228,Thai_Pop!$C$1:$I$2479,6,FALSE)</f>
        <v>#N/A</v>
      </c>
      <c r="U228" s="11" t="str">
        <f>VLOOKUP(C228,Thai_Pop!$C$1:$I$2479,7,FALSE)</f>
        <v>#N/A</v>
      </c>
      <c r="V228" s="7" t="str">
        <f>VLOOKUP(C228,GDP!$C$1:$AD$131,26,FALSE)</f>
        <v>#N/A</v>
      </c>
      <c r="W228" s="7">
        <f>VLOOKUP(C228,Elec_Peak_Gen!$C$2:$F$469,2,FALSE)</f>
        <v>27433</v>
      </c>
      <c r="X228" s="7">
        <f>VLOOKUP(C228,Elec_Peak_Gen!$C$2:$F$469,4,FALSE)</f>
        <v>77.41892368</v>
      </c>
      <c r="Y228" s="7">
        <f>VLOOKUP(C228,Elec_Gen!$C$1:$R$469,16,FALSE)</f>
        <v>16387.18228</v>
      </c>
      <c r="Z228" s="7">
        <f>vlookup(C228,EVCar!$J$5:$K$64,2,false)</f>
        <v>242</v>
      </c>
      <c r="AA228" s="7">
        <f t="shared" si="2"/>
        <v>1484.597099</v>
      </c>
      <c r="AB228" s="9">
        <f>HLOOKUP(B228,Temperature!A:N,18,FALSE)</f>
        <v>26.4</v>
      </c>
      <c r="AC228" s="11"/>
      <c r="AD228" s="11"/>
      <c r="AE228" s="11"/>
      <c r="AF228" s="11"/>
    </row>
    <row r="229" ht="15.75" customHeight="1">
      <c r="A229" s="7">
        <v>2020.0</v>
      </c>
      <c r="B229" s="10" t="s">
        <v>39</v>
      </c>
      <c r="C229" s="8" t="str">
        <f t="shared" si="1"/>
        <v>2020DEC</v>
      </c>
      <c r="D229" s="11">
        <v>594.937927</v>
      </c>
      <c r="E229" s="11">
        <v>3138.210186</v>
      </c>
      <c r="F229" s="11">
        <v>3733.148113</v>
      </c>
      <c r="G229" s="11">
        <v>1595.920818</v>
      </c>
      <c r="H229" s="11">
        <v>2326.187438</v>
      </c>
      <c r="I229" s="11">
        <v>5787.621621</v>
      </c>
      <c r="J229" s="11">
        <v>358.884663</v>
      </c>
      <c r="K229" s="11">
        <v>15.842866</v>
      </c>
      <c r="L229" s="11">
        <v>33.113318</v>
      </c>
      <c r="M229" s="11">
        <v>100.159841</v>
      </c>
      <c r="N229" s="11">
        <v>4.491185</v>
      </c>
      <c r="O229" s="11">
        <v>120.176218</v>
      </c>
      <c r="P229" s="11">
        <v>323.716508</v>
      </c>
      <c r="Q229" s="11">
        <v>14399.262589</v>
      </c>
      <c r="R229" s="11">
        <v>116.789608</v>
      </c>
      <c r="S229" s="11">
        <v>14516.052197</v>
      </c>
      <c r="T229" s="11">
        <f>VLOOKUP(C229,Thai_Pop!$C$1:$I$2479,6,FALSE)</f>
        <v>66186727</v>
      </c>
      <c r="U229" s="11">
        <f>VLOOKUP(C229,Thai_Pop!$C$1:$I$2479,7,FALSE)</f>
        <v>27224743</v>
      </c>
      <c r="V229" s="7">
        <f>VLOOKUP(C229,GDP!$C$1:$AD$131,26,FALSE)</f>
        <v>4117572</v>
      </c>
      <c r="W229" s="7">
        <f>VLOOKUP(C229,Elec_Peak_Gen!$C$2:$F$469,2,FALSE)</f>
        <v>25924.1</v>
      </c>
      <c r="X229" s="7">
        <f>VLOOKUP(C229,Elec_Peak_Gen!$C$2:$F$469,4,FALSE)</f>
        <v>75.08815125</v>
      </c>
      <c r="Y229" s="7">
        <f>VLOOKUP(C229,Elec_Gen!$C$1:$R$469,16,FALSE)</f>
        <v>15713.08084</v>
      </c>
      <c r="Z229" s="7">
        <f>vlookup(C229,EVCar!$J$5:$K$64,2,false)</f>
        <v>248</v>
      </c>
      <c r="AA229" s="7">
        <f t="shared" si="2"/>
        <v>1197.028645</v>
      </c>
      <c r="AB229" s="9">
        <f>HLOOKUP(B229,Temperature!A:N,18,FALSE)</f>
        <v>25.3</v>
      </c>
      <c r="AC229" s="11"/>
      <c r="AD229" s="11"/>
      <c r="AE229" s="11"/>
      <c r="AF229" s="11"/>
    </row>
    <row r="230" ht="15.75" customHeight="1">
      <c r="A230" s="7">
        <v>2021.0</v>
      </c>
      <c r="B230" s="10" t="s">
        <v>28</v>
      </c>
      <c r="C230" s="8" t="str">
        <f t="shared" si="1"/>
        <v>2021JAN</v>
      </c>
      <c r="D230" s="11">
        <v>599.039183</v>
      </c>
      <c r="E230" s="11">
        <v>2882.602687</v>
      </c>
      <c r="F230" s="11">
        <v>3481.64187</v>
      </c>
      <c r="G230" s="11">
        <v>1484.234998</v>
      </c>
      <c r="H230" s="11">
        <v>2163.921776</v>
      </c>
      <c r="I230" s="11">
        <v>5742.637612</v>
      </c>
      <c r="J230" s="11">
        <v>278.600967</v>
      </c>
      <c r="K230" s="11">
        <v>14.464493</v>
      </c>
      <c r="L230" s="11">
        <v>53.102306</v>
      </c>
      <c r="M230" s="11">
        <v>92.693228</v>
      </c>
      <c r="N230" s="11">
        <v>10.70981</v>
      </c>
      <c r="O230" s="11">
        <v>194.193818</v>
      </c>
      <c r="P230" s="11">
        <v>319.915228</v>
      </c>
      <c r="Q230" s="11">
        <v>13836.116106</v>
      </c>
      <c r="R230" s="11">
        <v>114.698139</v>
      </c>
      <c r="S230" s="11">
        <v>13950.814245</v>
      </c>
      <c r="T230" s="11" t="str">
        <f>VLOOKUP(C230,Thai_Pop!$C$1:$I$2479,6,FALSE)</f>
        <v>#N/A</v>
      </c>
      <c r="U230" s="11" t="str">
        <f>VLOOKUP(C230,Thai_Pop!$C$1:$I$2479,7,FALSE)</f>
        <v>#N/A</v>
      </c>
      <c r="V230" s="7" t="str">
        <f>VLOOKUP(C230,GDP!$C$1:$AD$131,26,FALSE)</f>
        <v>#N/A</v>
      </c>
      <c r="W230" s="7">
        <f>VLOOKUP(C230,Elec_Peak_Gen!$C$2:$F$469,2,FALSE)</f>
        <v>25686.2</v>
      </c>
      <c r="X230" s="7">
        <f>VLOOKUP(C230,Elec_Peak_Gen!$C$2:$F$469,4,FALSE)</f>
        <v>74.01483856</v>
      </c>
      <c r="Y230" s="7">
        <f>VLOOKUP(C230,Elec_Gen!$C$1:$R$469,16,FALSE)</f>
        <v>15499.41287</v>
      </c>
      <c r="Z230" s="7">
        <f>vlookup(C230,EVCar!$J$5:$K$64,2,false)</f>
        <v>360</v>
      </c>
      <c r="AA230" s="7">
        <f t="shared" si="2"/>
        <v>1548.598629</v>
      </c>
      <c r="AB230" s="9">
        <f>HLOOKUP(B230,Temperature!A:N,18,FALSE)</f>
        <v>25.4</v>
      </c>
      <c r="AC230" s="11"/>
      <c r="AD230" s="11"/>
      <c r="AE230" s="11"/>
      <c r="AF230" s="11"/>
    </row>
    <row r="231" ht="15.75" customHeight="1">
      <c r="A231" s="7">
        <v>2021.0</v>
      </c>
      <c r="B231" s="10" t="s">
        <v>29</v>
      </c>
      <c r="C231" s="8" t="str">
        <f t="shared" si="1"/>
        <v>2021FEB</v>
      </c>
      <c r="D231" s="11">
        <v>608.681016</v>
      </c>
      <c r="E231" s="11">
        <v>2962.627674</v>
      </c>
      <c r="F231" s="11">
        <v>3571.30869</v>
      </c>
      <c r="G231" s="11">
        <v>1502.036448</v>
      </c>
      <c r="H231" s="11">
        <v>2231.534737</v>
      </c>
      <c r="I231" s="11">
        <v>5633.560718</v>
      </c>
      <c r="J231" s="11">
        <v>295.70264</v>
      </c>
      <c r="K231" s="11">
        <v>14.61025</v>
      </c>
      <c r="L231" s="11">
        <v>51.569042</v>
      </c>
      <c r="M231" s="11">
        <v>90.913333</v>
      </c>
      <c r="N231" s="11">
        <v>3.81605</v>
      </c>
      <c r="O231" s="11">
        <v>114.7122</v>
      </c>
      <c r="P231" s="11">
        <v>295.630939</v>
      </c>
      <c r="Q231" s="11">
        <v>13805.395047</v>
      </c>
      <c r="R231" s="11">
        <v>109.252459</v>
      </c>
      <c r="S231" s="11">
        <v>13914.647506</v>
      </c>
      <c r="T231" s="11" t="str">
        <f>VLOOKUP(C231,Thai_Pop!$C$1:$I$2479,6,FALSE)</f>
        <v>#N/A</v>
      </c>
      <c r="U231" s="11" t="str">
        <f>VLOOKUP(C231,Thai_Pop!$C$1:$I$2479,7,FALSE)</f>
        <v>#N/A</v>
      </c>
      <c r="V231" s="7" t="str">
        <f>VLOOKUP(C231,GDP!$C$1:$AD$131,26,FALSE)</f>
        <v>#N/A</v>
      </c>
      <c r="W231" s="7">
        <f>VLOOKUP(C231,Elec_Peak_Gen!$C$2:$F$469,2,FALSE)</f>
        <v>26318.8</v>
      </c>
      <c r="X231" s="7">
        <f>VLOOKUP(C231,Elec_Peak_Gen!$C$2:$F$469,4,FALSE)</f>
        <v>80.6465657</v>
      </c>
      <c r="Y231" s="7">
        <f>VLOOKUP(C231,Elec_Gen!$C$1:$R$469,16,FALSE)</f>
        <v>15557.96664</v>
      </c>
      <c r="Z231" s="7">
        <f>vlookup(C231,EVCar!$J$5:$K$64,2,false)</f>
        <v>368</v>
      </c>
      <c r="AA231" s="7">
        <f t="shared" si="2"/>
        <v>1643.319129</v>
      </c>
      <c r="AB231" s="9">
        <f>HLOOKUP(B231,Temperature!A:N,18,FALSE)</f>
        <v>26.8</v>
      </c>
      <c r="AC231" s="11"/>
      <c r="AD231" s="11"/>
      <c r="AE231" s="11"/>
      <c r="AF231" s="11"/>
    </row>
    <row r="232" ht="15.75" customHeight="1">
      <c r="A232" s="7">
        <v>2021.0</v>
      </c>
      <c r="B232" s="10" t="s">
        <v>30</v>
      </c>
      <c r="C232" s="8" t="str">
        <f t="shared" si="1"/>
        <v>2021MAR</v>
      </c>
      <c r="D232" s="11">
        <v>804.85234</v>
      </c>
      <c r="E232" s="11">
        <v>3703.287782</v>
      </c>
      <c r="F232" s="11">
        <v>4508.140122</v>
      </c>
      <c r="G232" s="11">
        <v>1816.52035</v>
      </c>
      <c r="H232" s="11">
        <v>2767.044898</v>
      </c>
      <c r="I232" s="11">
        <v>6645.981657</v>
      </c>
      <c r="J232" s="11">
        <v>399.673199</v>
      </c>
      <c r="K232" s="11">
        <v>18.278854</v>
      </c>
      <c r="L232" s="11">
        <v>57.456219</v>
      </c>
      <c r="M232" s="11">
        <v>109.361072</v>
      </c>
      <c r="N232" s="11">
        <v>13.61189</v>
      </c>
      <c r="O232" s="11">
        <v>143.464145</v>
      </c>
      <c r="P232" s="11">
        <v>311.495986</v>
      </c>
      <c r="Q232" s="11">
        <v>16791.028392</v>
      </c>
      <c r="R232" s="11">
        <v>102.16643</v>
      </c>
      <c r="S232" s="11">
        <v>16893.194822</v>
      </c>
      <c r="T232" s="11" t="str">
        <f>VLOOKUP(C232,Thai_Pop!$C$1:$I$2479,6,FALSE)</f>
        <v>#N/A</v>
      </c>
      <c r="U232" s="11" t="str">
        <f>VLOOKUP(C232,Thai_Pop!$C$1:$I$2479,7,FALSE)</f>
        <v>#N/A</v>
      </c>
      <c r="V232" s="7">
        <f>VLOOKUP(C232,GDP!$C$1:$AD$131,26,FALSE)</f>
        <v>4042344</v>
      </c>
      <c r="W232" s="7">
        <f>VLOOKUP(C232,Elec_Peak_Gen!$C$2:$F$469,2,FALSE)</f>
        <v>29536.8</v>
      </c>
      <c r="X232" s="7">
        <f>VLOOKUP(C232,Elec_Peak_Gen!$C$2:$F$469,4,FALSE)</f>
        <v>81.96281773</v>
      </c>
      <c r="Y232" s="7">
        <f>VLOOKUP(C232,Elec_Gen!$C$1:$R$469,16,FALSE)</f>
        <v>19344.06874</v>
      </c>
      <c r="Z232" s="7">
        <f>vlookup(C232,EVCar!$J$5:$K$64,2,false)</f>
        <v>529</v>
      </c>
      <c r="AA232" s="7">
        <f t="shared" si="2"/>
        <v>2450.873921</v>
      </c>
      <c r="AB232" s="9">
        <f>HLOOKUP(B232,Temperature!A:N,18,FALSE)</f>
        <v>28.5</v>
      </c>
      <c r="AC232" s="11"/>
      <c r="AD232" s="11"/>
      <c r="AE232" s="11"/>
      <c r="AF232" s="11"/>
    </row>
    <row r="233" ht="15.75" customHeight="1">
      <c r="A233" s="7">
        <v>2021.0</v>
      </c>
      <c r="B233" s="10" t="s">
        <v>31</v>
      </c>
      <c r="C233" s="8" t="str">
        <f t="shared" si="1"/>
        <v>2021APR</v>
      </c>
      <c r="D233" s="11">
        <v>878.786664</v>
      </c>
      <c r="E233" s="11">
        <v>3979.368446</v>
      </c>
      <c r="F233" s="11">
        <v>4858.15511</v>
      </c>
      <c r="G233" s="11">
        <v>1812.24871</v>
      </c>
      <c r="H233" s="11">
        <v>2453.825215</v>
      </c>
      <c r="I233" s="11">
        <v>5895.444008</v>
      </c>
      <c r="J233" s="11">
        <v>374.885319</v>
      </c>
      <c r="K233" s="11">
        <v>16.678588</v>
      </c>
      <c r="L233" s="11">
        <v>30.23464</v>
      </c>
      <c r="M233" s="11">
        <v>105.42262</v>
      </c>
      <c r="N233" s="11">
        <v>29.13412</v>
      </c>
      <c r="O233" s="11">
        <v>148.571364</v>
      </c>
      <c r="P233" s="11">
        <v>304.964975</v>
      </c>
      <c r="Q233" s="11">
        <v>16029.564669</v>
      </c>
      <c r="R233" s="11">
        <v>109.486569</v>
      </c>
      <c r="S233" s="11">
        <v>16139.051238</v>
      </c>
      <c r="T233" s="11" t="str">
        <f>VLOOKUP(C233,Thai_Pop!$C$1:$I$2479,6,FALSE)</f>
        <v>#N/A</v>
      </c>
      <c r="U233" s="11" t="str">
        <f>VLOOKUP(C233,Thai_Pop!$C$1:$I$2479,7,FALSE)</f>
        <v>#N/A</v>
      </c>
      <c r="V233" s="7" t="str">
        <f>VLOOKUP(C233,GDP!$C$1:$AD$131,26,FALSE)</f>
        <v>#N/A</v>
      </c>
      <c r="W233" s="7">
        <f>VLOOKUP(C233,Elec_Peak_Gen!$C$2:$F$469,2,FALSE)</f>
        <v>30135.3</v>
      </c>
      <c r="X233" s="7">
        <f>VLOOKUP(C233,Elec_Peak_Gen!$C$2:$F$469,4,FALSE)</f>
        <v>75.51263247</v>
      </c>
      <c r="Y233" s="7">
        <f>VLOOKUP(C233,Elec_Gen!$C$1:$R$469,16,FALSE)</f>
        <v>17605.28425</v>
      </c>
      <c r="Z233" s="7">
        <f>vlookup(C233,EVCar!$J$5:$K$64,2,false)</f>
        <v>414</v>
      </c>
      <c r="AA233" s="7">
        <f t="shared" si="2"/>
        <v>1466.233012</v>
      </c>
      <c r="AB233" s="9">
        <f>HLOOKUP(B233,Temperature!A:N,18,FALSE)</f>
        <v>29.6</v>
      </c>
      <c r="AC233" s="11"/>
      <c r="AD233" s="11"/>
      <c r="AE233" s="11"/>
      <c r="AF233" s="11"/>
    </row>
    <row r="234" ht="15.75" customHeight="1">
      <c r="A234" s="7">
        <v>2021.0</v>
      </c>
      <c r="B234" s="10" t="s">
        <v>32</v>
      </c>
      <c r="C234" s="8" t="str">
        <f t="shared" si="1"/>
        <v>2021MAY</v>
      </c>
      <c r="D234" s="11">
        <v>934.903698</v>
      </c>
      <c r="E234" s="11">
        <v>4384.805787</v>
      </c>
      <c r="F234" s="11">
        <v>5319.709485</v>
      </c>
      <c r="G234" s="11">
        <v>1866.004404</v>
      </c>
      <c r="H234" s="11">
        <v>2643.821836</v>
      </c>
      <c r="I234" s="11">
        <v>6396.04806</v>
      </c>
      <c r="J234" s="11">
        <v>336.176588</v>
      </c>
      <c r="K234" s="11">
        <v>17.431173</v>
      </c>
      <c r="L234" s="11">
        <v>22.336491</v>
      </c>
      <c r="M234" s="11">
        <v>114.085865</v>
      </c>
      <c r="N234" s="11">
        <v>6.264527</v>
      </c>
      <c r="O234" s="11">
        <v>113.686582</v>
      </c>
      <c r="P234" s="11">
        <v>309.374126</v>
      </c>
      <c r="Q234" s="11">
        <v>17144.939137</v>
      </c>
      <c r="R234" s="11">
        <v>109.066948</v>
      </c>
      <c r="S234" s="11">
        <v>17254.006085</v>
      </c>
      <c r="T234" s="11" t="str">
        <f>VLOOKUP(C234,Thai_Pop!$C$1:$I$2479,6,FALSE)</f>
        <v>#N/A</v>
      </c>
      <c r="U234" s="11" t="str">
        <f>VLOOKUP(C234,Thai_Pop!$C$1:$I$2479,7,FALSE)</f>
        <v>#N/A</v>
      </c>
      <c r="V234" s="7" t="str">
        <f>VLOOKUP(C234,GDP!$C$1:$AD$131,26,FALSE)</f>
        <v>#N/A</v>
      </c>
      <c r="W234" s="7">
        <f>VLOOKUP(C234,Elec_Peak_Gen!$C$2:$F$469,2,FALSE)</f>
        <v>29702</v>
      </c>
      <c r="X234" s="7">
        <f>VLOOKUP(C234,Elec_Peak_Gen!$C$2:$F$469,4,FALSE)</f>
        <v>80.8712874</v>
      </c>
      <c r="Y234" s="7">
        <f>VLOOKUP(C234,Elec_Gen!$C$1:$R$469,16,FALSE)</f>
        <v>19168.55373</v>
      </c>
      <c r="Z234" s="7">
        <f>vlookup(C234,EVCar!$J$5:$K$64,2,false)</f>
        <v>541</v>
      </c>
      <c r="AA234" s="7">
        <f t="shared" si="2"/>
        <v>1914.547643</v>
      </c>
      <c r="AB234" s="9">
        <f>HLOOKUP(B234,Temperature!A:N,18,FALSE)</f>
        <v>29.1</v>
      </c>
      <c r="AC234" s="11"/>
      <c r="AD234" s="11"/>
      <c r="AE234" s="11"/>
      <c r="AF234" s="11"/>
    </row>
    <row r="235" ht="15.75" customHeight="1">
      <c r="A235" s="7">
        <v>2021.0</v>
      </c>
      <c r="B235" s="10" t="s">
        <v>33</v>
      </c>
      <c r="C235" s="8" t="str">
        <f t="shared" si="1"/>
        <v>2021JUN</v>
      </c>
      <c r="D235" s="11">
        <v>794.48781</v>
      </c>
      <c r="E235" s="11">
        <v>4451.551056</v>
      </c>
      <c r="F235" s="11">
        <v>5246.038866</v>
      </c>
      <c r="G235" s="11">
        <v>1886.28965</v>
      </c>
      <c r="H235" s="11">
        <v>2597.326117</v>
      </c>
      <c r="I235" s="11">
        <v>6228.371547</v>
      </c>
      <c r="J235" s="11">
        <v>332.70192</v>
      </c>
      <c r="K235" s="11">
        <v>19.081859</v>
      </c>
      <c r="L235" s="11">
        <v>35.674371</v>
      </c>
      <c r="M235" s="11">
        <v>111.008849</v>
      </c>
      <c r="N235" s="11">
        <v>10.45354</v>
      </c>
      <c r="O235" s="11">
        <v>96.655491</v>
      </c>
      <c r="P235" s="11">
        <v>305.818501</v>
      </c>
      <c r="Q235" s="11">
        <v>16869.420711</v>
      </c>
      <c r="R235" s="11">
        <v>105.27666</v>
      </c>
      <c r="S235" s="11">
        <v>16974.697371</v>
      </c>
      <c r="T235" s="11" t="str">
        <f>VLOOKUP(C235,Thai_Pop!$C$1:$I$2479,6,FALSE)</f>
        <v>#N/A</v>
      </c>
      <c r="U235" s="11" t="str">
        <f>VLOOKUP(C235,Thai_Pop!$C$1:$I$2479,7,FALSE)</f>
        <v>#N/A</v>
      </c>
      <c r="V235" s="7">
        <f>VLOOKUP(C235,GDP!$C$1:$AD$131,26,FALSE)</f>
        <v>3915347</v>
      </c>
      <c r="W235" s="7">
        <f>VLOOKUP(C235,Elec_Peak_Gen!$C$2:$F$469,2,FALSE)</f>
        <v>29692.1</v>
      </c>
      <c r="X235" s="7">
        <f>VLOOKUP(C235,Elec_Peak_Gen!$C$2:$F$469,4,FALSE)</f>
        <v>80.56599604</v>
      </c>
      <c r="Y235" s="7">
        <f>VLOOKUP(C235,Elec_Gen!$C$1:$R$469,16,FALSE)</f>
        <v>18449.61156</v>
      </c>
      <c r="Z235" s="7">
        <f>vlookup(C235,EVCar!$J$5:$K$64,2,false)</f>
        <v>490</v>
      </c>
      <c r="AA235" s="7">
        <f t="shared" si="2"/>
        <v>1474.914192</v>
      </c>
      <c r="AB235" s="9">
        <f>HLOOKUP(B235,Temperature!A:N,18,FALSE)</f>
        <v>28.6</v>
      </c>
      <c r="AC235" s="11"/>
      <c r="AD235" s="11"/>
      <c r="AE235" s="11"/>
      <c r="AF235" s="11"/>
    </row>
    <row r="236" ht="15.75" customHeight="1">
      <c r="A236" s="7">
        <v>2021.0</v>
      </c>
      <c r="B236" s="10" t="s">
        <v>34</v>
      </c>
      <c r="C236" s="8" t="str">
        <f t="shared" si="1"/>
        <v>2021JUL</v>
      </c>
      <c r="D236" s="11">
        <v>732.920053</v>
      </c>
      <c r="E236" s="11">
        <v>4357.36518</v>
      </c>
      <c r="F236" s="11">
        <v>5090.285233</v>
      </c>
      <c r="G236" s="11">
        <v>1842.085021</v>
      </c>
      <c r="H236" s="11">
        <v>2524.438794</v>
      </c>
      <c r="I236" s="11">
        <v>6044.640359</v>
      </c>
      <c r="J236" s="11">
        <v>324.827284</v>
      </c>
      <c r="K236" s="11">
        <v>15.84184</v>
      </c>
      <c r="L236" s="11">
        <v>38.21251</v>
      </c>
      <c r="M236" s="11">
        <v>107.013568</v>
      </c>
      <c r="N236" s="11">
        <v>4.4103</v>
      </c>
      <c r="O236" s="11">
        <v>101.631273</v>
      </c>
      <c r="P236" s="11">
        <v>314.642408</v>
      </c>
      <c r="Q236" s="11">
        <v>16408.02859</v>
      </c>
      <c r="R236" s="11">
        <v>98.610666</v>
      </c>
      <c r="S236" s="11">
        <v>16506.639256</v>
      </c>
      <c r="T236" s="11" t="str">
        <f>VLOOKUP(C236,Thai_Pop!$C$1:$I$2479,6,FALSE)</f>
        <v>#N/A</v>
      </c>
      <c r="U236" s="11" t="str">
        <f>VLOOKUP(C236,Thai_Pop!$C$1:$I$2479,7,FALSE)</f>
        <v>#N/A</v>
      </c>
      <c r="V236" s="7" t="str">
        <f>VLOOKUP(C236,GDP!$C$1:$AD$131,26,FALSE)</f>
        <v>#N/A</v>
      </c>
      <c r="W236" s="7">
        <f>VLOOKUP(C236,Elec_Peak_Gen!$C$2:$F$469,2,FALSE)</f>
        <v>28690.5</v>
      </c>
      <c r="X236" s="7">
        <f>VLOOKUP(C236,Elec_Peak_Gen!$C$2:$F$469,4,FALSE)</f>
        <v>78.11870776</v>
      </c>
      <c r="Y236" s="7">
        <f>VLOOKUP(C236,Elec_Gen!$C$1:$R$469,16,FALSE)</f>
        <v>17874.95806</v>
      </c>
      <c r="Z236" s="7">
        <f>vlookup(C236,EVCar!$J$5:$K$64,2,false)</f>
        <v>335</v>
      </c>
      <c r="AA236" s="7">
        <f t="shared" si="2"/>
        <v>1368.318801</v>
      </c>
      <c r="AB236" s="9">
        <f>HLOOKUP(B236,Temperature!A:N,18,FALSE)</f>
        <v>28.1</v>
      </c>
      <c r="AC236" s="11"/>
      <c r="AD236" s="11"/>
      <c r="AE236" s="11"/>
      <c r="AF236" s="11"/>
    </row>
    <row r="237" ht="15.75" customHeight="1">
      <c r="A237" s="7">
        <v>2021.0</v>
      </c>
      <c r="B237" s="10" t="s">
        <v>35</v>
      </c>
      <c r="C237" s="8" t="str">
        <f t="shared" si="1"/>
        <v>2021AUG</v>
      </c>
      <c r="D237" s="11">
        <v>690.466917</v>
      </c>
      <c r="E237" s="11">
        <v>4355.520305</v>
      </c>
      <c r="F237" s="11">
        <v>5045.987222</v>
      </c>
      <c r="G237" s="11">
        <v>1782.231528</v>
      </c>
      <c r="H237" s="11">
        <v>2503.847314</v>
      </c>
      <c r="I237" s="11">
        <v>5899.265557</v>
      </c>
      <c r="J237" s="11">
        <v>320.570815</v>
      </c>
      <c r="K237" s="11">
        <v>17.334027</v>
      </c>
      <c r="L237" s="11">
        <v>44.743169</v>
      </c>
      <c r="M237" s="11">
        <v>108.224033</v>
      </c>
      <c r="N237" s="11">
        <v>5.10272</v>
      </c>
      <c r="O237" s="11">
        <v>130.584273</v>
      </c>
      <c r="P237" s="11">
        <v>325.60996</v>
      </c>
      <c r="Q237" s="11">
        <v>16183.500618</v>
      </c>
      <c r="R237" s="11">
        <v>99.686403</v>
      </c>
      <c r="S237" s="11">
        <v>16283.187021</v>
      </c>
      <c r="T237" s="11" t="str">
        <f>VLOOKUP(C237,Thai_Pop!$C$1:$I$2479,6,FALSE)</f>
        <v>#N/A</v>
      </c>
      <c r="U237" s="11" t="str">
        <f>VLOOKUP(C237,Thai_Pop!$C$1:$I$2479,7,FALSE)</f>
        <v>#N/A</v>
      </c>
      <c r="V237" s="7" t="str">
        <f>VLOOKUP(C237,GDP!$C$1:$AD$131,26,FALSE)</f>
        <v>#N/A</v>
      </c>
      <c r="W237" s="7">
        <f>VLOOKUP(C237,Elec_Peak_Gen!$C$2:$F$469,2,FALSE)</f>
        <v>27642.1</v>
      </c>
      <c r="X237" s="7">
        <f>VLOOKUP(C237,Elec_Peak_Gen!$C$2:$F$469,4,FALSE)</f>
        <v>81.24222274</v>
      </c>
      <c r="Y237" s="7">
        <f>VLOOKUP(C237,Elec_Gen!$C$1:$R$469,16,FALSE)</f>
        <v>17919.55241</v>
      </c>
      <c r="Z237" s="7">
        <f>vlookup(C237,EVCar!$J$5:$K$64,2,false)</f>
        <v>468</v>
      </c>
      <c r="AA237" s="7">
        <f t="shared" si="2"/>
        <v>1636.365389</v>
      </c>
      <c r="AB237" s="9">
        <f>HLOOKUP(B237,Temperature!A:N,18,FALSE)</f>
        <v>27.9</v>
      </c>
      <c r="AC237" s="11"/>
      <c r="AD237" s="11"/>
      <c r="AE237" s="11"/>
      <c r="AF237" s="11"/>
    </row>
    <row r="238" ht="15.75" customHeight="1">
      <c r="A238" s="7">
        <v>2021.0</v>
      </c>
      <c r="B238" s="10" t="s">
        <v>36</v>
      </c>
      <c r="C238" s="8" t="str">
        <f t="shared" si="1"/>
        <v>2021SEP</v>
      </c>
      <c r="D238" s="11">
        <v>630.262513</v>
      </c>
      <c r="E238" s="11">
        <v>3941.833205</v>
      </c>
      <c r="F238" s="11">
        <v>4572.095718</v>
      </c>
      <c r="G238" s="11">
        <v>1698.745293</v>
      </c>
      <c r="H238" s="11">
        <v>2421.440985</v>
      </c>
      <c r="I238" s="11">
        <v>6057.759533</v>
      </c>
      <c r="J238" s="11">
        <v>308.041124</v>
      </c>
      <c r="K238" s="11">
        <v>16.690089</v>
      </c>
      <c r="L238" s="11">
        <v>15.64788</v>
      </c>
      <c r="M238" s="11">
        <v>103.348416</v>
      </c>
      <c r="N238" s="11">
        <v>5.50674</v>
      </c>
      <c r="O238" s="11">
        <v>132.012295</v>
      </c>
      <c r="P238" s="11">
        <v>310.876334</v>
      </c>
      <c r="Q238" s="11">
        <v>15642.164407</v>
      </c>
      <c r="R238" s="11">
        <v>105.090461</v>
      </c>
      <c r="S238" s="11">
        <v>15747.254868</v>
      </c>
      <c r="T238" s="11" t="str">
        <f>VLOOKUP(C238,Thai_Pop!$C$1:$I$2479,6,FALSE)</f>
        <v>#N/A</v>
      </c>
      <c r="U238" s="11" t="str">
        <f>VLOOKUP(C238,Thai_Pop!$C$1:$I$2479,7,FALSE)</f>
        <v>#N/A</v>
      </c>
      <c r="V238" s="7">
        <f>VLOOKUP(C238,GDP!$C$1:$AD$131,26,FALSE)</f>
        <v>3927377</v>
      </c>
      <c r="W238" s="7">
        <f>VLOOKUP(C238,Elec_Peak_Gen!$C$2:$F$469,2,FALSE)</f>
        <v>26841.2</v>
      </c>
      <c r="X238" s="7">
        <f>VLOOKUP(C238,Elec_Peak_Gen!$C$2:$F$469,4,FALSE)</f>
        <v>82.61403075</v>
      </c>
      <c r="Y238" s="7">
        <f>VLOOKUP(C238,Elec_Gen!$C$1:$R$469,16,FALSE)</f>
        <v>17138.24207</v>
      </c>
      <c r="Z238" s="7">
        <f>vlookup(C238,EVCar!$J$5:$K$64,2,false)</f>
        <v>588</v>
      </c>
      <c r="AA238" s="7">
        <f t="shared" si="2"/>
        <v>1390.987204</v>
      </c>
      <c r="AB238" s="9">
        <f>HLOOKUP(B238,Temperature!A:N,18,FALSE)</f>
        <v>27.6</v>
      </c>
      <c r="AC238" s="11"/>
      <c r="AD238" s="11"/>
      <c r="AE238" s="11"/>
      <c r="AF238" s="11"/>
    </row>
    <row r="239" ht="15.75" customHeight="1">
      <c r="A239" s="7">
        <v>2021.0</v>
      </c>
      <c r="B239" s="10" t="s">
        <v>37</v>
      </c>
      <c r="C239" s="8" t="str">
        <f t="shared" si="1"/>
        <v>2021OCT</v>
      </c>
      <c r="D239" s="11">
        <v>628.258668</v>
      </c>
      <c r="E239" s="11">
        <v>3949.929667</v>
      </c>
      <c r="F239" s="11">
        <v>4578.188335</v>
      </c>
      <c r="G239" s="11">
        <v>1742.146247</v>
      </c>
      <c r="H239" s="11">
        <v>2491.918999</v>
      </c>
      <c r="I239" s="11">
        <v>6371.919822</v>
      </c>
      <c r="J239" s="11">
        <v>345.79006</v>
      </c>
      <c r="K239" s="11">
        <v>17.269773</v>
      </c>
      <c r="L239" s="11">
        <v>12.265373</v>
      </c>
      <c r="M239" s="11">
        <v>105.961757</v>
      </c>
      <c r="N239" s="11">
        <v>24.49269</v>
      </c>
      <c r="O239" s="11">
        <v>154.273436</v>
      </c>
      <c r="P239" s="11">
        <v>332.218763</v>
      </c>
      <c r="Q239" s="11">
        <v>16176.445255</v>
      </c>
      <c r="R239" s="11">
        <v>109.401193</v>
      </c>
      <c r="S239" s="11">
        <v>16285.846448</v>
      </c>
      <c r="T239" s="11" t="str">
        <f>VLOOKUP(C239,Thai_Pop!$C$1:$I$2479,6,FALSE)</f>
        <v>#N/A</v>
      </c>
      <c r="U239" s="11" t="str">
        <f>VLOOKUP(C239,Thai_Pop!$C$1:$I$2479,7,FALSE)</f>
        <v>#N/A</v>
      </c>
      <c r="V239" s="7" t="str">
        <f>VLOOKUP(C239,GDP!$C$1:$AD$131,26,FALSE)</f>
        <v>#N/A</v>
      </c>
      <c r="W239" s="7">
        <f>VLOOKUP(C239,Elec_Peak_Gen!$C$2:$F$469,2,FALSE)</f>
        <v>26920.4</v>
      </c>
      <c r="X239" s="7">
        <f>VLOOKUP(C239,Elec_Peak_Gen!$C$2:$F$469,4,FALSE)</f>
        <v>83.35141731</v>
      </c>
      <c r="Y239" s="7">
        <f>VLOOKUP(C239,Elec_Gen!$C$1:$R$469,16,FALSE)</f>
        <v>17881.87621</v>
      </c>
      <c r="Z239" s="7">
        <f>vlookup(C239,EVCar!$J$5:$K$64,2,false)</f>
        <v>436</v>
      </c>
      <c r="AA239" s="7">
        <f t="shared" si="2"/>
        <v>1596.029759</v>
      </c>
      <c r="AB239" s="9">
        <f>HLOOKUP(B239,Temperature!A:N,18,FALSE)</f>
        <v>27.2</v>
      </c>
      <c r="AC239" s="11"/>
      <c r="AD239" s="11"/>
      <c r="AE239" s="11"/>
      <c r="AF239" s="11"/>
    </row>
    <row r="240" ht="15.75" customHeight="1">
      <c r="A240" s="7">
        <v>2021.0</v>
      </c>
      <c r="B240" s="10" t="s">
        <v>38</v>
      </c>
      <c r="C240" s="8" t="str">
        <f t="shared" si="1"/>
        <v>2021NOV</v>
      </c>
      <c r="D240" s="11">
        <v>578.731096</v>
      </c>
      <c r="E240" s="11">
        <v>3668.979336</v>
      </c>
      <c r="F240" s="11">
        <v>4247.710432</v>
      </c>
      <c r="G240" s="11">
        <v>1687.212054</v>
      </c>
      <c r="H240" s="11">
        <v>2480.822054</v>
      </c>
      <c r="I240" s="11">
        <v>6309.641416</v>
      </c>
      <c r="J240" s="11">
        <v>346.456791</v>
      </c>
      <c r="K240" s="11">
        <v>16.794601</v>
      </c>
      <c r="L240" s="11">
        <v>9.590642</v>
      </c>
      <c r="M240" s="11">
        <v>102.272409</v>
      </c>
      <c r="N240" s="11">
        <v>20.5371</v>
      </c>
      <c r="O240" s="11">
        <v>128.289345</v>
      </c>
      <c r="P240" s="11">
        <v>328.105236</v>
      </c>
      <c r="Q240" s="11">
        <v>15677.43208</v>
      </c>
      <c r="R240" s="11">
        <v>91.917749</v>
      </c>
      <c r="S240" s="11">
        <v>15769.349829</v>
      </c>
      <c r="T240" s="11" t="str">
        <f>VLOOKUP(C240,Thai_Pop!$C$1:$I$2479,6,FALSE)</f>
        <v>#N/A</v>
      </c>
      <c r="U240" s="11" t="str">
        <f>VLOOKUP(C240,Thai_Pop!$C$1:$I$2479,7,FALSE)</f>
        <v>#N/A</v>
      </c>
      <c r="V240" s="7" t="str">
        <f>VLOOKUP(C240,GDP!$C$1:$AD$131,26,FALSE)</f>
        <v>#N/A</v>
      </c>
      <c r="W240" s="7">
        <f>VLOOKUP(C240,Elec_Peak_Gen!$C$2:$F$469,2,FALSE)</f>
        <v>27346.9</v>
      </c>
      <c r="X240" s="7">
        <f>VLOOKUP(C240,Elec_Peak_Gen!$C$2:$F$469,4,FALSE)</f>
        <v>81.83042075</v>
      </c>
      <c r="Y240" s="7">
        <f>VLOOKUP(C240,Elec_Gen!$C$1:$R$469,16,FALSE)</f>
        <v>17203.63335</v>
      </c>
      <c r="Z240" s="7">
        <f>vlookup(C240,EVCar!$J$5:$K$64,2,false)</f>
        <v>804</v>
      </c>
      <c r="AA240" s="7">
        <f t="shared" si="2"/>
        <v>1434.283524</v>
      </c>
      <c r="AB240" s="9">
        <f>HLOOKUP(B240,Temperature!A:N,18,FALSE)</f>
        <v>26.4</v>
      </c>
      <c r="AC240" s="11"/>
      <c r="AD240" s="11"/>
      <c r="AE240" s="11"/>
      <c r="AF240" s="11"/>
    </row>
    <row r="241" ht="15.75" customHeight="1">
      <c r="A241" s="7">
        <v>2021.0</v>
      </c>
      <c r="B241" s="10" t="s">
        <v>39</v>
      </c>
      <c r="C241" s="8" t="str">
        <f t="shared" si="1"/>
        <v>2021DEC</v>
      </c>
      <c r="D241" s="11">
        <v>548.912913</v>
      </c>
      <c r="E241" s="11">
        <v>3222.303847</v>
      </c>
      <c r="F241" s="11">
        <v>3771.21676</v>
      </c>
      <c r="G241" s="11">
        <v>1597.00054</v>
      </c>
      <c r="H241" s="11">
        <v>2309.132533</v>
      </c>
      <c r="I241" s="11">
        <v>5961.50393</v>
      </c>
      <c r="J241" s="11">
        <v>355.853487</v>
      </c>
      <c r="K241" s="11">
        <v>16.075666</v>
      </c>
      <c r="L241" s="11">
        <v>27.122337</v>
      </c>
      <c r="M241" s="11">
        <v>98.498925</v>
      </c>
      <c r="N241" s="11">
        <v>19.39393</v>
      </c>
      <c r="O241" s="11">
        <v>176.742091</v>
      </c>
      <c r="P241" s="11">
        <v>335.13546</v>
      </c>
      <c r="Q241" s="11">
        <v>14667.675659</v>
      </c>
      <c r="R241" s="11">
        <v>81.693537</v>
      </c>
      <c r="S241" s="11">
        <v>14749.369196</v>
      </c>
      <c r="T241" s="11">
        <f>VLOOKUP(C241,Thai_Pop!$C$1:$I$2479,6,FALSE)</f>
        <v>66171439</v>
      </c>
      <c r="U241" s="11">
        <f>VLOOKUP(C241,Thai_Pop!$C$1:$I$2479,7,FALSE)</f>
        <v>27708635</v>
      </c>
      <c r="V241" s="7">
        <f>VLOOKUP(C241,GDP!$C$1:$AD$131,26,FALSE)</f>
        <v>4301566</v>
      </c>
      <c r="W241" s="7">
        <f>VLOOKUP(C241,Elec_Peak_Gen!$C$2:$F$469,2,FALSE)</f>
        <v>25596.9</v>
      </c>
      <c r="X241" s="7">
        <f>VLOOKUP(C241,Elec_Peak_Gen!$C$2:$F$469,4,FALSE)</f>
        <v>77.79173066</v>
      </c>
      <c r="Y241" s="7">
        <f>VLOOKUP(C241,Elec_Gen!$C$1:$R$469,16,FALSE)</f>
        <v>16073.60853</v>
      </c>
      <c r="Z241" s="7">
        <f>vlookup(C241,EVCar!$J$5:$K$64,2,false)</f>
        <v>435</v>
      </c>
      <c r="AA241" s="7">
        <f t="shared" si="2"/>
        <v>1324.239336</v>
      </c>
      <c r="AB241" s="9">
        <f>HLOOKUP(B241,Temperature!A:N,18,FALSE)</f>
        <v>25.3</v>
      </c>
      <c r="AC241" s="11"/>
      <c r="AD241" s="11"/>
      <c r="AE241" s="11"/>
      <c r="AF241" s="11"/>
    </row>
    <row r="242" ht="15.75" customHeight="1">
      <c r="A242" s="7">
        <v>2022.0</v>
      </c>
      <c r="B242" s="10" t="s">
        <v>28</v>
      </c>
      <c r="C242" s="8" t="str">
        <f t="shared" si="1"/>
        <v>2022JAN</v>
      </c>
      <c r="D242" s="11">
        <v>584.878711</v>
      </c>
      <c r="E242" s="11">
        <v>3427.605064</v>
      </c>
      <c r="F242" s="11">
        <v>4012.483775</v>
      </c>
      <c r="G242" s="11">
        <v>1652.715777</v>
      </c>
      <c r="H242" s="11">
        <v>2367.817565</v>
      </c>
      <c r="I242" s="11">
        <v>6098.431855</v>
      </c>
      <c r="J242" s="11">
        <v>375.80693</v>
      </c>
      <c r="K242" s="11">
        <v>17.173261</v>
      </c>
      <c r="L242" s="11">
        <v>51.73375</v>
      </c>
      <c r="M242" s="11">
        <v>97.778844</v>
      </c>
      <c r="N242" s="11">
        <v>14.27803</v>
      </c>
      <c r="O242" s="11">
        <v>136.628927</v>
      </c>
      <c r="P242" s="11">
        <v>340.778024</v>
      </c>
      <c r="Q242" s="11">
        <v>15165.626738</v>
      </c>
      <c r="R242" s="11">
        <v>99.777835</v>
      </c>
      <c r="S242" s="11">
        <v>15265.404573</v>
      </c>
      <c r="T242" s="11" t="str">
        <f>VLOOKUP(C242,Thai_Pop!$C$1:$I$2479,6,FALSE)</f>
        <v>#N/A</v>
      </c>
      <c r="U242" s="11" t="str">
        <f>VLOOKUP(C242,Thai_Pop!$C$1:$I$2479,7,FALSE)</f>
        <v>#N/A</v>
      </c>
      <c r="V242" s="7" t="str">
        <f>VLOOKUP(C242,GDP!$C$1:$AD$131,26,FALSE)</f>
        <v>#N/A</v>
      </c>
      <c r="W242" s="7">
        <f>VLOOKUP(C242,Elec_Peak_Gen!$C$2:$F$469,2,FALSE)</f>
        <v>26688.4</v>
      </c>
      <c r="X242" s="7">
        <f>VLOOKUP(C242,Elec_Peak_Gen!$C$2:$F$469,4,FALSE)</f>
        <v>78.79802332</v>
      </c>
      <c r="Y242" s="7">
        <f>VLOOKUP(C242,Elec_Gen!$C$1:$R$469,16,FALSE)</f>
        <v>16990.54972</v>
      </c>
      <c r="Z242" s="7">
        <f>vlookup(C242,EVCar!$J$5:$K$64,2,false)</f>
        <v>628</v>
      </c>
      <c r="AA242" s="7">
        <f t="shared" si="2"/>
        <v>1725.145142</v>
      </c>
      <c r="AB242" s="9">
        <f>HLOOKUP(B242,Temperature!A:N,18,FALSE)</f>
        <v>25.4</v>
      </c>
      <c r="AC242" s="11"/>
      <c r="AD242" s="11"/>
      <c r="AE242" s="11"/>
      <c r="AF242" s="11"/>
    </row>
    <row r="243" ht="15.75" customHeight="1">
      <c r="A243" s="7">
        <v>2022.0</v>
      </c>
      <c r="B243" s="10" t="s">
        <v>29</v>
      </c>
      <c r="C243" s="8" t="str">
        <f t="shared" si="1"/>
        <v>2022FEB</v>
      </c>
      <c r="D243" s="11">
        <v>595.134668</v>
      </c>
      <c r="E243" s="11">
        <v>3349.810938</v>
      </c>
      <c r="F243" s="11">
        <v>3944.945606</v>
      </c>
      <c r="G243" s="11">
        <v>1605.147451</v>
      </c>
      <c r="H243" s="11">
        <v>2286.669875</v>
      </c>
      <c r="I243" s="11">
        <v>5892.635701</v>
      </c>
      <c r="J243" s="11">
        <v>353.105713</v>
      </c>
      <c r="K243" s="11">
        <v>16.091951</v>
      </c>
      <c r="L243" s="11">
        <v>44.431218</v>
      </c>
      <c r="M243" s="11">
        <v>96.500946</v>
      </c>
      <c r="N243" s="11">
        <v>18.00236</v>
      </c>
      <c r="O243" s="11">
        <v>130.747691</v>
      </c>
      <c r="P243" s="11">
        <v>307.986052</v>
      </c>
      <c r="Q243" s="11">
        <v>14696.264564</v>
      </c>
      <c r="R243" s="11">
        <v>89.25146498999999</v>
      </c>
      <c r="S243" s="11">
        <v>14785.51602899</v>
      </c>
      <c r="T243" s="11" t="str">
        <f>VLOOKUP(C243,Thai_Pop!$C$1:$I$2479,6,FALSE)</f>
        <v>#N/A</v>
      </c>
      <c r="U243" s="11" t="str">
        <f>VLOOKUP(C243,Thai_Pop!$C$1:$I$2479,7,FALSE)</f>
        <v>#N/A</v>
      </c>
      <c r="V243" s="7" t="str">
        <f>VLOOKUP(C243,GDP!$C$1:$AD$131,26,FALSE)</f>
        <v>#N/A</v>
      </c>
      <c r="W243" s="7">
        <f>VLOOKUP(C243,Elec_Peak_Gen!$C$2:$F$469,2,FALSE)</f>
        <v>27672.5</v>
      </c>
      <c r="X243" s="7">
        <f>VLOOKUP(C243,Elec_Peak_Gen!$C$2:$F$469,4,FALSE)</f>
        <v>79.94571447</v>
      </c>
      <c r="Y243" s="7">
        <f>VLOOKUP(C243,Elec_Gen!$C$1:$R$469,16,FALSE)</f>
        <v>16098.85775</v>
      </c>
      <c r="Z243" s="7">
        <f>vlookup(C243,EVCar!$J$5:$K$64,2,false)</f>
        <v>866</v>
      </c>
      <c r="AA243" s="7">
        <f t="shared" si="2"/>
        <v>1313.341722</v>
      </c>
      <c r="AB243" s="9">
        <f>HLOOKUP(B243,Temperature!A:N,18,FALSE)</f>
        <v>26.8</v>
      </c>
      <c r="AC243" s="11"/>
      <c r="AD243" s="11"/>
      <c r="AE243" s="11"/>
      <c r="AF243" s="11"/>
    </row>
    <row r="244" ht="15.75" customHeight="1">
      <c r="A244" s="7">
        <v>2022.0</v>
      </c>
      <c r="B244" s="10" t="s">
        <v>30</v>
      </c>
      <c r="C244" s="8" t="str">
        <f t="shared" si="1"/>
        <v>2022MAR</v>
      </c>
      <c r="D244" s="11">
        <v>765.017232</v>
      </c>
      <c r="E244" s="11">
        <v>3943.953038</v>
      </c>
      <c r="F244" s="11">
        <v>4708.97027</v>
      </c>
      <c r="G244" s="11">
        <v>1833.368454</v>
      </c>
      <c r="H244" s="11">
        <v>2732.489776</v>
      </c>
      <c r="I244" s="11">
        <v>6835.988212</v>
      </c>
      <c r="J244" s="11">
        <v>449.858835</v>
      </c>
      <c r="K244" s="11">
        <v>19.089715</v>
      </c>
      <c r="L244" s="11">
        <v>46.146668</v>
      </c>
      <c r="M244" s="11">
        <v>110.44125</v>
      </c>
      <c r="N244" s="11">
        <v>41.39908</v>
      </c>
      <c r="O244" s="11">
        <v>151.301655</v>
      </c>
      <c r="P244" s="11">
        <v>332.635592</v>
      </c>
      <c r="Q244" s="11">
        <v>17261.689507</v>
      </c>
      <c r="R244" s="11">
        <v>103.023139</v>
      </c>
      <c r="S244" s="11">
        <v>17364.712646</v>
      </c>
      <c r="T244" s="11" t="str">
        <f>VLOOKUP(C244,Thai_Pop!$C$1:$I$2479,6,FALSE)</f>
        <v>#N/A</v>
      </c>
      <c r="U244" s="11" t="str">
        <f>VLOOKUP(C244,Thai_Pop!$C$1:$I$2479,7,FALSE)</f>
        <v>#N/A</v>
      </c>
      <c r="V244" s="7">
        <f>VLOOKUP(C244,GDP!$C$1:$AD$131,26,FALSE)</f>
        <v>4282986</v>
      </c>
      <c r="W244" s="7">
        <f>VLOOKUP(C244,Elec_Peak_Gen!$C$2:$F$469,2,FALSE)</f>
        <v>30349</v>
      </c>
      <c r="X244" s="7">
        <f>VLOOKUP(C244,Elec_Peak_Gen!$C$2:$F$469,4,FALSE)</f>
        <v>81.43451699</v>
      </c>
      <c r="Y244" s="7">
        <f>VLOOKUP(C244,Elec_Gen!$C$1:$R$469,16,FALSE)</f>
        <v>19738.79277</v>
      </c>
      <c r="Z244" s="7">
        <f>vlookup(C244,EVCar!$J$5:$K$64,2,false)</f>
        <v>1391</v>
      </c>
      <c r="AA244" s="7">
        <f t="shared" si="2"/>
        <v>2374.080123</v>
      </c>
      <c r="AB244" s="9">
        <f>HLOOKUP(B244,Temperature!A:N,18,FALSE)</f>
        <v>28.5</v>
      </c>
      <c r="AC244" s="11"/>
      <c r="AD244" s="11"/>
      <c r="AE244" s="11"/>
      <c r="AF244" s="11"/>
    </row>
    <row r="245" ht="15.75" customHeight="1">
      <c r="A245" s="7">
        <v>2022.0</v>
      </c>
      <c r="B245" s="10" t="s">
        <v>31</v>
      </c>
      <c r="C245" s="8" t="str">
        <f t="shared" si="1"/>
        <v>2022APR</v>
      </c>
      <c r="D245" s="11">
        <v>790.225927</v>
      </c>
      <c r="E245" s="11">
        <v>4092.191432</v>
      </c>
      <c r="F245" s="11">
        <v>4882.417359</v>
      </c>
      <c r="G245" s="11">
        <v>1817.723581</v>
      </c>
      <c r="H245" s="11">
        <v>2485.167353</v>
      </c>
      <c r="I245" s="11">
        <v>6101.504559</v>
      </c>
      <c r="J245" s="11">
        <v>450.756366</v>
      </c>
      <c r="K245" s="11">
        <v>17.89456</v>
      </c>
      <c r="L245" s="11">
        <v>33.851893</v>
      </c>
      <c r="M245" s="11">
        <v>105.869153</v>
      </c>
      <c r="N245" s="11">
        <v>89.8795</v>
      </c>
      <c r="O245" s="11">
        <v>179.442309</v>
      </c>
      <c r="P245" s="11">
        <v>321.568435</v>
      </c>
      <c r="Q245" s="11">
        <v>16486.075068</v>
      </c>
      <c r="R245" s="11">
        <v>111.5187</v>
      </c>
      <c r="S245" s="11">
        <v>16597.593768</v>
      </c>
      <c r="T245" s="11" t="str">
        <f>VLOOKUP(C245,Thai_Pop!$C$1:$I$2479,6,FALSE)</f>
        <v>#N/A</v>
      </c>
      <c r="U245" s="11" t="str">
        <f>VLOOKUP(C245,Thai_Pop!$C$1:$I$2479,7,FALSE)</f>
        <v>#N/A</v>
      </c>
      <c r="V245" s="7" t="str">
        <f>VLOOKUP(C245,GDP!$C$1:$AD$131,26,FALSE)</f>
        <v>#N/A</v>
      </c>
      <c r="W245" s="7">
        <f>VLOOKUP(C245,Elec_Peak_Gen!$C$2:$F$469,2,FALSE)</f>
        <v>32254.5</v>
      </c>
      <c r="X245" s="7">
        <f>VLOOKUP(C245,Elec_Peak_Gen!$C$2:$F$469,4,FALSE)</f>
        <v>73.52697341</v>
      </c>
      <c r="Y245" s="7">
        <f>VLOOKUP(C245,Elec_Gen!$C$1:$R$469,16,FALSE)</f>
        <v>18332.55159</v>
      </c>
      <c r="Z245" s="7">
        <f>vlookup(C245,EVCar!$J$5:$K$64,2,false)</f>
        <v>1228</v>
      </c>
      <c r="AA245" s="7">
        <f t="shared" si="2"/>
        <v>1734.95782</v>
      </c>
      <c r="AB245" s="9">
        <f>HLOOKUP(B245,Temperature!A:N,18,FALSE)</f>
        <v>29.6</v>
      </c>
      <c r="AC245" s="11"/>
      <c r="AD245" s="11"/>
      <c r="AE245" s="11"/>
      <c r="AF245" s="11"/>
    </row>
    <row r="246" ht="15.75" customHeight="1">
      <c r="A246" s="7">
        <v>2022.0</v>
      </c>
      <c r="B246" s="10" t="s">
        <v>32</v>
      </c>
      <c r="C246" s="8" t="str">
        <f t="shared" si="1"/>
        <v>2022MAY</v>
      </c>
      <c r="D246" s="11">
        <v>817.941076</v>
      </c>
      <c r="E246" s="11">
        <v>4193.792662</v>
      </c>
      <c r="F246" s="11">
        <v>5011.733738</v>
      </c>
      <c r="G246" s="11">
        <v>1891.562539</v>
      </c>
      <c r="H246" s="11">
        <v>2696.789989</v>
      </c>
      <c r="I246" s="11">
        <v>6659.232369</v>
      </c>
      <c r="J246" s="11">
        <v>446.974613</v>
      </c>
      <c r="K246" s="11">
        <v>18.36734</v>
      </c>
      <c r="L246" s="11">
        <v>17.061303</v>
      </c>
      <c r="M246" s="11">
        <v>112.444708</v>
      </c>
      <c r="N246" s="11">
        <v>62.64788</v>
      </c>
      <c r="O246" s="11">
        <v>163.915491</v>
      </c>
      <c r="P246" s="11">
        <v>331.038929</v>
      </c>
      <c r="Q246" s="11">
        <v>17411.768899</v>
      </c>
      <c r="R246" s="11">
        <v>133.921263</v>
      </c>
      <c r="S246" s="11">
        <v>17545.690162</v>
      </c>
      <c r="T246" s="11" t="str">
        <f>VLOOKUP(C246,Thai_Pop!$C$1:$I$2479,6,FALSE)</f>
        <v>#N/A</v>
      </c>
      <c r="U246" s="11" t="str">
        <f>VLOOKUP(C246,Thai_Pop!$C$1:$I$2479,7,FALSE)</f>
        <v>#N/A</v>
      </c>
      <c r="V246" s="7" t="str">
        <f>VLOOKUP(C246,GDP!$C$1:$AD$131,26,FALSE)</f>
        <v>#N/A</v>
      </c>
      <c r="W246" s="7">
        <f>VLOOKUP(C246,Elec_Peak_Gen!$C$2:$F$469,2,FALSE)</f>
        <v>29675.3</v>
      </c>
      <c r="X246" s="7">
        <f>VLOOKUP(C246,Elec_Peak_Gen!$C$2:$F$469,4,FALSE)</f>
        <v>80.46366067</v>
      </c>
      <c r="Y246" s="7">
        <f>VLOOKUP(C246,Elec_Gen!$C$1:$R$469,16,FALSE)</f>
        <v>18999.92365</v>
      </c>
      <c r="Z246" s="7">
        <f>vlookup(C246,EVCar!$J$5:$K$64,2,false)</f>
        <v>1536</v>
      </c>
      <c r="AA246" s="7">
        <f t="shared" si="2"/>
        <v>1454.233487</v>
      </c>
      <c r="AB246" s="9">
        <f>HLOOKUP(B246,Temperature!A:N,18,FALSE)</f>
        <v>29.1</v>
      </c>
      <c r="AC246" s="11"/>
      <c r="AD246" s="11"/>
      <c r="AE246" s="11"/>
      <c r="AF246" s="11"/>
    </row>
    <row r="247" ht="15.75" customHeight="1">
      <c r="A247" s="7">
        <v>2022.0</v>
      </c>
      <c r="B247" s="10" t="s">
        <v>33</v>
      </c>
      <c r="C247" s="8" t="str">
        <f t="shared" si="1"/>
        <v>2022JUN</v>
      </c>
      <c r="D247" s="11">
        <v>710.50844</v>
      </c>
      <c r="E247" s="11">
        <v>4190.66915</v>
      </c>
      <c r="F247" s="11">
        <v>4901.17759</v>
      </c>
      <c r="G247" s="11">
        <v>1915.400684</v>
      </c>
      <c r="H247" s="11">
        <v>2743.821186</v>
      </c>
      <c r="I247" s="11">
        <v>6450.700513</v>
      </c>
      <c r="J247" s="11">
        <v>450.446943</v>
      </c>
      <c r="K247" s="11">
        <v>18.880377</v>
      </c>
      <c r="L247" s="11">
        <v>28.217355</v>
      </c>
      <c r="M247" s="11">
        <v>113.410497</v>
      </c>
      <c r="N247" s="11">
        <v>72.58082</v>
      </c>
      <c r="O247" s="11">
        <v>175.139582</v>
      </c>
      <c r="P247" s="11">
        <v>326.840318</v>
      </c>
      <c r="Q247" s="11">
        <v>17196.615865</v>
      </c>
      <c r="R247" s="11">
        <v>103.463192</v>
      </c>
      <c r="S247" s="11">
        <v>17300.079057</v>
      </c>
      <c r="T247" s="11" t="str">
        <f>VLOOKUP(C247,Thai_Pop!$C$1:$I$2479,6,FALSE)</f>
        <v>#N/A</v>
      </c>
      <c r="U247" s="11" t="str">
        <f>VLOOKUP(C247,Thai_Pop!$C$1:$I$2479,7,FALSE)</f>
        <v>#N/A</v>
      </c>
      <c r="V247" s="7">
        <f>VLOOKUP(C247,GDP!$C$1:$AD$131,26,FALSE)</f>
        <v>4208165</v>
      </c>
      <c r="W247" s="7">
        <f>VLOOKUP(C247,Elec_Peak_Gen!$C$2:$F$469,2,FALSE)</f>
        <v>29593.6</v>
      </c>
      <c r="X247" s="7">
        <f>VLOOKUP(C247,Elec_Peak_Gen!$C$2:$F$469,4,FALSE)</f>
        <v>83.38654641</v>
      </c>
      <c r="Y247" s="7">
        <f>VLOOKUP(C247,Elec_Gen!$C$1:$R$469,16,FALSE)</f>
        <v>18971.48651</v>
      </c>
      <c r="Z247" s="7">
        <f>vlookup(C247,EVCar!$J$5:$K$64,2,false)</f>
        <v>1613</v>
      </c>
      <c r="AA247" s="7">
        <f t="shared" si="2"/>
        <v>1671.407453</v>
      </c>
      <c r="AB247" s="9">
        <f>HLOOKUP(B247,Temperature!A:N,18,FALSE)</f>
        <v>28.6</v>
      </c>
      <c r="AC247" s="11"/>
      <c r="AD247" s="11"/>
      <c r="AE247" s="11"/>
      <c r="AF247" s="11"/>
    </row>
    <row r="248" ht="15.75" customHeight="1">
      <c r="A248" s="7">
        <v>2022.0</v>
      </c>
      <c r="B248" s="10" t="s">
        <v>34</v>
      </c>
      <c r="C248" s="8" t="str">
        <f t="shared" si="1"/>
        <v>2022JUL</v>
      </c>
      <c r="D248" s="11">
        <v>701.447899</v>
      </c>
      <c r="E248" s="11">
        <v>4131.289887</v>
      </c>
      <c r="F248" s="11">
        <v>4832.737786</v>
      </c>
      <c r="G248" s="11">
        <v>1910.882661</v>
      </c>
      <c r="H248" s="11">
        <v>2720.958871</v>
      </c>
      <c r="I248" s="11">
        <v>6501.726995</v>
      </c>
      <c r="J248" s="11">
        <v>477.889927</v>
      </c>
      <c r="K248" s="11">
        <v>18.77986</v>
      </c>
      <c r="L248" s="11">
        <v>29.637428</v>
      </c>
      <c r="M248" s="11">
        <v>115.177683</v>
      </c>
      <c r="N248" s="11">
        <v>70.90822</v>
      </c>
      <c r="O248" s="11">
        <v>192.100255</v>
      </c>
      <c r="P248" s="11">
        <v>336.692683</v>
      </c>
      <c r="Q248" s="11">
        <v>17207.492369</v>
      </c>
      <c r="R248" s="11">
        <v>121.753536</v>
      </c>
      <c r="S248" s="11">
        <v>17329.245905</v>
      </c>
      <c r="T248" s="11" t="str">
        <f>VLOOKUP(C248,Thai_Pop!$C$1:$I$2479,6,FALSE)</f>
        <v>#N/A</v>
      </c>
      <c r="U248" s="11" t="str">
        <f>VLOOKUP(C248,Thai_Pop!$C$1:$I$2479,7,FALSE)</f>
        <v>#N/A</v>
      </c>
      <c r="V248" s="7" t="str">
        <f>VLOOKUP(C248,GDP!$C$1:$AD$131,26,FALSE)</f>
        <v>#N/A</v>
      </c>
      <c r="W248" s="7">
        <f>VLOOKUP(C248,Elec_Peak_Gen!$C$2:$F$469,2,FALSE)</f>
        <v>29558.1</v>
      </c>
      <c r="X248" s="7">
        <f>VLOOKUP(C248,Elec_Peak_Gen!$C$2:$F$469,4,FALSE)</f>
        <v>80.63532779</v>
      </c>
      <c r="Y248" s="7">
        <f>VLOOKUP(C248,Elec_Gen!$C$1:$R$469,16,FALSE)</f>
        <v>18942.82141</v>
      </c>
      <c r="Z248" s="7">
        <f>vlookup(C248,EVCar!$J$5:$K$64,2,false)</f>
        <v>1456</v>
      </c>
      <c r="AA248" s="7">
        <f t="shared" si="2"/>
        <v>1613.575503</v>
      </c>
      <c r="AB248" s="9">
        <f>HLOOKUP(B248,Temperature!A:N,18,FALSE)</f>
        <v>28.1</v>
      </c>
      <c r="AC248" s="11"/>
      <c r="AD248" s="11"/>
      <c r="AE248" s="11"/>
      <c r="AF248" s="11"/>
    </row>
    <row r="249" ht="15.75" customHeight="1">
      <c r="A249" s="7">
        <v>2022.0</v>
      </c>
      <c r="B249" s="10" t="s">
        <v>35</v>
      </c>
      <c r="C249" s="8" t="str">
        <f t="shared" si="1"/>
        <v>2022AUG</v>
      </c>
      <c r="D249" s="11">
        <v>660.588169</v>
      </c>
      <c r="E249" s="11">
        <v>4046.489189</v>
      </c>
      <c r="F249" s="11">
        <v>4707.077358</v>
      </c>
      <c r="G249" s="11">
        <v>1895.715467</v>
      </c>
      <c r="H249" s="11">
        <v>2733.017564</v>
      </c>
      <c r="I249" s="11">
        <v>6611.559187</v>
      </c>
      <c r="J249" s="11">
        <v>478.861421</v>
      </c>
      <c r="K249" s="11">
        <v>18.787607</v>
      </c>
      <c r="L249" s="11">
        <v>15.921114</v>
      </c>
      <c r="M249" s="11">
        <v>115.052614</v>
      </c>
      <c r="N249" s="11">
        <v>70.9479</v>
      </c>
      <c r="O249" s="11">
        <v>174.509</v>
      </c>
      <c r="P249" s="11">
        <v>347.039073</v>
      </c>
      <c r="Q249" s="11">
        <v>17168.488305</v>
      </c>
      <c r="R249" s="11">
        <v>107.279281</v>
      </c>
      <c r="S249" s="11">
        <v>17275.767586</v>
      </c>
      <c r="T249" s="11" t="str">
        <f>VLOOKUP(C249,Thai_Pop!$C$1:$I$2479,6,FALSE)</f>
        <v>#N/A</v>
      </c>
      <c r="U249" s="11" t="str">
        <f>VLOOKUP(C249,Thai_Pop!$C$1:$I$2479,7,FALSE)</f>
        <v>#N/A</v>
      </c>
      <c r="V249" s="7" t="str">
        <f>VLOOKUP(C249,GDP!$C$1:$AD$131,26,FALSE)</f>
        <v>#N/A</v>
      </c>
      <c r="W249" s="7">
        <f>VLOOKUP(C249,Elec_Peak_Gen!$C$2:$F$469,2,FALSE)</f>
        <v>28951.8</v>
      </c>
      <c r="X249" s="7">
        <f>VLOOKUP(C249,Elec_Peak_Gen!$C$2:$F$469,4,FALSE)</f>
        <v>81.28</v>
      </c>
      <c r="Y249" s="7">
        <f>VLOOKUP(C249,Elec_Gen!$C$1:$R$469,16,FALSE)</f>
        <v>18729.78713</v>
      </c>
      <c r="Z249" s="7">
        <f>vlookup(C249,EVCar!$J$5:$K$64,2,false)</f>
        <v>2252</v>
      </c>
      <c r="AA249" s="7">
        <f t="shared" si="2"/>
        <v>1454.019541</v>
      </c>
      <c r="AB249" s="9">
        <f>HLOOKUP(B249,Temperature!A:N,18,FALSE)</f>
        <v>27.9</v>
      </c>
      <c r="AC249" s="11"/>
      <c r="AD249" s="11"/>
      <c r="AE249" s="11"/>
      <c r="AF249" s="11"/>
    </row>
    <row r="250" ht="15.75" customHeight="1">
      <c r="A250" s="7">
        <v>2022.0</v>
      </c>
      <c r="B250" s="10" t="s">
        <v>36</v>
      </c>
      <c r="C250" s="8" t="str">
        <f t="shared" si="1"/>
        <v>2022SEP</v>
      </c>
      <c r="D250" s="11">
        <v>626.284259</v>
      </c>
      <c r="E250" s="11">
        <v>3794.284059</v>
      </c>
      <c r="F250" s="11">
        <v>4420.568318</v>
      </c>
      <c r="G250" s="11">
        <v>1837.943332</v>
      </c>
      <c r="H250" s="11">
        <v>2642.314693</v>
      </c>
      <c r="I250" s="11">
        <v>6415.65849</v>
      </c>
      <c r="J250" s="11">
        <v>444.746577</v>
      </c>
      <c r="K250" s="11">
        <v>18.380863</v>
      </c>
      <c r="L250" s="11">
        <v>15.026822</v>
      </c>
      <c r="M250" s="11">
        <v>109.434699</v>
      </c>
      <c r="N250" s="11">
        <v>40.25006</v>
      </c>
      <c r="O250" s="11">
        <v>127.803655</v>
      </c>
      <c r="P250" s="11">
        <v>335.685804</v>
      </c>
      <c r="Q250" s="11">
        <v>16407.813313</v>
      </c>
      <c r="R250" s="11">
        <v>99.933973</v>
      </c>
      <c r="S250" s="11">
        <v>16507.747286</v>
      </c>
      <c r="T250" s="11" t="str">
        <f>VLOOKUP(C250,Thai_Pop!$C$1:$I$2479,6,FALSE)</f>
        <v>#N/A</v>
      </c>
      <c r="U250" s="11" t="str">
        <f>VLOOKUP(C250,Thai_Pop!$C$1:$I$2479,7,FALSE)</f>
        <v>#N/A</v>
      </c>
      <c r="V250" s="7">
        <f>VLOOKUP(C250,GDP!$C$1:$AD$131,26,FALSE)</f>
        <v>4340964</v>
      </c>
      <c r="W250" s="7">
        <f>VLOOKUP(C250,Elec_Peak_Gen!$C$2:$F$469,2,FALSE)</f>
        <v>27808</v>
      </c>
      <c r="X250" s="7">
        <f>VLOOKUP(C250,Elec_Peak_Gen!$C$2:$F$469,4,FALSE)</f>
        <v>82.89</v>
      </c>
      <c r="Y250" s="7">
        <f>VLOOKUP(C250,Elec_Gen!$C$1:$R$469,16,FALSE)</f>
        <v>17727.72294</v>
      </c>
      <c r="Z250" s="7">
        <f>vlookup(C250,EVCar!$J$5:$K$64,2,false)</f>
        <v>2050</v>
      </c>
      <c r="AA250" s="7">
        <f t="shared" si="2"/>
        <v>1219.975656</v>
      </c>
      <c r="AB250" s="9">
        <f>HLOOKUP(B250,Temperature!A:N,18,FALSE)</f>
        <v>27.6</v>
      </c>
      <c r="AC250" s="11"/>
      <c r="AD250" s="11"/>
      <c r="AE250" s="11"/>
      <c r="AF250" s="11"/>
    </row>
    <row r="251" ht="15.75" customHeight="1">
      <c r="A251" s="7">
        <v>2022.0</v>
      </c>
      <c r="B251" s="10" t="s">
        <v>37</v>
      </c>
      <c r="C251" s="8" t="str">
        <f t="shared" si="1"/>
        <v>2022OCT</v>
      </c>
      <c r="D251" s="11">
        <v>605.029515</v>
      </c>
      <c r="E251" s="11">
        <v>3579.330199</v>
      </c>
      <c r="F251" s="11">
        <v>4184.359714</v>
      </c>
      <c r="G251" s="11">
        <v>1766.320564</v>
      </c>
      <c r="H251" s="11">
        <v>2516.194498</v>
      </c>
      <c r="I251" s="11">
        <v>6316.440003</v>
      </c>
      <c r="J251" s="11">
        <v>451.569439</v>
      </c>
      <c r="K251" s="11">
        <v>17.717923</v>
      </c>
      <c r="L251" s="11">
        <v>13.933824</v>
      </c>
      <c r="M251" s="11">
        <v>107.430182</v>
      </c>
      <c r="N251" s="11">
        <v>49.55161</v>
      </c>
      <c r="O251" s="11">
        <v>145.618891</v>
      </c>
      <c r="P251" s="11">
        <v>362.19917</v>
      </c>
      <c r="Q251" s="11">
        <v>15931.335818</v>
      </c>
      <c r="R251" s="11">
        <v>100.884911</v>
      </c>
      <c r="S251" s="11">
        <v>16032.220729</v>
      </c>
      <c r="T251" s="11" t="str">
        <f>VLOOKUP(C251,Thai_Pop!$C$1:$I$2479,6,FALSE)</f>
        <v>#N/A</v>
      </c>
      <c r="U251" s="11" t="str">
        <f>VLOOKUP(C251,Thai_Pop!$C$1:$I$2479,7,FALSE)</f>
        <v>#N/A</v>
      </c>
      <c r="V251" s="7" t="str">
        <f>VLOOKUP(C251,GDP!$C$1:$AD$131,26,FALSE)</f>
        <v>#N/A</v>
      </c>
      <c r="W251" s="7">
        <f>VLOOKUP(C251,Elec_Peak_Gen!$C$2:$F$469,2,FALSE)</f>
        <v>27041.9</v>
      </c>
      <c r="X251" s="7">
        <f>VLOOKUP(C251,Elec_Peak_Gen!$C$2:$F$469,4,FALSE)</f>
        <v>81.23633117</v>
      </c>
      <c r="Y251" s="7">
        <f>VLOOKUP(C251,Elec_Gen!$C$1:$R$469,16,FALSE)</f>
        <v>17483.63379</v>
      </c>
      <c r="Z251" s="7">
        <f>vlookup(C251,EVCar!$J$5:$K$64,2,false)</f>
        <v>1796</v>
      </c>
      <c r="AA251" s="7">
        <f t="shared" si="2"/>
        <v>1451.413057</v>
      </c>
      <c r="AB251" s="9">
        <f>HLOOKUP(B251,Temperature!A:N,18,FALSE)</f>
        <v>27.2</v>
      </c>
      <c r="AC251" s="11"/>
      <c r="AD251" s="11"/>
      <c r="AE251" s="11"/>
      <c r="AF251" s="11"/>
    </row>
    <row r="252" ht="15.75" customHeight="1">
      <c r="A252" s="7">
        <v>2022.0</v>
      </c>
      <c r="B252" s="10" t="s">
        <v>38</v>
      </c>
      <c r="C252" s="8" t="str">
        <f t="shared" si="1"/>
        <v>2022NOV</v>
      </c>
      <c r="D252" s="11">
        <v>585.534702</v>
      </c>
      <c r="E252" s="11">
        <v>3567.765523</v>
      </c>
      <c r="F252" s="11">
        <v>4153.300225</v>
      </c>
      <c r="G252" s="11">
        <v>1759.264545</v>
      </c>
      <c r="H252" s="11">
        <v>2572.23967</v>
      </c>
      <c r="I252" s="11">
        <v>6306.21643</v>
      </c>
      <c r="J252" s="11">
        <v>461.160728</v>
      </c>
      <c r="K252" s="11">
        <v>17.617479</v>
      </c>
      <c r="L252" s="11">
        <v>13.782553</v>
      </c>
      <c r="M252" s="11">
        <v>106.762922</v>
      </c>
      <c r="N252" s="11">
        <v>82.74623</v>
      </c>
      <c r="O252" s="11">
        <v>137.663</v>
      </c>
      <c r="P252" s="11">
        <v>358.533723</v>
      </c>
      <c r="Q252" s="11">
        <v>15969.287505</v>
      </c>
      <c r="R252" s="11">
        <v>92.15989</v>
      </c>
      <c r="S252" s="11">
        <v>16061.447395</v>
      </c>
      <c r="T252" s="11" t="str">
        <f>VLOOKUP(C252,Thai_Pop!$C$1:$I$2479,6,FALSE)</f>
        <v>#N/A</v>
      </c>
      <c r="U252" s="11" t="str">
        <f>VLOOKUP(C252,Thai_Pop!$C$1:$I$2479,7,FALSE)</f>
        <v>#N/A</v>
      </c>
      <c r="V252" s="7" t="str">
        <f>VLOOKUP(C252,GDP!$C$1:$AD$131,26,FALSE)</f>
        <v>#N/A</v>
      </c>
      <c r="W252" s="7">
        <f>VLOOKUP(C252,Elec_Peak_Gen!$C$2:$F$469,2,FALSE)</f>
        <v>27832.7</v>
      </c>
      <c r="X252" s="7">
        <f>VLOOKUP(C252,Elec_Peak_Gen!$C$2:$F$469,4,FALSE)</f>
        <v>81.49368577</v>
      </c>
      <c r="Y252" s="7">
        <f>VLOOKUP(C252,Elec_Gen!$C$1:$R$469,16,FALSE)</f>
        <v>17476.45466</v>
      </c>
      <c r="Z252" s="7">
        <f>vlookup(C252,EVCar!$J$5:$K$64,2,false)</f>
        <v>2657</v>
      </c>
      <c r="AA252" s="7">
        <f t="shared" si="2"/>
        <v>1415.007262</v>
      </c>
      <c r="AB252" s="9">
        <f>HLOOKUP(B252,Temperature!A:N,18,FALSE)</f>
        <v>26.4</v>
      </c>
      <c r="AC252" s="11"/>
      <c r="AD252" s="11"/>
      <c r="AE252" s="11"/>
      <c r="AF252" s="11"/>
    </row>
    <row r="253" ht="15.75" customHeight="1">
      <c r="A253" s="7">
        <v>2022.0</v>
      </c>
      <c r="B253" s="10" t="s">
        <v>39</v>
      </c>
      <c r="C253" s="8" t="str">
        <f t="shared" si="1"/>
        <v>2022DEC</v>
      </c>
      <c r="D253" s="11">
        <v>604.410599</v>
      </c>
      <c r="E253" s="11">
        <v>3383.191277</v>
      </c>
      <c r="F253" s="11">
        <v>3987.601876</v>
      </c>
      <c r="G253" s="11">
        <v>1719.966766</v>
      </c>
      <c r="H253" s="11">
        <v>2397.716986</v>
      </c>
      <c r="I253" s="11">
        <v>5817.911096</v>
      </c>
      <c r="J253" s="11">
        <v>455.15613</v>
      </c>
      <c r="K253" s="11">
        <v>17.004908</v>
      </c>
      <c r="L253" s="11">
        <v>25.54008</v>
      </c>
      <c r="M253" s="11">
        <v>106.330464</v>
      </c>
      <c r="N253" s="11">
        <v>66.03921</v>
      </c>
      <c r="O253" s="11">
        <v>143.009109</v>
      </c>
      <c r="P253" s="11">
        <v>366.61819</v>
      </c>
      <c r="Q253" s="11">
        <v>15102.894815</v>
      </c>
      <c r="R253" s="11">
        <v>88.17738</v>
      </c>
      <c r="S253" s="11">
        <v>15191.072195</v>
      </c>
      <c r="T253" s="11">
        <f>VLOOKUP(C253,Thai_Pop!$C$1:$I$2479,6,FALSE)</f>
        <v>66090475</v>
      </c>
      <c r="U253" s="11">
        <f>VLOOKUP(C253,Thai_Pop!$C$1:$I$2479,7,FALSE)</f>
        <v>28188470</v>
      </c>
      <c r="V253" s="7">
        <f>VLOOKUP(C253,GDP!$C$1:$AD$131,26,FALSE)</f>
        <v>4545882</v>
      </c>
      <c r="W253" s="7">
        <f>VLOOKUP(C253,Elec_Peak_Gen!$C$2:$F$469,2,FALSE)</f>
        <v>27124.7</v>
      </c>
      <c r="X253" s="7">
        <f>VLOOKUP(C253,Elec_Peak_Gen!$C$2:$F$469,4,FALSE)</f>
        <v>74.57853193</v>
      </c>
      <c r="Y253" s="7">
        <f>VLOOKUP(C253,Elec_Gen!$C$1:$R$469,16,FALSE)</f>
        <v>16345.26233</v>
      </c>
      <c r="Z253" s="7">
        <f>vlookup(C253,EVCar!$J$5:$K$64,2,false)</f>
        <v>2344</v>
      </c>
      <c r="AA253" s="7">
        <f t="shared" si="2"/>
        <v>1154.190133</v>
      </c>
      <c r="AB253" s="9">
        <f>HLOOKUP(B253,Temperature!A:N,18,FALSE)</f>
        <v>25.3</v>
      </c>
      <c r="AC253" s="11"/>
      <c r="AD253" s="11"/>
      <c r="AE253" s="11"/>
      <c r="AF253" s="11"/>
    </row>
    <row r="254" ht="15.75" customHeight="1">
      <c r="A254" s="7">
        <v>2023.0</v>
      </c>
      <c r="B254" s="10" t="s">
        <v>28</v>
      </c>
      <c r="C254" s="8" t="str">
        <f t="shared" si="1"/>
        <v>2023JAN</v>
      </c>
      <c r="D254" s="11">
        <v>580.346749</v>
      </c>
      <c r="E254" s="11">
        <v>3058.035844</v>
      </c>
      <c r="F254" s="11">
        <v>3638.382593</v>
      </c>
      <c r="G254" s="11">
        <v>1620.012487</v>
      </c>
      <c r="H254" s="11">
        <v>2335.762978</v>
      </c>
      <c r="I254" s="11">
        <v>5848.910373</v>
      </c>
      <c r="J254" s="11">
        <v>450.11137</v>
      </c>
      <c r="K254" s="11">
        <v>16.354822</v>
      </c>
      <c r="L254" s="11">
        <v>52.853539</v>
      </c>
      <c r="M254" s="11">
        <v>100.069125</v>
      </c>
      <c r="N254" s="11">
        <v>30.69751</v>
      </c>
      <c r="O254" s="11">
        <v>141.544255</v>
      </c>
      <c r="P254" s="11">
        <v>357.629943</v>
      </c>
      <c r="Q254" s="11">
        <v>14592.328995</v>
      </c>
      <c r="R254" s="11">
        <v>87.113043</v>
      </c>
      <c r="S254" s="11">
        <v>14679.442038</v>
      </c>
      <c r="T254" s="11" t="str">
        <f>VLOOKUP(C254,Thai_Pop!$C$1:$I$2479,6,FALSE)</f>
        <v>#N/A</v>
      </c>
      <c r="U254" s="11" t="str">
        <f>VLOOKUP(C254,Thai_Pop!$C$1:$I$2479,7,FALSE)</f>
        <v>#N/A</v>
      </c>
      <c r="V254" s="7" t="str">
        <f>VLOOKUP(C254,GDP!$C$1:$AD$131,26,FALSE)</f>
        <v>#N/A</v>
      </c>
      <c r="W254" s="7">
        <f>VLOOKUP(C254,Elec_Peak_Gen!$C$2:$F$469,2,FALSE)</f>
        <v>25895.6</v>
      </c>
      <c r="X254" s="7">
        <f>VLOOKUP(C254,Elec_Peak_Gen!$C$2:$F$469,4,FALSE)</f>
        <v>76.38584083</v>
      </c>
      <c r="Y254" s="7">
        <f>VLOOKUP(C254,Elec_Gen!$C$1:$R$469,16,FALSE)</f>
        <v>16081.99068</v>
      </c>
      <c r="Z254" s="7">
        <f>vlookup(C254,EVCar!$J$5:$K$64,2,false)</f>
        <v>4543</v>
      </c>
      <c r="AA254" s="7">
        <f t="shared" si="2"/>
        <v>1402.548643</v>
      </c>
      <c r="AB254" s="9">
        <f>HLOOKUP(B254,Temperature!A:N,18,FALSE)</f>
        <v>25.4</v>
      </c>
      <c r="AC254" s="11"/>
      <c r="AD254" s="11"/>
      <c r="AE254" s="11"/>
      <c r="AF254" s="11"/>
    </row>
    <row r="255" ht="15.75" customHeight="1">
      <c r="A255" s="7">
        <v>2023.0</v>
      </c>
      <c r="B255" s="10" t="s">
        <v>29</v>
      </c>
      <c r="C255" s="8" t="str">
        <f t="shared" si="1"/>
        <v>2023FEB</v>
      </c>
      <c r="D255" s="11">
        <v>581.626212</v>
      </c>
      <c r="E255" s="11">
        <v>3128.690046</v>
      </c>
      <c r="F255" s="11">
        <v>3710.316258</v>
      </c>
      <c r="G255" s="11">
        <v>1619.875598</v>
      </c>
      <c r="H255" s="11">
        <v>2378.251827</v>
      </c>
      <c r="I255" s="11">
        <v>5823.22137</v>
      </c>
      <c r="J255" s="11">
        <v>458.042783</v>
      </c>
      <c r="K255" s="11">
        <v>16.148578</v>
      </c>
      <c r="L255" s="11">
        <v>56.091081</v>
      </c>
      <c r="M255" s="11">
        <v>100.298122</v>
      </c>
      <c r="N255" s="11">
        <v>42.97992</v>
      </c>
      <c r="O255" s="11">
        <v>142.724309</v>
      </c>
      <c r="P255" s="11">
        <v>325.18052</v>
      </c>
      <c r="Q255" s="11">
        <v>14673.130366</v>
      </c>
      <c r="R255" s="11">
        <v>84.547103</v>
      </c>
      <c r="S255" s="11">
        <v>14757.677469</v>
      </c>
      <c r="T255" s="11" t="str">
        <f>VLOOKUP(C255,Thai_Pop!$C$1:$I$2479,6,FALSE)</f>
        <v>#N/A</v>
      </c>
      <c r="U255" s="11" t="str">
        <f>VLOOKUP(C255,Thai_Pop!$C$1:$I$2479,7,FALSE)</f>
        <v>#N/A</v>
      </c>
      <c r="V255" s="7" t="str">
        <f>VLOOKUP(C255,GDP!$C$1:$AD$131,26,FALSE)</f>
        <v>#N/A</v>
      </c>
      <c r="W255" s="7">
        <f>VLOOKUP(C255,Elec_Peak_Gen!$C$2:$F$469,2,FALSE)</f>
        <v>27686.5</v>
      </c>
      <c r="X255" s="7">
        <f>VLOOKUP(C255,Elec_Peak_Gen!$C$2:$F$469,4,FALSE)</f>
        <v>80.38114434</v>
      </c>
      <c r="Y255" s="7">
        <f>VLOOKUP(C255,Elec_Gen!$C$1:$R$469,16,FALSE)</f>
        <v>16235.36089</v>
      </c>
      <c r="Z255" s="7">
        <f>vlookup(C255,EVCar!$J$5:$K$64,2,false)</f>
        <v>7335</v>
      </c>
      <c r="AA255" s="7">
        <f t="shared" si="2"/>
        <v>1477.68342</v>
      </c>
      <c r="AB255" s="9">
        <f>HLOOKUP(B255,Temperature!A:N,18,FALSE)</f>
        <v>26.8</v>
      </c>
      <c r="AC255" s="11"/>
      <c r="AD255" s="11"/>
      <c r="AE255" s="11"/>
      <c r="AF255" s="11"/>
    </row>
    <row r="256" ht="15.75" customHeight="1">
      <c r="A256" s="7">
        <v>2023.0</v>
      </c>
      <c r="B256" s="10" t="s">
        <v>30</v>
      </c>
      <c r="C256" s="8" t="str">
        <f t="shared" si="1"/>
        <v>2023MAR</v>
      </c>
      <c r="D256" s="11">
        <v>710.826346</v>
      </c>
      <c r="E256" s="11">
        <v>3727.576039</v>
      </c>
      <c r="F256" s="11">
        <v>4438.402385</v>
      </c>
      <c r="G256" s="11">
        <v>1842.344388</v>
      </c>
      <c r="H256" s="11">
        <v>2743.013391</v>
      </c>
      <c r="I256" s="11">
        <v>6590.691462</v>
      </c>
      <c r="J256" s="11">
        <v>551.753912</v>
      </c>
      <c r="K256" s="11">
        <v>19.215026</v>
      </c>
      <c r="L256" s="11">
        <v>67.421748</v>
      </c>
      <c r="M256" s="11">
        <v>115.150338</v>
      </c>
      <c r="N256" s="11">
        <v>60.62704</v>
      </c>
      <c r="O256" s="11">
        <v>147.947091</v>
      </c>
      <c r="P256" s="11">
        <v>352.037777</v>
      </c>
      <c r="Q256" s="11">
        <v>16928.604558</v>
      </c>
      <c r="R256" s="11">
        <v>94.739739</v>
      </c>
      <c r="S256" s="11">
        <v>17023.344297</v>
      </c>
      <c r="T256" s="11" t="str">
        <f>VLOOKUP(C256,Thai_Pop!$C$1:$I$2479,6,FALSE)</f>
        <v>#N/A</v>
      </c>
      <c r="U256" s="11" t="str">
        <f>VLOOKUP(C256,Thai_Pop!$C$1:$I$2479,7,FALSE)</f>
        <v>#N/A</v>
      </c>
      <c r="V256" s="7">
        <f>VLOOKUP(C256,GDP!$C$1:$AD$131,26,FALSE)</f>
        <v>4523887</v>
      </c>
      <c r="W256" s="7">
        <f>VLOOKUP(C256,Elec_Peak_Gen!$C$2:$F$469,2,FALSE)</f>
        <v>30213.2</v>
      </c>
      <c r="X256" s="7">
        <f>VLOOKUP(C256,Elec_Peak_Gen!$C$2:$F$469,4,FALSE)</f>
        <v>79.61113614</v>
      </c>
      <c r="Y256" s="7">
        <f>VLOOKUP(C256,Elec_Gen!$C$1:$R$469,16,FALSE)</f>
        <v>19292.47226</v>
      </c>
      <c r="Z256" s="7">
        <f>vlookup(C256,EVCar!$J$5:$K$64,2,false)</f>
        <v>8522</v>
      </c>
      <c r="AA256" s="7">
        <f t="shared" si="2"/>
        <v>2269.127964</v>
      </c>
      <c r="AB256" s="9">
        <f>HLOOKUP(B256,Temperature!A:N,18,FALSE)</f>
        <v>28.5</v>
      </c>
      <c r="AC256" s="11"/>
      <c r="AD256" s="11"/>
      <c r="AE256" s="11"/>
      <c r="AF256" s="11"/>
    </row>
    <row r="257" ht="15.75" customHeight="1">
      <c r="A257" s="7">
        <v>2023.0</v>
      </c>
      <c r="B257" s="10" t="s">
        <v>31</v>
      </c>
      <c r="C257" s="8" t="str">
        <f t="shared" si="1"/>
        <v>2023APR</v>
      </c>
      <c r="D257" s="11">
        <v>933.975842</v>
      </c>
      <c r="E257" s="11">
        <v>4762.80925</v>
      </c>
      <c r="F257" s="11">
        <v>5696.785092</v>
      </c>
      <c r="G257" s="11">
        <v>2056.022771</v>
      </c>
      <c r="H257" s="11">
        <v>2711.208603</v>
      </c>
      <c r="I257" s="11">
        <v>5940.138967</v>
      </c>
      <c r="J257" s="11">
        <v>597.596885</v>
      </c>
      <c r="K257" s="11">
        <v>20.017665</v>
      </c>
      <c r="L257" s="11">
        <v>55.178811</v>
      </c>
      <c r="M257" s="11">
        <v>123.294285</v>
      </c>
      <c r="N257" s="11">
        <v>52.01991</v>
      </c>
      <c r="O257" s="11">
        <v>120.582145</v>
      </c>
      <c r="P257" s="11">
        <v>343.391453</v>
      </c>
      <c r="Q257" s="11">
        <v>17716.236587</v>
      </c>
      <c r="R257" s="11">
        <v>109.865111</v>
      </c>
      <c r="S257" s="11">
        <v>17826.101698</v>
      </c>
      <c r="T257" s="11" t="str">
        <f>VLOOKUP(C257,Thai_Pop!$C$1:$I$2479,6,FALSE)</f>
        <v>#N/A</v>
      </c>
      <c r="U257" s="11" t="str">
        <f>VLOOKUP(C257,Thai_Pop!$C$1:$I$2479,7,FALSE)</f>
        <v>#N/A</v>
      </c>
      <c r="V257" s="7" t="str">
        <f>VLOOKUP(C257,GDP!$C$1:$AD$131,26,FALSE)</f>
        <v>#N/A</v>
      </c>
      <c r="W257" s="7">
        <f>VLOOKUP(C257,Elec_Peak_Gen!$C$2:$F$469,2,FALSE)</f>
        <v>32323.7</v>
      </c>
      <c r="X257" s="7">
        <f>VLOOKUP(C257,Elec_Peak_Gen!$C$2:$F$469,4,FALSE)</f>
        <v>79.32819205</v>
      </c>
      <c r="Y257" s="7">
        <f>VLOOKUP(C257,Elec_Gen!$C$1:$R$469,16,FALSE)</f>
        <v>19754.28386</v>
      </c>
      <c r="Z257" s="7">
        <f>vlookup(C257,EVCar!$J$5:$K$64,2,false)</f>
        <v>5079</v>
      </c>
      <c r="AA257" s="7">
        <f t="shared" si="2"/>
        <v>1928.18216</v>
      </c>
      <c r="AB257" s="9">
        <f>HLOOKUP(B257,Temperature!A:N,18,FALSE)</f>
        <v>29.6</v>
      </c>
      <c r="AC257" s="11"/>
      <c r="AD257" s="11"/>
      <c r="AE257" s="11"/>
      <c r="AF257" s="11"/>
    </row>
    <row r="258" ht="15.75" customHeight="1">
      <c r="A258" s="7">
        <v>2023.0</v>
      </c>
      <c r="B258" s="10" t="s">
        <v>32</v>
      </c>
      <c r="C258" s="8" t="str">
        <f t="shared" si="1"/>
        <v>2023MAY</v>
      </c>
      <c r="D258" s="11">
        <v>953.768635</v>
      </c>
      <c r="E258" s="11">
        <v>4995.565255</v>
      </c>
      <c r="F258" s="11">
        <v>5949.33389</v>
      </c>
      <c r="G258" s="11">
        <v>2138.788429</v>
      </c>
      <c r="H258" s="11">
        <v>2971.367003</v>
      </c>
      <c r="I258" s="11">
        <v>6541.8813</v>
      </c>
      <c r="J258" s="11">
        <v>592.367478</v>
      </c>
      <c r="K258" s="11">
        <v>20.571902</v>
      </c>
      <c r="L258" s="11">
        <v>34.088781</v>
      </c>
      <c r="M258" s="11">
        <v>131.637813</v>
      </c>
      <c r="N258" s="11">
        <v>11.95266</v>
      </c>
      <c r="O258" s="11">
        <v>129.497673</v>
      </c>
      <c r="P258" s="11">
        <v>354.49335</v>
      </c>
      <c r="Q258" s="11">
        <v>18875.980279</v>
      </c>
      <c r="R258" s="11">
        <v>99.475811</v>
      </c>
      <c r="S258" s="11">
        <v>18975.45609</v>
      </c>
      <c r="T258" s="11" t="str">
        <f>VLOOKUP(C258,Thai_Pop!$C$1:$I$2479,6,FALSE)</f>
        <v>#N/A</v>
      </c>
      <c r="U258" s="11" t="str">
        <f>VLOOKUP(C258,Thai_Pop!$C$1:$I$2479,7,FALSE)</f>
        <v>#N/A</v>
      </c>
      <c r="V258" s="7" t="str">
        <f>VLOOKUP(C258,GDP!$C$1:$AD$131,26,FALSE)</f>
        <v>#N/A</v>
      </c>
      <c r="W258" s="7">
        <f>VLOOKUP(C258,Elec_Peak_Gen!$C$2:$F$469,2,FALSE)</f>
        <v>34130.5</v>
      </c>
      <c r="X258" s="7">
        <f>VLOOKUP(C258,Elec_Peak_Gen!$C$2:$F$469,4,FALSE)</f>
        <v>77.76621195</v>
      </c>
      <c r="Y258" s="7">
        <f>VLOOKUP(C258,Elec_Gen!$C$1:$R$469,16,FALSE)</f>
        <v>21040.76651</v>
      </c>
      <c r="Z258" s="7">
        <f>vlookup(C258,EVCar!$J$5:$K$64,2,false)</f>
        <v>6971</v>
      </c>
      <c r="AA258" s="7">
        <f t="shared" si="2"/>
        <v>2065.310417</v>
      </c>
      <c r="AB258" s="9">
        <f>HLOOKUP(B258,Temperature!A:N,18,FALSE)</f>
        <v>29.1</v>
      </c>
      <c r="AC258" s="11"/>
      <c r="AD258" s="11"/>
      <c r="AE258" s="11"/>
      <c r="AF258" s="11"/>
    </row>
    <row r="259" ht="15.75" customHeight="1">
      <c r="A259" s="7">
        <v>2023.0</v>
      </c>
      <c r="B259" s="10" t="s">
        <v>33</v>
      </c>
      <c r="C259" s="8" t="str">
        <f t="shared" si="1"/>
        <v>2023JUN</v>
      </c>
      <c r="D259" s="11">
        <v>800.570964</v>
      </c>
      <c r="E259" s="11">
        <v>4548.113488</v>
      </c>
      <c r="F259" s="11">
        <v>5348.684452</v>
      </c>
      <c r="G259" s="11">
        <v>2018.887731</v>
      </c>
      <c r="H259" s="11">
        <v>2839.570217</v>
      </c>
      <c r="I259" s="11">
        <v>6262.919342</v>
      </c>
      <c r="J259" s="11">
        <v>545.218652</v>
      </c>
      <c r="K259" s="11">
        <v>19.899332</v>
      </c>
      <c r="L259" s="11">
        <v>35.636567</v>
      </c>
      <c r="M259" s="11">
        <v>125.654702</v>
      </c>
      <c r="N259" s="11">
        <v>17.10764</v>
      </c>
      <c r="O259" s="11">
        <v>123.564291</v>
      </c>
      <c r="P259" s="11">
        <v>347.042397</v>
      </c>
      <c r="Q259" s="11">
        <v>17684.185323</v>
      </c>
      <c r="R259" s="11">
        <v>96.38285</v>
      </c>
      <c r="S259" s="11">
        <v>17780.568173</v>
      </c>
      <c r="T259" s="11" t="str">
        <f>VLOOKUP(C259,Thai_Pop!$C$1:$I$2479,6,FALSE)</f>
        <v>#N/A</v>
      </c>
      <c r="U259" s="11" t="str">
        <f>VLOOKUP(C259,Thai_Pop!$C$1:$I$2479,7,FALSE)</f>
        <v>#N/A</v>
      </c>
      <c r="V259" s="7">
        <f>VLOOKUP(C259,GDP!$C$1:$AD$131,26,FALSE)</f>
        <v>4335985</v>
      </c>
      <c r="W259" s="7">
        <f>VLOOKUP(C259,Elec_Peak_Gen!$C$2:$F$469,2,FALSE)</f>
        <v>31278.5</v>
      </c>
      <c r="X259" s="7">
        <f>VLOOKUP(C259,Elec_Peak_Gen!$C$2:$F$469,4,FALSE)</f>
        <v>80.7824875</v>
      </c>
      <c r="Y259" s="7">
        <f>VLOOKUP(C259,Elec_Gen!$C$1:$R$469,16,FALSE)</f>
        <v>19419.28696</v>
      </c>
      <c r="Z259" s="7">
        <f>vlookup(C259,EVCar!$J$5:$K$64,2,false)</f>
        <v>9317</v>
      </c>
      <c r="AA259" s="7">
        <f t="shared" si="2"/>
        <v>1638.718782</v>
      </c>
      <c r="AB259" s="9">
        <f>HLOOKUP(B259,Temperature!A:N,18,FALSE)</f>
        <v>28.6</v>
      </c>
      <c r="AC259" s="11"/>
      <c r="AD259" s="11"/>
      <c r="AE259" s="11"/>
      <c r="AF259" s="11"/>
    </row>
    <row r="260" ht="15.75" customHeight="1">
      <c r="A260" s="7">
        <v>2023.0</v>
      </c>
      <c r="B260" s="10" t="s">
        <v>34</v>
      </c>
      <c r="C260" s="8" t="str">
        <f t="shared" si="1"/>
        <v>2023JUL</v>
      </c>
      <c r="D260" s="11">
        <v>672.725639</v>
      </c>
      <c r="E260" s="11">
        <v>4575.223212</v>
      </c>
      <c r="F260" s="11">
        <v>5247.948851</v>
      </c>
      <c r="G260" s="11">
        <v>2018.429025</v>
      </c>
      <c r="H260" s="11">
        <v>2834.826199</v>
      </c>
      <c r="I260" s="11">
        <v>6379.032025</v>
      </c>
      <c r="J260" s="11">
        <v>571.893886</v>
      </c>
      <c r="K260" s="11">
        <v>20.078244</v>
      </c>
      <c r="L260" s="11">
        <v>42.700523</v>
      </c>
      <c r="M260" s="11">
        <v>127.621311</v>
      </c>
      <c r="N260" s="11">
        <v>26.22417</v>
      </c>
      <c r="O260" s="11">
        <v>171.931345</v>
      </c>
      <c r="P260" s="11">
        <v>357.795646</v>
      </c>
      <c r="Q260" s="11">
        <v>17798.481225</v>
      </c>
      <c r="R260" s="11">
        <v>103.857099</v>
      </c>
      <c r="S260" s="11">
        <v>17902.338324</v>
      </c>
      <c r="T260" s="11" t="str">
        <f>VLOOKUP(C260,Thai_Pop!$C$1:$I$2479,6,FALSE)</f>
        <v>#N/A</v>
      </c>
      <c r="U260" s="11" t="str">
        <f>VLOOKUP(C260,Thai_Pop!$C$1:$I$2479,7,FALSE)</f>
        <v>#N/A</v>
      </c>
      <c r="V260" s="7" t="str">
        <f>VLOOKUP(C260,GDP!$C$1:$AD$131,26,FALSE)</f>
        <v>#N/A</v>
      </c>
      <c r="W260" s="7">
        <f>VLOOKUP(C260,Elec_Peak_Gen!$C$2:$F$469,2,FALSE)</f>
        <v>30600.6</v>
      </c>
      <c r="X260" s="7">
        <f>VLOOKUP(C260,Elec_Peak_Gen!$C$2:$F$469,4,FALSE)</f>
        <v>80.58136047</v>
      </c>
      <c r="Y260" s="7">
        <f>VLOOKUP(C260,Elec_Gen!$C$1:$R$469,16,FALSE)</f>
        <v>19580.49718</v>
      </c>
      <c r="Z260" s="7">
        <f>vlookup(C260,EVCar!$J$5:$K$64,2,false)</f>
        <v>6854</v>
      </c>
      <c r="AA260" s="7">
        <f t="shared" si="2"/>
        <v>1678.158859</v>
      </c>
      <c r="AB260" s="9">
        <f>HLOOKUP(B260,Temperature!A:N,18,FALSE)</f>
        <v>28.1</v>
      </c>
      <c r="AC260" s="11"/>
      <c r="AD260" s="11"/>
      <c r="AE260" s="11"/>
      <c r="AF260" s="11"/>
    </row>
    <row r="261" ht="15.75" customHeight="1">
      <c r="A261" s="7">
        <v>2023.0</v>
      </c>
      <c r="B261" s="10" t="s">
        <v>35</v>
      </c>
      <c r="C261" s="8" t="str">
        <f t="shared" si="1"/>
        <v>2023AUG</v>
      </c>
      <c r="D261" s="11">
        <v>635.399241</v>
      </c>
      <c r="E261" s="11">
        <v>4511.856676</v>
      </c>
      <c r="F261" s="11">
        <v>5147.255917</v>
      </c>
      <c r="G261" s="11">
        <v>1983.177509</v>
      </c>
      <c r="H261" s="11">
        <v>2837.517721</v>
      </c>
      <c r="I261" s="11">
        <v>6445.883124</v>
      </c>
      <c r="J261" s="11">
        <v>578.60056</v>
      </c>
      <c r="K261" s="11">
        <v>20.216748</v>
      </c>
      <c r="L261" s="11">
        <v>43.009722</v>
      </c>
      <c r="M261" s="11">
        <v>124.957835</v>
      </c>
      <c r="N261" s="11">
        <v>47.94368</v>
      </c>
      <c r="O261" s="11">
        <v>147.306073</v>
      </c>
      <c r="P261" s="11">
        <v>361.871909</v>
      </c>
      <c r="Q261" s="11">
        <v>17737.740798</v>
      </c>
      <c r="R261" s="11">
        <v>125.059171</v>
      </c>
      <c r="S261" s="11">
        <v>17862.799969</v>
      </c>
      <c r="T261" s="11" t="str">
        <f>VLOOKUP(C261,Thai_Pop!$C$1:$I$2479,6,FALSE)</f>
        <v>#N/A</v>
      </c>
      <c r="U261" s="11" t="str">
        <f>VLOOKUP(C261,Thai_Pop!$C$1:$I$2479,7,FALSE)</f>
        <v>#N/A</v>
      </c>
      <c r="V261" s="7" t="str">
        <f>VLOOKUP(C261,GDP!$C$1:$AD$131,26,FALSE)</f>
        <v>#N/A</v>
      </c>
      <c r="W261" s="7">
        <f>VLOOKUP(C261,Elec_Peak_Gen!$C$2:$F$469,2,FALSE)</f>
        <v>30962.6</v>
      </c>
      <c r="X261" s="7">
        <f>VLOOKUP(C261,Elec_Peak_Gen!$C$2:$F$469,4,FALSE)</f>
        <v>78.95384714</v>
      </c>
      <c r="Y261" s="7">
        <f>VLOOKUP(C261,Elec_Gen!$C$1:$R$469,16,FALSE)</f>
        <v>19429.99019</v>
      </c>
      <c r="Z261" s="7">
        <f>vlookup(C261,EVCar!$J$5:$K$64,2,false)</f>
        <v>9049</v>
      </c>
      <c r="AA261" s="7">
        <f t="shared" si="2"/>
        <v>1567.190219</v>
      </c>
      <c r="AB261" s="9">
        <f>HLOOKUP(B261,Temperature!A:N,18,FALSE)</f>
        <v>27.9</v>
      </c>
      <c r="AC261" s="11"/>
      <c r="AD261" s="11"/>
      <c r="AE261" s="11"/>
      <c r="AF261" s="11"/>
    </row>
    <row r="262" ht="15.75" customHeight="1">
      <c r="A262" s="7">
        <v>2023.0</v>
      </c>
      <c r="B262" s="10" t="s">
        <v>36</v>
      </c>
      <c r="C262" s="8" t="str">
        <f t="shared" si="1"/>
        <v>2023SEP</v>
      </c>
      <c r="D262" s="11">
        <v>598.955034</v>
      </c>
      <c r="E262" s="11">
        <v>4222.624484</v>
      </c>
      <c r="F262" s="11">
        <v>4821.579518</v>
      </c>
      <c r="G262" s="11">
        <v>1921.216868</v>
      </c>
      <c r="H262" s="11">
        <v>2750.866077</v>
      </c>
      <c r="I262" s="11">
        <v>6331.280541</v>
      </c>
      <c r="J262" s="11">
        <v>515.389087</v>
      </c>
      <c r="K262" s="11">
        <v>20.13705</v>
      </c>
      <c r="L262" s="11">
        <v>24.717535</v>
      </c>
      <c r="M262" s="11">
        <v>120.962619</v>
      </c>
      <c r="N262" s="11">
        <v>16.922033</v>
      </c>
      <c r="O262" s="11">
        <v>129.482255</v>
      </c>
      <c r="P262" s="11">
        <v>358.307371</v>
      </c>
      <c r="Q262" s="11">
        <v>17010.860954</v>
      </c>
      <c r="R262" s="11">
        <v>113.824423</v>
      </c>
      <c r="S262" s="11">
        <v>17124.685377</v>
      </c>
      <c r="T262" s="11" t="str">
        <f>VLOOKUP(C262,Thai_Pop!$C$1:$I$2479,6,FALSE)</f>
        <v>#N/A</v>
      </c>
      <c r="U262" s="11" t="str">
        <f>VLOOKUP(C262,Thai_Pop!$C$1:$I$2479,7,FALSE)</f>
        <v>#N/A</v>
      </c>
      <c r="V262" s="7">
        <f>VLOOKUP(C262,GDP!$C$1:$AD$131,26,FALSE)</f>
        <v>4456124</v>
      </c>
      <c r="W262" s="7">
        <f>VLOOKUP(C262,Elec_Peak_Gen!$C$2:$F$469,2,FALSE)</f>
        <v>28768.3</v>
      </c>
      <c r="X262" s="7">
        <f>VLOOKUP(C262,Elec_Peak_Gen!$C$2:$F$469,4,FALSE)</f>
        <v>83.14757364</v>
      </c>
      <c r="Y262" s="7">
        <f>VLOOKUP(C262,Elec_Gen!$C$1:$R$469,16,FALSE)</f>
        <v>18438.33433</v>
      </c>
      <c r="Z262" s="7">
        <f>vlookup(C262,EVCar!$J$5:$K$64,2,false)</f>
        <v>8874</v>
      </c>
      <c r="AA262" s="7">
        <f t="shared" si="2"/>
        <v>1313.648955</v>
      </c>
      <c r="AB262" s="9">
        <f>HLOOKUP(B262,Temperature!A:N,18,FALSE)</f>
        <v>27.6</v>
      </c>
      <c r="AC262" s="11"/>
      <c r="AD262" s="11"/>
      <c r="AE262" s="11"/>
      <c r="AF262" s="11"/>
    </row>
    <row r="263" ht="15.75" customHeight="1">
      <c r="A263" s="7">
        <v>2023.0</v>
      </c>
      <c r="B263" s="10" t="s">
        <v>37</v>
      </c>
      <c r="C263" s="8" t="str">
        <f t="shared" si="1"/>
        <v>2023OCT</v>
      </c>
      <c r="D263" s="11">
        <v>607.561518</v>
      </c>
      <c r="E263" s="11">
        <v>4181.899123</v>
      </c>
      <c r="F263" s="11">
        <v>4789.460641</v>
      </c>
      <c r="G263" s="11">
        <v>1899.349112</v>
      </c>
      <c r="H263" s="11">
        <v>2689.114447</v>
      </c>
      <c r="I263" s="11">
        <v>6449.150671</v>
      </c>
      <c r="J263" s="11">
        <v>541.768937</v>
      </c>
      <c r="K263" s="11">
        <v>19.894257</v>
      </c>
      <c r="L263" s="11">
        <v>16.680382</v>
      </c>
      <c r="M263" s="11">
        <v>123.300027</v>
      </c>
      <c r="N263" s="11">
        <v>27.1961</v>
      </c>
      <c r="O263" s="11">
        <v>94.881891</v>
      </c>
      <c r="P263" s="11">
        <v>431.022885</v>
      </c>
      <c r="Q263" s="11">
        <v>17081.81935</v>
      </c>
      <c r="R263" s="11">
        <v>98.598045</v>
      </c>
      <c r="S263" s="11">
        <v>17180.417395</v>
      </c>
      <c r="T263" s="11" t="str">
        <f>VLOOKUP(C263,Thai_Pop!$C$1:$I$2479,6,FALSE)</f>
        <v>#N/A</v>
      </c>
      <c r="U263" s="11" t="str">
        <f>VLOOKUP(C263,Thai_Pop!$C$1:$I$2479,7,FALSE)</f>
        <v>#N/A</v>
      </c>
      <c r="V263" s="7" t="str">
        <f>VLOOKUP(C263,GDP!$C$1:$AD$131,26,FALSE)</f>
        <v>#N/A</v>
      </c>
      <c r="W263" s="7">
        <f>VLOOKUP(C263,Elec_Peak_Gen!$C$2:$F$469,2,FALSE)</f>
        <v>28604.1</v>
      </c>
      <c r="X263" s="7">
        <f>VLOOKUP(C263,Elec_Peak_Gen!$C$2:$F$469,4,FALSE)</f>
        <v>82.35622307</v>
      </c>
      <c r="Y263" s="7">
        <f>VLOOKUP(C263,Elec_Gen!$C$1:$R$469,16,FALSE)</f>
        <v>18707.74154</v>
      </c>
      <c r="Z263" s="7">
        <f>vlookup(C263,EVCar!$J$5:$K$64,2,false)</f>
        <v>9732</v>
      </c>
      <c r="AA263" s="7">
        <f t="shared" si="2"/>
        <v>1527.32414</v>
      </c>
      <c r="AB263" s="9">
        <f>HLOOKUP(B263,Temperature!A:N,18,FALSE)</f>
        <v>27.2</v>
      </c>
      <c r="AC263" s="11"/>
      <c r="AD263" s="11"/>
      <c r="AE263" s="11"/>
      <c r="AF263" s="11"/>
    </row>
    <row r="264" ht="15.75" customHeight="1">
      <c r="A264" s="7">
        <v>2023.0</v>
      </c>
      <c r="B264" s="10" t="s">
        <v>38</v>
      </c>
      <c r="C264" s="8" t="str">
        <f t="shared" si="1"/>
        <v>2023NOV</v>
      </c>
      <c r="D264" s="11">
        <v>578.859221</v>
      </c>
      <c r="E264" s="11">
        <v>3955.942867</v>
      </c>
      <c r="F264" s="11">
        <v>4534.802088</v>
      </c>
      <c r="G264" s="11">
        <v>1835.686345</v>
      </c>
      <c r="H264" s="11">
        <v>2649.303579</v>
      </c>
      <c r="I264" s="11">
        <v>6329.11854</v>
      </c>
      <c r="J264" s="11">
        <v>513.530962</v>
      </c>
      <c r="K264" s="11">
        <v>18.874242</v>
      </c>
      <c r="L264" s="11">
        <v>15.231366</v>
      </c>
      <c r="M264" s="11">
        <v>115.7133</v>
      </c>
      <c r="N264" s="11">
        <v>31.0807</v>
      </c>
      <c r="O264" s="11">
        <v>103.899</v>
      </c>
      <c r="P264" s="11">
        <v>422.632414</v>
      </c>
      <c r="Q264" s="11">
        <v>16569.872536</v>
      </c>
      <c r="R264" s="11">
        <v>91.202619</v>
      </c>
      <c r="S264" s="11">
        <v>16661.075155</v>
      </c>
      <c r="T264" s="11" t="str">
        <f>VLOOKUP(C264,Thai_Pop!$C$1:$I$2479,6,FALSE)</f>
        <v>#N/A</v>
      </c>
      <c r="U264" s="11" t="str">
        <f>VLOOKUP(C264,Thai_Pop!$C$1:$I$2479,7,FALSE)</f>
        <v>#N/A</v>
      </c>
      <c r="V264" s="7" t="str">
        <f>VLOOKUP(C264,GDP!$C$1:$AD$131,26,FALSE)</f>
        <v>#N/A</v>
      </c>
      <c r="W264" s="7">
        <f>VLOOKUP(C264,Elec_Peak_Gen!$C$2:$F$469,2,FALSE)</f>
        <v>29055.7</v>
      </c>
      <c r="X264" s="7">
        <f>VLOOKUP(C264,Elec_Peak_Gen!$C$2:$F$469,4,FALSE)</f>
        <v>79.23503768</v>
      </c>
      <c r="Y264" s="7">
        <f>VLOOKUP(C264,Elec_Gen!$C$1:$R$469,16,FALSE)</f>
        <v>17745.05646</v>
      </c>
      <c r="Z264" s="7">
        <f>vlookup(C264,EVCar!$J$5:$K$64,2,false)</f>
        <v>11286</v>
      </c>
      <c r="AA264" s="7">
        <f t="shared" si="2"/>
        <v>1083.981305</v>
      </c>
      <c r="AB264" s="9">
        <f>HLOOKUP(B264,Temperature!A:N,18,FALSE)</f>
        <v>26.4</v>
      </c>
      <c r="AC264" s="11"/>
      <c r="AD264" s="11"/>
      <c r="AE264" s="11"/>
      <c r="AF264" s="11"/>
    </row>
    <row r="265" ht="15.75" customHeight="1">
      <c r="A265" s="7">
        <v>2023.0</v>
      </c>
      <c r="B265" s="10" t="s">
        <v>39</v>
      </c>
      <c r="C265" s="8" t="str">
        <f t="shared" si="1"/>
        <v>2023DEC</v>
      </c>
      <c r="D265" s="11">
        <v>573.839036</v>
      </c>
      <c r="E265" s="11">
        <v>3829.080968</v>
      </c>
      <c r="F265" s="11">
        <v>4402.920004</v>
      </c>
      <c r="G265" s="11">
        <v>1827.52988</v>
      </c>
      <c r="H265" s="11">
        <v>2556.224793</v>
      </c>
      <c r="I265" s="11">
        <v>6000.467993</v>
      </c>
      <c r="J265" s="11">
        <v>547.755999</v>
      </c>
      <c r="K265" s="11">
        <v>11.054108</v>
      </c>
      <c r="L265" s="11">
        <v>40.746632</v>
      </c>
      <c r="M265" s="11">
        <v>117.37482</v>
      </c>
      <c r="N265" s="11">
        <v>24.35319</v>
      </c>
      <c r="O265" s="11">
        <v>107.452273</v>
      </c>
      <c r="P265" s="11">
        <v>416.710601</v>
      </c>
      <c r="Q265" s="11">
        <v>16052.590293</v>
      </c>
      <c r="R265" s="11">
        <v>96.154172</v>
      </c>
      <c r="S265" s="11">
        <v>16148.744465</v>
      </c>
      <c r="T265" s="11">
        <f>VLOOKUP(C265,Thai_Pop!$C$1:$I$2479,6,FALSE)</f>
        <v>66052615</v>
      </c>
      <c r="U265" s="11">
        <f>VLOOKUP(C265,Thai_Pop!$C$1:$I$2479,7,FALSE)</f>
        <v>28675857</v>
      </c>
      <c r="V265" s="7">
        <f>VLOOKUP(C265,GDP!$C$1:$AD$131,26,FALSE)</f>
        <v>4638672</v>
      </c>
      <c r="W265" s="7">
        <f>VLOOKUP(C265,Elec_Peak_Gen!$C$2:$F$469,2,FALSE)</f>
        <v>29430.6</v>
      </c>
      <c r="X265" s="7">
        <f>VLOOKUP(C265,Elec_Peak_Gen!$C$2:$F$469,4,FALSE)</f>
        <v>74.32743745</v>
      </c>
      <c r="Y265" s="7">
        <f>VLOOKUP(C265,Elec_Gen!$C$1:$R$469,16,FALSE)</f>
        <v>17568.97011</v>
      </c>
      <c r="Z265" s="7">
        <f>vlookup(C265,EVCar!$J$5:$K$64,2,false)</f>
        <v>11163</v>
      </c>
      <c r="AA265" s="7">
        <f t="shared" si="2"/>
        <v>1420.225644</v>
      </c>
      <c r="AB265" s="9">
        <f>HLOOKUP(B265,Temperature!A:N,18,FALSE)</f>
        <v>25.3</v>
      </c>
      <c r="AC265" s="11"/>
      <c r="AD265" s="11"/>
      <c r="AE265" s="11"/>
      <c r="AF265" s="11"/>
    </row>
    <row r="266" ht="15.75" customHeight="1">
      <c r="A266" s="7">
        <v>2024.0</v>
      </c>
      <c r="B266" s="10" t="s">
        <v>28</v>
      </c>
      <c r="C266" s="8" t="str">
        <f t="shared" si="1"/>
        <v>2024JAN</v>
      </c>
      <c r="D266" s="11">
        <v>580.933521</v>
      </c>
      <c r="E266" s="11">
        <v>3764.30572</v>
      </c>
      <c r="F266" s="11">
        <v>4345.239241</v>
      </c>
      <c r="G266" s="11">
        <v>1816.237999</v>
      </c>
      <c r="H266" s="11">
        <v>2590.27723</v>
      </c>
      <c r="I266" s="11">
        <v>6203.77902</v>
      </c>
      <c r="J266" s="11">
        <v>563.443484</v>
      </c>
      <c r="K266" s="11">
        <v>18.207008</v>
      </c>
      <c r="L266" s="11">
        <v>65.08126</v>
      </c>
      <c r="M266" s="11">
        <v>116.71883</v>
      </c>
      <c r="N266" s="11">
        <v>26.12355</v>
      </c>
      <c r="O266" s="11">
        <v>105.3126</v>
      </c>
      <c r="P266" s="11">
        <v>396.32802</v>
      </c>
      <c r="Q266" s="11">
        <v>16246.748242</v>
      </c>
      <c r="R266" s="11">
        <v>126.007797</v>
      </c>
      <c r="S266" s="11">
        <v>16372.756039</v>
      </c>
      <c r="T266" s="11" t="str">
        <f>VLOOKUP(C266,Thai_Pop!$C$1:$I$2479,6,FALSE)</f>
        <v>#N/A</v>
      </c>
      <c r="U266" s="11" t="str">
        <f>VLOOKUP(C266,Thai_Pop!$C$1:$I$2479,7,FALSE)</f>
        <v>#N/A</v>
      </c>
      <c r="V266" s="7" t="str">
        <f>VLOOKUP(C266,GDP!$C$1:$AD$131,26,FALSE)</f>
        <v>#N/A</v>
      </c>
      <c r="W266" s="7">
        <f>VLOOKUP(C266,Elec_Peak_Gen!$C$2:$F$469,2,FALSE)</f>
        <v>28852.7</v>
      </c>
      <c r="X266" s="7">
        <f>VLOOKUP(C266,Elec_Peak_Gen!$C$2:$F$469,4,FALSE)</f>
        <v>78.83356457</v>
      </c>
      <c r="Y266" s="7">
        <f>VLOOKUP(C266,Elec_Gen!$C$1:$R$469,16,FALSE)</f>
        <v>18300.75261</v>
      </c>
      <c r="Z266" s="7">
        <f>vlookup(C266,EVCar!$J$5:$K$64,2,false)</f>
        <v>15915</v>
      </c>
      <c r="AA266" s="7">
        <f t="shared" si="2"/>
        <v>1927.996575</v>
      </c>
      <c r="AB266" s="9">
        <f>HLOOKUP(B266,Temperature!A:N,18,FALSE)</f>
        <v>25.4</v>
      </c>
      <c r="AC266" s="11"/>
      <c r="AD266" s="11"/>
      <c r="AE266" s="11"/>
      <c r="AF266" s="11"/>
    </row>
    <row r="267" ht="15.75" customHeight="1">
      <c r="A267" s="7">
        <v>2024.0</v>
      </c>
      <c r="B267" s="10" t="s">
        <v>29</v>
      </c>
      <c r="C267" s="8" t="str">
        <f t="shared" si="1"/>
        <v>2024FEB</v>
      </c>
      <c r="D267" s="11">
        <v>592.284293</v>
      </c>
      <c r="E267" s="11">
        <v>3845.58221</v>
      </c>
      <c r="F267" s="11">
        <v>4437.866503</v>
      </c>
      <c r="G267" s="11">
        <v>1829.178465</v>
      </c>
      <c r="H267" s="11">
        <v>2626.734604</v>
      </c>
      <c r="I267" s="11">
        <v>6176.483538</v>
      </c>
      <c r="J267" s="11">
        <v>580.782731</v>
      </c>
      <c r="K267" s="11">
        <v>19.307824</v>
      </c>
      <c r="L267" s="11">
        <v>66.673183</v>
      </c>
      <c r="M267" s="11">
        <v>117.523269</v>
      </c>
      <c r="N267" s="11">
        <v>11.18082</v>
      </c>
      <c r="O267" s="11">
        <v>110.015782</v>
      </c>
      <c r="P267" s="11">
        <v>374.161157</v>
      </c>
      <c r="Q267" s="11">
        <v>16349.907876</v>
      </c>
      <c r="R267" s="11">
        <v>101.188356</v>
      </c>
      <c r="S267" s="11">
        <v>16451.096232</v>
      </c>
      <c r="T267" s="11" t="str">
        <f>VLOOKUP(C267,Thai_Pop!$C$1:$I$2479,6,FALSE)</f>
        <v>#N/A</v>
      </c>
      <c r="U267" s="11" t="str">
        <f>VLOOKUP(C267,Thai_Pop!$C$1:$I$2479,7,FALSE)</f>
        <v>#N/A</v>
      </c>
      <c r="V267" s="7" t="str">
        <f>VLOOKUP(C267,GDP!$C$1:$AD$131,26,FALSE)</f>
        <v>#N/A</v>
      </c>
      <c r="W267" s="7">
        <f>VLOOKUP(C267,Elec_Peak_Gen!$C$2:$F$469,2,FALSE)</f>
        <v>30849.9</v>
      </c>
      <c r="X267" s="7">
        <f>VLOOKUP(C267,Elec_Peak_Gen!$C$2:$F$469,4,FALSE)</f>
        <v>80.87491741</v>
      </c>
      <c r="Y267" s="7">
        <f>VLOOKUP(C267,Elec_Gen!$C$1:$R$469,16,FALSE)</f>
        <v>18632.56308</v>
      </c>
      <c r="Z267" s="7">
        <f>vlookup(C267,EVCar!$J$5:$K$64,2,false)</f>
        <v>6259</v>
      </c>
      <c r="AA267" s="7">
        <f t="shared" si="2"/>
        <v>2181.466846</v>
      </c>
      <c r="AB267" s="9">
        <f>HLOOKUP(B267,Temperature!A:N,18,FALSE)</f>
        <v>26.8</v>
      </c>
      <c r="AC267" s="11"/>
      <c r="AD267" s="11"/>
      <c r="AE267" s="11"/>
      <c r="AF267" s="11"/>
    </row>
    <row r="268" ht="15.75" customHeight="1">
      <c r="A268" s="7">
        <v>2024.0</v>
      </c>
      <c r="B268" s="10" t="s">
        <v>30</v>
      </c>
      <c r="C268" s="8" t="str">
        <f t="shared" si="1"/>
        <v>2024MAR</v>
      </c>
      <c r="D268" s="11">
        <v>774.307589</v>
      </c>
      <c r="E268" s="11">
        <v>4670.464609</v>
      </c>
      <c r="F268" s="11">
        <v>5444.772198</v>
      </c>
      <c r="G268" s="11">
        <v>2092.620836</v>
      </c>
      <c r="H268" s="11">
        <v>2970.002576</v>
      </c>
      <c r="I268" s="11">
        <v>6826.531563</v>
      </c>
      <c r="J268" s="11">
        <v>652.053969</v>
      </c>
      <c r="K268" s="11">
        <v>21.706111</v>
      </c>
      <c r="L268" s="11">
        <v>65.238859</v>
      </c>
      <c r="M268" s="11">
        <v>134.06663</v>
      </c>
      <c r="N268" s="11">
        <v>4.29323</v>
      </c>
      <c r="O268" s="11">
        <v>168.34501</v>
      </c>
      <c r="P268" s="11">
        <v>391.308661</v>
      </c>
      <c r="Q268" s="11">
        <v>18770.939643</v>
      </c>
      <c r="R268" s="11">
        <v>129.134653</v>
      </c>
      <c r="S268" s="11">
        <v>18900.074296</v>
      </c>
      <c r="T268" s="11" t="str">
        <f>VLOOKUP(C268,Thai_Pop!$C$1:$I$2479,6,FALSE)</f>
        <v>#N/A</v>
      </c>
      <c r="U268" s="11" t="str">
        <f>VLOOKUP(C268,Thai_Pop!$C$1:$I$2479,7,FALSE)</f>
        <v>#N/A</v>
      </c>
      <c r="V268" s="7">
        <f>VLOOKUP(C268,GDP!$C$1:$AD$131,26,FALSE)</f>
        <v>4623049</v>
      </c>
      <c r="W268" s="7">
        <f>VLOOKUP(C268,Elec_Peak_Gen!$C$2:$F$469,2,FALSE)</f>
        <v>32508.2</v>
      </c>
      <c r="X268" s="7">
        <f>VLOOKUP(C268,Elec_Peak_Gen!$C$2:$F$469,4,FALSE)</f>
        <v>82.80292382</v>
      </c>
      <c r="Y268" s="7">
        <f>VLOOKUP(C268,Elec_Gen!$C$1:$R$469,16,FALSE)</f>
        <v>21400.94008</v>
      </c>
      <c r="Z268" s="7">
        <f>vlookup(C268,EVCar!$J$5:$K$64,2,false)</f>
        <v>7373</v>
      </c>
      <c r="AA268" s="7">
        <f t="shared" si="2"/>
        <v>2500.865783</v>
      </c>
      <c r="AB268" s="9">
        <f>HLOOKUP(B268,Temperature!A:N,18,FALSE)</f>
        <v>28.5</v>
      </c>
      <c r="AC268" s="11"/>
      <c r="AD268" s="11"/>
      <c r="AE268" s="11"/>
      <c r="AF268" s="11"/>
    </row>
    <row r="269" ht="15.75" customHeight="1">
      <c r="A269" s="7">
        <v>2024.0</v>
      </c>
      <c r="B269" s="10" t="s">
        <v>31</v>
      </c>
      <c r="C269" s="8" t="str">
        <f t="shared" si="1"/>
        <v>2024APR</v>
      </c>
      <c r="D269" s="11">
        <v>876.613947</v>
      </c>
      <c r="E269" s="11">
        <v>5358.563605</v>
      </c>
      <c r="F269" s="11">
        <v>6235.177552</v>
      </c>
      <c r="G269" s="11">
        <v>2174.43788</v>
      </c>
      <c r="H269" s="11">
        <v>2885.080656</v>
      </c>
      <c r="I269" s="11">
        <v>6176.466297</v>
      </c>
      <c r="J269" s="11">
        <v>694.006159</v>
      </c>
      <c r="K269" s="11">
        <v>22.271825</v>
      </c>
      <c r="L269" s="11">
        <v>52.442827</v>
      </c>
      <c r="M269" s="11">
        <v>135.914085</v>
      </c>
      <c r="N269" s="11">
        <v>8.59296</v>
      </c>
      <c r="O269" s="11">
        <v>113.137909</v>
      </c>
      <c r="P269" s="11">
        <v>375.850502</v>
      </c>
      <c r="Q269" s="11">
        <v>18873.378652</v>
      </c>
      <c r="R269" s="11">
        <v>111.125299</v>
      </c>
      <c r="S269" s="11">
        <v>18984.503951</v>
      </c>
      <c r="T269" s="11" t="str">
        <f>VLOOKUP(C269,Thai_Pop!$C$1:$I$2479,6,FALSE)</f>
        <v>#N/A</v>
      </c>
      <c r="U269" s="11" t="str">
        <f>VLOOKUP(C269,Thai_Pop!$C$1:$I$2479,7,FALSE)</f>
        <v>#N/A</v>
      </c>
      <c r="V269" s="7" t="str">
        <f>VLOOKUP(C269,GDP!$C$1:$AD$131,26,FALSE)</f>
        <v>#N/A</v>
      </c>
      <c r="W269" s="7">
        <f>VLOOKUP(C269,Elec_Peak_Gen!$C$2:$F$469,2,FALSE)</f>
        <v>36477.8</v>
      </c>
      <c r="X269" s="7">
        <f>VLOOKUP(C269,Elec_Peak_Gen!$C$2:$F$469,4,FALSE)</f>
        <v>78.08320216</v>
      </c>
      <c r="Y269" s="7">
        <f>VLOOKUP(C269,Elec_Gen!$C$1:$R$469,16,FALSE)</f>
        <v>21835.80693</v>
      </c>
      <c r="Z269" s="7">
        <f>vlookup(C269,EVCar!$J$5:$K$64,2,false)</f>
        <v>5973</v>
      </c>
      <c r="AA269" s="7">
        <f t="shared" si="2"/>
        <v>2851.302983</v>
      </c>
      <c r="AB269" s="9">
        <f>HLOOKUP(B269,Temperature!A:N,18,FALSE)</f>
        <v>29.6</v>
      </c>
      <c r="AC269" s="11"/>
      <c r="AD269" s="11"/>
      <c r="AE269" s="11"/>
      <c r="AF269" s="11"/>
    </row>
    <row r="270" ht="15.75" customHeight="1">
      <c r="A270" s="7">
        <v>2024.0</v>
      </c>
      <c r="B270" s="10" t="s">
        <v>32</v>
      </c>
      <c r="C270" s="8" t="str">
        <f t="shared" si="1"/>
        <v>2024MAY</v>
      </c>
      <c r="D270" s="11">
        <v>926.254643</v>
      </c>
      <c r="E270" s="11">
        <v>5631.961569</v>
      </c>
      <c r="F270" s="11">
        <v>6558.216212</v>
      </c>
      <c r="G270" s="11">
        <v>2275.172421</v>
      </c>
      <c r="H270" s="11">
        <v>3105.080579</v>
      </c>
      <c r="I270" s="11">
        <v>6822.315737</v>
      </c>
      <c r="J270" s="11">
        <v>657.166618</v>
      </c>
      <c r="K270" s="11">
        <v>22.234064</v>
      </c>
      <c r="L270" s="11">
        <v>35.736417</v>
      </c>
      <c r="M270" s="11">
        <v>142.038334</v>
      </c>
      <c r="N270" s="11">
        <v>4.8834</v>
      </c>
      <c r="O270" s="11">
        <v>115.386091</v>
      </c>
      <c r="P270" s="11">
        <v>384.283966</v>
      </c>
      <c r="Q270" s="11">
        <v>20122.513839</v>
      </c>
      <c r="R270" s="11">
        <v>118.877476</v>
      </c>
      <c r="S270" s="11">
        <v>20241.391315</v>
      </c>
      <c r="T270" s="11" t="str">
        <f>VLOOKUP(C270,Thai_Pop!$C$1:$I$2479,6,FALSE)</f>
        <v>#N/A</v>
      </c>
      <c r="U270" s="11" t="str">
        <f>VLOOKUP(C270,Thai_Pop!$C$1:$I$2479,7,FALSE)</f>
        <v>#N/A</v>
      </c>
      <c r="V270" s="7" t="str">
        <f>VLOOKUP(C270,GDP!$C$1:$AD$131,26,FALSE)</f>
        <v>#N/A</v>
      </c>
      <c r="W270" s="7">
        <f>VLOOKUP(C270,Elec_Peak_Gen!$C$2:$F$469,2,FALSE)</f>
        <v>36412.1</v>
      </c>
      <c r="X270" s="7">
        <f>VLOOKUP(C270,Elec_Peak_Gen!$C$2:$F$469,4,FALSE)</f>
        <v>75.76920483</v>
      </c>
      <c r="Y270" s="7">
        <f>VLOOKUP(C270,Elec_Gen!$C$1:$R$469,16,FALSE)</f>
        <v>21804.90835</v>
      </c>
      <c r="Z270" s="7">
        <f>vlookup(C270,EVCar!$J$5:$K$64,2,false)</f>
        <v>7969</v>
      </c>
      <c r="AA270" s="7">
        <f t="shared" si="2"/>
        <v>1563.517038</v>
      </c>
      <c r="AB270" s="9">
        <f>HLOOKUP(B270,Temperature!A:N,18,FALSE)</f>
        <v>29.1</v>
      </c>
      <c r="AC270" s="11"/>
      <c r="AD270" s="11"/>
      <c r="AE270" s="11"/>
      <c r="AF270" s="11"/>
    </row>
    <row r="271" ht="15.75" customHeight="1">
      <c r="A271" s="7">
        <v>2024.0</v>
      </c>
      <c r="B271" s="10" t="s">
        <v>33</v>
      </c>
      <c r="C271" s="8" t="str">
        <f t="shared" si="1"/>
        <v>2024JUN</v>
      </c>
      <c r="D271" s="11">
        <v>665.627183</v>
      </c>
      <c r="E271" s="11">
        <v>4907.124286</v>
      </c>
      <c r="F271" s="11">
        <v>5572.751469</v>
      </c>
      <c r="G271" s="11">
        <v>2075.359053</v>
      </c>
      <c r="H271" s="11">
        <v>2934.457511</v>
      </c>
      <c r="I271" s="11">
        <v>6505.404624</v>
      </c>
      <c r="J271" s="11">
        <v>603.324111</v>
      </c>
      <c r="K271" s="11">
        <v>21.430037</v>
      </c>
      <c r="L271" s="11">
        <v>30.052095</v>
      </c>
      <c r="M271" s="11">
        <v>130.006844</v>
      </c>
      <c r="N271" s="11">
        <v>6.77797</v>
      </c>
      <c r="O271" s="11">
        <v>88.387164</v>
      </c>
      <c r="P271" s="11">
        <v>371.753884</v>
      </c>
      <c r="Q271" s="11">
        <v>18339.704762</v>
      </c>
      <c r="R271" s="11">
        <v>105.449561</v>
      </c>
      <c r="S271" s="11">
        <v>18445.154323</v>
      </c>
      <c r="T271" s="11" t="str">
        <f>VLOOKUP(C271,Thai_Pop!$C$1:$I$2479,6,FALSE)</f>
        <v>#N/A</v>
      </c>
      <c r="U271" s="11" t="str">
        <f>VLOOKUP(C271,Thai_Pop!$C$1:$I$2479,7,FALSE)</f>
        <v>#N/A</v>
      </c>
      <c r="V271" s="7">
        <f>VLOOKUP(C271,GDP!$C$1:$AD$131,26,FALSE)</f>
        <v>4520553</v>
      </c>
      <c r="W271" s="7">
        <f>VLOOKUP(C271,Elec_Peak_Gen!$C$2:$F$469,2,FALSE)</f>
        <v>33109.1</v>
      </c>
      <c r="X271" s="7">
        <f>VLOOKUP(C271,Elec_Peak_Gen!$C$2:$F$469,4,FALSE)</f>
        <v>79.22983581</v>
      </c>
      <c r="Y271" s="7">
        <f>VLOOKUP(C271,Elec_Gen!$C$1:$R$469,16,FALSE)</f>
        <v>20081.24813</v>
      </c>
      <c r="Z271" s="7">
        <f>vlookup(C271,EVCar!$J$5:$K$64,2,false)</f>
        <v>7911</v>
      </c>
      <c r="AA271" s="7">
        <f t="shared" si="2"/>
        <v>1636.09381</v>
      </c>
      <c r="AB271" s="9">
        <f>HLOOKUP(B271,Temperature!A:N,18,FALSE)</f>
        <v>28.6</v>
      </c>
      <c r="AC271" s="11"/>
      <c r="AD271" s="11"/>
      <c r="AE271" s="11"/>
      <c r="AF271" s="11"/>
    </row>
    <row r="272" ht="15.75" customHeight="1">
      <c r="A272" s="7">
        <v>2024.0</v>
      </c>
      <c r="B272" s="10" t="s">
        <v>34</v>
      </c>
      <c r="C272" s="8" t="str">
        <f t="shared" si="1"/>
        <v>2024JUL</v>
      </c>
      <c r="D272" s="11">
        <v>601.452183</v>
      </c>
      <c r="E272" s="11">
        <v>4565.508123</v>
      </c>
      <c r="F272" s="11">
        <v>5166.960306</v>
      </c>
      <c r="G272" s="11">
        <v>2006.128075</v>
      </c>
      <c r="H272" s="11">
        <v>2895.65903</v>
      </c>
      <c r="I272" s="11">
        <v>6603.684628</v>
      </c>
      <c r="J272" s="11">
        <v>599.489875</v>
      </c>
      <c r="K272" s="11">
        <v>20.979874</v>
      </c>
      <c r="L272" s="11">
        <v>30.146131</v>
      </c>
      <c r="M272" s="11">
        <v>126.245984</v>
      </c>
      <c r="N272" s="11">
        <v>8.251</v>
      </c>
      <c r="O272" s="11">
        <v>118.519418</v>
      </c>
      <c r="P272" s="11">
        <v>381.690636</v>
      </c>
      <c r="Q272" s="11">
        <v>17957.754957</v>
      </c>
      <c r="R272" s="11">
        <v>116.032979</v>
      </c>
      <c r="S272" s="11">
        <v>18073.787936</v>
      </c>
      <c r="T272" s="11" t="str">
        <f>VLOOKUP(C272,Thai_Pop!$C$1:$I$2479,6,FALSE)</f>
        <v>#N/A</v>
      </c>
      <c r="U272" s="11" t="str">
        <f>VLOOKUP(C272,Thai_Pop!$C$1:$I$2479,7,FALSE)</f>
        <v>#N/A</v>
      </c>
      <c r="V272" s="7" t="str">
        <f>VLOOKUP(C272,GDP!$C$1:$AD$131,26,FALSE)</f>
        <v>#N/A</v>
      </c>
      <c r="W272" s="7">
        <f>VLOOKUP(C272,Elec_Peak_Gen!$C$2:$F$469,2,FALSE)</f>
        <v>30228.6</v>
      </c>
      <c r="X272" s="7">
        <f>VLOOKUP(C272,Elec_Peak_Gen!$C$2:$F$469,4,FALSE)</f>
        <v>81.06930945</v>
      </c>
      <c r="Y272" s="7">
        <f>VLOOKUP(C272,Elec_Gen!$C$1:$R$469,16,FALSE)</f>
        <v>19424.05889</v>
      </c>
      <c r="Z272" s="7">
        <f>vlookup(C272,EVCar!$J$5:$K$64,2,false)</f>
        <v>8270</v>
      </c>
      <c r="AA272" s="7">
        <f t="shared" si="2"/>
        <v>1350.27095</v>
      </c>
      <c r="AB272" s="9">
        <f>HLOOKUP(B272,Temperature!A:N,18,FALSE)</f>
        <v>28.1</v>
      </c>
      <c r="AC272" s="11"/>
      <c r="AD272" s="11"/>
      <c r="AE272" s="11"/>
      <c r="AF272" s="11"/>
    </row>
    <row r="273" ht="15.75" customHeight="1">
      <c r="A273" s="7">
        <v>2024.0</v>
      </c>
      <c r="B273" s="10" t="s">
        <v>35</v>
      </c>
      <c r="C273" s="8" t="str">
        <f t="shared" si="1"/>
        <v>2024AUG</v>
      </c>
      <c r="D273" s="11">
        <v>583.788723</v>
      </c>
      <c r="E273" s="11">
        <v>4669.578196</v>
      </c>
      <c r="F273" s="11">
        <v>5253.366919</v>
      </c>
      <c r="G273" s="11">
        <v>2033.810715</v>
      </c>
      <c r="H273" s="11">
        <v>2978.103372</v>
      </c>
      <c r="I273" s="11">
        <v>6646.856219</v>
      </c>
      <c r="J273" s="11">
        <v>622.66008</v>
      </c>
      <c r="K273" s="11">
        <v>22.154774</v>
      </c>
      <c r="L273" s="11">
        <v>24.586291</v>
      </c>
      <c r="M273" s="11">
        <v>129.180947</v>
      </c>
      <c r="N273" s="11">
        <v>4.59719</v>
      </c>
      <c r="O273" s="11">
        <v>98.577282</v>
      </c>
      <c r="P273" s="11">
        <v>394.915043</v>
      </c>
      <c r="Q273" s="11">
        <v>18208.808832</v>
      </c>
      <c r="R273" s="11">
        <v>109.43269</v>
      </c>
      <c r="S273" s="11">
        <v>18318.241522</v>
      </c>
      <c r="T273" s="11" t="str">
        <f>VLOOKUP(C273,Thai_Pop!$C$1:$I$2479,6,FALSE)</f>
        <v>#N/A</v>
      </c>
      <c r="U273" s="11" t="str">
        <f>VLOOKUP(C273,Thai_Pop!$C$1:$I$2479,7,FALSE)</f>
        <v>#N/A</v>
      </c>
      <c r="V273" s="7" t="str">
        <f>VLOOKUP(C273,GDP!$C$1:$AD$131,26,FALSE)</f>
        <v>#N/A</v>
      </c>
      <c r="W273" s="7">
        <f>VLOOKUP(C273,Elec_Peak_Gen!$C$2:$F$469,2,FALSE)</f>
        <v>31201</v>
      </c>
      <c r="X273" s="7">
        <f>VLOOKUP(C273,Elec_Peak_Gen!$C$2:$F$469,4,FALSE)</f>
        <v>80.61477528</v>
      </c>
      <c r="Y273" s="7">
        <f>VLOOKUP(C273,Elec_Gen!$C$1:$R$469,16,FALSE)</f>
        <v>19932.7509</v>
      </c>
      <c r="Z273" s="7">
        <f>vlookup(C273,EVCar!$J$5:$K$64,2,false)</f>
        <v>8748</v>
      </c>
      <c r="AA273" s="7">
        <f t="shared" si="2"/>
        <v>1614.509373</v>
      </c>
      <c r="AB273" s="9">
        <f>HLOOKUP(B273,Temperature!A:N,18,FALSE)</f>
        <v>27.9</v>
      </c>
      <c r="AC273" s="11"/>
      <c r="AD273" s="11"/>
      <c r="AE273" s="11"/>
      <c r="AF273" s="11"/>
    </row>
    <row r="274" ht="15.75" customHeight="1">
      <c r="A274" s="7">
        <v>2024.0</v>
      </c>
      <c r="B274" s="10" t="s">
        <v>36</v>
      </c>
      <c r="C274" s="8" t="str">
        <f t="shared" si="1"/>
        <v>2024SEP</v>
      </c>
      <c r="D274" s="11">
        <v>569.041506</v>
      </c>
      <c r="E274" s="11">
        <v>4454.728954</v>
      </c>
      <c r="F274" s="11">
        <v>5023.77046</v>
      </c>
      <c r="G274" s="11">
        <v>1970.534725</v>
      </c>
      <c r="H274" s="11">
        <v>2845.89733</v>
      </c>
      <c r="I274" s="11">
        <v>6438.436914</v>
      </c>
      <c r="J274" s="11">
        <v>559.716894</v>
      </c>
      <c r="K274" s="11">
        <v>21.084316</v>
      </c>
      <c r="L274" s="11">
        <v>20.440631</v>
      </c>
      <c r="M274" s="11">
        <v>124.891268</v>
      </c>
      <c r="N274" s="11">
        <v>3.94337</v>
      </c>
      <c r="O274" s="11">
        <v>106.745627</v>
      </c>
      <c r="P274" s="11">
        <v>385.899361</v>
      </c>
      <c r="Q274" s="11">
        <v>17501.360896</v>
      </c>
      <c r="R274" s="11">
        <v>106.443893</v>
      </c>
      <c r="S274" s="11">
        <v>17607.804789</v>
      </c>
      <c r="T274" s="11" t="str">
        <f>VLOOKUP(C274,Thai_Pop!$C$1:$I$2479,6,FALSE)</f>
        <v>#N/A</v>
      </c>
      <c r="U274" s="11" t="str">
        <f>VLOOKUP(C274,Thai_Pop!$C$1:$I$2479,7,FALSE)</f>
        <v>#N/A</v>
      </c>
      <c r="V274" s="7">
        <f>VLOOKUP(C274,GDP!$C$1:$AD$131,26,FALSE)</f>
        <v>4615840</v>
      </c>
      <c r="W274" s="7">
        <f>VLOOKUP(C274,Elec_Peak_Gen!$C$2:$F$469,2,FALSE)</f>
        <v>29952.5</v>
      </c>
      <c r="X274" s="7">
        <f>VLOOKUP(C274,Elec_Peak_Gen!$C$2:$F$469,4,FALSE)</f>
        <v>82.67263849</v>
      </c>
      <c r="Y274" s="7">
        <f>VLOOKUP(C274,Elec_Gen!$C$1:$R$469,16,FALSE)</f>
        <v>18963.19371</v>
      </c>
      <c r="Z274" s="7">
        <f>vlookup(C274,EVCar!$J$5:$K$64,2,false)</f>
        <v>6507</v>
      </c>
      <c r="AA274" s="7">
        <f t="shared" si="2"/>
        <v>1355.388916</v>
      </c>
      <c r="AB274" s="9">
        <f>HLOOKUP(B274,Temperature!A:N,18,FALSE)</f>
        <v>27.6</v>
      </c>
      <c r="AC274" s="11"/>
      <c r="AD274" s="11"/>
      <c r="AE274" s="11"/>
      <c r="AF274" s="11"/>
    </row>
    <row r="275" ht="15.75" customHeight="1">
      <c r="A275" s="7">
        <v>2024.0</v>
      </c>
      <c r="B275" s="10" t="s">
        <v>37</v>
      </c>
      <c r="C275" s="8" t="str">
        <f t="shared" si="1"/>
        <v>2024OCT</v>
      </c>
      <c r="D275" s="11">
        <v>596.342218</v>
      </c>
      <c r="E275" s="11">
        <v>4444.235667</v>
      </c>
      <c r="F275" s="11">
        <v>5040.577885</v>
      </c>
      <c r="G275" s="11">
        <v>1968.236445</v>
      </c>
      <c r="H275" s="11">
        <v>2860.724617</v>
      </c>
      <c r="I275" s="11">
        <v>6650.114424</v>
      </c>
      <c r="J275" s="11">
        <v>586.586556</v>
      </c>
      <c r="K275" s="11">
        <v>20.929207</v>
      </c>
      <c r="L275" s="11">
        <v>19.113763</v>
      </c>
      <c r="M275" s="11">
        <v>125.632333</v>
      </c>
      <c r="N275" s="11">
        <v>6.55957</v>
      </c>
      <c r="O275" s="11">
        <v>113.808236</v>
      </c>
      <c r="P275" s="11">
        <v>400.049815</v>
      </c>
      <c r="Q275" s="11">
        <v>17792.332851</v>
      </c>
      <c r="R275" s="11">
        <v>107.486042</v>
      </c>
      <c r="S275" s="11">
        <v>17899.818893</v>
      </c>
      <c r="T275" s="11" t="str">
        <f>VLOOKUP(C275,Thai_Pop!$C$1:$I$2479,6,FALSE)</f>
        <v>#N/A</v>
      </c>
      <c r="U275" s="11" t="str">
        <f>VLOOKUP(C275,Thai_Pop!$C$1:$I$2479,7,FALSE)</f>
        <v>#N/A</v>
      </c>
      <c r="V275" s="7" t="str">
        <f>VLOOKUP(C275,GDP!$C$1:$AD$131,26,FALSE)</f>
        <v>#N/A</v>
      </c>
      <c r="W275" s="7">
        <f>VLOOKUP(C275,Elec_Peak_Gen!$C$2:$F$469,2,FALSE)</f>
        <v>30027.8</v>
      </c>
      <c r="X275" s="7">
        <f>VLOOKUP(C275,Elec_Peak_Gen!$C$2:$F$469,4,FALSE)</f>
        <v>82.26181597</v>
      </c>
      <c r="Y275" s="7">
        <f>VLOOKUP(C275,Elec_Gen!$C$1:$R$469,16,FALSE)</f>
        <v>19525.68987</v>
      </c>
      <c r="Z275" s="7">
        <f>vlookup(C275,EVCar!$J$5:$K$64,2,false)</f>
        <v>6636</v>
      </c>
      <c r="AA275" s="7">
        <f t="shared" si="2"/>
        <v>1625.870981</v>
      </c>
      <c r="AB275" s="9">
        <f>HLOOKUP(B275,Temperature!A:N,18,FALSE)</f>
        <v>27.2</v>
      </c>
      <c r="AC275" s="11"/>
      <c r="AD275" s="11"/>
      <c r="AE275" s="11"/>
      <c r="AF275" s="11"/>
    </row>
    <row r="276" ht="15.75" customHeight="1">
      <c r="A276" s="7">
        <v>2024.0</v>
      </c>
      <c r="B276" s="10" t="s">
        <v>38</v>
      </c>
      <c r="C276" s="8" t="str">
        <f t="shared" si="1"/>
        <v>2024NOV</v>
      </c>
      <c r="D276" s="11">
        <v>558.739496</v>
      </c>
      <c r="E276" s="11">
        <v>4230.018805</v>
      </c>
      <c r="F276" s="11">
        <v>4788.758301</v>
      </c>
      <c r="G276" s="11">
        <v>1906.012087</v>
      </c>
      <c r="H276" s="11">
        <v>2824.939005</v>
      </c>
      <c r="I276" s="11">
        <v>6379.13422</v>
      </c>
      <c r="J276" s="11">
        <v>576.622606</v>
      </c>
      <c r="K276" s="11">
        <v>20.002558</v>
      </c>
      <c r="L276" s="11">
        <v>17.953499</v>
      </c>
      <c r="M276" s="11">
        <v>122.267754</v>
      </c>
      <c r="N276" s="11">
        <v>8.49089</v>
      </c>
      <c r="O276" s="11">
        <v>90.361727</v>
      </c>
      <c r="P276" s="11">
        <v>396.602298</v>
      </c>
      <c r="Q276" s="11">
        <v>17131.144945</v>
      </c>
      <c r="R276" s="11">
        <v>100.75509</v>
      </c>
      <c r="S276" s="11">
        <v>17231.900035</v>
      </c>
      <c r="T276" s="11" t="str">
        <f>VLOOKUP(C276,Thai_Pop!$C$1:$I$2479,6,FALSE)</f>
        <v>#N/A</v>
      </c>
      <c r="U276" s="11" t="str">
        <f>VLOOKUP(C276,Thai_Pop!$C$1:$I$2479,7,FALSE)</f>
        <v>#N/A</v>
      </c>
      <c r="V276" s="7" t="str">
        <f>VLOOKUP(C276,GDP!$C$1:$AD$131,26,FALSE)</f>
        <v>#N/A</v>
      </c>
      <c r="W276" s="7">
        <f>VLOOKUP(C276,Elec_Peak_Gen!$C$2:$F$469,2,FALSE)</f>
        <v>30694.4</v>
      </c>
      <c r="X276" s="7">
        <f>VLOOKUP(C276,Elec_Peak_Gen!$C$2:$F$469,4,FALSE)</f>
        <v>78.38223199</v>
      </c>
      <c r="Y276" s="7">
        <f>VLOOKUP(C276,Elec_Gen!$C$1:$R$469,16,FALSE)</f>
        <v>18451.6365</v>
      </c>
      <c r="Z276" s="7">
        <f>vlookup(C276,EVCar!$J$5:$K$64,2,false)</f>
        <v>7165</v>
      </c>
      <c r="AA276" s="7">
        <f t="shared" si="2"/>
        <v>1219.736463</v>
      </c>
      <c r="AB276" s="9">
        <f>HLOOKUP(B276,Temperature!A:N,18,FALSE)</f>
        <v>26.4</v>
      </c>
      <c r="AC276" s="11"/>
      <c r="AD276" s="11"/>
      <c r="AE276" s="11"/>
      <c r="AF276" s="11"/>
    </row>
    <row r="277" ht="15.75" customHeight="1">
      <c r="A277" s="7">
        <v>2024.0</v>
      </c>
      <c r="B277" s="10" t="s">
        <v>39</v>
      </c>
      <c r="C277" s="8" t="str">
        <f t="shared" si="1"/>
        <v>2024DEC</v>
      </c>
      <c r="D277" s="11">
        <v>540.025449</v>
      </c>
      <c r="E277" s="11">
        <v>3780.030421</v>
      </c>
      <c r="F277" s="11">
        <v>4320.05587</v>
      </c>
      <c r="G277" s="11">
        <v>1812.582303</v>
      </c>
      <c r="H277" s="11">
        <v>2585.329876</v>
      </c>
      <c r="I277" s="11">
        <v>5852.912177</v>
      </c>
      <c r="J277" s="11">
        <v>550.393174</v>
      </c>
      <c r="K277" s="11">
        <v>18.379438</v>
      </c>
      <c r="L277" s="11">
        <v>48.685615</v>
      </c>
      <c r="M277" s="11">
        <v>123.352195</v>
      </c>
      <c r="N277" s="11">
        <v>14.76294</v>
      </c>
      <c r="O277" s="11">
        <v>101.474145</v>
      </c>
      <c r="P277" s="11">
        <v>408.309461</v>
      </c>
      <c r="Q277" s="11">
        <v>15836.237194</v>
      </c>
      <c r="R277" s="11">
        <v>106.201371</v>
      </c>
      <c r="S277" s="11">
        <v>15942.438565</v>
      </c>
      <c r="T277" s="11">
        <f>VLOOKUP(C277,Thai_Pop!$C$1:$I$2479,6,FALSE)</f>
        <v>65951210</v>
      </c>
      <c r="U277" s="11">
        <f>VLOOKUP(C277,Thai_Pop!$C$1:$I$2479,7,FALSE)</f>
        <v>29128519</v>
      </c>
      <c r="V277" s="7">
        <f>VLOOKUP(C277,GDP!$C$1:$AD$131,26,FALSE)</f>
        <v>4823229</v>
      </c>
      <c r="W277" s="7">
        <f>VLOOKUP(C277,Elec_Peak_Gen!$C$2:$F$469,2,FALSE)</f>
        <v>29467</v>
      </c>
      <c r="X277" s="7">
        <f>VLOOKUP(C277,Elec_Peak_Gen!$C$2:$F$469,4,FALSE)</f>
        <v>72.43</v>
      </c>
      <c r="Y277" s="7">
        <f>VLOOKUP(C277,Elec_Gen!$C$1:$R$469,16,FALSE)</f>
        <v>17158.86668</v>
      </c>
      <c r="Z277" s="7">
        <f>vlookup(C277,EVCar!$J$5:$K$64,2,false)</f>
        <v>7037</v>
      </c>
      <c r="AA277" s="7">
        <f t="shared" si="2"/>
        <v>1216.428112</v>
      </c>
      <c r="AB277" s="9">
        <f>HLOOKUP(B277,Temperature!A:N,18,FALSE)</f>
        <v>25.3</v>
      </c>
      <c r="AC277" s="11"/>
      <c r="AD277" s="11"/>
      <c r="AE277" s="11"/>
      <c r="AF277" s="11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40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5"/>
    <col customWidth="1" min="3" max="5" width="9.5"/>
    <col customWidth="1" min="6" max="7" width="10.0"/>
    <col customWidth="1" min="8" max="9" width="10.88"/>
    <col customWidth="1" min="10" max="10" width="12.38"/>
    <col customWidth="1" min="11" max="11" width="10.88"/>
    <col customWidth="1" min="12" max="12" width="11.38"/>
    <col customWidth="1" min="13" max="13" width="9.38"/>
    <col customWidth="1" min="14" max="14" width="12.38"/>
    <col customWidth="1" min="15" max="15" width="10.88"/>
    <col customWidth="1" min="16" max="16" width="9.63"/>
    <col customWidth="1" min="17" max="17" width="13.13"/>
    <col customWidth="1" min="18" max="18" width="10.63"/>
    <col customWidth="1" min="19" max="19" width="8.13"/>
    <col customWidth="1" min="20" max="20" width="12.13"/>
    <col customWidth="1" min="21" max="21" width="13.38"/>
    <col customWidth="1" min="22" max="24" width="18.5"/>
    <col customWidth="1" min="25" max="26" width="9.13"/>
  </cols>
  <sheetData>
    <row r="1" ht="18.75" customHeight="1">
      <c r="A1" s="1" t="s">
        <v>0</v>
      </c>
      <c r="B1" s="1" t="s">
        <v>1</v>
      </c>
      <c r="C1" s="3" t="s">
        <v>3</v>
      </c>
      <c r="D1" s="3" t="s">
        <v>4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42</v>
      </c>
      <c r="Q1" s="5" t="s">
        <v>53</v>
      </c>
      <c r="R1" s="5" t="s">
        <v>54</v>
      </c>
      <c r="S1" s="14"/>
      <c r="T1" s="14"/>
      <c r="U1" s="14"/>
      <c r="V1" s="14"/>
      <c r="W1" s="14"/>
      <c r="X1" s="14"/>
      <c r="Y1" s="14"/>
      <c r="Z1" s="14"/>
    </row>
    <row r="2" ht="13.5" customHeight="1">
      <c r="A2" s="7">
        <v>2002.0</v>
      </c>
      <c r="B2" s="8" t="s">
        <v>28</v>
      </c>
      <c r="C2" s="7">
        <v>488.424223</v>
      </c>
      <c r="D2" s="7">
        <v>1035.660954</v>
      </c>
      <c r="E2" s="7">
        <v>1524.085177</v>
      </c>
      <c r="F2" s="7">
        <v>693.458475</v>
      </c>
      <c r="G2" s="7">
        <v>1415.308196</v>
      </c>
      <c r="H2" s="7">
        <v>2957.601319</v>
      </c>
      <c r="I2" s="7">
        <v>235.740123</v>
      </c>
      <c r="J2" s="7">
        <v>246.117053</v>
      </c>
      <c r="K2" s="7">
        <v>19.36733</v>
      </c>
      <c r="L2" s="7">
        <v>28.80745</v>
      </c>
      <c r="M2" s="7">
        <v>0.67215</v>
      </c>
      <c r="N2" s="7">
        <v>0.0</v>
      </c>
      <c r="O2" s="7">
        <v>77.511626</v>
      </c>
      <c r="P2" s="7">
        <v>7198.668899</v>
      </c>
      <c r="Q2" s="7">
        <v>128.1361</v>
      </c>
      <c r="R2" s="7">
        <v>7326.804999</v>
      </c>
      <c r="S2" s="15"/>
      <c r="Y2" s="15"/>
      <c r="Z2" s="15"/>
    </row>
    <row r="3" ht="13.5" customHeight="1">
      <c r="A3" s="7">
        <v>2002.0</v>
      </c>
      <c r="B3" s="10" t="s">
        <v>29</v>
      </c>
      <c r="C3" s="11">
        <v>509.544568</v>
      </c>
      <c r="D3" s="11">
        <v>1087.921563</v>
      </c>
      <c r="E3" s="11">
        <v>1597.466131</v>
      </c>
      <c r="F3" s="11">
        <v>719.099588</v>
      </c>
      <c r="G3" s="11">
        <v>1405.784701</v>
      </c>
      <c r="H3" s="11">
        <v>2797.007014</v>
      </c>
      <c r="I3" s="11">
        <v>237.757505</v>
      </c>
      <c r="J3" s="11">
        <v>259.673866</v>
      </c>
      <c r="K3" s="11">
        <v>25.541219</v>
      </c>
      <c r="L3" s="11">
        <v>30.761647</v>
      </c>
      <c r="M3" s="11">
        <v>0.56836</v>
      </c>
      <c r="N3" s="11">
        <v>76.362734</v>
      </c>
      <c r="O3" s="11">
        <v>73.601203</v>
      </c>
      <c r="P3" s="11">
        <v>7223.623968</v>
      </c>
      <c r="Q3" s="11">
        <v>135.438377</v>
      </c>
      <c r="R3" s="11">
        <v>7359.062345</v>
      </c>
      <c r="S3" s="15"/>
      <c r="Y3" s="15"/>
      <c r="Z3" s="15"/>
    </row>
    <row r="4" ht="13.5" customHeight="1">
      <c r="A4" s="7">
        <v>2002.0</v>
      </c>
      <c r="B4" s="10" t="s">
        <v>30</v>
      </c>
      <c r="C4" s="11">
        <v>596.52585</v>
      </c>
      <c r="D4" s="11">
        <v>1245.535352</v>
      </c>
      <c r="E4" s="11">
        <v>1842.061202</v>
      </c>
      <c r="F4" s="11">
        <v>816.166851</v>
      </c>
      <c r="G4" s="11">
        <v>1663.900237</v>
      </c>
      <c r="H4" s="11">
        <v>3199.417347</v>
      </c>
      <c r="I4" s="11">
        <v>277.07637</v>
      </c>
      <c r="J4" s="11">
        <v>300.596615</v>
      </c>
      <c r="K4" s="11">
        <v>24.229577</v>
      </c>
      <c r="L4" s="11">
        <v>30.616596</v>
      </c>
      <c r="M4" s="11">
        <v>0.477401</v>
      </c>
      <c r="N4" s="11">
        <v>85.197681</v>
      </c>
      <c r="O4" s="11">
        <v>76.068583</v>
      </c>
      <c r="P4" s="11">
        <v>8315.80846</v>
      </c>
      <c r="Q4" s="11">
        <v>155.442558</v>
      </c>
      <c r="R4" s="11">
        <v>8471.251018</v>
      </c>
      <c r="S4" s="15"/>
      <c r="Y4" s="15"/>
      <c r="Z4" s="15"/>
    </row>
    <row r="5" ht="13.5" customHeight="1">
      <c r="A5" s="7">
        <v>2002.0</v>
      </c>
      <c r="B5" s="10" t="s">
        <v>31</v>
      </c>
      <c r="C5" s="11">
        <v>661.996358</v>
      </c>
      <c r="D5" s="11">
        <v>1386.724014</v>
      </c>
      <c r="E5" s="11">
        <v>2048.720372</v>
      </c>
      <c r="F5" s="11">
        <v>863.480627</v>
      </c>
      <c r="G5" s="11">
        <v>1573.977095</v>
      </c>
      <c r="H5" s="11">
        <v>3013.990902</v>
      </c>
      <c r="I5" s="11">
        <v>290.302569</v>
      </c>
      <c r="J5" s="11">
        <v>286.972177</v>
      </c>
      <c r="K5" s="11">
        <v>23.081002</v>
      </c>
      <c r="L5" s="11">
        <v>34.013617</v>
      </c>
      <c r="M5" s="11">
        <v>0.495873</v>
      </c>
      <c r="N5" s="11">
        <v>86.437952</v>
      </c>
      <c r="O5" s="11">
        <v>85.951362</v>
      </c>
      <c r="P5" s="11">
        <v>8307.423548</v>
      </c>
      <c r="Q5" s="11">
        <v>153.654537</v>
      </c>
      <c r="R5" s="11">
        <v>8461.078085</v>
      </c>
      <c r="S5" s="15"/>
      <c r="Y5" s="15"/>
      <c r="Z5" s="15"/>
    </row>
    <row r="6" ht="13.5" customHeight="1">
      <c r="A6" s="7">
        <v>2002.0</v>
      </c>
      <c r="B6" s="10" t="s">
        <v>32</v>
      </c>
      <c r="C6" s="11">
        <v>652.222252</v>
      </c>
      <c r="D6" s="11">
        <v>1337.649917</v>
      </c>
      <c r="E6" s="11">
        <v>1989.872169</v>
      </c>
      <c r="F6" s="11">
        <v>883.57313</v>
      </c>
      <c r="G6" s="11">
        <v>1669.527057</v>
      </c>
      <c r="H6" s="11">
        <v>3229.906097</v>
      </c>
      <c r="I6" s="11">
        <v>277.9524</v>
      </c>
      <c r="J6" s="11">
        <v>305.830666</v>
      </c>
      <c r="K6" s="11">
        <v>14.897882</v>
      </c>
      <c r="L6" s="11">
        <v>34.06383</v>
      </c>
      <c r="M6" s="11">
        <v>1.062218</v>
      </c>
      <c r="N6" s="11">
        <v>97.755807</v>
      </c>
      <c r="O6" s="11">
        <v>77.305921</v>
      </c>
      <c r="P6" s="11">
        <v>8581.747177</v>
      </c>
      <c r="Q6" s="11">
        <v>148.54727</v>
      </c>
      <c r="R6" s="11">
        <v>8730.294447</v>
      </c>
      <c r="S6" s="15"/>
      <c r="Y6" s="15"/>
      <c r="Z6" s="15"/>
    </row>
    <row r="7" ht="13.5" customHeight="1">
      <c r="A7" s="7">
        <v>2002.0</v>
      </c>
      <c r="B7" s="10" t="s">
        <v>33</v>
      </c>
      <c r="C7" s="11">
        <v>588.045744</v>
      </c>
      <c r="D7" s="11">
        <v>1330.563978</v>
      </c>
      <c r="E7" s="11">
        <v>1918.609722</v>
      </c>
      <c r="F7" s="11">
        <v>855.439391</v>
      </c>
      <c r="G7" s="11">
        <v>1643.717774</v>
      </c>
      <c r="H7" s="11">
        <v>3205.805025</v>
      </c>
      <c r="I7" s="11">
        <v>264.298528</v>
      </c>
      <c r="J7" s="11">
        <v>331.824559</v>
      </c>
      <c r="K7" s="11">
        <v>13.931768</v>
      </c>
      <c r="L7" s="11">
        <v>33.677999</v>
      </c>
      <c r="M7" s="11">
        <v>0.833832</v>
      </c>
      <c r="N7" s="11">
        <v>96.385825</v>
      </c>
      <c r="O7" s="11">
        <v>75.644181</v>
      </c>
      <c r="P7" s="11">
        <v>8440.168604</v>
      </c>
      <c r="Q7" s="11">
        <v>163.654224</v>
      </c>
      <c r="R7" s="11">
        <v>8603.822828</v>
      </c>
      <c r="S7" s="15"/>
      <c r="Y7" s="15"/>
      <c r="Z7" s="15"/>
    </row>
    <row r="8" ht="13.5" customHeight="1">
      <c r="A8" s="7">
        <v>2002.0</v>
      </c>
      <c r="B8" s="10" t="s">
        <v>34</v>
      </c>
      <c r="C8" s="11">
        <v>587.175378</v>
      </c>
      <c r="D8" s="11">
        <v>1355.786412</v>
      </c>
      <c r="E8" s="11">
        <v>1942.96179</v>
      </c>
      <c r="F8" s="11">
        <v>852.014464</v>
      </c>
      <c r="G8" s="11">
        <v>1682.320069</v>
      </c>
      <c r="H8" s="11">
        <v>3302.144931</v>
      </c>
      <c r="I8" s="11">
        <v>276.586999</v>
      </c>
      <c r="J8" s="11">
        <v>341.537835</v>
      </c>
      <c r="K8" s="11">
        <v>23.056514</v>
      </c>
      <c r="L8" s="11">
        <v>32.581229</v>
      </c>
      <c r="M8" s="11">
        <v>0.870528</v>
      </c>
      <c r="N8" s="11">
        <v>99.903891</v>
      </c>
      <c r="O8" s="11">
        <v>78.192417</v>
      </c>
      <c r="P8" s="11">
        <v>8632.170667</v>
      </c>
      <c r="Q8" s="11">
        <v>160.365817</v>
      </c>
      <c r="R8" s="11">
        <v>8792.536484</v>
      </c>
      <c r="S8" s="15"/>
      <c r="Y8" s="15"/>
      <c r="Z8" s="15"/>
    </row>
    <row r="9" ht="13.5" customHeight="1">
      <c r="A9" s="7">
        <v>2002.0</v>
      </c>
      <c r="B9" s="10" t="s">
        <v>35</v>
      </c>
      <c r="C9" s="11">
        <v>573.119913</v>
      </c>
      <c r="D9" s="11">
        <v>1308.853831</v>
      </c>
      <c r="E9" s="11">
        <v>1881.973744</v>
      </c>
      <c r="F9" s="11">
        <v>830.148604</v>
      </c>
      <c r="G9" s="11">
        <v>1639.224849</v>
      </c>
      <c r="H9" s="11">
        <v>3312.680827</v>
      </c>
      <c r="I9" s="11">
        <v>275.154982</v>
      </c>
      <c r="J9" s="11">
        <v>323.306597</v>
      </c>
      <c r="K9" s="11">
        <v>17.182434</v>
      </c>
      <c r="L9" s="11">
        <v>34.515311</v>
      </c>
      <c r="M9" s="11">
        <v>0.6825</v>
      </c>
      <c r="N9" s="11">
        <v>91.713118</v>
      </c>
      <c r="O9" s="11">
        <v>79.837121</v>
      </c>
      <c r="P9" s="11">
        <v>8486.420087</v>
      </c>
      <c r="Q9" s="11">
        <v>164.041046</v>
      </c>
      <c r="R9" s="11">
        <v>8650.461133</v>
      </c>
      <c r="S9" s="15"/>
      <c r="Y9" s="15"/>
      <c r="Z9" s="15"/>
    </row>
    <row r="10" ht="13.5" customHeight="1">
      <c r="A10" s="7">
        <v>2002.0</v>
      </c>
      <c r="B10" s="10" t="s">
        <v>36</v>
      </c>
      <c r="C10" s="11">
        <v>543.055996</v>
      </c>
      <c r="D10" s="11">
        <v>1262.871952</v>
      </c>
      <c r="E10" s="11">
        <v>1805.927948</v>
      </c>
      <c r="F10" s="11">
        <v>811.13711</v>
      </c>
      <c r="G10" s="11">
        <v>1605.842138</v>
      </c>
      <c r="H10" s="11">
        <v>3263.961336</v>
      </c>
      <c r="I10" s="11">
        <v>253.596991</v>
      </c>
      <c r="J10" s="11">
        <v>318.642682</v>
      </c>
      <c r="K10" s="11">
        <v>5.487429</v>
      </c>
      <c r="L10" s="11">
        <v>33.715643</v>
      </c>
      <c r="M10" s="11">
        <v>1.034</v>
      </c>
      <c r="N10" s="11">
        <v>86.654709</v>
      </c>
      <c r="O10" s="11">
        <v>80.79806</v>
      </c>
      <c r="P10" s="11">
        <v>8266.798046</v>
      </c>
      <c r="Q10" s="11">
        <v>161.031816</v>
      </c>
      <c r="R10" s="11">
        <v>8427.829862</v>
      </c>
      <c r="S10" s="15"/>
      <c r="Y10" s="15"/>
      <c r="Z10" s="15"/>
    </row>
    <row r="11" ht="13.5" customHeight="1">
      <c r="A11" s="7">
        <v>2002.0</v>
      </c>
      <c r="B11" s="10" t="s">
        <v>37</v>
      </c>
      <c r="C11" s="11">
        <v>566.412767</v>
      </c>
      <c r="D11" s="11">
        <v>1278.620121</v>
      </c>
      <c r="E11" s="11">
        <v>1845.032888</v>
      </c>
      <c r="F11" s="11">
        <v>816.336117</v>
      </c>
      <c r="G11" s="11">
        <v>1622.022301</v>
      </c>
      <c r="H11" s="11">
        <v>3322.942148</v>
      </c>
      <c r="I11" s="11">
        <v>273.077753</v>
      </c>
      <c r="J11" s="11">
        <v>313.211507</v>
      </c>
      <c r="K11" s="11">
        <v>13.532049</v>
      </c>
      <c r="L11" s="11">
        <v>34.393821</v>
      </c>
      <c r="M11" s="11">
        <v>0.73745</v>
      </c>
      <c r="N11" s="11">
        <v>145.318704</v>
      </c>
      <c r="O11" s="11">
        <v>83.212809</v>
      </c>
      <c r="P11" s="11">
        <v>8469.817547</v>
      </c>
      <c r="Q11" s="11">
        <v>159.005549</v>
      </c>
      <c r="R11" s="11">
        <v>8628.823096</v>
      </c>
      <c r="S11" s="15"/>
      <c r="Y11" s="15"/>
      <c r="Z11" s="15"/>
    </row>
    <row r="12" ht="13.5" customHeight="1">
      <c r="A12" s="7">
        <v>2002.0</v>
      </c>
      <c r="B12" s="10" t="s">
        <v>38</v>
      </c>
      <c r="C12" s="11">
        <v>548.719807</v>
      </c>
      <c r="D12" s="11">
        <v>1235.717289</v>
      </c>
      <c r="E12" s="11">
        <v>1784.437096</v>
      </c>
      <c r="F12" s="11">
        <v>792.464497</v>
      </c>
      <c r="G12" s="11">
        <v>1564.505578</v>
      </c>
      <c r="H12" s="11">
        <v>3241.122534</v>
      </c>
      <c r="I12" s="11">
        <v>253.371309</v>
      </c>
      <c r="J12" s="11">
        <v>308.918156</v>
      </c>
      <c r="K12" s="11">
        <v>2.669416</v>
      </c>
      <c r="L12" s="11">
        <v>35.518615</v>
      </c>
      <c r="M12" s="11">
        <v>1.87664</v>
      </c>
      <c r="N12" s="11">
        <v>149.440491</v>
      </c>
      <c r="O12" s="11">
        <v>83.760401</v>
      </c>
      <c r="P12" s="11">
        <v>8218.084733</v>
      </c>
      <c r="Q12" s="11">
        <v>150.850018</v>
      </c>
      <c r="R12" s="11">
        <v>8368.934751</v>
      </c>
      <c r="S12" s="15"/>
      <c r="Y12" s="15"/>
      <c r="Z12" s="15"/>
    </row>
    <row r="13" ht="13.5" customHeight="1">
      <c r="A13" s="7">
        <v>2002.0</v>
      </c>
      <c r="B13" s="10" t="s">
        <v>39</v>
      </c>
      <c r="C13" s="11">
        <v>545.585061</v>
      </c>
      <c r="D13" s="11">
        <v>1236.441118</v>
      </c>
      <c r="E13" s="11">
        <v>1782.026179</v>
      </c>
      <c r="F13" s="11">
        <v>817.444216</v>
      </c>
      <c r="G13" s="11">
        <v>1585.488192</v>
      </c>
      <c r="H13" s="11">
        <v>3107.605172</v>
      </c>
      <c r="I13" s="11">
        <v>255.803693</v>
      </c>
      <c r="J13" s="11">
        <v>298.549872</v>
      </c>
      <c r="K13" s="11">
        <v>9.154013</v>
      </c>
      <c r="L13" s="11">
        <v>33.955965</v>
      </c>
      <c r="M13" s="11">
        <v>0.69109</v>
      </c>
      <c r="N13" s="11">
        <v>143.835011</v>
      </c>
      <c r="O13" s="11">
        <v>87.40452</v>
      </c>
      <c r="P13" s="11">
        <v>8121.957923</v>
      </c>
      <c r="Q13" s="11">
        <v>148.18468</v>
      </c>
      <c r="R13" s="11">
        <v>8270.142603</v>
      </c>
      <c r="S13" s="15"/>
      <c r="Y13" s="15"/>
      <c r="Z13" s="15"/>
    </row>
    <row r="14" ht="13.5" customHeight="1">
      <c r="A14" s="7">
        <v>2003.0</v>
      </c>
      <c r="B14" s="10" t="s">
        <v>28</v>
      </c>
      <c r="C14" s="11">
        <v>533.049931</v>
      </c>
      <c r="D14" s="11">
        <v>1154.410863</v>
      </c>
      <c r="E14" s="11">
        <v>1687.460794</v>
      </c>
      <c r="F14" s="11">
        <v>757.776958</v>
      </c>
      <c r="G14" s="11">
        <v>1498.879855</v>
      </c>
      <c r="H14" s="11">
        <v>3200.093018</v>
      </c>
      <c r="I14" s="11">
        <v>252.604974</v>
      </c>
      <c r="J14" s="11">
        <v>261.131776</v>
      </c>
      <c r="K14" s="11">
        <v>19.636697</v>
      </c>
      <c r="L14" s="11">
        <v>34.093793</v>
      </c>
      <c r="M14" s="11">
        <v>3.60596</v>
      </c>
      <c r="N14" s="11">
        <v>143.886673</v>
      </c>
      <c r="O14" s="11">
        <v>87.684362</v>
      </c>
      <c r="P14" s="11">
        <v>7946.85486</v>
      </c>
      <c r="Q14" s="11">
        <v>168.117457</v>
      </c>
      <c r="R14" s="11">
        <v>8114.972317</v>
      </c>
      <c r="S14" s="15"/>
      <c r="Y14" s="15"/>
      <c r="Z14" s="15"/>
    </row>
    <row r="15" ht="13.5" customHeight="1">
      <c r="A15" s="7">
        <v>2003.0</v>
      </c>
      <c r="B15" s="10" t="s">
        <v>29</v>
      </c>
      <c r="C15" s="11">
        <v>503.194307</v>
      </c>
      <c r="D15" s="11">
        <v>1143.631608</v>
      </c>
      <c r="E15" s="11">
        <v>1646.825915</v>
      </c>
      <c r="F15" s="11">
        <v>758.889416</v>
      </c>
      <c r="G15" s="11">
        <v>1471.806191</v>
      </c>
      <c r="H15" s="11">
        <v>3085.429787</v>
      </c>
      <c r="I15" s="11">
        <v>255.058476</v>
      </c>
      <c r="J15" s="11">
        <v>268.101641</v>
      </c>
      <c r="K15" s="11">
        <v>26.147801</v>
      </c>
      <c r="L15" s="11">
        <v>33.083225</v>
      </c>
      <c r="M15" s="11">
        <v>1.31968</v>
      </c>
      <c r="N15" s="11">
        <v>142.221455</v>
      </c>
      <c r="O15" s="11">
        <v>83.875033</v>
      </c>
      <c r="P15" s="11">
        <v>7772.75862</v>
      </c>
      <c r="Q15" s="11">
        <v>133.042975</v>
      </c>
      <c r="R15" s="11">
        <v>7905.801595</v>
      </c>
      <c r="S15" s="15"/>
      <c r="Y15" s="15"/>
      <c r="Z15" s="15"/>
    </row>
    <row r="16" ht="13.5" customHeight="1">
      <c r="A16" s="7">
        <v>2003.0</v>
      </c>
      <c r="B16" s="10" t="s">
        <v>30</v>
      </c>
      <c r="C16" s="11">
        <v>599.286412</v>
      </c>
      <c r="D16" s="11">
        <v>1361.970506</v>
      </c>
      <c r="E16" s="11">
        <v>1961.256918</v>
      </c>
      <c r="F16" s="11">
        <v>876.750098</v>
      </c>
      <c r="G16" s="11">
        <v>1729.986069</v>
      </c>
      <c r="H16" s="11">
        <v>3520.838853</v>
      </c>
      <c r="I16" s="11">
        <v>286.378047</v>
      </c>
      <c r="J16" s="11">
        <v>303.719248</v>
      </c>
      <c r="K16" s="11">
        <v>25.139998</v>
      </c>
      <c r="L16" s="11">
        <v>36.581873</v>
      </c>
      <c r="M16" s="11">
        <v>2.738169</v>
      </c>
      <c r="N16" s="11">
        <v>168.873124</v>
      </c>
      <c r="O16" s="11">
        <v>88.26729</v>
      </c>
      <c r="P16" s="11">
        <v>9000.529687</v>
      </c>
      <c r="Q16" s="11">
        <v>153.077635</v>
      </c>
      <c r="R16" s="11">
        <v>9153.607322</v>
      </c>
      <c r="S16" s="15"/>
      <c r="W16" s="15"/>
      <c r="X16" s="15"/>
      <c r="Y16" s="15"/>
      <c r="Z16" s="15"/>
    </row>
    <row r="17" ht="13.5" customHeight="1">
      <c r="A17" s="7">
        <v>2003.0</v>
      </c>
      <c r="B17" s="10" t="s">
        <v>31</v>
      </c>
      <c r="C17" s="11">
        <v>659.947888</v>
      </c>
      <c r="D17" s="11">
        <v>1481.579358</v>
      </c>
      <c r="E17" s="11">
        <v>2141.527246</v>
      </c>
      <c r="F17" s="11">
        <v>903.016093</v>
      </c>
      <c r="G17" s="11">
        <v>1567.723371</v>
      </c>
      <c r="H17" s="11">
        <v>3243.300864</v>
      </c>
      <c r="I17" s="11">
        <v>283.084558</v>
      </c>
      <c r="J17" s="11">
        <v>295.793441</v>
      </c>
      <c r="K17" s="11">
        <v>22.416649</v>
      </c>
      <c r="L17" s="11">
        <v>34.88389</v>
      </c>
      <c r="M17" s="11">
        <v>2.284616</v>
      </c>
      <c r="N17" s="11">
        <v>139.459642</v>
      </c>
      <c r="O17" s="11">
        <v>88.265244</v>
      </c>
      <c r="P17" s="11">
        <v>8721.755614</v>
      </c>
      <c r="Q17" s="11">
        <v>138.65085</v>
      </c>
      <c r="R17" s="11">
        <v>8860.406464</v>
      </c>
      <c r="S17" s="15"/>
      <c r="W17" s="15"/>
      <c r="X17" s="15"/>
      <c r="Y17" s="15"/>
      <c r="Z17" s="15"/>
    </row>
    <row r="18" ht="13.5" customHeight="1">
      <c r="A18" s="7">
        <v>2003.0</v>
      </c>
      <c r="B18" s="10" t="s">
        <v>32</v>
      </c>
      <c r="C18" s="11">
        <v>677.037024</v>
      </c>
      <c r="D18" s="11">
        <v>1511.320974</v>
      </c>
      <c r="E18" s="11">
        <v>2188.357998</v>
      </c>
      <c r="F18" s="11">
        <v>944.976583</v>
      </c>
      <c r="G18" s="11">
        <v>1746.589197</v>
      </c>
      <c r="H18" s="11">
        <v>3517.593952</v>
      </c>
      <c r="I18" s="11">
        <v>276.568477</v>
      </c>
      <c r="J18" s="11">
        <v>312.09514</v>
      </c>
      <c r="K18" s="11">
        <v>19.556591</v>
      </c>
      <c r="L18" s="11">
        <v>38.43992</v>
      </c>
      <c r="M18" s="11">
        <v>2.350784</v>
      </c>
      <c r="N18" s="11">
        <v>152.273107</v>
      </c>
      <c r="O18" s="11">
        <v>88.506464</v>
      </c>
      <c r="P18" s="11">
        <v>9287.308213</v>
      </c>
      <c r="Q18" s="11">
        <v>149.34225</v>
      </c>
      <c r="R18" s="11">
        <v>9436.650463</v>
      </c>
      <c r="S18" s="15"/>
      <c r="W18" s="15"/>
      <c r="X18" s="15"/>
      <c r="Y18" s="15"/>
      <c r="Z18" s="15"/>
    </row>
    <row r="19" ht="13.5" customHeight="1">
      <c r="A19" s="7">
        <v>2003.0</v>
      </c>
      <c r="B19" s="10" t="s">
        <v>33</v>
      </c>
      <c r="C19" s="11">
        <v>613.141369</v>
      </c>
      <c r="D19" s="11">
        <v>1433.08585</v>
      </c>
      <c r="E19" s="11">
        <v>2046.227219</v>
      </c>
      <c r="F19" s="11">
        <v>911.957596</v>
      </c>
      <c r="G19" s="11">
        <v>1710.294628</v>
      </c>
      <c r="H19" s="11">
        <v>3453.579885</v>
      </c>
      <c r="I19" s="11">
        <v>262.478128</v>
      </c>
      <c r="J19" s="11">
        <v>334.414138</v>
      </c>
      <c r="K19" s="11">
        <v>15.619719</v>
      </c>
      <c r="L19" s="11">
        <v>36.365326</v>
      </c>
      <c r="M19" s="11">
        <v>0.457123</v>
      </c>
      <c r="N19" s="11">
        <v>137.480987</v>
      </c>
      <c r="O19" s="11">
        <v>90.09514</v>
      </c>
      <c r="P19" s="11">
        <v>8998.969889</v>
      </c>
      <c r="Q19" s="11">
        <v>146.624973</v>
      </c>
      <c r="R19" s="11">
        <v>9145.594862</v>
      </c>
      <c r="S19" s="15"/>
      <c r="W19" s="15"/>
      <c r="X19" s="15"/>
      <c r="Y19" s="15"/>
      <c r="Z19" s="15"/>
    </row>
    <row r="20" ht="13.5" customHeight="1">
      <c r="A20" s="7">
        <v>2003.0</v>
      </c>
      <c r="B20" s="10" t="s">
        <v>34</v>
      </c>
      <c r="C20" s="11">
        <v>591.396611</v>
      </c>
      <c r="D20" s="11">
        <v>1391.058087</v>
      </c>
      <c r="E20" s="11">
        <v>1982.454698</v>
      </c>
      <c r="F20" s="11">
        <v>902.172487</v>
      </c>
      <c r="G20" s="11">
        <v>1704.979957</v>
      </c>
      <c r="H20" s="11">
        <v>3467.375522</v>
      </c>
      <c r="I20" s="11">
        <v>269.693042</v>
      </c>
      <c r="J20" s="11">
        <v>350.393658</v>
      </c>
      <c r="K20" s="11">
        <v>18.464063</v>
      </c>
      <c r="L20" s="11">
        <v>33.908803</v>
      </c>
      <c r="M20" s="11">
        <v>0.862002</v>
      </c>
      <c r="N20" s="11">
        <v>128.266389</v>
      </c>
      <c r="O20" s="11">
        <v>90.385741</v>
      </c>
      <c r="P20" s="11">
        <v>8948.956362</v>
      </c>
      <c r="Q20" s="11">
        <v>139.892329</v>
      </c>
      <c r="R20" s="11">
        <v>9088.848691</v>
      </c>
      <c r="S20" s="15"/>
      <c r="T20" s="15"/>
      <c r="U20" s="15"/>
      <c r="V20" s="15"/>
      <c r="W20" s="15"/>
      <c r="X20" s="15"/>
      <c r="Y20" s="15"/>
      <c r="Z20" s="15"/>
    </row>
    <row r="21" ht="13.5" customHeight="1">
      <c r="A21" s="7">
        <v>2003.0</v>
      </c>
      <c r="B21" s="10" t="s">
        <v>35</v>
      </c>
      <c r="C21" s="11">
        <v>599.052006</v>
      </c>
      <c r="D21" s="11">
        <v>1453.164121</v>
      </c>
      <c r="E21" s="11">
        <v>2052.216127</v>
      </c>
      <c r="F21" s="11">
        <v>871.598621</v>
      </c>
      <c r="G21" s="11">
        <v>1748.698865</v>
      </c>
      <c r="H21" s="11">
        <v>3618.020897</v>
      </c>
      <c r="I21" s="11">
        <v>282.331792</v>
      </c>
      <c r="J21" s="11">
        <v>344.037976</v>
      </c>
      <c r="K21" s="11">
        <v>20.433754</v>
      </c>
      <c r="L21" s="11">
        <v>36.773874</v>
      </c>
      <c r="M21" s="11">
        <v>1.598843</v>
      </c>
      <c r="N21" s="11">
        <v>129.196218</v>
      </c>
      <c r="O21" s="11">
        <v>88.253298</v>
      </c>
      <c r="P21" s="11">
        <v>9193.160265</v>
      </c>
      <c r="Q21" s="11">
        <v>150.468616</v>
      </c>
      <c r="R21" s="11">
        <v>9343.628881</v>
      </c>
      <c r="S21" s="15"/>
      <c r="T21" s="15"/>
      <c r="U21" s="15"/>
      <c r="V21" s="15"/>
      <c r="W21" s="15"/>
      <c r="X21" s="15"/>
      <c r="Y21" s="15"/>
      <c r="Z21" s="15"/>
    </row>
    <row r="22" ht="13.5" customHeight="1">
      <c r="A22" s="7">
        <v>2003.0</v>
      </c>
      <c r="B22" s="10" t="s">
        <v>36</v>
      </c>
      <c r="C22" s="11">
        <v>567.479719</v>
      </c>
      <c r="D22" s="11">
        <v>1349.155854</v>
      </c>
      <c r="E22" s="11">
        <v>1916.635573</v>
      </c>
      <c r="F22" s="11">
        <v>853.473565</v>
      </c>
      <c r="G22" s="11">
        <v>1716.208263</v>
      </c>
      <c r="H22" s="11">
        <v>3444.349752</v>
      </c>
      <c r="I22" s="11">
        <v>258.515924</v>
      </c>
      <c r="J22" s="11">
        <v>329.68383</v>
      </c>
      <c r="K22" s="11">
        <v>9.606603</v>
      </c>
      <c r="L22" s="11">
        <v>36.197156</v>
      </c>
      <c r="M22" s="11">
        <v>1.931424</v>
      </c>
      <c r="N22" s="11">
        <v>140.207545</v>
      </c>
      <c r="O22" s="11">
        <v>88.41882</v>
      </c>
      <c r="P22" s="11">
        <v>8795.228455</v>
      </c>
      <c r="Q22" s="11">
        <v>145.311864</v>
      </c>
      <c r="R22" s="11">
        <v>8940.540319</v>
      </c>
      <c r="S22" s="15"/>
      <c r="T22" s="15"/>
      <c r="U22" s="15"/>
      <c r="V22" s="15"/>
      <c r="W22" s="15"/>
      <c r="X22" s="15"/>
      <c r="Y22" s="15"/>
      <c r="Z22" s="15"/>
    </row>
    <row r="23" ht="13.5" customHeight="1">
      <c r="A23" s="7">
        <v>2003.0</v>
      </c>
      <c r="B23" s="10" t="s">
        <v>37</v>
      </c>
      <c r="C23" s="11">
        <v>603.121122</v>
      </c>
      <c r="D23" s="11">
        <v>1407.944336</v>
      </c>
      <c r="E23" s="11">
        <v>2011.065458</v>
      </c>
      <c r="F23" s="11">
        <v>896.053965</v>
      </c>
      <c r="G23" s="11">
        <v>1748.284373</v>
      </c>
      <c r="H23" s="11">
        <v>3629.865812</v>
      </c>
      <c r="I23" s="11">
        <v>273.245358</v>
      </c>
      <c r="J23" s="11">
        <v>325.605981</v>
      </c>
      <c r="K23" s="11">
        <v>14.072119</v>
      </c>
      <c r="L23" s="11">
        <v>37.802247</v>
      </c>
      <c r="M23" s="11">
        <v>1.556177</v>
      </c>
      <c r="N23" s="11">
        <v>135.986442</v>
      </c>
      <c r="O23" s="11">
        <v>95.623439</v>
      </c>
      <c r="P23" s="11">
        <v>9169.161371</v>
      </c>
      <c r="Q23" s="11">
        <v>151.073694</v>
      </c>
      <c r="R23" s="11">
        <v>9320.235065</v>
      </c>
      <c r="S23" s="15"/>
      <c r="T23" s="15"/>
      <c r="U23" s="15"/>
      <c r="V23" s="15"/>
      <c r="W23" s="15"/>
      <c r="X23" s="15"/>
      <c r="Y23" s="15"/>
      <c r="Z23" s="15"/>
    </row>
    <row r="24" ht="13.5" customHeight="1">
      <c r="A24" s="7">
        <v>2003.0</v>
      </c>
      <c r="B24" s="10" t="s">
        <v>38</v>
      </c>
      <c r="C24" s="11">
        <v>558.712305</v>
      </c>
      <c r="D24" s="11">
        <v>1380.309822</v>
      </c>
      <c r="E24" s="11">
        <v>1939.022127</v>
      </c>
      <c r="F24" s="11">
        <v>866.166109</v>
      </c>
      <c r="G24" s="11">
        <v>1747.740041</v>
      </c>
      <c r="H24" s="11">
        <v>3559.045973</v>
      </c>
      <c r="I24" s="11">
        <v>276.90657</v>
      </c>
      <c r="J24" s="11">
        <v>334.804228</v>
      </c>
      <c r="K24" s="11">
        <v>17.781716</v>
      </c>
      <c r="L24" s="11">
        <v>36.414448</v>
      </c>
      <c r="M24" s="11">
        <v>2.538233</v>
      </c>
      <c r="N24" s="11">
        <v>123.518135</v>
      </c>
      <c r="O24" s="11">
        <v>95.443449</v>
      </c>
      <c r="P24" s="11">
        <v>8999.381029</v>
      </c>
      <c r="Q24" s="11">
        <v>151.206236</v>
      </c>
      <c r="R24" s="11">
        <v>9150.587265</v>
      </c>
      <c r="S24" s="15"/>
      <c r="T24" s="15"/>
      <c r="U24" s="15"/>
      <c r="V24" s="15"/>
      <c r="W24" s="15"/>
      <c r="X24" s="15"/>
      <c r="Y24" s="15"/>
      <c r="Z24" s="15"/>
    </row>
    <row r="25" ht="13.5" customHeight="1">
      <c r="A25" s="7">
        <v>2003.0</v>
      </c>
      <c r="B25" s="10" t="s">
        <v>39</v>
      </c>
      <c r="C25" s="11">
        <v>533.617451</v>
      </c>
      <c r="D25" s="11">
        <v>1222.878444</v>
      </c>
      <c r="E25" s="11">
        <v>1756.495895</v>
      </c>
      <c r="F25" s="11">
        <v>799.762059</v>
      </c>
      <c r="G25" s="11">
        <v>1615.993185</v>
      </c>
      <c r="H25" s="11">
        <v>3401.611306</v>
      </c>
      <c r="I25" s="11">
        <v>250.893063</v>
      </c>
      <c r="J25" s="11">
        <v>241.322959</v>
      </c>
      <c r="K25" s="11">
        <v>19.003434</v>
      </c>
      <c r="L25" s="11">
        <v>38.634746</v>
      </c>
      <c r="M25" s="11">
        <v>1.167437</v>
      </c>
      <c r="N25" s="11">
        <v>137.5371</v>
      </c>
      <c r="O25" s="11">
        <v>99.055659</v>
      </c>
      <c r="P25" s="11">
        <v>8361.476843</v>
      </c>
      <c r="Q25" s="11">
        <v>164.801168</v>
      </c>
      <c r="R25" s="11">
        <v>8526.278011</v>
      </c>
      <c r="S25" s="15"/>
      <c r="T25" s="15"/>
      <c r="U25" s="15"/>
      <c r="V25" s="15"/>
      <c r="W25" s="15"/>
      <c r="X25" s="15"/>
      <c r="Y25" s="15"/>
      <c r="Z25" s="15"/>
    </row>
    <row r="26" ht="13.5" customHeight="1">
      <c r="A26" s="7">
        <v>2004.0</v>
      </c>
      <c r="B26" s="10" t="s">
        <v>28</v>
      </c>
      <c r="C26" s="11">
        <v>547.190106</v>
      </c>
      <c r="D26" s="11">
        <v>1207.822933</v>
      </c>
      <c r="E26" s="11">
        <v>1755.013039</v>
      </c>
      <c r="F26" s="11">
        <v>794.73033646</v>
      </c>
      <c r="G26" s="11">
        <v>1562.179978</v>
      </c>
      <c r="H26" s="11">
        <v>3446.680219</v>
      </c>
      <c r="I26" s="11">
        <v>271.667465</v>
      </c>
      <c r="J26" s="11">
        <v>273.677472</v>
      </c>
      <c r="K26" s="11">
        <v>27.698104</v>
      </c>
      <c r="L26" s="11">
        <v>34.728061</v>
      </c>
      <c r="M26" s="11">
        <v>3.10448</v>
      </c>
      <c r="N26" s="11">
        <v>157.576253</v>
      </c>
      <c r="O26" s="11">
        <v>98.967957</v>
      </c>
      <c r="P26" s="11">
        <v>8426.02336446</v>
      </c>
      <c r="Q26" s="11">
        <v>143.530598</v>
      </c>
      <c r="R26" s="11">
        <v>8569.55396246</v>
      </c>
      <c r="S26" s="15"/>
      <c r="T26" s="15"/>
      <c r="U26" s="15"/>
      <c r="V26" s="15"/>
      <c r="W26" s="15"/>
      <c r="X26" s="15"/>
      <c r="Y26" s="15"/>
      <c r="Z26" s="15"/>
    </row>
    <row r="27" ht="13.5" customHeight="1">
      <c r="A27" s="7">
        <v>2004.0</v>
      </c>
      <c r="B27" s="10" t="s">
        <v>29</v>
      </c>
      <c r="C27" s="11">
        <v>523.790884</v>
      </c>
      <c r="D27" s="11">
        <v>1190.914675</v>
      </c>
      <c r="E27" s="11">
        <v>1714.705559</v>
      </c>
      <c r="F27" s="11">
        <v>790.586456</v>
      </c>
      <c r="G27" s="11">
        <v>1537.362753</v>
      </c>
      <c r="H27" s="11">
        <v>3633.863459</v>
      </c>
      <c r="I27" s="11">
        <v>256.780186</v>
      </c>
      <c r="J27" s="11">
        <v>280.41625</v>
      </c>
      <c r="K27" s="11">
        <v>25.495165</v>
      </c>
      <c r="L27" s="11">
        <v>38.280023</v>
      </c>
      <c r="M27" s="11">
        <v>0.121565</v>
      </c>
      <c r="N27" s="11">
        <v>143.072429</v>
      </c>
      <c r="O27" s="11">
        <v>98.16387</v>
      </c>
      <c r="P27" s="11">
        <v>8518.847715</v>
      </c>
      <c r="Q27" s="11">
        <v>155.30722534</v>
      </c>
      <c r="R27" s="11">
        <v>8674.15494034</v>
      </c>
      <c r="S27" s="15"/>
      <c r="T27" s="15"/>
      <c r="U27" s="15"/>
      <c r="V27" s="15"/>
      <c r="W27" s="15"/>
      <c r="X27" s="15"/>
      <c r="Y27" s="15"/>
      <c r="Z27" s="15"/>
    </row>
    <row r="28" ht="13.5" customHeight="1">
      <c r="A28" s="7">
        <v>2004.0</v>
      </c>
      <c r="B28" s="10" t="s">
        <v>30</v>
      </c>
      <c r="C28" s="11">
        <v>641.263768</v>
      </c>
      <c r="D28" s="11">
        <v>1453.126804</v>
      </c>
      <c r="E28" s="11">
        <v>2094.390572</v>
      </c>
      <c r="F28" s="11">
        <v>930.870654</v>
      </c>
      <c r="G28" s="11">
        <v>1745.18886084</v>
      </c>
      <c r="H28" s="11">
        <v>3964.52415</v>
      </c>
      <c r="I28" s="11">
        <v>298.185644</v>
      </c>
      <c r="J28" s="11">
        <v>314.914573</v>
      </c>
      <c r="K28" s="11">
        <v>33.288955</v>
      </c>
      <c r="L28" s="11">
        <v>41.189165</v>
      </c>
      <c r="M28" s="11">
        <v>0.967416</v>
      </c>
      <c r="N28" s="11">
        <v>150.322505</v>
      </c>
      <c r="O28" s="11">
        <v>99.630698</v>
      </c>
      <c r="P28" s="11">
        <v>9673.47319284</v>
      </c>
      <c r="Q28" s="11">
        <v>159.101138</v>
      </c>
      <c r="R28" s="11">
        <v>9832.57433084</v>
      </c>
      <c r="S28" s="15"/>
      <c r="T28" s="15"/>
      <c r="U28" s="15"/>
      <c r="V28" s="15"/>
      <c r="W28" s="15"/>
      <c r="X28" s="15"/>
      <c r="Y28" s="15"/>
      <c r="Z28" s="15"/>
    </row>
    <row r="29" ht="13.5" customHeight="1">
      <c r="A29" s="7">
        <v>2004.0</v>
      </c>
      <c r="B29" s="10" t="s">
        <v>31</v>
      </c>
      <c r="C29" s="11">
        <v>714.534384</v>
      </c>
      <c r="D29" s="11">
        <v>1639.97337</v>
      </c>
      <c r="E29" s="11">
        <v>2354.507754</v>
      </c>
      <c r="F29" s="11">
        <v>983.541366</v>
      </c>
      <c r="G29" s="11">
        <v>1639.838183</v>
      </c>
      <c r="H29" s="11">
        <v>3659.73331</v>
      </c>
      <c r="I29" s="11">
        <v>317.786827</v>
      </c>
      <c r="J29" s="11">
        <v>320.117339</v>
      </c>
      <c r="K29" s="11">
        <v>29.415242</v>
      </c>
      <c r="L29" s="11">
        <v>40.777789</v>
      </c>
      <c r="M29" s="11">
        <v>6.987015</v>
      </c>
      <c r="N29" s="11">
        <v>140.968925</v>
      </c>
      <c r="O29" s="11">
        <v>98.54825</v>
      </c>
      <c r="P29" s="11">
        <v>9592.222</v>
      </c>
      <c r="Q29" s="11">
        <v>138.46583</v>
      </c>
      <c r="R29" s="11">
        <v>9730.68783</v>
      </c>
      <c r="S29" s="15"/>
      <c r="T29" s="15"/>
      <c r="U29" s="15"/>
      <c r="V29" s="15"/>
      <c r="W29" s="15"/>
      <c r="X29" s="15"/>
      <c r="Y29" s="15"/>
      <c r="Z29" s="15"/>
    </row>
    <row r="30" ht="13.5" customHeight="1">
      <c r="A30" s="7">
        <v>2004.0</v>
      </c>
      <c r="B30" s="10" t="s">
        <v>32</v>
      </c>
      <c r="C30" s="11">
        <v>703.079885</v>
      </c>
      <c r="D30" s="11">
        <v>1594.646613</v>
      </c>
      <c r="E30" s="11">
        <v>2297.726498</v>
      </c>
      <c r="F30" s="11">
        <v>990.489011</v>
      </c>
      <c r="G30" s="11">
        <v>1819.069548</v>
      </c>
      <c r="H30" s="11">
        <v>3975.556576</v>
      </c>
      <c r="I30" s="11">
        <v>305.63912</v>
      </c>
      <c r="J30" s="11">
        <v>326.183651</v>
      </c>
      <c r="K30" s="11">
        <v>16.238015</v>
      </c>
      <c r="L30" s="11">
        <v>42.871768</v>
      </c>
      <c r="M30" s="11">
        <v>2.026649</v>
      </c>
      <c r="N30" s="11">
        <v>141.11256</v>
      </c>
      <c r="O30" s="11">
        <v>98.757508</v>
      </c>
      <c r="P30" s="11">
        <v>10015.670904</v>
      </c>
      <c r="Q30" s="11">
        <v>154.891047</v>
      </c>
      <c r="R30" s="11">
        <v>10170.561951</v>
      </c>
      <c r="S30" s="15"/>
      <c r="T30" s="15"/>
      <c r="U30" s="15"/>
      <c r="V30" s="15"/>
      <c r="W30" s="15"/>
      <c r="X30" s="15"/>
      <c r="Y30" s="15"/>
      <c r="Z30" s="15"/>
    </row>
    <row r="31" ht="13.5" customHeight="1">
      <c r="A31" s="7">
        <v>2004.0</v>
      </c>
      <c r="B31" s="10" t="s">
        <v>33</v>
      </c>
      <c r="C31" s="11">
        <v>617.655089</v>
      </c>
      <c r="D31" s="11">
        <v>1471.072958</v>
      </c>
      <c r="E31" s="11">
        <v>2088.728047</v>
      </c>
      <c r="F31" s="11">
        <v>934.301518</v>
      </c>
      <c r="G31" s="11">
        <v>1680.575203</v>
      </c>
      <c r="H31" s="11">
        <v>3873.24145</v>
      </c>
      <c r="I31" s="11">
        <v>274.254984</v>
      </c>
      <c r="J31" s="11">
        <v>346.461176</v>
      </c>
      <c r="K31" s="11">
        <v>10.102518</v>
      </c>
      <c r="L31" s="11">
        <v>40.880217</v>
      </c>
      <c r="M31" s="11">
        <v>1.704784</v>
      </c>
      <c r="N31" s="11">
        <v>144.799935</v>
      </c>
      <c r="O31" s="11">
        <v>97.605021</v>
      </c>
      <c r="P31" s="11">
        <v>9492.654853</v>
      </c>
      <c r="Q31" s="11">
        <v>164.084975</v>
      </c>
      <c r="R31" s="11">
        <v>9656.739828</v>
      </c>
      <c r="S31" s="15"/>
      <c r="T31" s="15"/>
      <c r="U31" s="15"/>
      <c r="V31" s="15"/>
      <c r="W31" s="15"/>
      <c r="X31" s="15"/>
      <c r="Y31" s="15"/>
      <c r="Z31" s="15"/>
    </row>
    <row r="32" ht="13.5" customHeight="1">
      <c r="A32" s="7">
        <v>2004.0</v>
      </c>
      <c r="B32" s="10" t="s">
        <v>34</v>
      </c>
      <c r="C32" s="11">
        <v>606.080972</v>
      </c>
      <c r="D32" s="11">
        <v>1525.010058</v>
      </c>
      <c r="E32" s="11">
        <v>2131.09103</v>
      </c>
      <c r="F32" s="11">
        <v>949.259557</v>
      </c>
      <c r="G32" s="11">
        <v>1783.920791</v>
      </c>
      <c r="H32" s="11">
        <v>3997.505079</v>
      </c>
      <c r="I32" s="11">
        <v>300.970679</v>
      </c>
      <c r="J32" s="11">
        <v>340.566135</v>
      </c>
      <c r="K32" s="11">
        <v>20.921656</v>
      </c>
      <c r="L32" s="11">
        <v>42.975975</v>
      </c>
      <c r="M32" s="11">
        <v>4.923708</v>
      </c>
      <c r="N32" s="11">
        <v>156.549451</v>
      </c>
      <c r="O32" s="11">
        <v>99.005148</v>
      </c>
      <c r="P32" s="11">
        <v>9827.689209</v>
      </c>
      <c r="Q32" s="11">
        <v>173.39355</v>
      </c>
      <c r="R32" s="11">
        <v>10001.082759</v>
      </c>
      <c r="S32" s="15"/>
      <c r="T32" s="15"/>
      <c r="U32" s="15"/>
      <c r="V32" s="15"/>
      <c r="W32" s="15"/>
      <c r="X32" s="15"/>
      <c r="Y32" s="15"/>
      <c r="Z32" s="15"/>
    </row>
    <row r="33" ht="13.5" customHeight="1">
      <c r="A33" s="7">
        <v>2004.0</v>
      </c>
      <c r="B33" s="10" t="s">
        <v>35</v>
      </c>
      <c r="C33" s="11">
        <v>598.856976</v>
      </c>
      <c r="D33" s="11">
        <v>1496.097627</v>
      </c>
      <c r="E33" s="11">
        <v>2094.954603</v>
      </c>
      <c r="F33" s="11">
        <v>931.747097</v>
      </c>
      <c r="G33" s="11">
        <v>1724.30204</v>
      </c>
      <c r="H33" s="11">
        <v>3990.149374</v>
      </c>
      <c r="I33" s="11">
        <v>300.438598</v>
      </c>
      <c r="J33" s="11">
        <v>339.519901</v>
      </c>
      <c r="K33" s="11">
        <v>7.716441</v>
      </c>
      <c r="L33" s="11">
        <v>41.083686</v>
      </c>
      <c r="M33" s="11">
        <v>3.286998</v>
      </c>
      <c r="N33" s="11">
        <v>132.119565</v>
      </c>
      <c r="O33" s="11">
        <v>99.247854</v>
      </c>
      <c r="P33" s="11">
        <v>9664.566157</v>
      </c>
      <c r="Q33" s="11">
        <v>158.853104</v>
      </c>
      <c r="R33" s="11">
        <v>9823.419261</v>
      </c>
      <c r="S33" s="15"/>
      <c r="T33" s="15"/>
      <c r="U33" s="15"/>
      <c r="V33" s="15"/>
      <c r="W33" s="15"/>
      <c r="X33" s="15"/>
      <c r="Y33" s="15"/>
      <c r="Z33" s="15"/>
    </row>
    <row r="34" ht="13.5" customHeight="1">
      <c r="A34" s="7">
        <v>2004.0</v>
      </c>
      <c r="B34" s="10" t="s">
        <v>36</v>
      </c>
      <c r="C34" s="11">
        <v>609.152888</v>
      </c>
      <c r="D34" s="11">
        <v>1475.789099</v>
      </c>
      <c r="E34" s="11">
        <v>2084.941987</v>
      </c>
      <c r="F34" s="11">
        <v>941.584914</v>
      </c>
      <c r="G34" s="11">
        <v>1670.460823</v>
      </c>
      <c r="H34" s="11">
        <v>4032.739593</v>
      </c>
      <c r="I34" s="11">
        <v>280.455676</v>
      </c>
      <c r="J34" s="11">
        <v>347.969974</v>
      </c>
      <c r="K34" s="11">
        <v>10.976238</v>
      </c>
      <c r="L34" s="11">
        <v>44.808542</v>
      </c>
      <c r="M34" s="11">
        <v>6.754593</v>
      </c>
      <c r="N34" s="11">
        <v>124.904596</v>
      </c>
      <c r="O34" s="11">
        <v>98.586316</v>
      </c>
      <c r="P34" s="11">
        <v>9644.183252</v>
      </c>
      <c r="Q34" s="11">
        <v>161.744019</v>
      </c>
      <c r="R34" s="11">
        <v>9805.927271</v>
      </c>
      <c r="S34" s="15"/>
      <c r="T34" s="15"/>
      <c r="U34" s="15"/>
      <c r="V34" s="15"/>
      <c r="W34" s="15"/>
      <c r="X34" s="15"/>
      <c r="Y34" s="15"/>
      <c r="Z34" s="15"/>
    </row>
    <row r="35" ht="13.5" customHeight="1">
      <c r="A35" s="7">
        <v>2004.0</v>
      </c>
      <c r="B35" s="10" t="s">
        <v>37</v>
      </c>
      <c r="C35" s="11">
        <v>604.021322</v>
      </c>
      <c r="D35" s="11">
        <v>1487.859721</v>
      </c>
      <c r="E35" s="11">
        <v>2091.881043</v>
      </c>
      <c r="F35" s="11">
        <v>961.437491</v>
      </c>
      <c r="G35" s="11">
        <v>1700.697488</v>
      </c>
      <c r="H35" s="11">
        <v>4154.745484</v>
      </c>
      <c r="I35" s="11">
        <v>294.404538</v>
      </c>
      <c r="J35" s="11">
        <v>322.45912</v>
      </c>
      <c r="K35" s="11">
        <v>24.203817</v>
      </c>
      <c r="L35" s="11">
        <v>43.388266</v>
      </c>
      <c r="M35" s="11">
        <v>4.612551</v>
      </c>
      <c r="N35" s="11">
        <v>180.457416</v>
      </c>
      <c r="O35" s="11">
        <v>99.428133</v>
      </c>
      <c r="P35" s="11">
        <v>9877.715347</v>
      </c>
      <c r="Q35" s="11">
        <v>165.014088</v>
      </c>
      <c r="R35" s="11">
        <v>10042.729435</v>
      </c>
      <c r="S35" s="15"/>
      <c r="T35" s="15"/>
      <c r="U35" s="15"/>
      <c r="V35" s="15"/>
      <c r="W35" s="15"/>
      <c r="X35" s="15"/>
      <c r="Y35" s="15"/>
      <c r="Z35" s="15"/>
    </row>
    <row r="36" ht="13.5" customHeight="1">
      <c r="A36" s="7">
        <v>2004.0</v>
      </c>
      <c r="B36" s="10" t="s">
        <v>38</v>
      </c>
      <c r="C36" s="11">
        <v>594.927249</v>
      </c>
      <c r="D36" s="11">
        <v>1468.302742</v>
      </c>
      <c r="E36" s="11">
        <v>2063.229991</v>
      </c>
      <c r="F36" s="11">
        <v>958.806118</v>
      </c>
      <c r="G36" s="11">
        <v>1671.923895</v>
      </c>
      <c r="H36" s="11">
        <v>3967.54326</v>
      </c>
      <c r="I36" s="11">
        <v>292.076713</v>
      </c>
      <c r="J36" s="11">
        <v>319.741012</v>
      </c>
      <c r="K36" s="11">
        <v>22.970197</v>
      </c>
      <c r="L36" s="11">
        <v>44.055683</v>
      </c>
      <c r="M36" s="11">
        <v>5.722716</v>
      </c>
      <c r="N36" s="11">
        <v>161.98836</v>
      </c>
      <c r="O36" s="11">
        <v>97.769025</v>
      </c>
      <c r="P36" s="11">
        <v>9605.82697</v>
      </c>
      <c r="Q36" s="11">
        <v>126.624817</v>
      </c>
      <c r="R36" s="11">
        <v>9732.451787</v>
      </c>
      <c r="S36" s="15"/>
      <c r="T36" s="15"/>
      <c r="U36" s="15"/>
      <c r="V36" s="15"/>
      <c r="W36" s="15"/>
      <c r="X36" s="15"/>
      <c r="Y36" s="15"/>
      <c r="Z36" s="15"/>
    </row>
    <row r="37" ht="13.5" customHeight="1">
      <c r="A37" s="7">
        <v>2004.0</v>
      </c>
      <c r="B37" s="10" t="s">
        <v>39</v>
      </c>
      <c r="C37" s="11">
        <v>550.540105</v>
      </c>
      <c r="D37" s="11">
        <v>1216.612657</v>
      </c>
      <c r="E37" s="11">
        <v>1767.152762</v>
      </c>
      <c r="F37" s="11">
        <v>865.92137</v>
      </c>
      <c r="G37" s="11">
        <v>1571.561021</v>
      </c>
      <c r="H37" s="11">
        <v>3800.8564</v>
      </c>
      <c r="I37" s="11">
        <v>266.791258</v>
      </c>
      <c r="J37" s="11">
        <v>282.446278</v>
      </c>
      <c r="K37" s="11">
        <v>21.73577</v>
      </c>
      <c r="L37" s="11">
        <v>40.248162</v>
      </c>
      <c r="M37" s="11">
        <v>1.567188</v>
      </c>
      <c r="N37" s="11">
        <v>184.079236</v>
      </c>
      <c r="O37" s="11">
        <v>98.378394</v>
      </c>
      <c r="P37" s="11">
        <v>8900.737839</v>
      </c>
      <c r="Q37" s="11">
        <v>160.48904</v>
      </c>
      <c r="R37" s="11">
        <v>9061.226879</v>
      </c>
      <c r="S37" s="15"/>
      <c r="T37" s="15"/>
      <c r="U37" s="15"/>
      <c r="V37" s="15"/>
      <c r="W37" s="15"/>
      <c r="X37" s="15"/>
      <c r="Y37" s="15"/>
      <c r="Z37" s="15"/>
    </row>
    <row r="38" ht="13.5" customHeight="1">
      <c r="A38" s="7">
        <v>2005.0</v>
      </c>
      <c r="B38" s="10" t="s">
        <v>28</v>
      </c>
      <c r="C38" s="11">
        <v>548.597109</v>
      </c>
      <c r="D38" s="11">
        <v>1209.535996</v>
      </c>
      <c r="E38" s="11">
        <v>1758.133105</v>
      </c>
      <c r="F38" s="11">
        <v>855.129106</v>
      </c>
      <c r="G38" s="11">
        <v>1529.541441</v>
      </c>
      <c r="H38" s="11">
        <v>3892.322772</v>
      </c>
      <c r="I38" s="11">
        <v>257.169118</v>
      </c>
      <c r="J38" s="11">
        <v>270.918216</v>
      </c>
      <c r="K38" s="11">
        <v>29.310106</v>
      </c>
      <c r="L38" s="11">
        <v>40.222976</v>
      </c>
      <c r="M38" s="11">
        <v>8.728846</v>
      </c>
      <c r="N38" s="11">
        <v>187.633875</v>
      </c>
      <c r="O38" s="11">
        <v>109.007609</v>
      </c>
      <c r="P38" s="11">
        <v>8938.11717</v>
      </c>
      <c r="Q38" s="11">
        <v>153.530179</v>
      </c>
      <c r="R38" s="11">
        <v>9091.647349</v>
      </c>
      <c r="S38" s="15"/>
      <c r="T38" s="15"/>
      <c r="U38" s="15"/>
      <c r="V38" s="15"/>
      <c r="W38" s="15"/>
      <c r="X38" s="15"/>
      <c r="Y38" s="15"/>
      <c r="Z38" s="15"/>
    </row>
    <row r="39" ht="13.5" customHeight="1">
      <c r="A39" s="7">
        <v>2005.0</v>
      </c>
      <c r="B39" s="10" t="s">
        <v>29</v>
      </c>
      <c r="C39" s="11">
        <v>575.827701</v>
      </c>
      <c r="D39" s="11">
        <v>1349.295817</v>
      </c>
      <c r="E39" s="11">
        <v>1925.123518</v>
      </c>
      <c r="F39" s="11">
        <v>920.302917</v>
      </c>
      <c r="G39" s="11">
        <v>1569.520365</v>
      </c>
      <c r="H39" s="11">
        <v>3791.256087</v>
      </c>
      <c r="I39" s="11">
        <v>278.733308</v>
      </c>
      <c r="J39" s="11">
        <v>303.927074</v>
      </c>
      <c r="K39" s="11">
        <v>32.946426</v>
      </c>
      <c r="L39" s="11">
        <v>44.537263</v>
      </c>
      <c r="M39" s="11">
        <v>5.761752</v>
      </c>
      <c r="N39" s="11">
        <v>158.272169</v>
      </c>
      <c r="O39" s="11">
        <v>97.472907</v>
      </c>
      <c r="P39" s="11">
        <v>9127.853786</v>
      </c>
      <c r="Q39" s="11">
        <v>152.040642</v>
      </c>
      <c r="R39" s="11">
        <v>9279.894428</v>
      </c>
      <c r="S39" s="15"/>
      <c r="T39" s="15"/>
      <c r="U39" s="15"/>
      <c r="V39" s="15"/>
      <c r="W39" s="15"/>
      <c r="X39" s="15"/>
      <c r="Y39" s="15"/>
      <c r="Z39" s="15"/>
    </row>
    <row r="40" ht="13.5" customHeight="1">
      <c r="A40" s="7">
        <v>2005.0</v>
      </c>
      <c r="B40" s="10" t="s">
        <v>30</v>
      </c>
      <c r="C40" s="11">
        <v>654.415432</v>
      </c>
      <c r="D40" s="11">
        <v>1474.521291</v>
      </c>
      <c r="E40" s="11">
        <v>2128.936723</v>
      </c>
      <c r="F40" s="11">
        <v>1003.356064</v>
      </c>
      <c r="G40" s="11">
        <v>1813.44673</v>
      </c>
      <c r="H40" s="11">
        <v>4383.273519</v>
      </c>
      <c r="I40" s="11">
        <v>296.645626</v>
      </c>
      <c r="J40" s="11">
        <v>327.1079</v>
      </c>
      <c r="K40" s="11">
        <v>36.097487</v>
      </c>
      <c r="L40" s="11">
        <v>46.054124</v>
      </c>
      <c r="M40" s="11">
        <v>2.167399</v>
      </c>
      <c r="N40" s="11">
        <v>194.876249</v>
      </c>
      <c r="O40" s="11">
        <v>103.245262</v>
      </c>
      <c r="P40" s="11">
        <v>10335.207083</v>
      </c>
      <c r="Q40" s="11">
        <v>178.885767</v>
      </c>
      <c r="R40" s="11">
        <v>10514.09285</v>
      </c>
      <c r="S40" s="15"/>
      <c r="T40" s="15"/>
      <c r="U40" s="15"/>
      <c r="V40" s="15"/>
      <c r="W40" s="15"/>
      <c r="X40" s="15"/>
      <c r="Y40" s="15"/>
      <c r="Z40" s="15"/>
    </row>
    <row r="41" ht="13.5" customHeight="1">
      <c r="A41" s="7">
        <v>2005.0</v>
      </c>
      <c r="B41" s="10" t="s">
        <v>31</v>
      </c>
      <c r="C41" s="11">
        <v>715.330834</v>
      </c>
      <c r="D41" s="11">
        <v>1638.933928</v>
      </c>
      <c r="E41" s="11">
        <v>2354.264762</v>
      </c>
      <c r="F41" s="11">
        <v>1044.451135</v>
      </c>
      <c r="G41" s="11">
        <v>1671.360865</v>
      </c>
      <c r="H41" s="11">
        <v>3943.999693</v>
      </c>
      <c r="I41" s="11">
        <v>324.144885</v>
      </c>
      <c r="J41" s="11">
        <v>305.772652</v>
      </c>
      <c r="K41" s="11">
        <v>23.87323</v>
      </c>
      <c r="L41" s="11">
        <v>44.681087</v>
      </c>
      <c r="M41" s="11">
        <v>9.845523</v>
      </c>
      <c r="N41" s="11">
        <v>153.532542</v>
      </c>
      <c r="O41" s="11">
        <v>104.866872</v>
      </c>
      <c r="P41" s="11">
        <v>9980.793246</v>
      </c>
      <c r="Q41" s="11">
        <v>164.594693</v>
      </c>
      <c r="R41" s="11">
        <v>10145.387939</v>
      </c>
      <c r="S41" s="15"/>
      <c r="T41" s="15"/>
      <c r="U41" s="15"/>
      <c r="V41" s="15"/>
      <c r="W41" s="15"/>
      <c r="X41" s="15"/>
      <c r="Y41" s="15"/>
      <c r="Z41" s="15"/>
    </row>
    <row r="42" ht="13.5" customHeight="1">
      <c r="A42" s="7">
        <v>2005.0</v>
      </c>
      <c r="B42" s="10" t="s">
        <v>32</v>
      </c>
      <c r="C42" s="11">
        <v>745.582235</v>
      </c>
      <c r="D42" s="11">
        <v>1749.554933</v>
      </c>
      <c r="E42" s="11">
        <v>2495.137168</v>
      </c>
      <c r="F42" s="11">
        <v>1119.783731</v>
      </c>
      <c r="G42" s="11">
        <v>1864.719363</v>
      </c>
      <c r="H42" s="11">
        <v>4347.215487</v>
      </c>
      <c r="I42" s="11">
        <v>317.346747</v>
      </c>
      <c r="J42" s="11">
        <v>346.099453</v>
      </c>
      <c r="K42" s="11">
        <v>21.929536</v>
      </c>
      <c r="L42" s="11">
        <v>48.42922</v>
      </c>
      <c r="M42" s="11">
        <v>2.513571</v>
      </c>
      <c r="N42" s="11">
        <v>185.281307</v>
      </c>
      <c r="O42" s="11">
        <v>104.083275</v>
      </c>
      <c r="P42" s="11">
        <v>10852.538858</v>
      </c>
      <c r="Q42" s="11">
        <v>161.693173</v>
      </c>
      <c r="R42" s="11">
        <v>11014.232031</v>
      </c>
      <c r="S42" s="15"/>
      <c r="T42" s="15"/>
      <c r="U42" s="15"/>
      <c r="V42" s="15"/>
      <c r="W42" s="15"/>
      <c r="X42" s="15"/>
      <c r="Y42" s="15"/>
      <c r="Z42" s="15"/>
    </row>
    <row r="43" ht="13.5" customHeight="1">
      <c r="A43" s="7">
        <v>2005.0</v>
      </c>
      <c r="B43" s="10" t="s">
        <v>33</v>
      </c>
      <c r="C43" s="11">
        <v>656.512672</v>
      </c>
      <c r="D43" s="11">
        <v>1624.51021</v>
      </c>
      <c r="E43" s="11">
        <v>2281.022882</v>
      </c>
      <c r="F43" s="11">
        <v>1062.765867</v>
      </c>
      <c r="G43" s="11">
        <v>1833.313762</v>
      </c>
      <c r="H43" s="11">
        <v>4225.484892</v>
      </c>
      <c r="I43" s="11">
        <v>302.507433</v>
      </c>
      <c r="J43" s="11">
        <v>360.938337</v>
      </c>
      <c r="K43" s="11">
        <v>16.69163</v>
      </c>
      <c r="L43" s="11">
        <v>46.795153</v>
      </c>
      <c r="M43" s="11">
        <v>2.781869</v>
      </c>
      <c r="N43" s="11">
        <v>172.882413</v>
      </c>
      <c r="O43" s="11">
        <v>103.815814</v>
      </c>
      <c r="P43" s="11">
        <v>10409.000052</v>
      </c>
      <c r="Q43" s="11">
        <v>173.311869</v>
      </c>
      <c r="R43" s="11">
        <v>10582.311921</v>
      </c>
      <c r="S43" s="15"/>
      <c r="T43" s="15"/>
      <c r="U43" s="15"/>
      <c r="V43" s="15"/>
      <c r="W43" s="15"/>
      <c r="X43" s="15"/>
      <c r="Y43" s="15"/>
      <c r="Z43" s="15"/>
    </row>
    <row r="44" ht="13.5" customHeight="1">
      <c r="A44" s="7">
        <v>2005.0</v>
      </c>
      <c r="B44" s="10" t="s">
        <v>34</v>
      </c>
      <c r="C44" s="11">
        <v>620.200205</v>
      </c>
      <c r="D44" s="11">
        <v>1568.409722</v>
      </c>
      <c r="E44" s="11">
        <v>2188.609927</v>
      </c>
      <c r="F44" s="11">
        <v>1022.285473</v>
      </c>
      <c r="G44" s="11">
        <v>1788.004739</v>
      </c>
      <c r="H44" s="11">
        <v>4163.691352</v>
      </c>
      <c r="I44" s="11">
        <v>304.859916</v>
      </c>
      <c r="J44" s="11">
        <v>340.800531</v>
      </c>
      <c r="K44" s="11">
        <v>19.397872</v>
      </c>
      <c r="L44" s="11">
        <v>45.921694</v>
      </c>
      <c r="M44" s="11">
        <v>1.67609</v>
      </c>
      <c r="N44" s="11">
        <v>173.619146</v>
      </c>
      <c r="O44" s="11">
        <v>103.318574</v>
      </c>
      <c r="P44" s="11">
        <v>10152.185314</v>
      </c>
      <c r="Q44" s="11">
        <v>172.277568</v>
      </c>
      <c r="R44" s="11">
        <v>10324.462882</v>
      </c>
      <c r="S44" s="15"/>
      <c r="T44" s="15"/>
      <c r="U44" s="15"/>
      <c r="V44" s="15"/>
      <c r="W44" s="15"/>
      <c r="X44" s="15"/>
      <c r="Y44" s="15"/>
      <c r="Z44" s="15"/>
    </row>
    <row r="45" ht="13.5" customHeight="1">
      <c r="A45" s="7">
        <v>2005.0</v>
      </c>
      <c r="B45" s="10" t="s">
        <v>35</v>
      </c>
      <c r="C45" s="11">
        <v>600.520085</v>
      </c>
      <c r="D45" s="11">
        <v>1542.654341</v>
      </c>
      <c r="E45" s="11">
        <v>2143.174426</v>
      </c>
      <c r="F45" s="11">
        <v>1003.707096</v>
      </c>
      <c r="G45" s="11">
        <v>1780.888871</v>
      </c>
      <c r="H45" s="11">
        <v>4184.764275</v>
      </c>
      <c r="I45" s="11">
        <v>310.221809</v>
      </c>
      <c r="J45" s="11">
        <v>333.946555</v>
      </c>
      <c r="K45" s="11">
        <v>18.296106</v>
      </c>
      <c r="L45" s="11">
        <v>46.635762</v>
      </c>
      <c r="M45" s="11">
        <v>2.218465</v>
      </c>
      <c r="N45" s="11">
        <v>167.791402</v>
      </c>
      <c r="O45" s="11">
        <v>104.191097</v>
      </c>
      <c r="P45" s="11">
        <v>10095.835864</v>
      </c>
      <c r="Q45" s="11">
        <v>163.430482</v>
      </c>
      <c r="R45" s="11">
        <v>10259.266346</v>
      </c>
      <c r="S45" s="15"/>
      <c r="T45" s="15"/>
      <c r="U45" s="15"/>
      <c r="V45" s="15"/>
      <c r="W45" s="15"/>
      <c r="X45" s="15"/>
      <c r="Y45" s="15"/>
      <c r="Z45" s="15"/>
    </row>
    <row r="46" ht="13.5" customHeight="1">
      <c r="A46" s="7">
        <v>2005.0</v>
      </c>
      <c r="B46" s="10" t="s">
        <v>36</v>
      </c>
      <c r="C46" s="11">
        <v>598.814994</v>
      </c>
      <c r="D46" s="11">
        <v>1539.519437</v>
      </c>
      <c r="E46" s="11">
        <v>2138.334431</v>
      </c>
      <c r="F46" s="11">
        <v>1001.279619</v>
      </c>
      <c r="G46" s="11">
        <v>1781.24941</v>
      </c>
      <c r="H46" s="11">
        <v>4143.19558</v>
      </c>
      <c r="I46" s="11">
        <v>293.618634</v>
      </c>
      <c r="J46" s="11">
        <v>359.517157</v>
      </c>
      <c r="K46" s="11">
        <v>10.465815</v>
      </c>
      <c r="L46" s="11">
        <v>47.543382</v>
      </c>
      <c r="M46" s="11">
        <v>5.996337</v>
      </c>
      <c r="N46" s="11">
        <v>174.785415</v>
      </c>
      <c r="O46" s="11">
        <v>105.05958</v>
      </c>
      <c r="P46" s="11">
        <v>10061.04536</v>
      </c>
      <c r="Q46" s="11">
        <v>153.607959</v>
      </c>
      <c r="R46" s="11">
        <v>10214.653319</v>
      </c>
      <c r="S46" s="15"/>
      <c r="T46" s="15"/>
      <c r="U46" s="15"/>
      <c r="V46" s="15"/>
      <c r="W46" s="15"/>
      <c r="X46" s="15"/>
      <c r="Y46" s="15"/>
      <c r="Z46" s="15"/>
    </row>
    <row r="47" ht="13.5" customHeight="1">
      <c r="A47" s="7">
        <v>2005.0</v>
      </c>
      <c r="B47" s="10" t="s">
        <v>37</v>
      </c>
      <c r="C47" s="11">
        <v>625.861334</v>
      </c>
      <c r="D47" s="11">
        <v>1550.171642</v>
      </c>
      <c r="E47" s="11">
        <v>2176.032976</v>
      </c>
      <c r="F47" s="11">
        <v>1009.967943</v>
      </c>
      <c r="G47" s="11">
        <v>1803.409553</v>
      </c>
      <c r="H47" s="11">
        <v>4275.091059</v>
      </c>
      <c r="I47" s="11">
        <v>297.544783</v>
      </c>
      <c r="J47" s="11">
        <v>314.650123</v>
      </c>
      <c r="K47" s="11">
        <v>13.376761</v>
      </c>
      <c r="L47" s="11">
        <v>48.981196</v>
      </c>
      <c r="M47" s="11">
        <v>3.285166</v>
      </c>
      <c r="N47" s="11">
        <v>177.268309</v>
      </c>
      <c r="O47" s="11">
        <v>110.257575</v>
      </c>
      <c r="P47" s="11">
        <v>10229.865444</v>
      </c>
      <c r="Q47" s="11">
        <v>156.629277</v>
      </c>
      <c r="R47" s="11">
        <v>10386.494721</v>
      </c>
      <c r="S47" s="15"/>
      <c r="T47" s="15"/>
      <c r="U47" s="15"/>
      <c r="V47" s="15"/>
      <c r="W47" s="15"/>
      <c r="X47" s="15"/>
      <c r="Y47" s="15"/>
      <c r="Z47" s="15"/>
    </row>
    <row r="48" ht="13.5" customHeight="1">
      <c r="A48" s="7">
        <v>2005.0</v>
      </c>
      <c r="B48" s="10" t="s">
        <v>38</v>
      </c>
      <c r="C48" s="11">
        <v>598.585361</v>
      </c>
      <c r="D48" s="11">
        <v>1437.89173</v>
      </c>
      <c r="E48" s="11">
        <v>2036.477091</v>
      </c>
      <c r="F48" s="11">
        <v>960.366848</v>
      </c>
      <c r="G48" s="11">
        <v>1764.502528</v>
      </c>
      <c r="H48" s="11">
        <v>4145.692067</v>
      </c>
      <c r="I48" s="11">
        <v>289.950103</v>
      </c>
      <c r="J48" s="11">
        <v>308.384786</v>
      </c>
      <c r="K48" s="11">
        <v>11.497776</v>
      </c>
      <c r="L48" s="11">
        <v>47.139997</v>
      </c>
      <c r="M48" s="11">
        <v>10.652803</v>
      </c>
      <c r="N48" s="11">
        <v>162.163873</v>
      </c>
      <c r="O48" s="11">
        <v>108.419979</v>
      </c>
      <c r="P48" s="11">
        <v>9845.247851</v>
      </c>
      <c r="Q48" s="11">
        <v>167.358742</v>
      </c>
      <c r="R48" s="11">
        <v>10012.606593</v>
      </c>
      <c r="S48" s="15"/>
      <c r="T48" s="15"/>
      <c r="U48" s="15"/>
      <c r="V48" s="15"/>
      <c r="W48" s="15"/>
      <c r="X48" s="15"/>
      <c r="Y48" s="15"/>
      <c r="Z48" s="15"/>
    </row>
    <row r="49" ht="13.5" customHeight="1">
      <c r="A49" s="7">
        <v>2005.0</v>
      </c>
      <c r="B49" s="10" t="s">
        <v>39</v>
      </c>
      <c r="C49" s="11">
        <v>561.548712</v>
      </c>
      <c r="D49" s="11">
        <v>1295.100553</v>
      </c>
      <c r="E49" s="11">
        <v>1856.649265</v>
      </c>
      <c r="F49" s="11">
        <v>890.732147</v>
      </c>
      <c r="G49" s="11">
        <v>1660.755897</v>
      </c>
      <c r="H49" s="11">
        <v>3935.497752</v>
      </c>
      <c r="I49" s="11">
        <v>269.411046</v>
      </c>
      <c r="J49" s="11">
        <v>276.41259</v>
      </c>
      <c r="K49" s="11">
        <v>15.474702</v>
      </c>
      <c r="L49" s="11">
        <v>45.802968</v>
      </c>
      <c r="M49" s="11">
        <v>9.115661</v>
      </c>
      <c r="N49" s="11">
        <v>185.759942</v>
      </c>
      <c r="O49" s="11">
        <v>110.218892</v>
      </c>
      <c r="P49" s="11">
        <v>9255.830862</v>
      </c>
      <c r="Q49" s="11">
        <v>159.146189</v>
      </c>
      <c r="R49" s="11">
        <v>9414.977051</v>
      </c>
      <c r="S49" s="15"/>
      <c r="T49" s="15"/>
      <c r="U49" s="15"/>
      <c r="V49" s="15"/>
      <c r="W49" s="15"/>
      <c r="X49" s="15"/>
      <c r="Y49" s="15"/>
      <c r="Z49" s="15"/>
    </row>
    <row r="50" ht="13.5" customHeight="1">
      <c r="A50" s="7">
        <v>2006.0</v>
      </c>
      <c r="B50" s="10" t="s">
        <v>28</v>
      </c>
      <c r="C50" s="11">
        <v>568.671848</v>
      </c>
      <c r="D50" s="11">
        <v>1319.430925</v>
      </c>
      <c r="E50" s="11">
        <v>1888.102773</v>
      </c>
      <c r="F50" s="11">
        <v>906.779417</v>
      </c>
      <c r="G50" s="11">
        <v>1649.110101</v>
      </c>
      <c r="H50" s="11">
        <v>3957.91889</v>
      </c>
      <c r="I50" s="11">
        <v>293.264698</v>
      </c>
      <c r="J50" s="11">
        <v>273.842657</v>
      </c>
      <c r="K50" s="11">
        <v>27.593315</v>
      </c>
      <c r="L50" s="11">
        <v>45.552777</v>
      </c>
      <c r="M50" s="11">
        <v>14.061762</v>
      </c>
      <c r="N50" s="11">
        <v>174.421089</v>
      </c>
      <c r="O50" s="11">
        <v>115.92783429</v>
      </c>
      <c r="P50" s="11">
        <v>9346.57531329</v>
      </c>
      <c r="Q50" s="11">
        <v>170.76525</v>
      </c>
      <c r="R50" s="11">
        <v>9517.340563290001</v>
      </c>
      <c r="S50" s="15"/>
      <c r="T50" s="15"/>
      <c r="U50" s="15"/>
      <c r="V50" s="15"/>
      <c r="W50" s="15"/>
      <c r="X50" s="15"/>
      <c r="Y50" s="15"/>
      <c r="Z50" s="15"/>
    </row>
    <row r="51" ht="13.5" customHeight="1">
      <c r="A51" s="7">
        <v>2006.0</v>
      </c>
      <c r="B51" s="10" t="s">
        <v>29</v>
      </c>
      <c r="C51" s="11">
        <v>561.775656</v>
      </c>
      <c r="D51" s="11">
        <v>1396.408643</v>
      </c>
      <c r="E51" s="11">
        <v>1958.184299</v>
      </c>
      <c r="F51" s="11">
        <v>946.484827</v>
      </c>
      <c r="G51" s="11">
        <v>1678.190892</v>
      </c>
      <c r="H51" s="11">
        <v>3937.893352</v>
      </c>
      <c r="I51" s="11">
        <v>291.311698</v>
      </c>
      <c r="J51" s="11">
        <v>289.073835</v>
      </c>
      <c r="K51" s="11">
        <v>32.848124</v>
      </c>
      <c r="L51" s="11">
        <v>49.190153</v>
      </c>
      <c r="M51" s="11">
        <v>26.310641</v>
      </c>
      <c r="N51" s="11">
        <v>174.556747</v>
      </c>
      <c r="O51" s="11">
        <v>110.86073475</v>
      </c>
      <c r="P51" s="11">
        <v>9494.90530275</v>
      </c>
      <c r="Q51" s="11">
        <v>157.422022</v>
      </c>
      <c r="R51" s="11">
        <v>9652.32732475</v>
      </c>
      <c r="S51" s="15"/>
      <c r="T51" s="15"/>
      <c r="U51" s="15"/>
      <c r="V51" s="15"/>
      <c r="W51" s="15"/>
      <c r="X51" s="15"/>
      <c r="Y51" s="15"/>
      <c r="Z51" s="15"/>
    </row>
    <row r="52" ht="13.5" customHeight="1">
      <c r="A52" s="7">
        <v>2006.0</v>
      </c>
      <c r="B52" s="10" t="s">
        <v>30</v>
      </c>
      <c r="C52" s="11">
        <v>688.295685</v>
      </c>
      <c r="D52" s="11">
        <v>1632.795843</v>
      </c>
      <c r="E52" s="11">
        <v>2321.091528</v>
      </c>
      <c r="F52" s="11">
        <v>1082.54976</v>
      </c>
      <c r="G52" s="11">
        <v>1986.798399</v>
      </c>
      <c r="H52" s="11">
        <v>4539.063416</v>
      </c>
      <c r="I52" s="11">
        <v>344.021641</v>
      </c>
      <c r="J52" s="11">
        <v>342.412865</v>
      </c>
      <c r="K52" s="11">
        <v>35.136667</v>
      </c>
      <c r="L52" s="11">
        <v>50.565411</v>
      </c>
      <c r="M52" s="11">
        <v>27.842923</v>
      </c>
      <c r="N52" s="11">
        <v>183.2346</v>
      </c>
      <c r="O52" s="11">
        <v>117.87885335</v>
      </c>
      <c r="P52" s="11">
        <v>11030.59606335</v>
      </c>
      <c r="Q52" s="11">
        <v>153.269851</v>
      </c>
      <c r="R52" s="11">
        <v>11183.86591435</v>
      </c>
      <c r="S52" s="15"/>
      <c r="T52" s="15"/>
      <c r="U52" s="15"/>
      <c r="V52" s="15"/>
      <c r="W52" s="15"/>
      <c r="X52" s="15"/>
      <c r="Y52" s="15"/>
      <c r="Z52" s="15"/>
    </row>
    <row r="53" ht="13.5" customHeight="1">
      <c r="A53" s="7">
        <v>2006.0</v>
      </c>
      <c r="B53" s="10" t="s">
        <v>31</v>
      </c>
      <c r="C53" s="11">
        <v>736.510796</v>
      </c>
      <c r="D53" s="11">
        <v>1709.909984</v>
      </c>
      <c r="E53" s="11">
        <v>2446.42078</v>
      </c>
      <c r="F53" s="11">
        <v>1081.311342</v>
      </c>
      <c r="G53" s="11">
        <v>1759.266609</v>
      </c>
      <c r="H53" s="11">
        <v>4060.622893</v>
      </c>
      <c r="I53" s="11">
        <v>332.138027</v>
      </c>
      <c r="J53" s="11">
        <v>310.030919</v>
      </c>
      <c r="K53" s="11">
        <v>27.995449</v>
      </c>
      <c r="L53" s="11">
        <v>48.772611</v>
      </c>
      <c r="M53" s="11">
        <v>19.186047</v>
      </c>
      <c r="N53" s="11">
        <v>182.751</v>
      </c>
      <c r="O53" s="11">
        <v>115.6403608</v>
      </c>
      <c r="P53" s="11">
        <v>10384.136037799999</v>
      </c>
      <c r="Q53" s="11">
        <v>170.532703</v>
      </c>
      <c r="R53" s="11">
        <v>10554.6687408</v>
      </c>
      <c r="S53" s="15"/>
      <c r="T53" s="15"/>
      <c r="U53" s="15"/>
      <c r="V53" s="15"/>
      <c r="W53" s="15"/>
      <c r="X53" s="15"/>
      <c r="Y53" s="15"/>
      <c r="Z53" s="15"/>
    </row>
    <row r="54" ht="13.5" customHeight="1">
      <c r="A54" s="7">
        <v>2006.0</v>
      </c>
      <c r="B54" s="10" t="s">
        <v>32</v>
      </c>
      <c r="C54" s="11">
        <v>716.447544</v>
      </c>
      <c r="D54" s="11">
        <v>1686.825732</v>
      </c>
      <c r="E54" s="11">
        <v>2403.273276</v>
      </c>
      <c r="F54" s="11">
        <v>1100.251702</v>
      </c>
      <c r="G54" s="11">
        <v>1932.630851</v>
      </c>
      <c r="H54" s="11">
        <v>4536.27761</v>
      </c>
      <c r="I54" s="11">
        <v>328.462199</v>
      </c>
      <c r="J54" s="11">
        <v>317.806931</v>
      </c>
      <c r="K54" s="11">
        <v>17.774755</v>
      </c>
      <c r="L54" s="11">
        <v>49.540869</v>
      </c>
      <c r="M54" s="11">
        <v>30.77291</v>
      </c>
      <c r="N54" s="11">
        <v>178.723727</v>
      </c>
      <c r="O54" s="11">
        <v>114.95134573</v>
      </c>
      <c r="P54" s="11">
        <v>11010.46617573</v>
      </c>
      <c r="Q54" s="11">
        <v>180.847312</v>
      </c>
      <c r="R54" s="11">
        <v>11191.31348773</v>
      </c>
      <c r="S54" s="15"/>
      <c r="T54" s="15"/>
      <c r="U54" s="15"/>
      <c r="V54" s="15"/>
      <c r="W54" s="15"/>
      <c r="X54" s="15"/>
      <c r="Y54" s="15"/>
      <c r="Z54" s="15"/>
    </row>
    <row r="55" ht="13.5" customHeight="1">
      <c r="A55" s="7">
        <v>2006.0</v>
      </c>
      <c r="B55" s="10" t="s">
        <v>33</v>
      </c>
      <c r="C55" s="11">
        <v>657.995691</v>
      </c>
      <c r="D55" s="11">
        <v>1655.956298</v>
      </c>
      <c r="E55" s="11">
        <v>2313.951989</v>
      </c>
      <c r="F55" s="11">
        <v>1072.909056</v>
      </c>
      <c r="G55" s="11">
        <v>1908.616842</v>
      </c>
      <c r="H55" s="11">
        <v>4436.707274</v>
      </c>
      <c r="I55" s="11">
        <v>314.955348</v>
      </c>
      <c r="J55" s="11">
        <v>353.256635</v>
      </c>
      <c r="K55" s="11">
        <v>15.236818</v>
      </c>
      <c r="L55" s="11">
        <v>50.144775</v>
      </c>
      <c r="M55" s="11">
        <v>5.053208</v>
      </c>
      <c r="N55" s="11">
        <v>175.321482</v>
      </c>
      <c r="O55" s="11">
        <v>209.75381529</v>
      </c>
      <c r="P55" s="11">
        <v>10855.90724229</v>
      </c>
      <c r="Q55" s="11">
        <v>187.226318</v>
      </c>
      <c r="R55" s="11">
        <v>11043.133560290002</v>
      </c>
      <c r="S55" s="15"/>
      <c r="T55" s="15"/>
      <c r="U55" s="15"/>
      <c r="V55" s="15"/>
      <c r="W55" s="15"/>
      <c r="X55" s="15"/>
      <c r="Y55" s="15"/>
      <c r="Z55" s="15"/>
    </row>
    <row r="56" ht="13.5" customHeight="1">
      <c r="A56" s="7">
        <v>2006.0</v>
      </c>
      <c r="B56" s="10" t="s">
        <v>34</v>
      </c>
      <c r="C56" s="11">
        <v>646.638699</v>
      </c>
      <c r="D56" s="11">
        <v>1653.797509</v>
      </c>
      <c r="E56" s="11">
        <v>2300.436208</v>
      </c>
      <c r="F56" s="11">
        <v>1074.38288</v>
      </c>
      <c r="G56" s="11">
        <v>1907.102885</v>
      </c>
      <c r="H56" s="11">
        <v>4490.071955</v>
      </c>
      <c r="I56" s="11">
        <v>329.190937</v>
      </c>
      <c r="J56" s="11">
        <v>357.05726</v>
      </c>
      <c r="K56" s="11">
        <v>19.217771</v>
      </c>
      <c r="L56" s="11">
        <v>51.107056</v>
      </c>
      <c r="M56" s="11">
        <v>2.774424</v>
      </c>
      <c r="N56" s="11">
        <v>183.414764</v>
      </c>
      <c r="O56" s="11">
        <v>116.66507524</v>
      </c>
      <c r="P56" s="11">
        <v>10831.42121524</v>
      </c>
      <c r="Q56" s="11">
        <v>175.236601</v>
      </c>
      <c r="R56" s="11">
        <v>11006.65781624</v>
      </c>
      <c r="S56" s="15"/>
      <c r="T56" s="15"/>
      <c r="U56" s="15"/>
      <c r="V56" s="15"/>
      <c r="W56" s="15"/>
      <c r="X56" s="15"/>
      <c r="Y56" s="15"/>
      <c r="Z56" s="15"/>
    </row>
    <row r="57" ht="13.5" customHeight="1">
      <c r="A57" s="7">
        <v>2006.0</v>
      </c>
      <c r="B57" s="10" t="s">
        <v>35</v>
      </c>
      <c r="C57" s="11">
        <v>633.262857</v>
      </c>
      <c r="D57" s="11">
        <v>1652.599255</v>
      </c>
      <c r="E57" s="11">
        <v>2285.862112</v>
      </c>
      <c r="F57" s="11">
        <v>1079.13771</v>
      </c>
      <c r="G57" s="11">
        <v>1924.542622</v>
      </c>
      <c r="H57" s="11">
        <v>4494.840569</v>
      </c>
      <c r="I57" s="11">
        <v>326.921147</v>
      </c>
      <c r="J57" s="11">
        <v>353.784421</v>
      </c>
      <c r="K57" s="11">
        <v>20.125907</v>
      </c>
      <c r="L57" s="11">
        <v>51.33539</v>
      </c>
      <c r="M57" s="11">
        <v>5.647279</v>
      </c>
      <c r="N57" s="11">
        <v>176.612718</v>
      </c>
      <c r="O57" s="11">
        <v>119.20418188</v>
      </c>
      <c r="P57" s="11">
        <v>10838.01405688</v>
      </c>
      <c r="Q57" s="11">
        <v>176.656277</v>
      </c>
      <c r="R57" s="11">
        <v>11014.67033388</v>
      </c>
      <c r="S57" s="15"/>
      <c r="T57" s="15"/>
      <c r="U57" s="15"/>
      <c r="V57" s="15"/>
      <c r="W57" s="15"/>
      <c r="X57" s="15"/>
      <c r="Y57" s="15"/>
      <c r="Z57" s="15"/>
    </row>
    <row r="58" ht="13.5" customHeight="1">
      <c r="A58" s="7">
        <v>2006.0</v>
      </c>
      <c r="B58" s="10" t="s">
        <v>36</v>
      </c>
      <c r="C58" s="11">
        <v>630.939093</v>
      </c>
      <c r="D58" s="11">
        <v>1642.158582</v>
      </c>
      <c r="E58" s="11">
        <v>2273.097675</v>
      </c>
      <c r="F58" s="11">
        <v>1067.140711</v>
      </c>
      <c r="G58" s="11">
        <v>1892.658683</v>
      </c>
      <c r="H58" s="11">
        <v>4432.133785</v>
      </c>
      <c r="I58" s="11">
        <v>304.552278</v>
      </c>
      <c r="J58" s="11">
        <v>376.813163</v>
      </c>
      <c r="K58" s="11">
        <v>10.840956</v>
      </c>
      <c r="L58" s="11">
        <v>52.06552</v>
      </c>
      <c r="M58" s="11">
        <v>3.572894</v>
      </c>
      <c r="N58" s="11">
        <v>176.414236</v>
      </c>
      <c r="O58" s="11">
        <v>120.44555996</v>
      </c>
      <c r="P58" s="11">
        <v>10709.735460959999</v>
      </c>
      <c r="Q58" s="11">
        <v>157.318502</v>
      </c>
      <c r="R58" s="11">
        <v>10867.053962959999</v>
      </c>
      <c r="S58" s="15"/>
      <c r="T58" s="15"/>
      <c r="U58" s="15"/>
      <c r="V58" s="15"/>
      <c r="W58" s="15"/>
      <c r="X58" s="15"/>
      <c r="Y58" s="15"/>
      <c r="Z58" s="15"/>
    </row>
    <row r="59" ht="13.5" customHeight="1">
      <c r="A59" s="7">
        <v>2006.0</v>
      </c>
      <c r="B59" s="10" t="s">
        <v>37</v>
      </c>
      <c r="C59" s="11">
        <v>638.781932</v>
      </c>
      <c r="D59" s="11">
        <v>1613.377986</v>
      </c>
      <c r="E59" s="11">
        <v>2252.159918</v>
      </c>
      <c r="F59" s="11">
        <v>1057.63763</v>
      </c>
      <c r="G59" s="11">
        <v>1872.211151</v>
      </c>
      <c r="H59" s="11">
        <v>4493.414905</v>
      </c>
      <c r="I59" s="11">
        <v>313.349123</v>
      </c>
      <c r="J59" s="11">
        <v>342.449602</v>
      </c>
      <c r="K59" s="11">
        <v>4.884018</v>
      </c>
      <c r="L59" s="11">
        <v>53.653955</v>
      </c>
      <c r="M59" s="11">
        <v>5.645079</v>
      </c>
      <c r="N59" s="11">
        <v>159.633922</v>
      </c>
      <c r="O59" s="11">
        <v>125.64377134</v>
      </c>
      <c r="P59" s="11">
        <v>10680.68307434</v>
      </c>
      <c r="Q59" s="11">
        <v>163.126571</v>
      </c>
      <c r="R59" s="11">
        <v>10843.80964534</v>
      </c>
      <c r="S59" s="15"/>
      <c r="W59" s="15"/>
      <c r="X59" s="15"/>
      <c r="Y59" s="15"/>
      <c r="Z59" s="15"/>
    </row>
    <row r="60" ht="13.5" customHeight="1">
      <c r="A60" s="7">
        <v>2006.0</v>
      </c>
      <c r="B60" s="10" t="s">
        <v>38</v>
      </c>
      <c r="C60" s="11">
        <v>616.452112</v>
      </c>
      <c r="D60" s="11">
        <v>1635.196224</v>
      </c>
      <c r="E60" s="11">
        <v>2251.648336</v>
      </c>
      <c r="F60" s="11">
        <v>1070.501545</v>
      </c>
      <c r="G60" s="11">
        <v>1896.273577</v>
      </c>
      <c r="H60" s="11">
        <v>4409.183239</v>
      </c>
      <c r="I60" s="11">
        <v>319.691096</v>
      </c>
      <c r="J60" s="11">
        <v>337.953379</v>
      </c>
      <c r="K60" s="11">
        <v>10.012378</v>
      </c>
      <c r="L60" s="11">
        <v>53.151975</v>
      </c>
      <c r="M60" s="11">
        <v>4.249412</v>
      </c>
      <c r="N60" s="11">
        <v>164.549205</v>
      </c>
      <c r="O60" s="11">
        <v>133.48286737</v>
      </c>
      <c r="P60" s="11">
        <v>10650.69700937</v>
      </c>
      <c r="Q60" s="11">
        <v>154.144769</v>
      </c>
      <c r="R60" s="11">
        <v>10804.84177837</v>
      </c>
      <c r="S60" s="15"/>
      <c r="W60" s="15"/>
      <c r="X60" s="15"/>
      <c r="Y60" s="15"/>
      <c r="Z60" s="15"/>
    </row>
    <row r="61" ht="13.5" customHeight="1">
      <c r="A61" s="7">
        <v>2006.0</v>
      </c>
      <c r="B61" s="10" t="s">
        <v>39</v>
      </c>
      <c r="C61" s="11">
        <v>600.623892</v>
      </c>
      <c r="D61" s="11">
        <v>1552.530129</v>
      </c>
      <c r="E61" s="11">
        <v>2153.154021</v>
      </c>
      <c r="F61" s="11">
        <v>1019.393016</v>
      </c>
      <c r="G61" s="11">
        <v>1799.384586</v>
      </c>
      <c r="H61" s="11">
        <v>4029.948415</v>
      </c>
      <c r="I61" s="11">
        <v>307.406486</v>
      </c>
      <c r="J61" s="11">
        <v>324.576867</v>
      </c>
      <c r="K61" s="11">
        <v>18.351515</v>
      </c>
      <c r="L61" s="11">
        <v>55.418919</v>
      </c>
      <c r="M61" s="11">
        <v>7.817236</v>
      </c>
      <c r="N61" s="11">
        <v>181.138655</v>
      </c>
      <c r="O61" s="11">
        <v>135.56723393000001</v>
      </c>
      <c r="P61" s="11">
        <v>10032.15694993</v>
      </c>
      <c r="Q61" s="11">
        <v>167.447964</v>
      </c>
      <c r="R61" s="11">
        <v>10199.604913930001</v>
      </c>
      <c r="S61" s="15"/>
      <c r="W61" s="15"/>
      <c r="X61" s="15"/>
      <c r="Y61" s="15"/>
      <c r="Z61" s="15"/>
    </row>
    <row r="62" ht="13.5" customHeight="1">
      <c r="A62" s="7">
        <v>2007.0</v>
      </c>
      <c r="B62" s="10" t="s">
        <v>28</v>
      </c>
      <c r="C62" s="11">
        <v>559.352761</v>
      </c>
      <c r="D62" s="11">
        <v>1352.87739</v>
      </c>
      <c r="E62" s="11">
        <v>1912.230151</v>
      </c>
      <c r="F62" s="11">
        <v>939.214141</v>
      </c>
      <c r="G62" s="11">
        <v>1744.90145</v>
      </c>
      <c r="H62" s="11">
        <v>4228.744822</v>
      </c>
      <c r="I62" s="11">
        <v>304.924929</v>
      </c>
      <c r="J62" s="11">
        <v>290.131079</v>
      </c>
      <c r="K62" s="11">
        <v>31.916677</v>
      </c>
      <c r="L62" s="11">
        <v>49.306431</v>
      </c>
      <c r="M62" s="11">
        <v>0.36</v>
      </c>
      <c r="N62" s="11">
        <v>166.390478</v>
      </c>
      <c r="O62" s="11">
        <v>133.521926</v>
      </c>
      <c r="P62" s="11">
        <v>9801.642084</v>
      </c>
      <c r="Q62" s="11">
        <v>172.209193</v>
      </c>
      <c r="R62" s="11">
        <v>9973.851277</v>
      </c>
      <c r="S62" s="15"/>
      <c r="W62" s="15"/>
      <c r="X62" s="15"/>
      <c r="Y62" s="15"/>
      <c r="Z62" s="15"/>
    </row>
    <row r="63" ht="13.5" customHeight="1">
      <c r="A63" s="7">
        <v>2007.0</v>
      </c>
      <c r="B63" s="10" t="s">
        <v>29</v>
      </c>
      <c r="C63" s="11">
        <v>543.200859</v>
      </c>
      <c r="D63" s="11">
        <v>1411.389255</v>
      </c>
      <c r="E63" s="11">
        <v>1954.590114</v>
      </c>
      <c r="F63" s="11">
        <v>956.153152</v>
      </c>
      <c r="G63" s="11">
        <v>1707.145921</v>
      </c>
      <c r="H63" s="11">
        <v>4056.651755</v>
      </c>
      <c r="I63" s="11">
        <v>296.039182</v>
      </c>
      <c r="J63" s="11">
        <v>297.293394</v>
      </c>
      <c r="K63" s="11">
        <v>36.922969</v>
      </c>
      <c r="L63" s="11">
        <v>50.187634</v>
      </c>
      <c r="M63" s="11">
        <v>1.896685</v>
      </c>
      <c r="N63" s="11">
        <v>154.896149</v>
      </c>
      <c r="O63" s="11">
        <v>126.893847</v>
      </c>
      <c r="P63" s="11">
        <v>9638.670802</v>
      </c>
      <c r="Q63" s="11">
        <v>154.869914</v>
      </c>
      <c r="R63" s="11">
        <v>9793.540716</v>
      </c>
      <c r="S63" s="15"/>
      <c r="W63" s="15"/>
      <c r="X63" s="15"/>
      <c r="Y63" s="15"/>
      <c r="Z63" s="15"/>
    </row>
    <row r="64" ht="13.5" customHeight="1">
      <c r="A64" s="7">
        <v>2007.0</v>
      </c>
      <c r="B64" s="10" t="s">
        <v>30</v>
      </c>
      <c r="C64" s="11">
        <v>698.60245</v>
      </c>
      <c r="D64" s="11">
        <v>1787.604391</v>
      </c>
      <c r="E64" s="11">
        <v>2486.206841</v>
      </c>
      <c r="F64" s="11">
        <v>1157.137156</v>
      </c>
      <c r="G64" s="11">
        <v>2058.941432</v>
      </c>
      <c r="H64" s="11">
        <v>4704.224553</v>
      </c>
      <c r="I64" s="11">
        <v>368.04346</v>
      </c>
      <c r="J64" s="11">
        <v>358.790257</v>
      </c>
      <c r="K64" s="11">
        <v>37.62985</v>
      </c>
      <c r="L64" s="11">
        <v>54.655187</v>
      </c>
      <c r="M64" s="11">
        <v>4.25157</v>
      </c>
      <c r="N64" s="11">
        <v>192.076909</v>
      </c>
      <c r="O64" s="11">
        <v>132.1598</v>
      </c>
      <c r="P64" s="11">
        <v>11554.117015</v>
      </c>
      <c r="Q64" s="11">
        <v>174.651813</v>
      </c>
      <c r="R64" s="11">
        <v>11728.768828</v>
      </c>
      <c r="S64" s="15"/>
      <c r="W64" s="15"/>
      <c r="X64" s="15"/>
      <c r="Y64" s="15"/>
      <c r="Z64" s="15"/>
    </row>
    <row r="65" ht="13.5" customHeight="1">
      <c r="A65" s="7">
        <v>2007.0</v>
      </c>
      <c r="B65" s="10" t="s">
        <v>31</v>
      </c>
      <c r="C65" s="11">
        <v>730.670858</v>
      </c>
      <c r="D65" s="11">
        <v>1826.02929</v>
      </c>
      <c r="E65" s="11">
        <v>2556.700148</v>
      </c>
      <c r="F65" s="11">
        <v>1145.355066</v>
      </c>
      <c r="G65" s="11">
        <v>1866.338495</v>
      </c>
      <c r="H65" s="11">
        <v>4185.334183</v>
      </c>
      <c r="I65" s="11">
        <v>356.637021</v>
      </c>
      <c r="J65" s="11">
        <v>333.052993</v>
      </c>
      <c r="K65" s="11">
        <v>33.08263</v>
      </c>
      <c r="L65" s="11">
        <v>53.890391</v>
      </c>
      <c r="M65" s="11">
        <v>5.188238</v>
      </c>
      <c r="N65" s="11">
        <v>177.422687</v>
      </c>
      <c r="O65" s="11">
        <v>131.768475</v>
      </c>
      <c r="P65" s="11">
        <v>10844.770327</v>
      </c>
      <c r="Q65" s="11">
        <v>189.557977</v>
      </c>
      <c r="R65" s="11">
        <v>11034.328304</v>
      </c>
      <c r="S65" s="15"/>
      <c r="W65" s="15"/>
      <c r="X65" s="15"/>
      <c r="Y65" s="15"/>
      <c r="Z65" s="15"/>
    </row>
    <row r="66" ht="13.5" customHeight="1">
      <c r="A66" s="7">
        <v>2007.0</v>
      </c>
      <c r="B66" s="10" t="s">
        <v>32</v>
      </c>
      <c r="C66" s="11">
        <v>721.805209</v>
      </c>
      <c r="D66" s="11">
        <v>1769.685855</v>
      </c>
      <c r="E66" s="11">
        <v>2491.491064</v>
      </c>
      <c r="F66" s="11">
        <v>1148.460242</v>
      </c>
      <c r="G66" s="11">
        <v>1964.943419</v>
      </c>
      <c r="H66" s="11">
        <v>4689.339018</v>
      </c>
      <c r="I66" s="11">
        <v>339.676864</v>
      </c>
      <c r="J66" s="11">
        <v>343.229438</v>
      </c>
      <c r="K66" s="11">
        <v>12.556293</v>
      </c>
      <c r="L66" s="11">
        <v>52.571252</v>
      </c>
      <c r="M66" s="11">
        <v>6.620581</v>
      </c>
      <c r="N66" s="11">
        <v>162.368791</v>
      </c>
      <c r="O66" s="11">
        <v>128.873429</v>
      </c>
      <c r="P66" s="11">
        <v>11340.130391</v>
      </c>
      <c r="Q66" s="11">
        <v>176.09684</v>
      </c>
      <c r="R66" s="11">
        <v>11516.227231</v>
      </c>
      <c r="S66" s="15"/>
      <c r="W66" s="15"/>
      <c r="X66" s="15"/>
      <c r="Y66" s="15"/>
      <c r="Z66" s="15"/>
    </row>
    <row r="67" ht="13.5" customHeight="1">
      <c r="A67" s="7">
        <v>2007.0</v>
      </c>
      <c r="B67" s="10" t="s">
        <v>33</v>
      </c>
      <c r="C67" s="11">
        <v>686.360866</v>
      </c>
      <c r="D67" s="11">
        <v>1865.489252</v>
      </c>
      <c r="E67" s="11">
        <v>2551.850118</v>
      </c>
      <c r="F67" s="11">
        <v>1186.077837</v>
      </c>
      <c r="G67" s="11">
        <v>2007.733951</v>
      </c>
      <c r="H67" s="11">
        <v>4613.237577</v>
      </c>
      <c r="I67" s="11">
        <v>344.166603</v>
      </c>
      <c r="J67" s="11">
        <v>399.971596</v>
      </c>
      <c r="K67" s="11">
        <v>16.453938</v>
      </c>
      <c r="L67" s="11">
        <v>54.691044</v>
      </c>
      <c r="M67" s="11">
        <v>2.35018</v>
      </c>
      <c r="N67" s="11">
        <v>161.968896</v>
      </c>
      <c r="O67" s="11">
        <v>126.808652</v>
      </c>
      <c r="P67" s="11">
        <v>11465.310392</v>
      </c>
      <c r="Q67" s="11">
        <v>160.698324</v>
      </c>
      <c r="R67" s="11">
        <v>11626.008716</v>
      </c>
      <c r="S67" s="15"/>
      <c r="W67" s="15"/>
      <c r="X67" s="15"/>
      <c r="Y67" s="15"/>
      <c r="Z67" s="15"/>
    </row>
    <row r="68" ht="13.5" customHeight="1">
      <c r="A68" s="7">
        <v>2007.0</v>
      </c>
      <c r="B68" s="10" t="s">
        <v>34</v>
      </c>
      <c r="C68" s="11">
        <v>655.621518</v>
      </c>
      <c r="D68" s="11">
        <v>1747.475426</v>
      </c>
      <c r="E68" s="11">
        <v>2403.096944</v>
      </c>
      <c r="F68" s="11">
        <v>1135.607649</v>
      </c>
      <c r="G68" s="11">
        <v>1909.059086</v>
      </c>
      <c r="H68" s="11">
        <v>4691.267074</v>
      </c>
      <c r="I68" s="11">
        <v>341.667909</v>
      </c>
      <c r="J68" s="11">
        <v>393.182505</v>
      </c>
      <c r="K68" s="11">
        <v>27.914618</v>
      </c>
      <c r="L68" s="11">
        <v>53.613791</v>
      </c>
      <c r="M68" s="11">
        <v>2.20471</v>
      </c>
      <c r="N68" s="11">
        <v>187.534213</v>
      </c>
      <c r="O68" s="11">
        <v>130.540558</v>
      </c>
      <c r="P68" s="11">
        <v>11275.689057</v>
      </c>
      <c r="Q68" s="11">
        <v>180.421083</v>
      </c>
      <c r="R68" s="11">
        <v>11456.11014</v>
      </c>
      <c r="S68" s="15"/>
      <c r="W68" s="15"/>
      <c r="X68" s="15"/>
      <c r="Y68" s="15"/>
      <c r="Z68" s="15"/>
    </row>
    <row r="69" ht="13.5" customHeight="1">
      <c r="A69" s="7">
        <v>2007.0</v>
      </c>
      <c r="B69" s="10" t="s">
        <v>35</v>
      </c>
      <c r="C69" s="11">
        <v>656.61768</v>
      </c>
      <c r="D69" s="11">
        <v>1783.340523</v>
      </c>
      <c r="E69" s="11">
        <v>2439.958203</v>
      </c>
      <c r="F69" s="11">
        <v>1140.461222</v>
      </c>
      <c r="G69" s="11">
        <v>1915.148065</v>
      </c>
      <c r="H69" s="11">
        <v>4737.038283</v>
      </c>
      <c r="I69" s="11">
        <v>351.091191</v>
      </c>
      <c r="J69" s="11">
        <v>380.299971</v>
      </c>
      <c r="K69" s="11">
        <v>22.2462</v>
      </c>
      <c r="L69" s="11">
        <v>55.136744</v>
      </c>
      <c r="M69" s="11">
        <v>2.794547</v>
      </c>
      <c r="N69" s="11">
        <v>181.57078</v>
      </c>
      <c r="O69" s="11">
        <v>134.054901</v>
      </c>
      <c r="P69" s="11">
        <v>11359.800107</v>
      </c>
      <c r="Q69" s="11">
        <v>185.97488</v>
      </c>
      <c r="R69" s="11">
        <v>11545.774987</v>
      </c>
      <c r="S69" s="15"/>
      <c r="W69" s="15"/>
      <c r="X69" s="15"/>
      <c r="Y69" s="15"/>
      <c r="Z69" s="15"/>
    </row>
    <row r="70" ht="13.5" customHeight="1">
      <c r="A70" s="7">
        <v>2007.0</v>
      </c>
      <c r="B70" s="10" t="s">
        <v>36</v>
      </c>
      <c r="C70" s="11">
        <v>635.098368</v>
      </c>
      <c r="D70" s="11">
        <v>1767.150089</v>
      </c>
      <c r="E70" s="11">
        <v>2402.248457</v>
      </c>
      <c r="F70" s="11">
        <v>1136.077815</v>
      </c>
      <c r="G70" s="11">
        <v>1904.692764</v>
      </c>
      <c r="H70" s="11">
        <v>4663.784966</v>
      </c>
      <c r="I70" s="11">
        <v>336.462863</v>
      </c>
      <c r="J70" s="11">
        <v>410.127213</v>
      </c>
      <c r="K70" s="11">
        <v>10.72114</v>
      </c>
      <c r="L70" s="11">
        <v>55.748634</v>
      </c>
      <c r="M70" s="11">
        <v>3.192225</v>
      </c>
      <c r="N70" s="11">
        <v>169.403761</v>
      </c>
      <c r="O70" s="11">
        <v>136.516093</v>
      </c>
      <c r="P70" s="11">
        <v>11228.975931</v>
      </c>
      <c r="Q70" s="11">
        <v>166.493576</v>
      </c>
      <c r="R70" s="11">
        <v>11395.469507</v>
      </c>
      <c r="S70" s="15"/>
      <c r="W70" s="15"/>
      <c r="X70" s="15"/>
      <c r="Y70" s="15"/>
      <c r="Z70" s="15"/>
    </row>
    <row r="71" ht="13.5" customHeight="1">
      <c r="A71" s="7">
        <v>2007.0</v>
      </c>
      <c r="B71" s="10" t="s">
        <v>37</v>
      </c>
      <c r="C71" s="11">
        <v>641.800856</v>
      </c>
      <c r="D71" s="11">
        <v>1715.622634</v>
      </c>
      <c r="E71" s="11">
        <v>2357.42349</v>
      </c>
      <c r="F71" s="11">
        <v>1119.40739</v>
      </c>
      <c r="G71" s="11">
        <v>1887.01419</v>
      </c>
      <c r="H71" s="11">
        <v>4769.863965</v>
      </c>
      <c r="I71" s="11">
        <v>334.710105</v>
      </c>
      <c r="J71" s="11">
        <v>353.573902</v>
      </c>
      <c r="K71" s="11">
        <v>8.794073</v>
      </c>
      <c r="L71" s="11">
        <v>56.418179</v>
      </c>
      <c r="M71" s="11">
        <v>3.380554</v>
      </c>
      <c r="N71" s="11">
        <v>160.321927</v>
      </c>
      <c r="O71" s="11">
        <v>141.49442</v>
      </c>
      <c r="P71" s="11">
        <v>11192.402195</v>
      </c>
      <c r="Q71" s="11">
        <v>179.235095</v>
      </c>
      <c r="R71" s="11">
        <v>11371.63729</v>
      </c>
      <c r="S71" s="15"/>
      <c r="W71" s="15"/>
      <c r="X71" s="15"/>
      <c r="Y71" s="15"/>
      <c r="Z71" s="15"/>
    </row>
    <row r="72" ht="13.5" customHeight="1">
      <c r="A72" s="7">
        <v>2007.0</v>
      </c>
      <c r="B72" s="10" t="s">
        <v>38</v>
      </c>
      <c r="C72" s="11">
        <v>617.65013</v>
      </c>
      <c r="D72" s="11">
        <v>1604.796748</v>
      </c>
      <c r="E72" s="11">
        <v>2222.446878</v>
      </c>
      <c r="F72" s="11">
        <v>1076.539571</v>
      </c>
      <c r="G72" s="11">
        <v>1842.31809</v>
      </c>
      <c r="H72" s="11">
        <v>4578.68245</v>
      </c>
      <c r="I72" s="11">
        <v>316.462852</v>
      </c>
      <c r="J72" s="11">
        <v>333.940199</v>
      </c>
      <c r="K72" s="11">
        <v>11.092792</v>
      </c>
      <c r="L72" s="11">
        <v>55.574111</v>
      </c>
      <c r="M72" s="11">
        <v>3.28422</v>
      </c>
      <c r="N72" s="11">
        <v>165.683545</v>
      </c>
      <c r="O72" s="11">
        <v>145.642041</v>
      </c>
      <c r="P72" s="11">
        <v>10751.666749</v>
      </c>
      <c r="Q72" s="11">
        <v>177.751115</v>
      </c>
      <c r="R72" s="11">
        <v>10929.417864</v>
      </c>
      <c r="S72" s="15"/>
      <c r="W72" s="15"/>
      <c r="X72" s="15"/>
      <c r="Y72" s="15"/>
      <c r="Z72" s="15"/>
    </row>
    <row r="73" ht="13.5" customHeight="1">
      <c r="A73" s="7">
        <v>2007.0</v>
      </c>
      <c r="B73" s="10" t="s">
        <v>39</v>
      </c>
      <c r="C73" s="11">
        <v>596.744881</v>
      </c>
      <c r="D73" s="11">
        <v>1562.997641</v>
      </c>
      <c r="E73" s="11">
        <v>2159.742522</v>
      </c>
      <c r="F73" s="11">
        <v>1066.445757</v>
      </c>
      <c r="G73" s="11">
        <v>1817.700029</v>
      </c>
      <c r="H73" s="11">
        <v>4399.730203</v>
      </c>
      <c r="I73" s="11">
        <v>338.496084</v>
      </c>
      <c r="J73" s="11">
        <v>336.203674</v>
      </c>
      <c r="K73" s="11">
        <v>18.434405</v>
      </c>
      <c r="L73" s="11">
        <v>56.907502</v>
      </c>
      <c r="M73" s="11">
        <v>2.64096</v>
      </c>
      <c r="N73" s="11">
        <v>188.286091</v>
      </c>
      <c r="O73" s="11">
        <v>154.96439443</v>
      </c>
      <c r="P73" s="11">
        <v>10539.55162143</v>
      </c>
      <c r="Q73" s="11">
        <v>202.128069</v>
      </c>
      <c r="R73" s="11">
        <v>10741.67969043</v>
      </c>
      <c r="S73" s="15"/>
      <c r="W73" s="15"/>
      <c r="X73" s="15"/>
      <c r="Y73" s="15"/>
      <c r="Z73" s="15"/>
    </row>
    <row r="74" ht="13.5" customHeight="1">
      <c r="A74" s="7">
        <v>2008.0</v>
      </c>
      <c r="B74" s="10" t="s">
        <v>28</v>
      </c>
      <c r="C74" s="11">
        <v>591.75301</v>
      </c>
      <c r="D74" s="11">
        <v>1572.89772</v>
      </c>
      <c r="E74" s="11">
        <v>2164.65073</v>
      </c>
      <c r="F74" s="11">
        <v>1064.515402</v>
      </c>
      <c r="G74" s="11">
        <v>1809.342456</v>
      </c>
      <c r="H74" s="11">
        <v>4548.501649</v>
      </c>
      <c r="I74" s="11">
        <v>345.041044</v>
      </c>
      <c r="J74" s="11">
        <v>326.989261</v>
      </c>
      <c r="K74" s="11">
        <v>35.778718</v>
      </c>
      <c r="L74" s="11">
        <v>51.201353</v>
      </c>
      <c r="M74" s="11">
        <v>3.20723</v>
      </c>
      <c r="N74" s="11">
        <v>163.771782</v>
      </c>
      <c r="O74" s="11">
        <v>159.019913</v>
      </c>
      <c r="P74" s="11">
        <v>10672.019538</v>
      </c>
      <c r="Q74" s="11">
        <v>174.408492</v>
      </c>
      <c r="R74" s="11">
        <v>10846.42803</v>
      </c>
      <c r="S74" s="15"/>
      <c r="W74" s="15"/>
      <c r="X74" s="15"/>
      <c r="Y74" s="15"/>
      <c r="Z74" s="15"/>
    </row>
    <row r="75" ht="13.5" customHeight="1">
      <c r="A75" s="7">
        <v>2008.0</v>
      </c>
      <c r="B75" s="10" t="s">
        <v>29</v>
      </c>
      <c r="C75" s="11">
        <v>586.616695</v>
      </c>
      <c r="D75" s="11">
        <v>1591.79186</v>
      </c>
      <c r="E75" s="11">
        <v>2178.408555</v>
      </c>
      <c r="F75" s="11">
        <v>1069.037507</v>
      </c>
      <c r="G75" s="11">
        <v>1780.013965</v>
      </c>
      <c r="H75" s="11">
        <v>4406.076998</v>
      </c>
      <c r="I75" s="11">
        <v>332.045901</v>
      </c>
      <c r="J75" s="11">
        <v>330.357735</v>
      </c>
      <c r="K75" s="11">
        <v>35.28588</v>
      </c>
      <c r="L75" s="11">
        <v>55.099417</v>
      </c>
      <c r="M75" s="11">
        <v>2.57621</v>
      </c>
      <c r="N75" s="11">
        <v>165.082655</v>
      </c>
      <c r="O75" s="11">
        <v>153.21921940000001</v>
      </c>
      <c r="P75" s="11">
        <v>10507.204042399999</v>
      </c>
      <c r="Q75" s="11">
        <v>175.391971</v>
      </c>
      <c r="R75" s="11">
        <v>10682.5960134</v>
      </c>
      <c r="S75" s="15"/>
      <c r="W75" s="15"/>
      <c r="X75" s="15"/>
      <c r="Y75" s="15"/>
      <c r="Z75" s="15"/>
    </row>
    <row r="76" ht="13.5" customHeight="1">
      <c r="A76" s="7">
        <v>2008.0</v>
      </c>
      <c r="B76" s="10" t="s">
        <v>30</v>
      </c>
      <c r="C76" s="11">
        <v>661.166378</v>
      </c>
      <c r="D76" s="11">
        <v>1733.893797</v>
      </c>
      <c r="E76" s="11">
        <v>2395.060175</v>
      </c>
      <c r="F76" s="11">
        <v>1146.193071</v>
      </c>
      <c r="G76" s="11">
        <v>2010.574795</v>
      </c>
      <c r="H76" s="11">
        <v>4947.898523</v>
      </c>
      <c r="I76" s="11">
        <v>381.243161</v>
      </c>
      <c r="J76" s="11">
        <v>354.999101</v>
      </c>
      <c r="K76" s="11">
        <v>43.276351</v>
      </c>
      <c r="L76" s="11">
        <v>58.492548</v>
      </c>
      <c r="M76" s="11">
        <v>4.10216</v>
      </c>
      <c r="N76" s="11">
        <v>158.9652</v>
      </c>
      <c r="O76" s="11">
        <v>144.614943</v>
      </c>
      <c r="P76" s="11">
        <v>11645.420028</v>
      </c>
      <c r="Q76" s="11">
        <v>204.668079</v>
      </c>
      <c r="R76" s="11">
        <v>11850.088107</v>
      </c>
      <c r="S76" s="15"/>
      <c r="W76" s="15"/>
      <c r="X76" s="15"/>
      <c r="Y76" s="15"/>
      <c r="Z76" s="15"/>
    </row>
    <row r="77" ht="13.5" customHeight="1">
      <c r="A77" s="7">
        <v>2008.0</v>
      </c>
      <c r="B77" s="10" t="s">
        <v>31</v>
      </c>
      <c r="C77" s="11">
        <v>732.477479</v>
      </c>
      <c r="D77" s="11">
        <v>1956.294122</v>
      </c>
      <c r="E77" s="11">
        <v>2688.771601</v>
      </c>
      <c r="F77" s="11">
        <v>1208.669858</v>
      </c>
      <c r="G77" s="11">
        <v>1843.461784</v>
      </c>
      <c r="H77" s="11">
        <v>4445.726101</v>
      </c>
      <c r="I77" s="11">
        <v>378.971313</v>
      </c>
      <c r="J77" s="11">
        <v>342.596313</v>
      </c>
      <c r="K77" s="11">
        <v>38.377554</v>
      </c>
      <c r="L77" s="11">
        <v>56.548048</v>
      </c>
      <c r="M77" s="11">
        <v>6.095325</v>
      </c>
      <c r="N77" s="11">
        <v>140.615582</v>
      </c>
      <c r="O77" s="11">
        <v>141.338692</v>
      </c>
      <c r="P77" s="11">
        <v>11291.172171</v>
      </c>
      <c r="Q77" s="11">
        <v>180.621038</v>
      </c>
      <c r="R77" s="11">
        <v>11471.793209</v>
      </c>
      <c r="S77" s="15"/>
      <c r="T77" s="15"/>
      <c r="U77" s="15"/>
      <c r="V77" s="15"/>
      <c r="W77" s="15"/>
      <c r="X77" s="15"/>
      <c r="Y77" s="15"/>
      <c r="Z77" s="15"/>
    </row>
    <row r="78" ht="13.5" customHeight="1">
      <c r="A78" s="7">
        <v>2008.0</v>
      </c>
      <c r="B78" s="10" t="s">
        <v>32</v>
      </c>
      <c r="C78" s="11">
        <v>705.467034</v>
      </c>
      <c r="D78" s="11">
        <v>1840.797708</v>
      </c>
      <c r="E78" s="11">
        <v>2546.264742</v>
      </c>
      <c r="F78" s="11">
        <v>1193.006329</v>
      </c>
      <c r="G78" s="11">
        <v>2005.930015</v>
      </c>
      <c r="H78" s="11">
        <v>4911.985955</v>
      </c>
      <c r="I78" s="11">
        <v>371.023292</v>
      </c>
      <c r="J78" s="11">
        <v>357.160257</v>
      </c>
      <c r="K78" s="11">
        <v>14.467746</v>
      </c>
      <c r="L78" s="11">
        <v>57.037271</v>
      </c>
      <c r="M78" s="11">
        <v>10.655709</v>
      </c>
      <c r="N78" s="11">
        <v>143.703971</v>
      </c>
      <c r="O78" s="11">
        <v>142.585969</v>
      </c>
      <c r="P78" s="11">
        <v>11753.821256</v>
      </c>
      <c r="Q78" s="11">
        <v>180.241642</v>
      </c>
      <c r="R78" s="11">
        <v>11934.062898</v>
      </c>
      <c r="S78" s="15"/>
      <c r="T78" s="15"/>
      <c r="U78" s="15"/>
      <c r="V78" s="15"/>
      <c r="W78" s="15"/>
      <c r="X78" s="15"/>
      <c r="Y78" s="15"/>
      <c r="Z78" s="15"/>
    </row>
    <row r="79" ht="13.5" customHeight="1">
      <c r="A79" s="7">
        <v>2008.0</v>
      </c>
      <c r="B79" s="10" t="s">
        <v>33</v>
      </c>
      <c r="C79" s="11">
        <v>664.410298</v>
      </c>
      <c r="D79" s="11">
        <v>1789.788562</v>
      </c>
      <c r="E79" s="11">
        <v>2454.19886</v>
      </c>
      <c r="F79" s="11">
        <v>1173.209958</v>
      </c>
      <c r="G79" s="11">
        <v>1963.387289</v>
      </c>
      <c r="H79" s="11">
        <v>4789.839092</v>
      </c>
      <c r="I79" s="11">
        <v>353.226045</v>
      </c>
      <c r="J79" s="11">
        <v>400.810305</v>
      </c>
      <c r="K79" s="11">
        <v>14.900989</v>
      </c>
      <c r="L79" s="11">
        <v>58.120901</v>
      </c>
      <c r="M79" s="11">
        <v>14.85499</v>
      </c>
      <c r="N79" s="11">
        <v>161.729909</v>
      </c>
      <c r="O79" s="11">
        <v>141.09750222</v>
      </c>
      <c r="P79" s="11">
        <v>11525.37584022</v>
      </c>
      <c r="Q79" s="11">
        <v>195.718208</v>
      </c>
      <c r="R79" s="11">
        <v>11721.094048219999</v>
      </c>
      <c r="S79" s="15"/>
      <c r="T79" s="15"/>
      <c r="U79" s="15"/>
      <c r="V79" s="15"/>
      <c r="W79" s="15"/>
      <c r="X79" s="15"/>
      <c r="Y79" s="15"/>
      <c r="Z79" s="15"/>
    </row>
    <row r="80" ht="13.5" customHeight="1">
      <c r="A80" s="7">
        <v>2008.0</v>
      </c>
      <c r="B80" s="10" t="s">
        <v>34</v>
      </c>
      <c r="C80" s="11">
        <v>664.951135</v>
      </c>
      <c r="D80" s="11">
        <v>1833.431445</v>
      </c>
      <c r="E80" s="11">
        <v>2498.38258</v>
      </c>
      <c r="F80" s="11">
        <v>1192.184463</v>
      </c>
      <c r="G80" s="11">
        <v>1985.879603</v>
      </c>
      <c r="H80" s="11">
        <v>4913.783783</v>
      </c>
      <c r="I80" s="11">
        <v>367.266513</v>
      </c>
      <c r="J80" s="11">
        <v>394.767636</v>
      </c>
      <c r="K80" s="11">
        <v>26.561025</v>
      </c>
      <c r="L80" s="11">
        <v>59.362487</v>
      </c>
      <c r="M80" s="11">
        <v>12.365502</v>
      </c>
      <c r="N80" s="11">
        <v>158.777327</v>
      </c>
      <c r="O80" s="11">
        <v>146.25121137</v>
      </c>
      <c r="P80" s="11">
        <v>11755.582130370001</v>
      </c>
      <c r="Q80" s="11">
        <v>188.438072</v>
      </c>
      <c r="R80" s="11">
        <v>11944.02020237</v>
      </c>
      <c r="S80" s="15"/>
      <c r="T80" s="15"/>
      <c r="U80" s="15"/>
      <c r="V80" s="15"/>
      <c r="W80" s="15"/>
      <c r="X80" s="15"/>
      <c r="Y80" s="15"/>
      <c r="Z80" s="15"/>
    </row>
    <row r="81" ht="13.5" customHeight="1">
      <c r="A81" s="7">
        <v>2008.0</v>
      </c>
      <c r="B81" s="10" t="s">
        <v>35</v>
      </c>
      <c r="C81" s="11">
        <v>671.973705</v>
      </c>
      <c r="D81" s="11">
        <v>1850.158354</v>
      </c>
      <c r="E81" s="11">
        <v>2522.132059</v>
      </c>
      <c r="F81" s="11">
        <v>1208.532527</v>
      </c>
      <c r="G81" s="11">
        <v>2003.580675</v>
      </c>
      <c r="H81" s="11">
        <v>4857.697106</v>
      </c>
      <c r="I81" s="11">
        <v>373.64797</v>
      </c>
      <c r="J81" s="11">
        <v>410.596429</v>
      </c>
      <c r="K81" s="11">
        <v>20.504493</v>
      </c>
      <c r="L81" s="11">
        <v>59.783929</v>
      </c>
      <c r="M81" s="11">
        <v>4.94997</v>
      </c>
      <c r="N81" s="11">
        <v>155.319764</v>
      </c>
      <c r="O81" s="11">
        <v>148.29565501</v>
      </c>
      <c r="P81" s="11">
        <v>11765.04057701</v>
      </c>
      <c r="Q81" s="11">
        <v>216.263823</v>
      </c>
      <c r="R81" s="11">
        <v>11981.30440001</v>
      </c>
      <c r="S81" s="15"/>
      <c r="T81" s="15"/>
      <c r="U81" s="15"/>
      <c r="V81" s="15"/>
      <c r="W81" s="15"/>
      <c r="X81" s="15"/>
      <c r="Y81" s="15"/>
      <c r="Z81" s="15"/>
    </row>
    <row r="82" ht="13.5" customHeight="1">
      <c r="A82" s="7">
        <v>2008.0</v>
      </c>
      <c r="B82" s="10" t="s">
        <v>36</v>
      </c>
      <c r="C82" s="11">
        <v>652.457784</v>
      </c>
      <c r="D82" s="11">
        <v>1786.101198</v>
      </c>
      <c r="E82" s="11">
        <v>2438.558982</v>
      </c>
      <c r="F82" s="11">
        <v>1170.353513</v>
      </c>
      <c r="G82" s="11">
        <v>1945.537939</v>
      </c>
      <c r="H82" s="11">
        <v>4561.394234</v>
      </c>
      <c r="I82" s="11">
        <v>337.557989</v>
      </c>
      <c r="J82" s="11">
        <v>426.588248</v>
      </c>
      <c r="K82" s="11">
        <v>13.86442</v>
      </c>
      <c r="L82" s="11">
        <v>59.245954</v>
      </c>
      <c r="M82" s="11">
        <v>7.04883</v>
      </c>
      <c r="N82" s="11">
        <v>129.310709</v>
      </c>
      <c r="O82" s="11">
        <v>146.756369</v>
      </c>
      <c r="P82" s="11">
        <v>11236.217187</v>
      </c>
      <c r="Q82" s="11">
        <v>174.455649</v>
      </c>
      <c r="R82" s="11">
        <v>11410.672836</v>
      </c>
      <c r="S82" s="15"/>
      <c r="T82" s="15"/>
      <c r="U82" s="15"/>
      <c r="V82" s="15"/>
      <c r="W82" s="15"/>
      <c r="X82" s="15"/>
      <c r="Y82" s="15"/>
      <c r="Z82" s="15"/>
    </row>
    <row r="83" ht="13.5" customHeight="1">
      <c r="A83" s="7">
        <v>2008.0</v>
      </c>
      <c r="B83" s="10" t="s">
        <v>37</v>
      </c>
      <c r="C83" s="11">
        <v>685.140835</v>
      </c>
      <c r="D83" s="11">
        <v>1865.002542</v>
      </c>
      <c r="E83" s="11">
        <v>2550.143377</v>
      </c>
      <c r="F83" s="11">
        <v>1205.967799</v>
      </c>
      <c r="G83" s="11">
        <v>1931.733003</v>
      </c>
      <c r="H83" s="11">
        <v>4637.575611</v>
      </c>
      <c r="I83" s="11">
        <v>363.868528</v>
      </c>
      <c r="J83" s="11">
        <v>384.8977</v>
      </c>
      <c r="K83" s="11">
        <v>11.860464</v>
      </c>
      <c r="L83" s="11">
        <v>61.687296</v>
      </c>
      <c r="M83" s="11">
        <v>11.61297</v>
      </c>
      <c r="N83" s="11">
        <v>147.970036</v>
      </c>
      <c r="O83" s="11">
        <v>152.27712164</v>
      </c>
      <c r="P83" s="11">
        <v>11459.59390564</v>
      </c>
      <c r="Q83" s="11">
        <v>157.715234</v>
      </c>
      <c r="R83" s="11">
        <v>11617.30913964</v>
      </c>
      <c r="S83" s="15"/>
      <c r="T83" s="15"/>
      <c r="U83" s="15"/>
      <c r="V83" s="15"/>
      <c r="W83" s="15"/>
      <c r="X83" s="15"/>
      <c r="Y83" s="15"/>
      <c r="Z83" s="15"/>
    </row>
    <row r="84" ht="13.5" customHeight="1">
      <c r="A84" s="7">
        <v>2008.0</v>
      </c>
      <c r="B84" s="10" t="s">
        <v>38</v>
      </c>
      <c r="C84" s="11">
        <v>614.139905</v>
      </c>
      <c r="D84" s="11">
        <v>1621.780445</v>
      </c>
      <c r="E84" s="11">
        <v>2235.92035</v>
      </c>
      <c r="F84" s="11">
        <v>1086.423289</v>
      </c>
      <c r="G84" s="11">
        <v>1811.301455</v>
      </c>
      <c r="H84" s="11">
        <v>4197.642318</v>
      </c>
      <c r="I84" s="11">
        <v>327.268863</v>
      </c>
      <c r="J84" s="11">
        <v>354.22165</v>
      </c>
      <c r="K84" s="11">
        <v>5.979275</v>
      </c>
      <c r="L84" s="11">
        <v>57.714642</v>
      </c>
      <c r="M84" s="11">
        <v>8.425399</v>
      </c>
      <c r="N84" s="11">
        <v>136.304218</v>
      </c>
      <c r="O84" s="11">
        <v>150.084524</v>
      </c>
      <c r="P84" s="11">
        <v>10371.285983</v>
      </c>
      <c r="Q84" s="11">
        <v>141.641548</v>
      </c>
      <c r="R84" s="11">
        <v>10512.927531</v>
      </c>
      <c r="S84" s="15"/>
      <c r="T84" s="15"/>
      <c r="U84" s="15"/>
      <c r="V84" s="15"/>
      <c r="W84" s="15"/>
      <c r="X84" s="15"/>
      <c r="Y84" s="15"/>
      <c r="Z84" s="15"/>
    </row>
    <row r="85" ht="13.5" customHeight="1">
      <c r="A85" s="7">
        <v>2008.0</v>
      </c>
      <c r="B85" s="10" t="s">
        <v>39</v>
      </c>
      <c r="C85" s="11">
        <v>573.848384</v>
      </c>
      <c r="D85" s="11">
        <v>1444.874754</v>
      </c>
      <c r="E85" s="11">
        <v>2018.723138</v>
      </c>
      <c r="F85" s="11">
        <v>1011.602607</v>
      </c>
      <c r="G85" s="11">
        <v>1616.154095</v>
      </c>
      <c r="H85" s="11">
        <v>3779.448581</v>
      </c>
      <c r="I85" s="11">
        <v>303.29178</v>
      </c>
      <c r="J85" s="11">
        <v>307.57721</v>
      </c>
      <c r="K85" s="11">
        <v>20.59963</v>
      </c>
      <c r="L85" s="11">
        <v>55.048088</v>
      </c>
      <c r="M85" s="11">
        <v>6.9499</v>
      </c>
      <c r="N85" s="11">
        <v>127.660691</v>
      </c>
      <c r="O85" s="11">
        <v>151.889797</v>
      </c>
      <c r="P85" s="11">
        <v>9398.945517</v>
      </c>
      <c r="Q85" s="11">
        <v>149.04646</v>
      </c>
      <c r="R85" s="11">
        <v>9547.991977</v>
      </c>
      <c r="S85" s="15"/>
      <c r="T85" s="15"/>
      <c r="U85" s="15"/>
      <c r="V85" s="15"/>
      <c r="W85" s="15"/>
      <c r="X85" s="15"/>
      <c r="Y85" s="15"/>
      <c r="Z85" s="15"/>
    </row>
    <row r="86" ht="13.5" customHeight="1">
      <c r="A86" s="7">
        <v>2009.0</v>
      </c>
      <c r="B86" s="10" t="s">
        <v>28</v>
      </c>
      <c r="C86" s="11">
        <v>593.13147</v>
      </c>
      <c r="D86" s="11">
        <v>1426.185337</v>
      </c>
      <c r="E86" s="11">
        <v>2019.316807</v>
      </c>
      <c r="F86" s="11">
        <v>986.390448</v>
      </c>
      <c r="G86" s="11">
        <v>1541.26727</v>
      </c>
      <c r="H86" s="11">
        <v>3694.524818</v>
      </c>
      <c r="I86" s="11">
        <v>311.013805</v>
      </c>
      <c r="J86" s="11">
        <v>299.805112</v>
      </c>
      <c r="K86" s="11">
        <v>38.06113</v>
      </c>
      <c r="L86" s="11">
        <v>52.57157</v>
      </c>
      <c r="M86" s="11">
        <v>7.02374</v>
      </c>
      <c r="N86" s="11">
        <v>136.522618</v>
      </c>
      <c r="O86" s="11">
        <v>157.706901</v>
      </c>
      <c r="P86" s="11">
        <v>9244.204219</v>
      </c>
      <c r="Q86" s="11">
        <v>144.612039</v>
      </c>
      <c r="R86" s="11">
        <v>9388.816258</v>
      </c>
      <c r="S86" s="15"/>
      <c r="T86" s="15"/>
      <c r="U86" s="15"/>
      <c r="V86" s="15"/>
      <c r="W86" s="15"/>
      <c r="X86" s="15"/>
      <c r="Y86" s="15"/>
      <c r="Z86" s="15"/>
    </row>
    <row r="87" ht="13.5" customHeight="1">
      <c r="A87" s="7">
        <v>2009.0</v>
      </c>
      <c r="B87" s="10" t="s">
        <v>29</v>
      </c>
      <c r="C87" s="11">
        <v>619.000741</v>
      </c>
      <c r="D87" s="11">
        <v>1591.097088</v>
      </c>
      <c r="E87" s="11">
        <v>2210.097829</v>
      </c>
      <c r="F87" s="11">
        <v>1078.512125</v>
      </c>
      <c r="G87" s="11">
        <v>1659.760408</v>
      </c>
      <c r="H87" s="11">
        <v>3794.964537</v>
      </c>
      <c r="I87" s="11">
        <v>336.273483</v>
      </c>
      <c r="J87" s="11">
        <v>339.605186</v>
      </c>
      <c r="K87" s="11">
        <v>44.724893</v>
      </c>
      <c r="L87" s="11">
        <v>56.956394</v>
      </c>
      <c r="M87" s="11">
        <v>12.35206</v>
      </c>
      <c r="N87" s="11">
        <v>134.472018</v>
      </c>
      <c r="O87" s="11">
        <v>144.293701</v>
      </c>
      <c r="P87" s="11">
        <v>9812.012634</v>
      </c>
      <c r="Q87" s="11">
        <v>142.329664</v>
      </c>
      <c r="R87" s="11">
        <v>9954.342298</v>
      </c>
      <c r="S87" s="15"/>
      <c r="T87" s="15"/>
      <c r="U87" s="15"/>
      <c r="V87" s="15"/>
      <c r="W87" s="15"/>
      <c r="X87" s="15"/>
      <c r="Y87" s="15"/>
      <c r="Z87" s="15"/>
    </row>
    <row r="88" ht="13.5" customHeight="1">
      <c r="A88" s="7">
        <v>2009.0</v>
      </c>
      <c r="B88" s="10" t="s">
        <v>30</v>
      </c>
      <c r="C88" s="11">
        <v>785.637867</v>
      </c>
      <c r="D88" s="11">
        <v>1903.662252</v>
      </c>
      <c r="E88" s="11">
        <v>2689.300119</v>
      </c>
      <c r="F88" s="11">
        <v>1267.638614</v>
      </c>
      <c r="G88" s="11">
        <v>1924.253193</v>
      </c>
      <c r="H88" s="11">
        <v>4408.100606</v>
      </c>
      <c r="I88" s="11">
        <v>392.430199</v>
      </c>
      <c r="J88" s="11">
        <v>408.377351</v>
      </c>
      <c r="K88" s="11">
        <v>45.879076</v>
      </c>
      <c r="L88" s="11">
        <v>59.313224</v>
      </c>
      <c r="M88" s="11">
        <v>5.92024</v>
      </c>
      <c r="N88" s="11">
        <v>148.030364</v>
      </c>
      <c r="O88" s="11">
        <v>158.163553</v>
      </c>
      <c r="P88" s="11">
        <v>11507.406539</v>
      </c>
      <c r="Q88" s="11">
        <v>143.80676</v>
      </c>
      <c r="R88" s="11">
        <v>11651.213299</v>
      </c>
      <c r="S88" s="15"/>
      <c r="T88" s="15"/>
      <c r="U88" s="15"/>
      <c r="V88" s="15"/>
      <c r="W88" s="15"/>
      <c r="X88" s="15"/>
      <c r="Y88" s="15"/>
      <c r="Z88" s="15"/>
    </row>
    <row r="89" ht="13.5" customHeight="1">
      <c r="A89" s="7">
        <v>2009.0</v>
      </c>
      <c r="B89" s="10" t="s">
        <v>31</v>
      </c>
      <c r="C89" s="11">
        <v>806.361989</v>
      </c>
      <c r="D89" s="11">
        <v>1960.364185</v>
      </c>
      <c r="E89" s="11">
        <v>2766.726174</v>
      </c>
      <c r="F89" s="11">
        <v>1233.772831</v>
      </c>
      <c r="G89" s="11">
        <v>1760.748828</v>
      </c>
      <c r="H89" s="11">
        <v>3967.801614</v>
      </c>
      <c r="I89" s="11">
        <v>382.132827</v>
      </c>
      <c r="J89" s="11">
        <v>347.889349</v>
      </c>
      <c r="K89" s="11">
        <v>33.134111</v>
      </c>
      <c r="L89" s="11">
        <v>54.999827</v>
      </c>
      <c r="M89" s="11">
        <v>24.272361</v>
      </c>
      <c r="N89" s="11">
        <v>143.996873</v>
      </c>
      <c r="O89" s="11">
        <v>151.824994</v>
      </c>
      <c r="P89" s="11">
        <v>10867.299789</v>
      </c>
      <c r="Q89" s="11">
        <v>136.945554</v>
      </c>
      <c r="R89" s="11">
        <v>11004.245343</v>
      </c>
      <c r="S89" s="15"/>
      <c r="T89" s="15"/>
      <c r="U89" s="15"/>
      <c r="V89" s="15"/>
      <c r="W89" s="15"/>
      <c r="X89" s="15"/>
      <c r="Y89" s="15"/>
      <c r="Z89" s="15"/>
    </row>
    <row r="90" ht="13.5" customHeight="1">
      <c r="A90" s="7">
        <v>2009.0</v>
      </c>
      <c r="B90" s="10" t="s">
        <v>32</v>
      </c>
      <c r="C90" s="11">
        <v>798.430598</v>
      </c>
      <c r="D90" s="11">
        <v>1941.688516</v>
      </c>
      <c r="E90" s="11">
        <v>2740.119114</v>
      </c>
      <c r="F90" s="11">
        <v>1261.670523</v>
      </c>
      <c r="G90" s="11">
        <v>1944.910693</v>
      </c>
      <c r="H90" s="11">
        <v>4477.217445</v>
      </c>
      <c r="I90" s="11">
        <v>373.158814</v>
      </c>
      <c r="J90" s="11">
        <v>390.77943</v>
      </c>
      <c r="K90" s="11">
        <v>20.17442</v>
      </c>
      <c r="L90" s="11">
        <v>57.346179</v>
      </c>
      <c r="M90" s="11">
        <v>3.031207</v>
      </c>
      <c r="N90" s="11">
        <v>153.427945</v>
      </c>
      <c r="O90" s="11">
        <v>154.343574</v>
      </c>
      <c r="P90" s="11">
        <v>11576.179344</v>
      </c>
      <c r="Q90" s="11">
        <v>172.274615</v>
      </c>
      <c r="R90" s="11">
        <v>11748.453959</v>
      </c>
      <c r="S90" s="15"/>
      <c r="T90" s="15"/>
      <c r="U90" s="15"/>
      <c r="V90" s="15"/>
      <c r="W90" s="15"/>
      <c r="X90" s="15"/>
      <c r="Y90" s="15"/>
      <c r="Z90" s="15"/>
    </row>
    <row r="91" ht="13.5" customHeight="1">
      <c r="A91" s="7">
        <v>2009.0</v>
      </c>
      <c r="B91" s="10" t="s">
        <v>33</v>
      </c>
      <c r="C91" s="11">
        <v>694.782645</v>
      </c>
      <c r="D91" s="11">
        <v>1895.952102</v>
      </c>
      <c r="E91" s="11">
        <v>2590.734747</v>
      </c>
      <c r="F91" s="11">
        <v>1222.870651</v>
      </c>
      <c r="G91" s="11">
        <v>1895.438712</v>
      </c>
      <c r="H91" s="11">
        <v>4573.249836</v>
      </c>
      <c r="I91" s="11">
        <v>361.554884</v>
      </c>
      <c r="J91" s="11">
        <v>427.475246</v>
      </c>
      <c r="K91" s="11">
        <v>18.991934</v>
      </c>
      <c r="L91" s="11">
        <v>57.399855</v>
      </c>
      <c r="M91" s="11">
        <v>3.847238</v>
      </c>
      <c r="N91" s="11">
        <v>128.820418</v>
      </c>
      <c r="O91" s="11">
        <v>151.379428</v>
      </c>
      <c r="P91" s="11">
        <v>11431.762949</v>
      </c>
      <c r="Q91" s="11">
        <v>137.332518</v>
      </c>
      <c r="R91" s="11">
        <v>11569.095467</v>
      </c>
      <c r="S91" s="15"/>
      <c r="T91" s="15"/>
      <c r="U91" s="15"/>
      <c r="V91" s="15"/>
      <c r="W91" s="15"/>
      <c r="X91" s="15"/>
      <c r="Y91" s="15"/>
      <c r="Z91" s="15"/>
    </row>
    <row r="92" ht="13.5" customHeight="1">
      <c r="A92" s="7">
        <v>2009.0</v>
      </c>
      <c r="B92" s="10" t="s">
        <v>34</v>
      </c>
      <c r="C92" s="11">
        <v>696.69247</v>
      </c>
      <c r="D92" s="11">
        <v>1913.122142</v>
      </c>
      <c r="E92" s="11">
        <v>2609.814612</v>
      </c>
      <c r="F92" s="11">
        <v>1226.525376</v>
      </c>
      <c r="G92" s="11">
        <v>1938.248093</v>
      </c>
      <c r="H92" s="11">
        <v>4665.696825</v>
      </c>
      <c r="I92" s="11">
        <v>373.468288</v>
      </c>
      <c r="J92" s="11">
        <v>411.845856</v>
      </c>
      <c r="K92" s="11">
        <v>24.069295</v>
      </c>
      <c r="L92" s="11">
        <v>55.265828</v>
      </c>
      <c r="M92" s="11">
        <v>9.79554</v>
      </c>
      <c r="N92" s="11">
        <v>129.975745</v>
      </c>
      <c r="O92" s="11">
        <v>155.271981</v>
      </c>
      <c r="P92" s="11">
        <v>11599.977439</v>
      </c>
      <c r="Q92" s="11">
        <v>149.988042</v>
      </c>
      <c r="R92" s="11">
        <v>11749.965481</v>
      </c>
      <c r="S92" s="15"/>
      <c r="T92" s="15"/>
      <c r="U92" s="15"/>
      <c r="V92" s="15"/>
      <c r="W92" s="15"/>
      <c r="X92" s="15"/>
      <c r="Y92" s="15"/>
      <c r="Z92" s="15"/>
    </row>
    <row r="93" ht="13.5" customHeight="1">
      <c r="A93" s="7">
        <v>2009.0</v>
      </c>
      <c r="B93" s="10" t="s">
        <v>35</v>
      </c>
      <c r="C93" s="11">
        <v>706.866527</v>
      </c>
      <c r="D93" s="11">
        <v>1993.911408</v>
      </c>
      <c r="E93" s="11">
        <v>2700.777935</v>
      </c>
      <c r="F93" s="11">
        <v>1265.789161</v>
      </c>
      <c r="G93" s="11">
        <v>1988.839003</v>
      </c>
      <c r="H93" s="11">
        <v>4727.314093</v>
      </c>
      <c r="I93" s="11">
        <v>389.542781</v>
      </c>
      <c r="J93" s="11">
        <v>436.600895</v>
      </c>
      <c r="K93" s="11">
        <v>25.999077</v>
      </c>
      <c r="L93" s="11">
        <v>57.665403</v>
      </c>
      <c r="M93" s="11">
        <v>3.95515</v>
      </c>
      <c r="N93" s="11">
        <v>131.211891</v>
      </c>
      <c r="O93" s="11">
        <v>159.292683</v>
      </c>
      <c r="P93" s="11">
        <v>11886.988072</v>
      </c>
      <c r="Q93" s="11">
        <v>151.496525</v>
      </c>
      <c r="R93" s="11">
        <v>12038.484597</v>
      </c>
      <c r="S93" s="15"/>
      <c r="T93" s="15"/>
      <c r="U93" s="15"/>
      <c r="V93" s="15"/>
      <c r="W93" s="15"/>
      <c r="X93" s="15"/>
      <c r="Y93" s="15"/>
      <c r="Z93" s="15"/>
    </row>
    <row r="94" ht="13.5" customHeight="1">
      <c r="A94" s="7">
        <v>2009.0</v>
      </c>
      <c r="B94" s="10" t="s">
        <v>36</v>
      </c>
      <c r="C94" s="11">
        <v>691.149291</v>
      </c>
      <c r="D94" s="11">
        <v>1934.3413</v>
      </c>
      <c r="E94" s="11">
        <v>2625.490591</v>
      </c>
      <c r="F94" s="11">
        <v>1243.44409</v>
      </c>
      <c r="G94" s="11">
        <v>1943.092624</v>
      </c>
      <c r="H94" s="11">
        <v>4640.259557</v>
      </c>
      <c r="I94" s="11">
        <v>364.602376</v>
      </c>
      <c r="J94" s="11">
        <v>468.041093</v>
      </c>
      <c r="K94" s="11">
        <v>16.937158</v>
      </c>
      <c r="L94" s="11">
        <v>55.77301</v>
      </c>
      <c r="M94" s="11">
        <v>7.08196</v>
      </c>
      <c r="N94" s="11">
        <v>124.319946</v>
      </c>
      <c r="O94" s="11">
        <v>113.016432</v>
      </c>
      <c r="P94" s="11">
        <v>11602.058837</v>
      </c>
      <c r="Q94" s="11">
        <v>138.057408</v>
      </c>
      <c r="R94" s="11">
        <v>11740.116245</v>
      </c>
      <c r="S94" s="15"/>
      <c r="T94" s="15"/>
      <c r="U94" s="15"/>
      <c r="V94" s="15"/>
      <c r="W94" s="15"/>
      <c r="X94" s="15"/>
      <c r="Y94" s="15"/>
      <c r="Z94" s="15"/>
    </row>
    <row r="95" ht="13.5" customHeight="1">
      <c r="A95" s="7">
        <v>2009.0</v>
      </c>
      <c r="B95" s="10" t="s">
        <v>37</v>
      </c>
      <c r="C95" s="11">
        <v>703.84643</v>
      </c>
      <c r="D95" s="11">
        <v>1897.247742</v>
      </c>
      <c r="E95" s="11">
        <v>2601.094172</v>
      </c>
      <c r="F95" s="11">
        <v>1225.606733</v>
      </c>
      <c r="G95" s="11">
        <v>1956.939261</v>
      </c>
      <c r="H95" s="11">
        <v>4883.420048</v>
      </c>
      <c r="I95" s="11">
        <v>377.796012</v>
      </c>
      <c r="J95" s="11">
        <v>409.070013</v>
      </c>
      <c r="K95" s="11">
        <v>10.158358</v>
      </c>
      <c r="L95" s="11">
        <v>56.665034</v>
      </c>
      <c r="M95" s="11">
        <v>6.23386</v>
      </c>
      <c r="N95" s="11">
        <v>122.965364</v>
      </c>
      <c r="O95" s="11">
        <v>165.26176030000002</v>
      </c>
      <c r="P95" s="11">
        <v>11815.210615299999</v>
      </c>
      <c r="Q95" s="11">
        <v>134.363063</v>
      </c>
      <c r="R95" s="11">
        <v>11949.5736783</v>
      </c>
      <c r="S95" s="15"/>
      <c r="T95" s="15"/>
      <c r="U95" s="15"/>
      <c r="V95" s="15"/>
      <c r="W95" s="15"/>
      <c r="X95" s="15"/>
      <c r="Y95" s="15"/>
      <c r="Z95" s="15"/>
    </row>
    <row r="96" ht="13.5" customHeight="1">
      <c r="A96" s="7">
        <v>2009.0</v>
      </c>
      <c r="B96" s="10" t="s">
        <v>38</v>
      </c>
      <c r="C96" s="11">
        <v>643.814257</v>
      </c>
      <c r="D96" s="11">
        <v>1794.648612</v>
      </c>
      <c r="E96" s="11">
        <v>2438.462869</v>
      </c>
      <c r="F96" s="11">
        <v>1180.627977</v>
      </c>
      <c r="G96" s="11">
        <v>1887.841421</v>
      </c>
      <c r="H96" s="11">
        <v>4595.704239</v>
      </c>
      <c r="I96" s="11">
        <v>350.693139</v>
      </c>
      <c r="J96" s="11">
        <v>385.837474</v>
      </c>
      <c r="K96" s="11">
        <v>12.209803</v>
      </c>
      <c r="L96" s="11">
        <v>54.047373</v>
      </c>
      <c r="M96" s="11">
        <v>5.51742</v>
      </c>
      <c r="N96" s="11">
        <v>126.278145</v>
      </c>
      <c r="O96" s="11">
        <v>164.053506</v>
      </c>
      <c r="P96" s="11">
        <v>11201.273366</v>
      </c>
      <c r="Q96" s="11">
        <v>136.606491</v>
      </c>
      <c r="R96" s="11">
        <v>11337.879857</v>
      </c>
      <c r="S96" s="15"/>
      <c r="T96" s="15"/>
      <c r="U96" s="15"/>
      <c r="V96" s="15"/>
      <c r="W96" s="15"/>
      <c r="X96" s="15"/>
      <c r="Y96" s="15"/>
      <c r="Z96" s="15"/>
    </row>
    <row r="97" ht="13.5" customHeight="1">
      <c r="A97" s="7">
        <v>2009.0</v>
      </c>
      <c r="B97" s="10" t="s">
        <v>39</v>
      </c>
      <c r="C97" s="11">
        <v>603.325989</v>
      </c>
      <c r="D97" s="11">
        <v>1661.24218</v>
      </c>
      <c r="E97" s="11">
        <v>2264.568169</v>
      </c>
      <c r="F97" s="11">
        <v>1149.449255</v>
      </c>
      <c r="G97" s="11">
        <v>1843.246357</v>
      </c>
      <c r="H97" s="11">
        <v>4535.390405</v>
      </c>
      <c r="I97" s="11">
        <v>366.544972</v>
      </c>
      <c r="J97" s="11">
        <v>351.297108</v>
      </c>
      <c r="K97" s="11">
        <v>27.520746</v>
      </c>
      <c r="L97" s="11">
        <v>52.98151</v>
      </c>
      <c r="M97" s="11">
        <v>4.0345</v>
      </c>
      <c r="N97" s="11">
        <v>145.797892</v>
      </c>
      <c r="O97" s="11">
        <v>168.498446</v>
      </c>
      <c r="P97" s="11">
        <v>10909.32936</v>
      </c>
      <c r="Q97" s="11">
        <v>139.31805</v>
      </c>
      <c r="R97" s="11">
        <v>11048.64741</v>
      </c>
      <c r="S97" s="15"/>
      <c r="T97" s="15"/>
      <c r="U97" s="15"/>
      <c r="V97" s="15"/>
      <c r="W97" s="15"/>
      <c r="X97" s="15"/>
      <c r="Y97" s="15"/>
      <c r="Z97" s="15"/>
    </row>
    <row r="98" ht="13.5" customHeight="1">
      <c r="A98" s="7">
        <v>2010.0</v>
      </c>
      <c r="B98" s="10" t="s">
        <v>28</v>
      </c>
      <c r="C98" s="11">
        <v>656.661226</v>
      </c>
      <c r="D98" s="11">
        <v>1771.087871</v>
      </c>
      <c r="E98" s="11">
        <v>2427.749097</v>
      </c>
      <c r="F98" s="11">
        <v>1188.888305</v>
      </c>
      <c r="G98" s="11">
        <v>1832.320359</v>
      </c>
      <c r="H98" s="11">
        <v>4664.948091</v>
      </c>
      <c r="I98" s="11">
        <v>383.530893</v>
      </c>
      <c r="J98" s="11">
        <v>371.115607</v>
      </c>
      <c r="K98" s="11">
        <v>43.650804</v>
      </c>
      <c r="L98" s="11">
        <v>55.681226</v>
      </c>
      <c r="M98" s="11">
        <v>4.70078</v>
      </c>
      <c r="N98" s="11">
        <v>145.287545</v>
      </c>
      <c r="O98" s="11">
        <v>174.142973</v>
      </c>
      <c r="P98" s="11">
        <v>11292.01568</v>
      </c>
      <c r="Q98" s="11">
        <v>141.19227</v>
      </c>
      <c r="R98" s="11">
        <v>11433.20795</v>
      </c>
      <c r="S98" s="15"/>
      <c r="T98" s="15"/>
      <c r="U98" s="15"/>
      <c r="V98" s="15"/>
      <c r="W98" s="15"/>
      <c r="X98" s="15"/>
      <c r="Y98" s="15"/>
      <c r="Z98" s="15"/>
    </row>
    <row r="99" ht="13.5" customHeight="1">
      <c r="A99" s="7">
        <v>2010.0</v>
      </c>
      <c r="B99" s="10" t="s">
        <v>29</v>
      </c>
      <c r="C99" s="11">
        <v>651.242937</v>
      </c>
      <c r="D99" s="11">
        <v>1813.330069</v>
      </c>
      <c r="E99" s="11">
        <v>2464.573006</v>
      </c>
      <c r="F99" s="11">
        <v>1211.592234</v>
      </c>
      <c r="G99" s="11">
        <v>1820.827957</v>
      </c>
      <c r="H99" s="11">
        <v>4624.030346</v>
      </c>
      <c r="I99" s="11">
        <v>384.705745</v>
      </c>
      <c r="J99" s="11">
        <v>391.163272</v>
      </c>
      <c r="K99" s="11">
        <v>48.47587</v>
      </c>
      <c r="L99" s="11">
        <v>55.053362</v>
      </c>
      <c r="M99" s="11">
        <v>2.39057</v>
      </c>
      <c r="N99" s="11">
        <v>130.200582</v>
      </c>
      <c r="O99" s="11">
        <v>161.969407</v>
      </c>
      <c r="P99" s="11">
        <v>11294.982351</v>
      </c>
      <c r="Q99" s="11">
        <v>135.139629</v>
      </c>
      <c r="R99" s="11">
        <v>11430.12198</v>
      </c>
      <c r="S99" s="15"/>
      <c r="T99" s="15"/>
      <c r="U99" s="15"/>
      <c r="V99" s="15"/>
      <c r="W99" s="15"/>
      <c r="X99" s="15"/>
      <c r="Y99" s="15"/>
      <c r="Z99" s="15"/>
    </row>
    <row r="100" ht="13.5" customHeight="1">
      <c r="A100" s="7">
        <v>2010.0</v>
      </c>
      <c r="B100" s="10" t="s">
        <v>30</v>
      </c>
      <c r="C100" s="11">
        <v>777.312775</v>
      </c>
      <c r="D100" s="11">
        <v>2095.302418</v>
      </c>
      <c r="E100" s="11">
        <v>2872.615193</v>
      </c>
      <c r="F100" s="11">
        <v>1344.719287</v>
      </c>
      <c r="G100" s="11">
        <v>2092.792055</v>
      </c>
      <c r="H100" s="11">
        <v>5238.71294</v>
      </c>
      <c r="I100" s="11">
        <v>432.145189</v>
      </c>
      <c r="J100" s="11">
        <v>416.433552</v>
      </c>
      <c r="K100" s="11">
        <v>55.488253</v>
      </c>
      <c r="L100" s="11">
        <v>63.272094</v>
      </c>
      <c r="M100" s="11">
        <v>4.22703</v>
      </c>
      <c r="N100" s="11">
        <v>142.724945</v>
      </c>
      <c r="O100" s="11">
        <v>173.647134</v>
      </c>
      <c r="P100" s="11">
        <v>12836.777672</v>
      </c>
      <c r="Q100" s="11">
        <v>138.629026</v>
      </c>
      <c r="R100" s="11">
        <v>12975.406698</v>
      </c>
      <c r="S100" s="15"/>
      <c r="T100" s="15"/>
      <c r="U100" s="15"/>
      <c r="V100" s="15"/>
      <c r="W100" s="15"/>
      <c r="X100" s="15"/>
      <c r="Y100" s="15"/>
      <c r="Z100" s="15"/>
    </row>
    <row r="101" ht="13.5" customHeight="1">
      <c r="A101" s="7">
        <v>2010.0</v>
      </c>
      <c r="B101" s="10" t="s">
        <v>31</v>
      </c>
      <c r="C101" s="11">
        <v>844.200701</v>
      </c>
      <c r="D101" s="11">
        <v>2290.186574</v>
      </c>
      <c r="E101" s="11">
        <v>3134.387275</v>
      </c>
      <c r="F101" s="11">
        <v>1378.663164</v>
      </c>
      <c r="G101" s="11">
        <v>1949.406283</v>
      </c>
      <c r="H101" s="11">
        <v>4697.118256</v>
      </c>
      <c r="I101" s="11">
        <v>428.391736</v>
      </c>
      <c r="J101" s="11">
        <v>399.273114</v>
      </c>
      <c r="K101" s="11">
        <v>42.418242</v>
      </c>
      <c r="L101" s="11">
        <v>64.017582</v>
      </c>
      <c r="M101" s="11">
        <v>3.059752</v>
      </c>
      <c r="N101" s="11">
        <v>133.669418</v>
      </c>
      <c r="O101" s="11">
        <v>168.962326</v>
      </c>
      <c r="P101" s="11">
        <v>12399.367148</v>
      </c>
      <c r="Q101" s="11">
        <v>148.35508</v>
      </c>
      <c r="R101" s="11">
        <v>12547.722228</v>
      </c>
      <c r="S101" s="15"/>
      <c r="T101" s="15"/>
      <c r="U101" s="15"/>
      <c r="V101" s="15"/>
      <c r="W101" s="15"/>
      <c r="X101" s="15"/>
      <c r="Y101" s="15"/>
      <c r="Z101" s="15"/>
    </row>
    <row r="102" ht="13.5" customHeight="1">
      <c r="A102" s="7">
        <v>2010.0</v>
      </c>
      <c r="B102" s="10" t="s">
        <v>32</v>
      </c>
      <c r="C102" s="11">
        <v>862.250529</v>
      </c>
      <c r="D102" s="11">
        <v>2442.081415</v>
      </c>
      <c r="E102" s="11">
        <v>3304.331944</v>
      </c>
      <c r="F102" s="11">
        <v>1450.252927</v>
      </c>
      <c r="G102" s="11">
        <v>2109.480618</v>
      </c>
      <c r="H102" s="11">
        <v>5174.790955</v>
      </c>
      <c r="I102" s="11">
        <v>418.328949</v>
      </c>
      <c r="J102" s="11">
        <v>440.154912</v>
      </c>
      <c r="K102" s="11">
        <v>27.335258</v>
      </c>
      <c r="L102" s="11">
        <v>80.886284</v>
      </c>
      <c r="M102" s="11">
        <v>4.00517</v>
      </c>
      <c r="N102" s="11">
        <v>150.842291</v>
      </c>
      <c r="O102" s="11">
        <v>169.044694</v>
      </c>
      <c r="P102" s="11">
        <v>13329.454002</v>
      </c>
      <c r="Q102" s="11">
        <v>149.305859</v>
      </c>
      <c r="R102" s="11">
        <v>13478.759861</v>
      </c>
      <c r="S102" s="15"/>
      <c r="T102" s="15"/>
      <c r="U102" s="15"/>
      <c r="V102" s="15"/>
      <c r="W102" s="15"/>
      <c r="X102" s="15"/>
      <c r="Y102" s="15"/>
      <c r="Z102" s="15"/>
    </row>
    <row r="103" ht="13.5" customHeight="1">
      <c r="A103" s="7">
        <v>2010.0</v>
      </c>
      <c r="B103" s="10" t="s">
        <v>33</v>
      </c>
      <c r="C103" s="11">
        <v>740.321557</v>
      </c>
      <c r="D103" s="11">
        <v>2266.981511</v>
      </c>
      <c r="E103" s="11">
        <v>3007.303068</v>
      </c>
      <c r="F103" s="11">
        <v>1375.225965</v>
      </c>
      <c r="G103" s="11">
        <v>2072.007266</v>
      </c>
      <c r="H103" s="11">
        <v>5088.829762</v>
      </c>
      <c r="I103" s="11">
        <v>391.843071</v>
      </c>
      <c r="J103" s="11">
        <v>476.136147</v>
      </c>
      <c r="K103" s="11">
        <v>27.448874</v>
      </c>
      <c r="L103" s="11">
        <v>75.165618</v>
      </c>
      <c r="M103" s="11">
        <v>3.61907</v>
      </c>
      <c r="N103" s="11">
        <v>142.812473</v>
      </c>
      <c r="O103" s="11">
        <v>165.216849</v>
      </c>
      <c r="P103" s="11">
        <v>12825.608163</v>
      </c>
      <c r="Q103" s="11">
        <v>142.6419</v>
      </c>
      <c r="R103" s="11">
        <v>12968.250063</v>
      </c>
      <c r="S103" s="15"/>
      <c r="T103" s="15"/>
      <c r="U103" s="15"/>
      <c r="V103" s="15"/>
      <c r="W103" s="15"/>
      <c r="X103" s="15"/>
      <c r="Y103" s="15"/>
      <c r="Z103" s="15"/>
    </row>
    <row r="104" ht="13.5" customHeight="1">
      <c r="A104" s="7">
        <v>2010.0</v>
      </c>
      <c r="B104" s="10" t="s">
        <v>34</v>
      </c>
      <c r="C104" s="11">
        <v>712.254944</v>
      </c>
      <c r="D104" s="11">
        <v>2194.336491</v>
      </c>
      <c r="E104" s="11">
        <v>2906.591435</v>
      </c>
      <c r="F104" s="11">
        <v>1349.377844</v>
      </c>
      <c r="G104" s="11">
        <v>2071.682559</v>
      </c>
      <c r="H104" s="11">
        <v>5243.233192</v>
      </c>
      <c r="I104" s="11">
        <v>407.196056</v>
      </c>
      <c r="J104" s="11">
        <v>472.266208</v>
      </c>
      <c r="K104" s="11">
        <v>30.425272</v>
      </c>
      <c r="L104" s="11">
        <v>61.609244</v>
      </c>
      <c r="M104" s="11">
        <v>10.52805</v>
      </c>
      <c r="N104" s="11">
        <v>147.380455</v>
      </c>
      <c r="O104" s="11">
        <v>175.061059</v>
      </c>
      <c r="P104" s="11">
        <v>12875.351374</v>
      </c>
      <c r="Q104" s="11">
        <v>190.596259</v>
      </c>
      <c r="R104" s="11">
        <v>13065.947633</v>
      </c>
      <c r="S104" s="15"/>
      <c r="T104" s="15"/>
      <c r="U104" s="15"/>
      <c r="V104" s="15"/>
      <c r="W104" s="15"/>
      <c r="X104" s="15"/>
      <c r="Y104" s="15"/>
      <c r="Z104" s="15"/>
    </row>
    <row r="105" ht="13.5" customHeight="1">
      <c r="A105" s="7">
        <v>2010.0</v>
      </c>
      <c r="B105" s="10" t="s">
        <v>35</v>
      </c>
      <c r="C105" s="11">
        <v>679.668578</v>
      </c>
      <c r="D105" s="11">
        <v>2081.889895</v>
      </c>
      <c r="E105" s="11">
        <v>2761.558473</v>
      </c>
      <c r="F105" s="11">
        <v>1293.269775</v>
      </c>
      <c r="G105" s="11">
        <v>2019.339862</v>
      </c>
      <c r="H105" s="11">
        <v>5189.752777</v>
      </c>
      <c r="I105" s="11">
        <v>392.529209</v>
      </c>
      <c r="J105" s="11">
        <v>441.201444</v>
      </c>
      <c r="K105" s="11">
        <v>11.565443</v>
      </c>
      <c r="L105" s="11">
        <v>59.380591</v>
      </c>
      <c r="M105" s="11">
        <v>6.703125</v>
      </c>
      <c r="N105" s="11">
        <v>136.646436</v>
      </c>
      <c r="O105" s="11">
        <v>173.921032</v>
      </c>
      <c r="P105" s="11">
        <v>12485.868167</v>
      </c>
      <c r="Q105" s="11">
        <v>145.968464</v>
      </c>
      <c r="R105" s="11">
        <v>12631.836631</v>
      </c>
      <c r="S105" s="15"/>
      <c r="T105" s="15"/>
      <c r="U105" s="15"/>
      <c r="V105" s="15"/>
      <c r="W105" s="15"/>
      <c r="X105" s="15"/>
      <c r="Y105" s="15"/>
      <c r="Z105" s="15"/>
    </row>
    <row r="106" ht="13.5" customHeight="1">
      <c r="A106" s="7">
        <v>2010.0</v>
      </c>
      <c r="B106" s="10" t="s">
        <v>36</v>
      </c>
      <c r="C106" s="11">
        <v>663.628662</v>
      </c>
      <c r="D106" s="11">
        <v>2038.147452</v>
      </c>
      <c r="E106" s="11">
        <v>2701.776114</v>
      </c>
      <c r="F106" s="11">
        <v>1278.685105</v>
      </c>
      <c r="G106" s="11">
        <v>2024.364782</v>
      </c>
      <c r="H106" s="11">
        <v>5134.802839</v>
      </c>
      <c r="I106" s="11">
        <v>382.655643</v>
      </c>
      <c r="J106" s="11">
        <v>464.497406</v>
      </c>
      <c r="K106" s="11">
        <v>8.522557</v>
      </c>
      <c r="L106" s="11">
        <v>60.043982</v>
      </c>
      <c r="M106" s="11">
        <v>4.628918</v>
      </c>
      <c r="N106" s="11">
        <v>120.521782</v>
      </c>
      <c r="O106" s="11">
        <v>162.215989</v>
      </c>
      <c r="P106" s="11">
        <v>12342.715117</v>
      </c>
      <c r="Q106" s="11">
        <v>152.025862</v>
      </c>
      <c r="R106" s="11">
        <v>12494.740979</v>
      </c>
      <c r="S106" s="15"/>
      <c r="T106" s="15"/>
      <c r="U106" s="15"/>
      <c r="V106" s="15"/>
      <c r="W106" s="15"/>
      <c r="X106" s="15"/>
      <c r="Y106" s="15"/>
      <c r="Z106" s="15"/>
    </row>
    <row r="107" ht="13.5" customHeight="1">
      <c r="A107" s="7">
        <v>2010.0</v>
      </c>
      <c r="B107" s="10" t="s">
        <v>37</v>
      </c>
      <c r="C107" s="11">
        <v>693.552817</v>
      </c>
      <c r="D107" s="11">
        <v>2016.425974</v>
      </c>
      <c r="E107" s="11">
        <v>2709.978791</v>
      </c>
      <c r="F107" s="11">
        <v>1279.066042</v>
      </c>
      <c r="G107" s="11">
        <v>1968.979838</v>
      </c>
      <c r="H107" s="11">
        <v>5283.378698</v>
      </c>
      <c r="I107" s="11">
        <v>385.913166</v>
      </c>
      <c r="J107" s="11">
        <v>415.563266</v>
      </c>
      <c r="K107" s="11">
        <v>9.463842</v>
      </c>
      <c r="L107" s="11">
        <v>62.612948</v>
      </c>
      <c r="M107" s="11">
        <v>7.90062</v>
      </c>
      <c r="N107" s="11">
        <v>133.921964</v>
      </c>
      <c r="O107" s="11">
        <v>182.424215</v>
      </c>
      <c r="P107" s="11">
        <v>12439.20339</v>
      </c>
      <c r="Q107" s="11">
        <v>143.619827</v>
      </c>
      <c r="R107" s="11">
        <v>12582.823217</v>
      </c>
      <c r="S107" s="15"/>
      <c r="T107" s="15"/>
      <c r="U107" s="15"/>
      <c r="V107" s="15"/>
      <c r="W107" s="15"/>
      <c r="X107" s="15"/>
      <c r="Y107" s="15"/>
      <c r="Z107" s="15"/>
    </row>
    <row r="108" ht="13.5" customHeight="1">
      <c r="A108" s="7">
        <v>2010.0</v>
      </c>
      <c r="B108" s="10" t="s">
        <v>38</v>
      </c>
      <c r="C108" s="11">
        <v>617.225496</v>
      </c>
      <c r="D108" s="11">
        <v>1819.360625</v>
      </c>
      <c r="E108" s="11">
        <v>2436.586121</v>
      </c>
      <c r="F108" s="11">
        <v>1185.143738</v>
      </c>
      <c r="G108" s="11">
        <v>1894.082236</v>
      </c>
      <c r="H108" s="11">
        <v>5042.797738</v>
      </c>
      <c r="I108" s="11">
        <v>358.820167</v>
      </c>
      <c r="J108" s="11">
        <v>374.053289</v>
      </c>
      <c r="K108" s="11">
        <v>9.624238</v>
      </c>
      <c r="L108" s="11">
        <v>59.188336</v>
      </c>
      <c r="M108" s="11">
        <v>19.69108</v>
      </c>
      <c r="N108" s="11">
        <v>127.599891</v>
      </c>
      <c r="O108" s="11">
        <v>174.302083</v>
      </c>
      <c r="P108" s="11">
        <v>11681.888917</v>
      </c>
      <c r="Q108" s="11">
        <v>141.776538</v>
      </c>
      <c r="R108" s="11">
        <v>11823.665455</v>
      </c>
      <c r="S108" s="15"/>
      <c r="T108" s="15"/>
      <c r="U108" s="15"/>
      <c r="V108" s="15"/>
      <c r="W108" s="15"/>
      <c r="X108" s="15"/>
      <c r="Y108" s="15"/>
      <c r="Z108" s="15"/>
    </row>
    <row r="109" ht="13.5" customHeight="1">
      <c r="A109" s="7">
        <v>2010.0</v>
      </c>
      <c r="B109" s="10" t="s">
        <v>39</v>
      </c>
      <c r="C109" s="11">
        <v>638.001683</v>
      </c>
      <c r="D109" s="11">
        <v>1848.352475</v>
      </c>
      <c r="E109" s="11">
        <v>2486.354158</v>
      </c>
      <c r="F109" s="11">
        <v>1221.472851</v>
      </c>
      <c r="G109" s="11">
        <v>1890.784458</v>
      </c>
      <c r="H109" s="11">
        <v>4943.62643</v>
      </c>
      <c r="I109" s="11">
        <v>383.865814</v>
      </c>
      <c r="J109" s="11">
        <v>387.529957</v>
      </c>
      <c r="K109" s="11">
        <v>20.869798</v>
      </c>
      <c r="L109" s="11">
        <v>64.927518</v>
      </c>
      <c r="M109" s="11">
        <v>10.63806</v>
      </c>
      <c r="N109" s="11">
        <v>130.783636</v>
      </c>
      <c r="O109" s="11">
        <v>186.15238</v>
      </c>
      <c r="P109" s="11">
        <v>11727.00506</v>
      </c>
      <c r="Q109" s="11">
        <v>141.638337</v>
      </c>
      <c r="R109" s="11">
        <v>11868.643397</v>
      </c>
      <c r="S109" s="15"/>
      <c r="T109" s="15"/>
      <c r="U109" s="15"/>
      <c r="V109" s="15"/>
      <c r="W109" s="15"/>
      <c r="X109" s="15"/>
      <c r="Y109" s="15"/>
      <c r="Z109" s="15"/>
    </row>
    <row r="110" ht="13.5" customHeight="1">
      <c r="A110" s="7">
        <v>2011.0</v>
      </c>
      <c r="B110" s="10" t="s">
        <v>28</v>
      </c>
      <c r="C110" s="11">
        <v>627.396185</v>
      </c>
      <c r="D110" s="11">
        <v>1712.650329</v>
      </c>
      <c r="E110" s="11">
        <v>2340.046514</v>
      </c>
      <c r="F110" s="11">
        <v>1156.944315</v>
      </c>
      <c r="G110" s="11">
        <v>1795.354573</v>
      </c>
      <c r="H110" s="11">
        <v>4959.23885</v>
      </c>
      <c r="I110" s="11">
        <v>367.92731</v>
      </c>
      <c r="J110" s="11">
        <v>347.904498</v>
      </c>
      <c r="K110" s="11">
        <v>46.8668</v>
      </c>
      <c r="L110" s="11">
        <v>62.002962</v>
      </c>
      <c r="M110" s="11">
        <v>2.77484</v>
      </c>
      <c r="N110" s="11">
        <v>137.356709</v>
      </c>
      <c r="O110" s="11">
        <v>183.493113</v>
      </c>
      <c r="P110" s="11">
        <v>11399.910484</v>
      </c>
      <c r="Q110" s="11">
        <v>144.460777</v>
      </c>
      <c r="R110" s="11">
        <v>11544.371261</v>
      </c>
      <c r="S110" s="15"/>
      <c r="T110" s="15"/>
      <c r="U110" s="15"/>
      <c r="V110" s="15"/>
      <c r="W110" s="15"/>
      <c r="X110" s="15"/>
      <c r="Y110" s="15"/>
      <c r="Z110" s="15"/>
    </row>
    <row r="111" ht="13.5" customHeight="1">
      <c r="A111" s="7">
        <v>2011.0</v>
      </c>
      <c r="B111" s="10" t="s">
        <v>29</v>
      </c>
      <c r="C111" s="11">
        <v>620.555272</v>
      </c>
      <c r="D111" s="11">
        <v>1739.667946</v>
      </c>
      <c r="E111" s="11">
        <v>2360.223218</v>
      </c>
      <c r="F111" s="11">
        <v>1162.926067</v>
      </c>
      <c r="G111" s="11">
        <v>1780.84028</v>
      </c>
      <c r="H111" s="11">
        <v>4872.642712</v>
      </c>
      <c r="I111" s="11">
        <v>376.101584</v>
      </c>
      <c r="J111" s="11">
        <v>354.113006</v>
      </c>
      <c r="K111" s="11">
        <v>54.529978</v>
      </c>
      <c r="L111" s="11">
        <v>60.457865</v>
      </c>
      <c r="M111" s="11">
        <v>7.21511</v>
      </c>
      <c r="N111" s="11">
        <v>125.211364</v>
      </c>
      <c r="O111" s="11">
        <v>165.956807</v>
      </c>
      <c r="P111" s="11">
        <v>11320.217991</v>
      </c>
      <c r="Q111" s="11">
        <v>129.717334</v>
      </c>
      <c r="R111" s="11">
        <v>11449.935325</v>
      </c>
      <c r="S111" s="15"/>
      <c r="T111" s="15"/>
      <c r="U111" s="15"/>
      <c r="V111" s="15"/>
      <c r="W111" s="15"/>
      <c r="X111" s="15"/>
      <c r="Y111" s="15"/>
      <c r="Z111" s="15"/>
    </row>
    <row r="112" ht="13.5" customHeight="1">
      <c r="A112" s="7">
        <v>2011.0</v>
      </c>
      <c r="B112" s="10" t="s">
        <v>30</v>
      </c>
      <c r="C112" s="11">
        <v>747.005312</v>
      </c>
      <c r="D112" s="11">
        <v>1950.392272</v>
      </c>
      <c r="E112" s="11">
        <v>2697.397584</v>
      </c>
      <c r="F112" s="11">
        <v>1284.658579</v>
      </c>
      <c r="G112" s="11">
        <v>2028.965875</v>
      </c>
      <c r="H112" s="11">
        <v>5425.398007</v>
      </c>
      <c r="I112" s="11">
        <v>400.121967</v>
      </c>
      <c r="J112" s="11">
        <v>392.672548</v>
      </c>
      <c r="K112" s="11">
        <v>47.467446</v>
      </c>
      <c r="L112" s="11">
        <v>70.037647</v>
      </c>
      <c r="M112" s="11">
        <v>4.73277</v>
      </c>
      <c r="N112" s="11">
        <v>151.372164</v>
      </c>
      <c r="O112" s="11">
        <v>186.888278</v>
      </c>
      <c r="P112" s="11">
        <v>12689.712865</v>
      </c>
      <c r="Q112" s="11">
        <v>132.969068</v>
      </c>
      <c r="R112" s="11">
        <v>12822.681933</v>
      </c>
      <c r="S112" s="15"/>
      <c r="T112" s="15"/>
      <c r="U112" s="15"/>
      <c r="V112" s="15"/>
      <c r="W112" s="15"/>
      <c r="X112" s="15"/>
      <c r="Y112" s="15"/>
      <c r="Z112" s="15"/>
    </row>
    <row r="113" ht="13.5" customHeight="1">
      <c r="A113" s="7">
        <v>2011.0</v>
      </c>
      <c r="B113" s="10" t="s">
        <v>31</v>
      </c>
      <c r="C113" s="11">
        <v>765.435973</v>
      </c>
      <c r="D113" s="11">
        <v>1975.924197</v>
      </c>
      <c r="E113" s="11">
        <v>2741.36017</v>
      </c>
      <c r="F113" s="11">
        <v>1251.240262</v>
      </c>
      <c r="G113" s="11">
        <v>1852.537522</v>
      </c>
      <c r="H113" s="11">
        <v>4828.621776</v>
      </c>
      <c r="I113" s="11">
        <v>401.623876</v>
      </c>
      <c r="J113" s="11">
        <v>348.202098</v>
      </c>
      <c r="K113" s="11">
        <v>36.919049</v>
      </c>
      <c r="L113" s="11">
        <v>64.37078</v>
      </c>
      <c r="M113" s="11">
        <v>4.93061</v>
      </c>
      <c r="N113" s="11">
        <v>132.197564</v>
      </c>
      <c r="O113" s="11">
        <v>175.124755</v>
      </c>
      <c r="P113" s="11">
        <v>11837.128462</v>
      </c>
      <c r="Q113" s="11">
        <v>140.272251</v>
      </c>
      <c r="R113" s="11">
        <v>11977.400713</v>
      </c>
      <c r="S113" s="15"/>
      <c r="T113" s="15"/>
      <c r="U113" s="15"/>
      <c r="V113" s="15"/>
      <c r="W113" s="15"/>
      <c r="X113" s="15"/>
      <c r="Y113" s="15"/>
      <c r="Z113" s="15"/>
    </row>
    <row r="114" ht="13.5" customHeight="1">
      <c r="A114" s="7">
        <v>2011.0</v>
      </c>
      <c r="B114" s="10" t="s">
        <v>32</v>
      </c>
      <c r="C114" s="11">
        <v>822.322908</v>
      </c>
      <c r="D114" s="11">
        <v>2223.245753</v>
      </c>
      <c r="E114" s="11">
        <v>3045.568661</v>
      </c>
      <c r="F114" s="11">
        <v>1396.444364</v>
      </c>
      <c r="G114" s="11">
        <v>2100.378022</v>
      </c>
      <c r="H114" s="11">
        <v>5310.096804</v>
      </c>
      <c r="I114" s="11">
        <v>426.204331</v>
      </c>
      <c r="J114" s="11">
        <v>413.50666</v>
      </c>
      <c r="K114" s="11">
        <v>14.958875</v>
      </c>
      <c r="L114" s="11">
        <v>70.769196</v>
      </c>
      <c r="M114" s="11">
        <v>6.54405</v>
      </c>
      <c r="N114" s="11">
        <v>138.868582</v>
      </c>
      <c r="O114" s="11">
        <v>177.650679</v>
      </c>
      <c r="P114" s="11">
        <v>13100.990224</v>
      </c>
      <c r="Q114" s="11">
        <v>150.853708</v>
      </c>
      <c r="R114" s="11">
        <v>13251.843932</v>
      </c>
      <c r="S114" s="15"/>
      <c r="T114" s="15"/>
      <c r="U114" s="15"/>
      <c r="V114" s="15"/>
      <c r="W114" s="15"/>
      <c r="X114" s="15"/>
      <c r="Y114" s="15"/>
      <c r="Z114" s="15"/>
    </row>
    <row r="115" ht="13.5" customHeight="1">
      <c r="A115" s="7">
        <v>2011.0</v>
      </c>
      <c r="B115" s="10" t="s">
        <v>33</v>
      </c>
      <c r="C115" s="11">
        <v>756.595195</v>
      </c>
      <c r="D115" s="11">
        <v>2156.279408</v>
      </c>
      <c r="E115" s="11">
        <v>2912.874603</v>
      </c>
      <c r="F115" s="11">
        <v>1375.337105</v>
      </c>
      <c r="G115" s="11">
        <v>2090.881855</v>
      </c>
      <c r="H115" s="11">
        <v>5311.263487</v>
      </c>
      <c r="I115" s="11">
        <v>405.468064</v>
      </c>
      <c r="J115" s="11">
        <v>467.34997</v>
      </c>
      <c r="K115" s="11">
        <v>14.234614</v>
      </c>
      <c r="L115" s="11">
        <v>71.742871</v>
      </c>
      <c r="M115" s="11">
        <v>3.1265</v>
      </c>
      <c r="N115" s="11">
        <v>132.549527</v>
      </c>
      <c r="O115" s="11">
        <v>170.646912</v>
      </c>
      <c r="P115" s="11">
        <v>12955.475508</v>
      </c>
      <c r="Q115" s="11">
        <v>134.451359</v>
      </c>
      <c r="R115" s="11">
        <v>13089.926867</v>
      </c>
      <c r="S115" s="15"/>
      <c r="T115" s="15"/>
      <c r="U115" s="15"/>
      <c r="V115" s="15"/>
      <c r="W115" s="15"/>
      <c r="X115" s="15"/>
      <c r="Y115" s="15"/>
      <c r="Z115" s="15"/>
    </row>
    <row r="116" ht="13.5" customHeight="1">
      <c r="A116" s="7">
        <v>2011.0</v>
      </c>
      <c r="B116" s="10" t="s">
        <v>34</v>
      </c>
      <c r="C116" s="11">
        <v>760.185774</v>
      </c>
      <c r="D116" s="11">
        <v>2172.714603</v>
      </c>
      <c r="E116" s="11">
        <v>2932.900377</v>
      </c>
      <c r="F116" s="11">
        <v>1370.252499</v>
      </c>
      <c r="G116" s="11">
        <v>2068.872707</v>
      </c>
      <c r="H116" s="11">
        <v>5436.078018</v>
      </c>
      <c r="I116" s="11">
        <v>419.764198</v>
      </c>
      <c r="J116" s="11">
        <v>461.114571</v>
      </c>
      <c r="K116" s="11">
        <v>20.693755</v>
      </c>
      <c r="L116" s="11">
        <v>70.725636</v>
      </c>
      <c r="M116" s="11">
        <v>8.5998</v>
      </c>
      <c r="N116" s="11">
        <v>141.533782</v>
      </c>
      <c r="O116" s="11">
        <v>176.320394</v>
      </c>
      <c r="P116" s="11">
        <v>13106.855737</v>
      </c>
      <c r="Q116" s="11">
        <v>148.357407</v>
      </c>
      <c r="R116" s="11">
        <v>13255.213144</v>
      </c>
      <c r="S116" s="15"/>
      <c r="T116" s="15"/>
      <c r="U116" s="15"/>
      <c r="V116" s="15"/>
      <c r="W116" s="15"/>
      <c r="X116" s="15"/>
      <c r="Y116" s="15"/>
      <c r="Z116" s="15"/>
    </row>
    <row r="117" ht="13.5" customHeight="1">
      <c r="A117" s="7">
        <v>2011.0</v>
      </c>
      <c r="B117" s="10" t="s">
        <v>35</v>
      </c>
      <c r="C117" s="11">
        <v>727.795468</v>
      </c>
      <c r="D117" s="11">
        <v>2173.52556</v>
      </c>
      <c r="E117" s="11">
        <v>2901.321028</v>
      </c>
      <c r="F117" s="11">
        <v>1361.345901</v>
      </c>
      <c r="G117" s="11">
        <v>2072.756221</v>
      </c>
      <c r="H117" s="11">
        <v>5431.327899</v>
      </c>
      <c r="I117" s="11">
        <v>421.304192</v>
      </c>
      <c r="J117" s="11">
        <v>456.417279</v>
      </c>
      <c r="K117" s="11">
        <v>10.778812</v>
      </c>
      <c r="L117" s="11">
        <v>70.572472</v>
      </c>
      <c r="M117" s="11">
        <v>11.070085</v>
      </c>
      <c r="N117" s="11">
        <v>139.210764</v>
      </c>
      <c r="O117" s="11">
        <v>181.204768</v>
      </c>
      <c r="P117" s="11">
        <v>13057.309421</v>
      </c>
      <c r="Q117" s="11">
        <v>154.13497</v>
      </c>
      <c r="R117" s="11">
        <v>13211.444391</v>
      </c>
      <c r="S117" s="15"/>
      <c r="T117" s="15"/>
      <c r="U117" s="15"/>
      <c r="V117" s="15"/>
      <c r="W117" s="15"/>
      <c r="X117" s="15"/>
      <c r="Y117" s="15"/>
      <c r="Z117" s="15"/>
    </row>
    <row r="118" ht="13.5" customHeight="1">
      <c r="A118" s="7">
        <v>2011.0</v>
      </c>
      <c r="B118" s="10" t="s">
        <v>36</v>
      </c>
      <c r="C118" s="11">
        <v>710.920563</v>
      </c>
      <c r="D118" s="11">
        <v>2128.532012</v>
      </c>
      <c r="E118" s="11">
        <v>2839.452575</v>
      </c>
      <c r="F118" s="11">
        <v>1327.1864</v>
      </c>
      <c r="G118" s="11">
        <v>2017.602851</v>
      </c>
      <c r="H118" s="11">
        <v>5486.305618</v>
      </c>
      <c r="I118" s="11">
        <v>403.147205</v>
      </c>
      <c r="J118" s="11">
        <v>496.652672</v>
      </c>
      <c r="K118" s="11">
        <v>5.741872</v>
      </c>
      <c r="L118" s="11">
        <v>72.939595</v>
      </c>
      <c r="M118" s="11">
        <v>6.023051</v>
      </c>
      <c r="N118" s="11">
        <v>130.32909</v>
      </c>
      <c r="O118" s="11">
        <v>179.44993505000002</v>
      </c>
      <c r="P118" s="11">
        <v>12964.83086405</v>
      </c>
      <c r="Q118" s="11">
        <v>148.060658</v>
      </c>
      <c r="R118" s="11">
        <v>13112.891522049998</v>
      </c>
      <c r="S118" s="15"/>
      <c r="T118" s="15"/>
      <c r="U118" s="15"/>
      <c r="V118" s="15"/>
      <c r="W118" s="15"/>
      <c r="X118" s="15"/>
      <c r="Y118" s="15"/>
      <c r="Z118" s="15"/>
    </row>
    <row r="119" ht="13.5" customHeight="1">
      <c r="A119" s="7">
        <v>2011.0</v>
      </c>
      <c r="B119" s="10" t="s">
        <v>37</v>
      </c>
      <c r="C119" s="11">
        <v>719.024216</v>
      </c>
      <c r="D119" s="11">
        <v>2080.122028</v>
      </c>
      <c r="E119" s="11">
        <v>2799.146244</v>
      </c>
      <c r="F119" s="11">
        <v>1300.832688</v>
      </c>
      <c r="G119" s="11">
        <v>1864.044801</v>
      </c>
      <c r="H119" s="11">
        <v>4966.210514</v>
      </c>
      <c r="I119" s="11">
        <v>403.993036</v>
      </c>
      <c r="J119" s="11">
        <v>397.36955</v>
      </c>
      <c r="K119" s="11">
        <v>5.620211</v>
      </c>
      <c r="L119" s="11">
        <v>74.376689</v>
      </c>
      <c r="M119" s="11">
        <v>8.031503</v>
      </c>
      <c r="N119" s="11">
        <v>131.432819</v>
      </c>
      <c r="O119" s="11">
        <v>180.28641397</v>
      </c>
      <c r="P119" s="11">
        <v>12131.344468969999</v>
      </c>
      <c r="Q119" s="11">
        <v>146.047715</v>
      </c>
      <c r="R119" s="11">
        <v>12277.39218397</v>
      </c>
      <c r="S119" s="15"/>
      <c r="T119" s="15"/>
      <c r="U119" s="15"/>
      <c r="V119" s="15"/>
      <c r="W119" s="15"/>
      <c r="X119" s="15"/>
      <c r="Y119" s="15"/>
      <c r="Z119" s="15"/>
    </row>
    <row r="120" ht="13.5" customHeight="1">
      <c r="A120" s="7">
        <v>2011.0</v>
      </c>
      <c r="B120" s="10" t="s">
        <v>38</v>
      </c>
      <c r="C120" s="11">
        <v>691.462866</v>
      </c>
      <c r="D120" s="11">
        <v>2013.757053</v>
      </c>
      <c r="E120" s="11">
        <v>2705.219919</v>
      </c>
      <c r="F120" s="11">
        <v>1252.193308</v>
      </c>
      <c r="G120" s="11">
        <v>1701.886181</v>
      </c>
      <c r="H120" s="11">
        <v>4449.45788</v>
      </c>
      <c r="I120" s="11">
        <v>399.777644</v>
      </c>
      <c r="J120" s="11">
        <v>389.632682</v>
      </c>
      <c r="K120" s="11">
        <v>10.922574</v>
      </c>
      <c r="L120" s="11">
        <v>73.222316</v>
      </c>
      <c r="M120" s="11">
        <v>3.85326</v>
      </c>
      <c r="N120" s="11">
        <v>124.318255</v>
      </c>
      <c r="O120" s="11">
        <v>192.787609</v>
      </c>
      <c r="P120" s="11">
        <v>11303.271628</v>
      </c>
      <c r="Q120" s="11">
        <v>137.29737</v>
      </c>
      <c r="R120" s="11">
        <v>11440.568998</v>
      </c>
      <c r="S120" s="15"/>
      <c r="T120" s="15"/>
      <c r="U120" s="15"/>
      <c r="V120" s="15"/>
      <c r="W120" s="15"/>
      <c r="X120" s="15"/>
      <c r="Y120" s="15"/>
      <c r="Z120" s="15"/>
    </row>
    <row r="121" ht="13.5" customHeight="1">
      <c r="A121" s="7">
        <v>2011.0</v>
      </c>
      <c r="B121" s="10" t="s">
        <v>39</v>
      </c>
      <c r="C121" s="11">
        <v>652.646203</v>
      </c>
      <c r="D121" s="11">
        <v>1871.298395</v>
      </c>
      <c r="E121" s="11">
        <v>2523.944598</v>
      </c>
      <c r="F121" s="11">
        <v>1206.833485</v>
      </c>
      <c r="G121" s="11">
        <v>1742.353502</v>
      </c>
      <c r="H121" s="11">
        <v>4623.045795</v>
      </c>
      <c r="I121" s="11">
        <v>373.873141</v>
      </c>
      <c r="J121" s="11">
        <v>363.288327</v>
      </c>
      <c r="K121" s="11">
        <v>27.977679</v>
      </c>
      <c r="L121" s="11">
        <v>79.408544</v>
      </c>
      <c r="M121" s="11">
        <v>1.66957</v>
      </c>
      <c r="N121" s="11">
        <v>134.107834</v>
      </c>
      <c r="O121" s="11">
        <v>198.576466</v>
      </c>
      <c r="P121" s="11">
        <v>11275.078941</v>
      </c>
      <c r="Q121" s="11">
        <v>146.741471</v>
      </c>
      <c r="R121" s="11">
        <v>11421.820412</v>
      </c>
      <c r="S121" s="15"/>
      <c r="T121" s="15"/>
      <c r="U121" s="15"/>
      <c r="V121" s="15"/>
      <c r="W121" s="15"/>
      <c r="X121" s="15"/>
      <c r="Y121" s="15"/>
      <c r="Z121" s="15"/>
    </row>
    <row r="122" ht="13.5" customHeight="1">
      <c r="A122" s="7">
        <v>2012.0</v>
      </c>
      <c r="B122" s="10" t="s">
        <v>28</v>
      </c>
      <c r="C122" s="11">
        <v>675.009162</v>
      </c>
      <c r="D122" s="11">
        <v>1965.580969</v>
      </c>
      <c r="E122" s="11">
        <v>2640.590131</v>
      </c>
      <c r="F122" s="11">
        <v>1245.531214</v>
      </c>
      <c r="G122" s="11">
        <v>1803.21958</v>
      </c>
      <c r="H122" s="11">
        <v>4970.478977</v>
      </c>
      <c r="I122" s="11">
        <v>417.437905</v>
      </c>
      <c r="J122" s="11">
        <v>351.018415</v>
      </c>
      <c r="K122" s="11">
        <v>46.32596</v>
      </c>
      <c r="L122" s="11">
        <v>82.876689</v>
      </c>
      <c r="M122" s="11">
        <v>9.15343</v>
      </c>
      <c r="N122" s="11">
        <v>138.046784</v>
      </c>
      <c r="O122" s="11">
        <v>190.930828</v>
      </c>
      <c r="P122" s="11">
        <v>11895.609913</v>
      </c>
      <c r="Q122" s="11">
        <v>147.944676</v>
      </c>
      <c r="R122" s="11">
        <v>12043.554589</v>
      </c>
      <c r="S122" s="15"/>
      <c r="T122" s="15"/>
      <c r="U122" s="15"/>
      <c r="V122" s="15"/>
      <c r="W122" s="15"/>
      <c r="X122" s="15"/>
      <c r="Y122" s="15"/>
      <c r="Z122" s="15"/>
    </row>
    <row r="123" ht="13.5" customHeight="1">
      <c r="A123" s="7">
        <v>2012.0</v>
      </c>
      <c r="B123" s="10" t="s">
        <v>29</v>
      </c>
      <c r="C123" s="11">
        <v>682.863886</v>
      </c>
      <c r="D123" s="11">
        <v>2062.611145</v>
      </c>
      <c r="E123" s="11">
        <v>2745.475031</v>
      </c>
      <c r="F123" s="11">
        <v>1300.399879</v>
      </c>
      <c r="G123" s="11">
        <v>1903.273368</v>
      </c>
      <c r="H123" s="11">
        <v>5205.658951</v>
      </c>
      <c r="I123" s="11">
        <v>427.454387</v>
      </c>
      <c r="J123" s="11">
        <v>392.168692</v>
      </c>
      <c r="K123" s="11">
        <v>50.419137</v>
      </c>
      <c r="L123" s="11">
        <v>82.998957</v>
      </c>
      <c r="M123" s="11">
        <v>41.84453</v>
      </c>
      <c r="N123" s="11">
        <v>134.680527</v>
      </c>
      <c r="O123" s="11">
        <v>178.029734</v>
      </c>
      <c r="P123" s="11">
        <v>12462.403193</v>
      </c>
      <c r="Q123" s="11">
        <v>147.000045</v>
      </c>
      <c r="R123" s="11">
        <v>12609.403238</v>
      </c>
      <c r="S123" s="15"/>
      <c r="T123" s="15"/>
      <c r="U123" s="15"/>
      <c r="V123" s="15"/>
      <c r="W123" s="15"/>
      <c r="X123" s="15"/>
      <c r="Y123" s="15"/>
      <c r="Z123" s="15"/>
    </row>
    <row r="124" ht="13.5" customHeight="1">
      <c r="A124" s="7">
        <v>2012.0</v>
      </c>
      <c r="B124" s="10" t="s">
        <v>30</v>
      </c>
      <c r="C124" s="11">
        <v>808.221412</v>
      </c>
      <c r="D124" s="11">
        <v>2379.503124</v>
      </c>
      <c r="E124" s="11">
        <v>3187.724536</v>
      </c>
      <c r="F124" s="11">
        <v>1456.87658</v>
      </c>
      <c r="G124" s="11">
        <v>2129.614866</v>
      </c>
      <c r="H124" s="11">
        <v>5766.36753</v>
      </c>
      <c r="I124" s="11">
        <v>480.898373</v>
      </c>
      <c r="J124" s="11">
        <v>431.006129</v>
      </c>
      <c r="K124" s="11">
        <v>50.920389</v>
      </c>
      <c r="L124" s="11">
        <v>94.223632</v>
      </c>
      <c r="M124" s="11">
        <v>49.474637</v>
      </c>
      <c r="N124" s="11">
        <v>150.468145</v>
      </c>
      <c r="O124" s="11">
        <v>186.311115</v>
      </c>
      <c r="P124" s="11">
        <v>13983.885932</v>
      </c>
      <c r="Q124" s="11">
        <v>153.604157</v>
      </c>
      <c r="R124" s="11">
        <v>14137.490089</v>
      </c>
      <c r="S124" s="15"/>
      <c r="T124" s="15"/>
      <c r="U124" s="15"/>
      <c r="V124" s="15"/>
      <c r="W124" s="15"/>
      <c r="X124" s="15"/>
      <c r="Y124" s="15"/>
      <c r="Z124" s="15"/>
    </row>
    <row r="125" ht="13.5" customHeight="1">
      <c r="A125" s="7">
        <v>2012.0</v>
      </c>
      <c r="B125" s="10" t="s">
        <v>31</v>
      </c>
      <c r="C125" s="11">
        <v>817.958771</v>
      </c>
      <c r="D125" s="11">
        <v>2483.590202</v>
      </c>
      <c r="E125" s="11">
        <v>3301.548973</v>
      </c>
      <c r="F125" s="11">
        <v>1432.528553</v>
      </c>
      <c r="G125" s="11">
        <v>1929.908897</v>
      </c>
      <c r="H125" s="11">
        <v>5154.270142</v>
      </c>
      <c r="I125" s="11">
        <v>473.855711</v>
      </c>
      <c r="J125" s="11">
        <v>371.302907</v>
      </c>
      <c r="K125" s="11">
        <v>38.242963</v>
      </c>
      <c r="L125" s="11">
        <v>91.83464</v>
      </c>
      <c r="M125" s="11">
        <v>54.480531</v>
      </c>
      <c r="N125" s="11">
        <v>133.614327</v>
      </c>
      <c r="O125" s="11">
        <v>177.267389</v>
      </c>
      <c r="P125" s="11">
        <v>13158.855033</v>
      </c>
      <c r="Q125" s="11">
        <v>146.26545</v>
      </c>
      <c r="R125" s="11">
        <v>13305.120483</v>
      </c>
      <c r="S125" s="15"/>
      <c r="T125" s="15"/>
      <c r="U125" s="15"/>
      <c r="V125" s="15"/>
      <c r="W125" s="15"/>
      <c r="X125" s="15"/>
      <c r="Y125" s="15"/>
      <c r="Z125" s="15"/>
    </row>
    <row r="126" ht="13.5" customHeight="1">
      <c r="A126" s="7">
        <v>2012.0</v>
      </c>
      <c r="B126" s="10" t="s">
        <v>32</v>
      </c>
      <c r="C126" s="11">
        <v>845.107235</v>
      </c>
      <c r="D126" s="11">
        <v>2623.54568</v>
      </c>
      <c r="E126" s="11">
        <v>3468.652915</v>
      </c>
      <c r="F126" s="11">
        <v>1523.727889</v>
      </c>
      <c r="G126" s="11">
        <v>2151.540656</v>
      </c>
      <c r="H126" s="11">
        <v>5816.316486</v>
      </c>
      <c r="I126" s="11">
        <v>473.644991</v>
      </c>
      <c r="J126" s="11">
        <v>431.067134</v>
      </c>
      <c r="K126" s="11">
        <v>22.665139</v>
      </c>
      <c r="L126" s="11">
        <v>98.421175</v>
      </c>
      <c r="M126" s="11">
        <v>62.030106</v>
      </c>
      <c r="N126" s="11">
        <v>129.548891</v>
      </c>
      <c r="O126" s="11">
        <v>179.951912</v>
      </c>
      <c r="P126" s="11">
        <v>14357.567294</v>
      </c>
      <c r="Q126" s="11">
        <v>153.913954</v>
      </c>
      <c r="R126" s="11">
        <v>14511.481248</v>
      </c>
      <c r="S126" s="15"/>
      <c r="T126" s="15"/>
      <c r="U126" s="15"/>
      <c r="V126" s="15"/>
      <c r="W126" s="15"/>
      <c r="X126" s="15"/>
      <c r="Y126" s="15"/>
      <c r="Z126" s="15"/>
    </row>
    <row r="127" ht="13.5" customHeight="1">
      <c r="A127" s="7">
        <v>2012.0</v>
      </c>
      <c r="B127" s="10" t="s">
        <v>33</v>
      </c>
      <c r="C127" s="11">
        <v>715.536095</v>
      </c>
      <c r="D127" s="11">
        <v>2353.946645</v>
      </c>
      <c r="E127" s="11">
        <v>3069.48274</v>
      </c>
      <c r="F127" s="11">
        <v>1403.040467</v>
      </c>
      <c r="G127" s="11">
        <v>2048.124577</v>
      </c>
      <c r="H127" s="11">
        <v>5643.155189</v>
      </c>
      <c r="I127" s="11">
        <v>442.428206</v>
      </c>
      <c r="J127" s="11">
        <v>443.473121</v>
      </c>
      <c r="K127" s="11">
        <v>20.76081</v>
      </c>
      <c r="L127" s="11">
        <v>98.311785</v>
      </c>
      <c r="M127" s="11">
        <v>53.777175</v>
      </c>
      <c r="N127" s="11">
        <v>125.288345</v>
      </c>
      <c r="O127" s="11">
        <v>171.263517</v>
      </c>
      <c r="P127" s="11">
        <v>13519.105932</v>
      </c>
      <c r="Q127" s="11">
        <v>173.835544</v>
      </c>
      <c r="R127" s="11">
        <v>13692.941476</v>
      </c>
      <c r="S127" s="15"/>
      <c r="T127" s="15"/>
      <c r="U127" s="15"/>
      <c r="V127" s="15"/>
      <c r="W127" s="15"/>
      <c r="X127" s="15"/>
      <c r="Y127" s="15"/>
      <c r="Z127" s="15"/>
    </row>
    <row r="128" ht="13.5" customHeight="1">
      <c r="A128" s="7">
        <v>2012.0</v>
      </c>
      <c r="B128" s="10" t="s">
        <v>34</v>
      </c>
      <c r="C128" s="11">
        <v>709.972237</v>
      </c>
      <c r="D128" s="11">
        <v>2335.450829</v>
      </c>
      <c r="E128" s="11">
        <v>3045.423066</v>
      </c>
      <c r="F128" s="11">
        <v>1395.485444</v>
      </c>
      <c r="G128" s="11">
        <v>2077.280943</v>
      </c>
      <c r="H128" s="11">
        <v>5802.95711</v>
      </c>
      <c r="I128" s="11">
        <v>451.773579</v>
      </c>
      <c r="J128" s="11">
        <v>456.692998</v>
      </c>
      <c r="K128" s="11">
        <v>32.412231</v>
      </c>
      <c r="L128" s="11">
        <v>100.279525</v>
      </c>
      <c r="M128" s="11">
        <v>60.082123</v>
      </c>
      <c r="N128" s="11">
        <v>148.257455</v>
      </c>
      <c r="O128" s="11">
        <v>177.302557</v>
      </c>
      <c r="P128" s="11">
        <v>13747.947031</v>
      </c>
      <c r="Q128" s="11">
        <v>157.310075</v>
      </c>
      <c r="R128" s="11">
        <v>13905.257106</v>
      </c>
      <c r="S128" s="15"/>
      <c r="T128" s="15"/>
      <c r="U128" s="15"/>
      <c r="V128" s="15"/>
      <c r="W128" s="15"/>
      <c r="X128" s="15"/>
      <c r="Y128" s="15"/>
      <c r="Z128" s="15"/>
    </row>
    <row r="129" ht="13.5" customHeight="1">
      <c r="A129" s="7">
        <v>2012.0</v>
      </c>
      <c r="B129" s="10" t="s">
        <v>35</v>
      </c>
      <c r="C129" s="11">
        <v>693.346887</v>
      </c>
      <c r="D129" s="11">
        <v>2312.042005</v>
      </c>
      <c r="E129" s="11">
        <v>3005.388892</v>
      </c>
      <c r="F129" s="11">
        <v>1380.272627</v>
      </c>
      <c r="G129" s="11">
        <v>2028.545196</v>
      </c>
      <c r="H129" s="11">
        <v>5640.195515</v>
      </c>
      <c r="I129" s="11">
        <v>457.524279</v>
      </c>
      <c r="J129" s="11">
        <v>424.945556</v>
      </c>
      <c r="K129" s="11">
        <v>32.857253</v>
      </c>
      <c r="L129" s="11">
        <v>102.614957</v>
      </c>
      <c r="M129" s="11">
        <v>64.828221</v>
      </c>
      <c r="N129" s="11">
        <v>145.112364</v>
      </c>
      <c r="O129" s="11">
        <v>180.038211</v>
      </c>
      <c r="P129" s="11">
        <v>13462.323071</v>
      </c>
      <c r="Q129" s="11">
        <v>160.056605</v>
      </c>
      <c r="R129" s="11">
        <v>13622.379676</v>
      </c>
      <c r="S129" s="15"/>
      <c r="T129" s="15"/>
      <c r="U129" s="15"/>
      <c r="V129" s="15"/>
      <c r="W129" s="15"/>
      <c r="X129" s="15"/>
      <c r="Y129" s="15"/>
      <c r="Z129" s="15"/>
    </row>
    <row r="130" ht="13.5" customHeight="1">
      <c r="A130" s="7">
        <v>2012.0</v>
      </c>
      <c r="B130" s="10" t="s">
        <v>36</v>
      </c>
      <c r="C130" s="11">
        <v>676.783452</v>
      </c>
      <c r="D130" s="11">
        <v>2209.896494</v>
      </c>
      <c r="E130" s="11">
        <v>2886.679946</v>
      </c>
      <c r="F130" s="11">
        <v>1342.690744</v>
      </c>
      <c r="G130" s="11">
        <v>2002.222813</v>
      </c>
      <c r="H130" s="11">
        <v>5607.955624</v>
      </c>
      <c r="I130" s="11">
        <v>419.169672</v>
      </c>
      <c r="J130" s="11">
        <v>460.520071</v>
      </c>
      <c r="K130" s="11">
        <v>11.508825</v>
      </c>
      <c r="L130" s="11">
        <v>101.595012</v>
      </c>
      <c r="M130" s="11">
        <v>58.61644</v>
      </c>
      <c r="N130" s="11">
        <v>142.770236</v>
      </c>
      <c r="O130" s="11">
        <v>170.594272</v>
      </c>
      <c r="P130" s="11">
        <v>13204.323655</v>
      </c>
      <c r="Q130" s="11">
        <v>146.539114</v>
      </c>
      <c r="R130" s="11">
        <v>13350.862769</v>
      </c>
      <c r="S130" s="15"/>
      <c r="T130" s="15"/>
      <c r="U130" s="15"/>
      <c r="V130" s="15"/>
      <c r="W130" s="15"/>
      <c r="X130" s="15"/>
      <c r="Y130" s="15"/>
      <c r="Z130" s="15"/>
    </row>
    <row r="131" ht="13.5" customHeight="1">
      <c r="A131" s="7">
        <v>2012.0</v>
      </c>
      <c r="B131" s="10" t="s">
        <v>37</v>
      </c>
      <c r="C131" s="11">
        <v>717.651095</v>
      </c>
      <c r="D131" s="11">
        <v>2312.201623</v>
      </c>
      <c r="E131" s="11">
        <v>3029.852718</v>
      </c>
      <c r="F131" s="11">
        <v>1506.901442</v>
      </c>
      <c r="G131" s="11">
        <v>2292.485007</v>
      </c>
      <c r="H131" s="11">
        <v>5750.210734</v>
      </c>
      <c r="I131" s="11">
        <v>446.459225</v>
      </c>
      <c r="J131" s="11">
        <v>8.708843</v>
      </c>
      <c r="K131" s="11">
        <v>23.49967</v>
      </c>
      <c r="L131" s="11">
        <v>104.84605</v>
      </c>
      <c r="M131" s="11">
        <v>55.69042</v>
      </c>
      <c r="N131" s="11">
        <v>149.058145</v>
      </c>
      <c r="O131" s="11">
        <v>189.070718</v>
      </c>
      <c r="P131" s="11">
        <v>13556.782972</v>
      </c>
      <c r="Q131" s="11">
        <v>146.923423</v>
      </c>
      <c r="R131" s="11">
        <v>13703.706395</v>
      </c>
      <c r="S131" s="15"/>
      <c r="T131" s="15"/>
      <c r="U131" s="15"/>
      <c r="V131" s="15"/>
      <c r="W131" s="15"/>
      <c r="X131" s="15"/>
      <c r="Y131" s="15"/>
      <c r="Z131" s="15"/>
    </row>
    <row r="132" ht="13.5" customHeight="1">
      <c r="A132" s="7">
        <v>2012.0</v>
      </c>
      <c r="B132" s="10" t="s">
        <v>38</v>
      </c>
      <c r="C132" s="11">
        <v>716.630223</v>
      </c>
      <c r="D132" s="11">
        <v>2355.079828</v>
      </c>
      <c r="E132" s="11">
        <v>3071.710051</v>
      </c>
      <c r="F132" s="11">
        <v>1528.079545</v>
      </c>
      <c r="G132" s="11">
        <v>2314.424254</v>
      </c>
      <c r="H132" s="11">
        <v>5682.569459</v>
      </c>
      <c r="I132" s="11">
        <v>452.203261</v>
      </c>
      <c r="J132" s="11">
        <v>13.010838</v>
      </c>
      <c r="K132" s="11">
        <v>18.990939</v>
      </c>
      <c r="L132" s="11">
        <v>105.272715</v>
      </c>
      <c r="M132" s="11">
        <v>39.54549</v>
      </c>
      <c r="N132" s="11">
        <v>142.702345</v>
      </c>
      <c r="O132" s="11">
        <v>191.834073</v>
      </c>
      <c r="P132" s="11">
        <v>13560.34297</v>
      </c>
      <c r="Q132" s="11">
        <v>140.726751</v>
      </c>
      <c r="R132" s="11">
        <v>13701.069721</v>
      </c>
      <c r="S132" s="15"/>
      <c r="T132" s="15"/>
      <c r="U132" s="15"/>
      <c r="V132" s="15"/>
      <c r="W132" s="15"/>
      <c r="X132" s="15"/>
      <c r="Y132" s="15"/>
      <c r="Z132" s="15"/>
    </row>
    <row r="133" ht="13.5" customHeight="1">
      <c r="A133" s="7">
        <v>2012.0</v>
      </c>
      <c r="B133" s="10" t="s">
        <v>39</v>
      </c>
      <c r="C133" s="11">
        <v>713.954292</v>
      </c>
      <c r="D133" s="11">
        <v>2280.727989</v>
      </c>
      <c r="E133" s="11">
        <v>2994.682281</v>
      </c>
      <c r="F133" s="11">
        <v>1497.757715</v>
      </c>
      <c r="G133" s="11">
        <v>2209.480593</v>
      </c>
      <c r="H133" s="11">
        <v>5362.942251</v>
      </c>
      <c r="I133" s="11">
        <v>461.645599</v>
      </c>
      <c r="J133" s="11">
        <v>14.871713</v>
      </c>
      <c r="K133" s="11">
        <v>28.505039</v>
      </c>
      <c r="L133" s="11">
        <v>108.78696</v>
      </c>
      <c r="M133" s="11">
        <v>36.47203</v>
      </c>
      <c r="N133" s="11">
        <v>138.962745</v>
      </c>
      <c r="O133" s="11">
        <v>198.798106</v>
      </c>
      <c r="P133" s="11">
        <v>13052.905032</v>
      </c>
      <c r="Q133" s="11">
        <v>142.81047</v>
      </c>
      <c r="R133" s="11">
        <v>13195.715502</v>
      </c>
      <c r="S133" s="15"/>
      <c r="T133" s="15"/>
      <c r="U133" s="15"/>
      <c r="V133" s="15"/>
      <c r="W133" s="15"/>
      <c r="X133" s="15"/>
      <c r="Y133" s="15"/>
      <c r="Z133" s="15"/>
    </row>
    <row r="134" ht="13.5" customHeight="1">
      <c r="A134" s="7">
        <v>2013.0</v>
      </c>
      <c r="B134" s="10" t="s">
        <v>28</v>
      </c>
      <c r="C134" s="11">
        <v>662.103167</v>
      </c>
      <c r="D134" s="11">
        <v>2142.641693</v>
      </c>
      <c r="E134" s="11">
        <v>2804.74486</v>
      </c>
      <c r="F134" s="11">
        <v>1429.726371</v>
      </c>
      <c r="G134" s="11">
        <v>2136.782715</v>
      </c>
      <c r="H134" s="11">
        <v>5503.398143</v>
      </c>
      <c r="I134" s="11">
        <v>448.645066</v>
      </c>
      <c r="J134" s="11">
        <v>13.982514</v>
      </c>
      <c r="K134" s="11">
        <v>48.240641</v>
      </c>
      <c r="L134" s="11">
        <v>100.786087</v>
      </c>
      <c r="M134" s="11">
        <v>5.57936</v>
      </c>
      <c r="N134" s="11">
        <v>133.295836</v>
      </c>
      <c r="O134" s="11">
        <v>197.955463</v>
      </c>
      <c r="P134" s="11">
        <v>12823.137056</v>
      </c>
      <c r="Q134" s="11">
        <v>135.780477</v>
      </c>
      <c r="R134" s="11">
        <v>12958.917533</v>
      </c>
      <c r="S134" s="15"/>
      <c r="T134" s="15"/>
      <c r="U134" s="15"/>
      <c r="V134" s="15"/>
      <c r="W134" s="15"/>
      <c r="X134" s="15"/>
      <c r="Y134" s="15"/>
      <c r="Z134" s="15"/>
    </row>
    <row r="135" ht="13.5" customHeight="1">
      <c r="A135" s="7">
        <v>2013.0</v>
      </c>
      <c r="B135" s="10" t="s">
        <v>29</v>
      </c>
      <c r="C135" s="11">
        <v>624.321937</v>
      </c>
      <c r="D135" s="11">
        <v>2139.773787</v>
      </c>
      <c r="E135" s="11">
        <v>2764.095724</v>
      </c>
      <c r="F135" s="11">
        <v>1400.69674</v>
      </c>
      <c r="G135" s="11">
        <v>2109.352138</v>
      </c>
      <c r="H135" s="11">
        <v>5272.86741</v>
      </c>
      <c r="I135" s="11">
        <v>444.577805</v>
      </c>
      <c r="J135" s="11">
        <v>12.979524</v>
      </c>
      <c r="K135" s="11">
        <v>44.516869</v>
      </c>
      <c r="L135" s="11">
        <v>100.699453</v>
      </c>
      <c r="M135" s="11">
        <v>5.57453</v>
      </c>
      <c r="N135" s="11">
        <v>125.088109</v>
      </c>
      <c r="O135" s="11">
        <v>181.845343</v>
      </c>
      <c r="P135" s="11">
        <v>12462.293645</v>
      </c>
      <c r="Q135" s="11">
        <v>133.960013</v>
      </c>
      <c r="R135" s="11">
        <v>12596.253658</v>
      </c>
      <c r="S135" s="15"/>
      <c r="T135" s="15"/>
      <c r="U135" s="15"/>
      <c r="V135" s="15"/>
      <c r="W135" s="15"/>
      <c r="X135" s="15"/>
      <c r="Y135" s="15"/>
      <c r="Z135" s="15"/>
    </row>
    <row r="136" ht="13.5" customHeight="1">
      <c r="A136" s="7">
        <v>2013.0</v>
      </c>
      <c r="B136" s="10" t="s">
        <v>30</v>
      </c>
      <c r="C136" s="11">
        <v>753.738686</v>
      </c>
      <c r="D136" s="11">
        <v>2503.368156</v>
      </c>
      <c r="E136" s="11">
        <v>3257.106842</v>
      </c>
      <c r="F136" s="11">
        <v>1588.714223</v>
      </c>
      <c r="G136" s="11">
        <v>2422.227893</v>
      </c>
      <c r="H136" s="11">
        <v>6082.093263</v>
      </c>
      <c r="I136" s="11">
        <v>520.064927</v>
      </c>
      <c r="J136" s="11">
        <v>11.937612</v>
      </c>
      <c r="K136" s="11">
        <v>47.369198</v>
      </c>
      <c r="L136" s="11">
        <v>114.777386</v>
      </c>
      <c r="M136" s="11">
        <v>3.54799</v>
      </c>
      <c r="N136" s="11">
        <v>145.981836</v>
      </c>
      <c r="O136" s="11">
        <v>196.464534</v>
      </c>
      <c r="P136" s="11">
        <v>14390.285704</v>
      </c>
      <c r="Q136" s="11">
        <v>141.693665</v>
      </c>
      <c r="R136" s="11">
        <v>14531.979369</v>
      </c>
      <c r="S136" s="15"/>
      <c r="T136" s="15"/>
      <c r="U136" s="15"/>
      <c r="V136" s="15"/>
      <c r="W136" s="15"/>
      <c r="X136" s="15"/>
      <c r="Y136" s="15"/>
      <c r="Z136" s="15"/>
    </row>
    <row r="137" ht="13.5" customHeight="1">
      <c r="A137" s="7">
        <v>2013.0</v>
      </c>
      <c r="B137" s="10" t="s">
        <v>31</v>
      </c>
      <c r="C137" s="11">
        <v>830.171313</v>
      </c>
      <c r="D137" s="11">
        <v>2735.559531</v>
      </c>
      <c r="E137" s="11">
        <v>3565.730844</v>
      </c>
      <c r="F137" s="11">
        <v>1621.703676</v>
      </c>
      <c r="G137" s="11">
        <v>2191.607497</v>
      </c>
      <c r="H137" s="11">
        <v>5309.025502</v>
      </c>
      <c r="I137" s="11">
        <v>503.67551</v>
      </c>
      <c r="J137" s="11">
        <v>11.78186</v>
      </c>
      <c r="K137" s="11">
        <v>38.240451</v>
      </c>
      <c r="L137" s="11">
        <v>110.084932</v>
      </c>
      <c r="M137" s="11">
        <v>1.83834</v>
      </c>
      <c r="N137" s="11">
        <v>123.721909</v>
      </c>
      <c r="O137" s="11">
        <v>187.678919</v>
      </c>
      <c r="P137" s="11">
        <v>13665.08944</v>
      </c>
      <c r="Q137" s="11">
        <v>146.4349</v>
      </c>
      <c r="R137" s="11">
        <v>13811.52434</v>
      </c>
      <c r="S137" s="15"/>
      <c r="T137" s="15"/>
      <c r="U137" s="15"/>
      <c r="V137" s="15"/>
      <c r="W137" s="15"/>
      <c r="X137" s="15"/>
      <c r="Y137" s="15"/>
      <c r="Z137" s="15"/>
    </row>
    <row r="138" ht="13.5" customHeight="1">
      <c r="A138" s="7">
        <v>2013.0</v>
      </c>
      <c r="B138" s="10" t="s">
        <v>32</v>
      </c>
      <c r="C138" s="11">
        <v>849.776715</v>
      </c>
      <c r="D138" s="11">
        <v>2858.055436</v>
      </c>
      <c r="E138" s="11">
        <v>3707.832151</v>
      </c>
      <c r="F138" s="11">
        <v>1708.374264</v>
      </c>
      <c r="G138" s="11">
        <v>2457.163809</v>
      </c>
      <c r="H138" s="11">
        <v>5981.353364</v>
      </c>
      <c r="I138" s="11">
        <v>519.751883</v>
      </c>
      <c r="J138" s="11">
        <v>13.336339</v>
      </c>
      <c r="K138" s="11">
        <v>24.636886</v>
      </c>
      <c r="L138" s="11">
        <v>119.868727</v>
      </c>
      <c r="M138" s="11">
        <v>1.92615</v>
      </c>
      <c r="N138" s="11">
        <v>135.837873</v>
      </c>
      <c r="O138" s="11">
        <v>190.045084</v>
      </c>
      <c r="P138" s="11">
        <v>14860.12653</v>
      </c>
      <c r="Q138" s="11">
        <v>148.500926</v>
      </c>
      <c r="R138" s="11">
        <v>15008.627456</v>
      </c>
      <c r="S138" s="15"/>
      <c r="T138" s="15"/>
      <c r="U138" s="15"/>
      <c r="V138" s="15"/>
      <c r="W138" s="15"/>
      <c r="X138" s="15"/>
      <c r="Y138" s="15"/>
      <c r="Z138" s="15"/>
    </row>
    <row r="139" ht="13.5" customHeight="1">
      <c r="A139" s="7">
        <v>2013.0</v>
      </c>
      <c r="B139" s="10" t="s">
        <v>33</v>
      </c>
      <c r="C139" s="11">
        <v>737.21938</v>
      </c>
      <c r="D139" s="11">
        <v>2558.358955</v>
      </c>
      <c r="E139" s="11">
        <v>3295.578335</v>
      </c>
      <c r="F139" s="11">
        <v>1594.986781</v>
      </c>
      <c r="G139" s="11">
        <v>2349.854224</v>
      </c>
      <c r="H139" s="11">
        <v>5788.160328</v>
      </c>
      <c r="I139" s="11">
        <v>463.129399</v>
      </c>
      <c r="J139" s="11">
        <v>12.543783</v>
      </c>
      <c r="K139" s="11">
        <v>22.615578</v>
      </c>
      <c r="L139" s="11">
        <v>115.804696</v>
      </c>
      <c r="M139" s="11">
        <v>5.82157</v>
      </c>
      <c r="N139" s="11">
        <v>145.214964</v>
      </c>
      <c r="O139" s="11">
        <v>187.695962</v>
      </c>
      <c r="P139" s="11">
        <v>13981.40562</v>
      </c>
      <c r="Q139" s="11">
        <v>146.654888</v>
      </c>
      <c r="R139" s="11">
        <v>14128.060508</v>
      </c>
      <c r="S139" s="15"/>
      <c r="T139" s="15"/>
      <c r="U139" s="15"/>
      <c r="V139" s="15"/>
      <c r="W139" s="15"/>
      <c r="X139" s="15"/>
      <c r="Y139" s="15"/>
      <c r="Z139" s="15"/>
    </row>
    <row r="140" ht="13.5" customHeight="1">
      <c r="A140" s="7">
        <v>2013.0</v>
      </c>
      <c r="B140" s="10" t="s">
        <v>34</v>
      </c>
      <c r="C140" s="11">
        <v>714.985759</v>
      </c>
      <c r="D140" s="11">
        <v>2496.29659</v>
      </c>
      <c r="E140" s="11">
        <v>3211.282349</v>
      </c>
      <c r="F140" s="11">
        <v>1567.891311</v>
      </c>
      <c r="G140" s="11">
        <v>2327.237249</v>
      </c>
      <c r="H140" s="11">
        <v>5774.193328</v>
      </c>
      <c r="I140" s="11">
        <v>466.250981</v>
      </c>
      <c r="J140" s="11">
        <v>12.449934</v>
      </c>
      <c r="K140" s="11">
        <v>31.413651</v>
      </c>
      <c r="L140" s="11">
        <v>114.943738</v>
      </c>
      <c r="M140" s="11">
        <v>5.07984</v>
      </c>
      <c r="N140" s="11">
        <v>138.365545</v>
      </c>
      <c r="O140" s="11">
        <v>201.209978</v>
      </c>
      <c r="P140" s="11">
        <v>13850.317904</v>
      </c>
      <c r="Q140" s="11">
        <v>151.03478</v>
      </c>
      <c r="R140" s="11">
        <v>14001.352684</v>
      </c>
      <c r="S140" s="15"/>
      <c r="T140" s="15"/>
      <c r="U140" s="15"/>
      <c r="V140" s="15"/>
      <c r="W140" s="15"/>
      <c r="X140" s="15"/>
      <c r="Y140" s="15"/>
      <c r="Z140" s="15"/>
    </row>
    <row r="141" ht="13.5" customHeight="1">
      <c r="A141" s="7">
        <v>2013.0</v>
      </c>
      <c r="B141" s="10" t="s">
        <v>35</v>
      </c>
      <c r="C141" s="11">
        <v>696.772935</v>
      </c>
      <c r="D141" s="11">
        <v>2490.246875</v>
      </c>
      <c r="E141" s="11">
        <v>3187.01981</v>
      </c>
      <c r="F141" s="11">
        <v>1554.712524</v>
      </c>
      <c r="G141" s="11">
        <v>2362.183737</v>
      </c>
      <c r="H141" s="11">
        <v>5840.425305</v>
      </c>
      <c r="I141" s="11">
        <v>477.197486</v>
      </c>
      <c r="J141" s="11">
        <v>12.541021</v>
      </c>
      <c r="K141" s="11">
        <v>26.522554</v>
      </c>
      <c r="L141" s="11">
        <v>116.151186</v>
      </c>
      <c r="M141" s="11">
        <v>6.60692</v>
      </c>
      <c r="N141" s="11">
        <v>139.091891</v>
      </c>
      <c r="O141" s="11">
        <v>219.543815</v>
      </c>
      <c r="P141" s="11">
        <v>13941.996249</v>
      </c>
      <c r="Q141" s="11">
        <v>151.441676</v>
      </c>
      <c r="R141" s="11">
        <v>14093.437925</v>
      </c>
      <c r="S141" s="15"/>
      <c r="T141" s="15"/>
      <c r="U141" s="15"/>
      <c r="V141" s="15"/>
      <c r="W141" s="15"/>
      <c r="X141" s="15"/>
      <c r="Y141" s="15"/>
      <c r="Z141" s="15"/>
    </row>
    <row r="142" ht="13.5" customHeight="1">
      <c r="A142" s="7">
        <v>2013.0</v>
      </c>
      <c r="B142" s="10" t="s">
        <v>36</v>
      </c>
      <c r="C142" s="11">
        <v>680.341602</v>
      </c>
      <c r="D142" s="11">
        <v>2397.496302</v>
      </c>
      <c r="E142" s="11">
        <v>3077.837904</v>
      </c>
      <c r="F142" s="11">
        <v>1544.482437</v>
      </c>
      <c r="G142" s="11">
        <v>2308.347577</v>
      </c>
      <c r="H142" s="11">
        <v>5711.017958</v>
      </c>
      <c r="I142" s="11">
        <v>445.96163</v>
      </c>
      <c r="J142" s="11">
        <v>12.127743</v>
      </c>
      <c r="K142" s="11">
        <v>17.654278</v>
      </c>
      <c r="L142" s="11">
        <v>115.179255</v>
      </c>
      <c r="M142" s="11">
        <v>4.02522</v>
      </c>
      <c r="N142" s="11">
        <v>140.421564</v>
      </c>
      <c r="O142" s="11">
        <v>189.291672</v>
      </c>
      <c r="P142" s="11">
        <v>13566.347238</v>
      </c>
      <c r="Q142" s="11">
        <v>146.061646</v>
      </c>
      <c r="R142" s="11">
        <v>13712.408884</v>
      </c>
      <c r="S142" s="15"/>
      <c r="T142" s="15"/>
      <c r="U142" s="15"/>
      <c r="V142" s="15"/>
      <c r="W142" s="15"/>
      <c r="X142" s="15"/>
      <c r="Y142" s="15"/>
      <c r="Z142" s="15"/>
    </row>
    <row r="143" ht="13.5" customHeight="1">
      <c r="A143" s="7">
        <v>2013.0</v>
      </c>
      <c r="B143" s="10" t="s">
        <v>37</v>
      </c>
      <c r="C143" s="11">
        <v>697.795252</v>
      </c>
      <c r="D143" s="11">
        <v>2415.46291</v>
      </c>
      <c r="E143" s="11">
        <v>3113.258162</v>
      </c>
      <c r="F143" s="11">
        <v>1528.549956</v>
      </c>
      <c r="G143" s="11">
        <v>2272.085021</v>
      </c>
      <c r="H143" s="11">
        <v>5794.674696</v>
      </c>
      <c r="I143" s="11">
        <v>447.897928</v>
      </c>
      <c r="J143" s="11">
        <v>12.257428</v>
      </c>
      <c r="K143" s="11">
        <v>12.852654</v>
      </c>
      <c r="L143" s="11">
        <v>117.340116</v>
      </c>
      <c r="M143" s="11">
        <v>4.555833</v>
      </c>
      <c r="N143" s="11">
        <v>139.162655</v>
      </c>
      <c r="O143" s="11">
        <v>208.537451</v>
      </c>
      <c r="P143" s="11">
        <v>13651.1719</v>
      </c>
      <c r="Q143" s="11">
        <v>149.832311</v>
      </c>
      <c r="R143" s="11">
        <v>13801.004211</v>
      </c>
      <c r="S143" s="15"/>
      <c r="T143" s="15"/>
      <c r="U143" s="15"/>
      <c r="V143" s="15"/>
      <c r="W143" s="15"/>
      <c r="X143" s="15"/>
      <c r="Y143" s="15"/>
      <c r="Z143" s="15"/>
    </row>
    <row r="144" ht="13.5" customHeight="1">
      <c r="A144" s="7">
        <v>2013.0</v>
      </c>
      <c r="B144" s="10" t="s">
        <v>38</v>
      </c>
      <c r="C144" s="11">
        <v>663.361892</v>
      </c>
      <c r="D144" s="11">
        <v>2320.246053</v>
      </c>
      <c r="E144" s="11">
        <v>2983.607945</v>
      </c>
      <c r="F144" s="11">
        <v>1480.919326</v>
      </c>
      <c r="G144" s="11">
        <v>2283.4955</v>
      </c>
      <c r="H144" s="11">
        <v>5679.289209</v>
      </c>
      <c r="I144" s="11">
        <v>449.573011</v>
      </c>
      <c r="J144" s="11">
        <v>12.131358</v>
      </c>
      <c r="K144" s="11">
        <v>13.326037</v>
      </c>
      <c r="L144" s="11">
        <v>113.81951</v>
      </c>
      <c r="M144" s="11">
        <v>4.87874</v>
      </c>
      <c r="N144" s="11">
        <v>135.364727</v>
      </c>
      <c r="O144" s="11">
        <v>205.630032</v>
      </c>
      <c r="P144" s="11">
        <v>13362.035395</v>
      </c>
      <c r="Q144" s="11">
        <v>140.856919</v>
      </c>
      <c r="R144" s="11">
        <v>13502.892314</v>
      </c>
      <c r="S144" s="15"/>
      <c r="T144" s="15"/>
      <c r="U144" s="15"/>
      <c r="V144" s="15"/>
      <c r="W144" s="15"/>
      <c r="X144" s="15"/>
      <c r="Y144" s="15"/>
      <c r="Z144" s="15"/>
    </row>
    <row r="145" ht="13.5" customHeight="1">
      <c r="A145" s="7">
        <v>2013.0</v>
      </c>
      <c r="B145" s="10" t="s">
        <v>39</v>
      </c>
      <c r="C145" s="11">
        <v>638.566575</v>
      </c>
      <c r="D145" s="11">
        <v>2050.713631</v>
      </c>
      <c r="E145" s="11">
        <v>2689.280206</v>
      </c>
      <c r="F145" s="11">
        <v>1353.391931</v>
      </c>
      <c r="G145" s="11">
        <v>1998.812628</v>
      </c>
      <c r="H145" s="11">
        <v>5109.438664</v>
      </c>
      <c r="I145" s="11">
        <v>399.893543</v>
      </c>
      <c r="J145" s="11">
        <v>10.779515</v>
      </c>
      <c r="K145" s="11">
        <v>26.231892</v>
      </c>
      <c r="L145" s="11">
        <v>106.886265</v>
      </c>
      <c r="M145" s="11">
        <v>2.34012</v>
      </c>
      <c r="N145" s="11">
        <v>139.296364</v>
      </c>
      <c r="O145" s="11">
        <v>212.943171</v>
      </c>
      <c r="P145" s="11">
        <v>12049.294299</v>
      </c>
      <c r="Q145" s="11">
        <v>145.363261</v>
      </c>
      <c r="R145" s="11">
        <v>12194.65756</v>
      </c>
      <c r="S145" s="15"/>
      <c r="T145" s="15"/>
      <c r="U145" s="15"/>
      <c r="V145" s="15"/>
      <c r="W145" s="15"/>
      <c r="X145" s="15"/>
      <c r="Y145" s="15"/>
      <c r="Z145" s="15"/>
    </row>
    <row r="146" ht="13.5" customHeight="1">
      <c r="A146" s="7">
        <v>2014.0</v>
      </c>
      <c r="B146" s="10" t="s">
        <v>28</v>
      </c>
      <c r="C146" s="11">
        <v>602.410606</v>
      </c>
      <c r="D146" s="11">
        <v>1884.427578</v>
      </c>
      <c r="E146" s="11">
        <v>2486.838184</v>
      </c>
      <c r="F146" s="11">
        <v>1280.008942</v>
      </c>
      <c r="G146" s="11">
        <v>1982.229664</v>
      </c>
      <c r="H146" s="11">
        <v>5247.696991</v>
      </c>
      <c r="I146" s="11">
        <v>394.897637</v>
      </c>
      <c r="J146" s="11">
        <v>10.008948</v>
      </c>
      <c r="K146" s="11">
        <v>50.770889</v>
      </c>
      <c r="L146" s="11">
        <v>103.196455</v>
      </c>
      <c r="M146" s="11">
        <v>5.99351</v>
      </c>
      <c r="N146" s="11">
        <v>147.801364</v>
      </c>
      <c r="O146" s="11">
        <v>216.054817</v>
      </c>
      <c r="P146" s="11">
        <v>11925.497401</v>
      </c>
      <c r="Q146" s="11">
        <v>142.940125</v>
      </c>
      <c r="R146" s="11">
        <v>12068.437526</v>
      </c>
      <c r="S146" s="15"/>
      <c r="T146" s="15"/>
      <c r="U146" s="15"/>
      <c r="V146" s="15"/>
      <c r="W146" s="15"/>
      <c r="X146" s="15"/>
      <c r="Y146" s="15"/>
      <c r="Z146" s="15"/>
    </row>
    <row r="147" ht="13.5" customHeight="1">
      <c r="A147" s="7">
        <v>2014.0</v>
      </c>
      <c r="B147" s="10" t="s">
        <v>29</v>
      </c>
      <c r="C147" s="11">
        <v>597.506893</v>
      </c>
      <c r="D147" s="11">
        <v>1939.853715</v>
      </c>
      <c r="E147" s="11">
        <v>2537.360608</v>
      </c>
      <c r="F147" s="11">
        <v>1303.677823</v>
      </c>
      <c r="G147" s="11">
        <v>2029.104832</v>
      </c>
      <c r="H147" s="11">
        <v>5242.599576</v>
      </c>
      <c r="I147" s="11">
        <v>409.121495</v>
      </c>
      <c r="J147" s="11">
        <v>10.446931</v>
      </c>
      <c r="K147" s="11">
        <v>57.70655</v>
      </c>
      <c r="L147" s="11">
        <v>101.487557</v>
      </c>
      <c r="M147" s="11">
        <v>8.99155</v>
      </c>
      <c r="N147" s="11">
        <v>149.069491</v>
      </c>
      <c r="O147" s="11">
        <v>196.735311</v>
      </c>
      <c r="P147" s="11">
        <v>12046.301724</v>
      </c>
      <c r="Q147" s="11">
        <v>119.940117</v>
      </c>
      <c r="R147" s="11">
        <v>12166.241841</v>
      </c>
      <c r="S147" s="15"/>
      <c r="T147" s="15"/>
      <c r="U147" s="15"/>
      <c r="V147" s="15"/>
      <c r="W147" s="15"/>
      <c r="X147" s="15"/>
      <c r="Y147" s="15"/>
      <c r="Z147" s="15"/>
    </row>
    <row r="148" ht="13.5" customHeight="1">
      <c r="A148" s="7">
        <v>2014.0</v>
      </c>
      <c r="B148" s="10" t="s">
        <v>30</v>
      </c>
      <c r="C148" s="11">
        <v>806.067707</v>
      </c>
      <c r="D148" s="11">
        <v>2462.790894</v>
      </c>
      <c r="E148" s="11">
        <v>3268.858601</v>
      </c>
      <c r="F148" s="11">
        <v>1593.464003</v>
      </c>
      <c r="G148" s="11">
        <v>2441.330522</v>
      </c>
      <c r="H148" s="11">
        <v>6057.641625</v>
      </c>
      <c r="I148" s="11">
        <v>505.62089</v>
      </c>
      <c r="J148" s="11">
        <v>12.51644</v>
      </c>
      <c r="K148" s="11">
        <v>62.973192</v>
      </c>
      <c r="L148" s="11">
        <v>118.426744</v>
      </c>
      <c r="M148" s="11">
        <v>15.63442</v>
      </c>
      <c r="N148" s="11">
        <v>161.408509</v>
      </c>
      <c r="O148" s="11">
        <v>213.687034</v>
      </c>
      <c r="P148" s="11">
        <v>14451.56198</v>
      </c>
      <c r="Q148" s="11">
        <v>154.441281</v>
      </c>
      <c r="R148" s="11">
        <v>14606.003261</v>
      </c>
      <c r="S148" s="15"/>
      <c r="T148" s="15"/>
      <c r="U148" s="15"/>
      <c r="V148" s="15"/>
      <c r="W148" s="15"/>
      <c r="X148" s="15"/>
      <c r="Y148" s="15"/>
      <c r="Z148" s="15"/>
    </row>
    <row r="149" ht="13.5" customHeight="1">
      <c r="A149" s="7">
        <v>2014.0</v>
      </c>
      <c r="B149" s="10" t="s">
        <v>31</v>
      </c>
      <c r="C149" s="11">
        <v>862.753297</v>
      </c>
      <c r="D149" s="11">
        <v>2723.561795</v>
      </c>
      <c r="E149" s="11">
        <v>3586.315092</v>
      </c>
      <c r="F149" s="11">
        <v>1640.513375</v>
      </c>
      <c r="G149" s="11">
        <v>2251.435858</v>
      </c>
      <c r="H149" s="11">
        <v>5402.670563</v>
      </c>
      <c r="I149" s="11">
        <v>518.648445</v>
      </c>
      <c r="J149" s="11">
        <v>12.984489</v>
      </c>
      <c r="K149" s="11">
        <v>46.773607</v>
      </c>
      <c r="L149" s="11">
        <v>113.573919</v>
      </c>
      <c r="M149" s="11">
        <v>13.91876</v>
      </c>
      <c r="N149" s="11">
        <v>130.412327</v>
      </c>
      <c r="O149" s="11">
        <v>204.743519</v>
      </c>
      <c r="P149" s="11">
        <v>13921.989954</v>
      </c>
      <c r="Q149" s="11">
        <v>153.967541</v>
      </c>
      <c r="R149" s="11">
        <v>14075.957495</v>
      </c>
      <c r="S149" s="15"/>
      <c r="T149" s="15"/>
      <c r="U149" s="15"/>
      <c r="V149" s="15"/>
      <c r="W149" s="15"/>
      <c r="X149" s="15"/>
      <c r="Y149" s="15"/>
      <c r="Z149" s="15"/>
    </row>
    <row r="150" ht="13.5" customHeight="1">
      <c r="A150" s="7">
        <v>2014.0</v>
      </c>
      <c r="B150" s="10" t="s">
        <v>32</v>
      </c>
      <c r="C150" s="11">
        <v>925.965734</v>
      </c>
      <c r="D150" s="11">
        <v>2976.837828</v>
      </c>
      <c r="E150" s="11">
        <v>3902.803562</v>
      </c>
      <c r="F150" s="11">
        <v>1771.277035</v>
      </c>
      <c r="G150" s="11">
        <v>2521.053071</v>
      </c>
      <c r="H150" s="11">
        <v>6071.183726</v>
      </c>
      <c r="I150" s="11">
        <v>525.054551</v>
      </c>
      <c r="J150" s="11">
        <v>14.772469</v>
      </c>
      <c r="K150" s="11">
        <v>25.677143</v>
      </c>
      <c r="L150" s="11">
        <v>124.718134</v>
      </c>
      <c r="M150" s="11">
        <v>8.06071</v>
      </c>
      <c r="N150" s="11">
        <v>154.268291</v>
      </c>
      <c r="O150" s="11">
        <v>209.840457</v>
      </c>
      <c r="P150" s="11">
        <v>15328.709149</v>
      </c>
      <c r="Q150" s="11">
        <v>162.670249</v>
      </c>
      <c r="R150" s="11">
        <v>15491.379398</v>
      </c>
      <c r="S150" s="15"/>
      <c r="T150" s="15"/>
      <c r="U150" s="15"/>
      <c r="V150" s="15"/>
      <c r="W150" s="15"/>
      <c r="X150" s="15"/>
      <c r="Y150" s="15"/>
      <c r="Z150" s="15"/>
    </row>
    <row r="151" ht="13.5" customHeight="1">
      <c r="A151" s="7">
        <v>2014.0</v>
      </c>
      <c r="B151" s="10" t="s">
        <v>33</v>
      </c>
      <c r="C151" s="11">
        <v>783.068259</v>
      </c>
      <c r="D151" s="11">
        <v>2848.246508</v>
      </c>
      <c r="E151" s="11">
        <v>3631.314767</v>
      </c>
      <c r="F151" s="11">
        <v>1705.391931</v>
      </c>
      <c r="G151" s="11">
        <v>2445.979124</v>
      </c>
      <c r="H151" s="11">
        <v>5915.237949</v>
      </c>
      <c r="I151" s="11">
        <v>469.187282</v>
      </c>
      <c r="J151" s="11">
        <v>13.724197</v>
      </c>
      <c r="K151" s="11">
        <v>26.112556</v>
      </c>
      <c r="L151" s="11">
        <v>120.1672</v>
      </c>
      <c r="M151" s="11">
        <v>8.22072</v>
      </c>
      <c r="N151" s="11">
        <v>145.192345</v>
      </c>
      <c r="O151" s="11">
        <v>205.723338</v>
      </c>
      <c r="P151" s="11">
        <v>14686.251409</v>
      </c>
      <c r="Q151" s="11">
        <v>150.565284</v>
      </c>
      <c r="R151" s="11">
        <v>14836.816693</v>
      </c>
      <c r="S151" s="15"/>
      <c r="T151" s="15"/>
      <c r="U151" s="15"/>
      <c r="V151" s="15"/>
      <c r="W151" s="15"/>
      <c r="X151" s="15"/>
      <c r="Y151" s="15"/>
      <c r="Z151" s="15"/>
    </row>
    <row r="152" ht="13.5" customHeight="1">
      <c r="A152" s="7">
        <v>2014.0</v>
      </c>
      <c r="B152" s="10" t="s">
        <v>34</v>
      </c>
      <c r="C152" s="11">
        <v>741.683261</v>
      </c>
      <c r="D152" s="11">
        <v>2754.388865</v>
      </c>
      <c r="E152" s="11">
        <v>3496.072126</v>
      </c>
      <c r="F152" s="11">
        <v>1648.531108</v>
      </c>
      <c r="G152" s="11">
        <v>2416.636664</v>
      </c>
      <c r="H152" s="11">
        <v>5971.911086</v>
      </c>
      <c r="I152" s="11">
        <v>482.990234</v>
      </c>
      <c r="J152" s="11">
        <v>13.52992</v>
      </c>
      <c r="K152" s="11">
        <v>32.391079</v>
      </c>
      <c r="L152" s="11">
        <v>120.350736</v>
      </c>
      <c r="M152" s="11">
        <v>16.95558</v>
      </c>
      <c r="N152" s="11">
        <v>148.276927</v>
      </c>
      <c r="O152" s="11">
        <v>217.047198</v>
      </c>
      <c r="P152" s="11">
        <v>14564.692658</v>
      </c>
      <c r="Q152" s="11">
        <v>134.673845</v>
      </c>
      <c r="R152" s="11">
        <v>14699.366503</v>
      </c>
      <c r="S152" s="15"/>
      <c r="T152" s="15"/>
      <c r="U152" s="15"/>
      <c r="V152" s="15"/>
      <c r="W152" s="15"/>
      <c r="X152" s="15"/>
      <c r="Y152" s="15"/>
      <c r="Z152" s="15"/>
    </row>
    <row r="153" ht="13.5" customHeight="1">
      <c r="A153" s="7">
        <v>2014.0</v>
      </c>
      <c r="B153" s="10" t="s">
        <v>35</v>
      </c>
      <c r="C153" s="11">
        <v>699.552332</v>
      </c>
      <c r="D153" s="11">
        <v>2679.757216</v>
      </c>
      <c r="E153" s="11">
        <v>3379.309548</v>
      </c>
      <c r="F153" s="11">
        <v>1625.188872</v>
      </c>
      <c r="G153" s="11">
        <v>2422.224732</v>
      </c>
      <c r="H153" s="11">
        <v>5978.321297</v>
      </c>
      <c r="I153" s="11">
        <v>488.313543</v>
      </c>
      <c r="J153" s="11">
        <v>13.221418</v>
      </c>
      <c r="K153" s="11">
        <v>25.373781</v>
      </c>
      <c r="L153" s="11">
        <v>122.882318</v>
      </c>
      <c r="M153" s="11">
        <v>20.3204</v>
      </c>
      <c r="N153" s="11">
        <v>145.620945</v>
      </c>
      <c r="O153" s="11">
        <v>225.434785</v>
      </c>
      <c r="P153" s="11">
        <v>14446.211639</v>
      </c>
      <c r="Q153" s="11">
        <v>161.917642</v>
      </c>
      <c r="R153" s="11">
        <v>14608.129281</v>
      </c>
      <c r="S153" s="15"/>
      <c r="T153" s="15"/>
      <c r="U153" s="15"/>
      <c r="V153" s="15"/>
      <c r="W153" s="15"/>
      <c r="X153" s="15"/>
      <c r="Y153" s="15"/>
      <c r="Z153" s="15"/>
    </row>
    <row r="154" ht="13.5" customHeight="1">
      <c r="A154" s="7">
        <v>2014.0</v>
      </c>
      <c r="B154" s="10" t="s">
        <v>36</v>
      </c>
      <c r="C154" s="11">
        <v>670.899347</v>
      </c>
      <c r="D154" s="11">
        <v>2566.880383</v>
      </c>
      <c r="E154" s="11">
        <v>3237.77973</v>
      </c>
      <c r="F154" s="11">
        <v>1601.780363</v>
      </c>
      <c r="G154" s="11">
        <v>2414.883544</v>
      </c>
      <c r="H154" s="11">
        <v>5915.227569</v>
      </c>
      <c r="I154" s="11">
        <v>459.331135</v>
      </c>
      <c r="J154" s="11">
        <v>12.713768</v>
      </c>
      <c r="K154" s="11">
        <v>20.23449</v>
      </c>
      <c r="L154" s="11">
        <v>119.932875</v>
      </c>
      <c r="M154" s="11">
        <v>18.27895</v>
      </c>
      <c r="N154" s="11">
        <v>141.928455</v>
      </c>
      <c r="O154" s="11">
        <v>201.208357</v>
      </c>
      <c r="P154" s="11">
        <v>14143.299236</v>
      </c>
      <c r="Q154" s="11">
        <v>140.124822</v>
      </c>
      <c r="R154" s="11">
        <v>14283.424058</v>
      </c>
      <c r="S154" s="15"/>
      <c r="T154" s="15"/>
      <c r="U154" s="15"/>
      <c r="V154" s="15"/>
      <c r="W154" s="15"/>
      <c r="X154" s="15"/>
      <c r="Y154" s="15"/>
      <c r="Z154" s="15"/>
    </row>
    <row r="155" ht="13.5" customHeight="1">
      <c r="A155" s="7">
        <v>2014.0</v>
      </c>
      <c r="B155" s="10" t="s">
        <v>37</v>
      </c>
      <c r="C155" s="11">
        <v>696.842711</v>
      </c>
      <c r="D155" s="11">
        <v>2605.845597</v>
      </c>
      <c r="E155" s="11">
        <v>3302.688308</v>
      </c>
      <c r="F155" s="11">
        <v>1587.59349</v>
      </c>
      <c r="G155" s="11">
        <v>2390.40351</v>
      </c>
      <c r="H155" s="11">
        <v>6005.456106</v>
      </c>
      <c r="I155" s="11">
        <v>471.603205</v>
      </c>
      <c r="J155" s="11">
        <v>12.827206</v>
      </c>
      <c r="K155" s="11">
        <v>29.158787</v>
      </c>
      <c r="L155" s="11">
        <v>120.773611</v>
      </c>
      <c r="M155" s="11">
        <v>9.19905</v>
      </c>
      <c r="N155" s="11">
        <v>141.162164</v>
      </c>
      <c r="O155" s="11">
        <v>227.459769</v>
      </c>
      <c r="P155" s="11">
        <v>14298.325206</v>
      </c>
      <c r="Q155" s="11">
        <v>139.225371</v>
      </c>
      <c r="R155" s="11">
        <v>14437.550577</v>
      </c>
      <c r="S155" s="15"/>
      <c r="T155" s="15"/>
      <c r="U155" s="15"/>
      <c r="V155" s="15"/>
      <c r="W155" s="15"/>
      <c r="X155" s="15"/>
      <c r="Y155" s="15"/>
      <c r="Z155" s="15"/>
    </row>
    <row r="156" ht="13.5" customHeight="1">
      <c r="A156" s="7">
        <v>2014.0</v>
      </c>
      <c r="B156" s="10" t="s">
        <v>38</v>
      </c>
      <c r="C156" s="11">
        <v>666.30546</v>
      </c>
      <c r="D156" s="11">
        <v>2516.312007</v>
      </c>
      <c r="E156" s="11">
        <v>3182.617467</v>
      </c>
      <c r="F156" s="11">
        <v>1560.763205</v>
      </c>
      <c r="G156" s="11">
        <v>2372.819705</v>
      </c>
      <c r="H156" s="11">
        <v>5875.717119</v>
      </c>
      <c r="I156" s="11">
        <v>472.95291</v>
      </c>
      <c r="J156" s="11">
        <v>12.875289</v>
      </c>
      <c r="K156" s="11">
        <v>15.16438</v>
      </c>
      <c r="L156" s="11">
        <v>117.534142</v>
      </c>
      <c r="M156" s="11">
        <v>10.58134</v>
      </c>
      <c r="N156" s="11">
        <v>146.034909</v>
      </c>
      <c r="O156" s="11">
        <v>231.68</v>
      </c>
      <c r="P156" s="11">
        <v>13998.740466</v>
      </c>
      <c r="Q156" s="11">
        <v>143.490917</v>
      </c>
      <c r="R156" s="11">
        <v>14142.231383</v>
      </c>
      <c r="S156" s="15"/>
      <c r="T156" s="15"/>
      <c r="U156" s="15"/>
      <c r="V156" s="15"/>
      <c r="W156" s="15"/>
      <c r="X156" s="15"/>
      <c r="Y156" s="15"/>
      <c r="Z156" s="15"/>
    </row>
    <row r="157" ht="13.5" customHeight="1">
      <c r="A157" s="7">
        <v>2014.0</v>
      </c>
      <c r="B157" s="10" t="s">
        <v>39</v>
      </c>
      <c r="C157" s="11">
        <v>649.840354</v>
      </c>
      <c r="D157" s="11">
        <v>2331.370539</v>
      </c>
      <c r="E157" s="11">
        <v>2981.210893</v>
      </c>
      <c r="F157" s="11">
        <v>1488.738366</v>
      </c>
      <c r="G157" s="11">
        <v>2195.346513</v>
      </c>
      <c r="H157" s="11">
        <v>5473.357668</v>
      </c>
      <c r="I157" s="11">
        <v>452.758871</v>
      </c>
      <c r="J157" s="11">
        <v>12.225502</v>
      </c>
      <c r="K157" s="11">
        <v>22.004744</v>
      </c>
      <c r="L157" s="11">
        <v>113.437888</v>
      </c>
      <c r="M157" s="11">
        <v>5.28669</v>
      </c>
      <c r="N157" s="11">
        <v>149.704764</v>
      </c>
      <c r="O157" s="11">
        <v>232.705411</v>
      </c>
      <c r="P157" s="11">
        <v>13126.77731</v>
      </c>
      <c r="Q157" s="11">
        <v>143.072546</v>
      </c>
      <c r="R157" s="11">
        <v>13269.849856</v>
      </c>
      <c r="S157" s="15"/>
      <c r="T157" s="15"/>
      <c r="U157" s="15"/>
      <c r="V157" s="15"/>
      <c r="W157" s="15"/>
      <c r="X157" s="15"/>
      <c r="Y157" s="15"/>
      <c r="Z157" s="15"/>
    </row>
    <row r="158" ht="13.5" customHeight="1">
      <c r="A158" s="7">
        <v>2015.0</v>
      </c>
      <c r="B158" s="10" t="s">
        <v>28</v>
      </c>
      <c r="C158" s="11">
        <v>609.835812</v>
      </c>
      <c r="D158" s="11">
        <v>2066.228485</v>
      </c>
      <c r="E158" s="11">
        <v>2676.064297</v>
      </c>
      <c r="F158" s="11">
        <v>1365.371145</v>
      </c>
      <c r="G158" s="11">
        <v>2082.293844</v>
      </c>
      <c r="H158" s="11">
        <v>5475.319543</v>
      </c>
      <c r="I158" s="11">
        <v>430.928465</v>
      </c>
      <c r="J158" s="11">
        <v>11.117673</v>
      </c>
      <c r="K158" s="11">
        <v>29.606737</v>
      </c>
      <c r="L158" s="11">
        <v>103.377053</v>
      </c>
      <c r="M158" s="11">
        <v>41.41593</v>
      </c>
      <c r="N158" s="11">
        <v>157.236127</v>
      </c>
      <c r="O158" s="11">
        <v>227.593812</v>
      </c>
      <c r="P158" s="11">
        <v>12600.324626</v>
      </c>
      <c r="Q158" s="11">
        <v>145.348848</v>
      </c>
      <c r="R158" s="11">
        <v>12745.673474</v>
      </c>
      <c r="S158" s="15"/>
      <c r="T158" s="15"/>
      <c r="U158" s="15"/>
      <c r="V158" s="15"/>
      <c r="W158" s="15"/>
      <c r="X158" s="15"/>
      <c r="Y158" s="15"/>
      <c r="Z158" s="15"/>
    </row>
    <row r="159" ht="13.5" customHeight="1">
      <c r="A159" s="7">
        <v>2015.0</v>
      </c>
      <c r="B159" s="10" t="s">
        <v>29</v>
      </c>
      <c r="C159" s="11">
        <v>583.685892</v>
      </c>
      <c r="D159" s="11">
        <v>2097.802409</v>
      </c>
      <c r="E159" s="11">
        <v>2681.488301</v>
      </c>
      <c r="F159" s="11">
        <v>1383.366886</v>
      </c>
      <c r="G159" s="11">
        <v>2122.035563</v>
      </c>
      <c r="H159" s="11">
        <v>5412.93728</v>
      </c>
      <c r="I159" s="11">
        <v>435.265133</v>
      </c>
      <c r="J159" s="11">
        <v>11.588567</v>
      </c>
      <c r="K159" s="11">
        <v>32.745523</v>
      </c>
      <c r="L159" s="11">
        <v>103.763688</v>
      </c>
      <c r="M159" s="11">
        <v>16.64048</v>
      </c>
      <c r="N159" s="11">
        <v>154.852564</v>
      </c>
      <c r="O159" s="11">
        <v>207.433607</v>
      </c>
      <c r="P159" s="11">
        <v>12562.117592</v>
      </c>
      <c r="Q159" s="11">
        <v>126.900593</v>
      </c>
      <c r="R159" s="11">
        <v>12689.018185</v>
      </c>
      <c r="S159" s="15"/>
      <c r="T159" s="15"/>
      <c r="U159" s="15"/>
      <c r="V159" s="15"/>
      <c r="W159" s="15"/>
      <c r="X159" s="15"/>
      <c r="Y159" s="15"/>
      <c r="Z159" s="15"/>
    </row>
    <row r="160" ht="13.5" customHeight="1">
      <c r="A160" s="7">
        <v>2015.0</v>
      </c>
      <c r="B160" s="10" t="s">
        <v>30</v>
      </c>
      <c r="C160" s="11">
        <v>795.279505</v>
      </c>
      <c r="D160" s="11">
        <v>2682.524956</v>
      </c>
      <c r="E160" s="11">
        <v>3477.804461</v>
      </c>
      <c r="F160" s="11">
        <v>1669.819274</v>
      </c>
      <c r="G160" s="11">
        <v>2522.001293</v>
      </c>
      <c r="H160" s="11">
        <v>6191.593801</v>
      </c>
      <c r="I160" s="11">
        <v>538.598462</v>
      </c>
      <c r="J160" s="11">
        <v>11.883542</v>
      </c>
      <c r="K160" s="11">
        <v>37.272705</v>
      </c>
      <c r="L160" s="11">
        <v>120.058657</v>
      </c>
      <c r="M160" s="11">
        <v>3.5852</v>
      </c>
      <c r="N160" s="11">
        <v>172.356</v>
      </c>
      <c r="O160" s="11">
        <v>244.857418</v>
      </c>
      <c r="P160" s="11">
        <v>14989.830813</v>
      </c>
      <c r="Q160" s="11">
        <v>159.135686</v>
      </c>
      <c r="R160" s="11">
        <v>15148.966499</v>
      </c>
      <c r="S160" s="15"/>
      <c r="T160" s="15"/>
      <c r="U160" s="15"/>
      <c r="V160" s="15"/>
      <c r="W160" s="15"/>
      <c r="X160" s="15"/>
      <c r="Y160" s="15"/>
      <c r="Z160" s="15"/>
    </row>
    <row r="161" ht="13.5" customHeight="1">
      <c r="A161" s="7">
        <v>2015.0</v>
      </c>
      <c r="B161" s="10" t="s">
        <v>31</v>
      </c>
      <c r="C161" s="11">
        <v>823.63664</v>
      </c>
      <c r="D161" s="11">
        <v>2785.928676</v>
      </c>
      <c r="E161" s="11">
        <v>3609.565316</v>
      </c>
      <c r="F161" s="11">
        <v>1656.259034</v>
      </c>
      <c r="G161" s="11">
        <v>2289.495814</v>
      </c>
      <c r="H161" s="11">
        <v>5477.097779</v>
      </c>
      <c r="I161" s="11">
        <v>523.315251</v>
      </c>
      <c r="J161" s="11">
        <v>17.757686</v>
      </c>
      <c r="K161" s="11">
        <v>33.291253</v>
      </c>
      <c r="L161" s="11">
        <v>113.97847</v>
      </c>
      <c r="M161" s="11">
        <v>3.812213</v>
      </c>
      <c r="N161" s="11">
        <v>148.218327</v>
      </c>
      <c r="O161" s="11">
        <v>220.668405</v>
      </c>
      <c r="P161" s="11">
        <v>14093.459548</v>
      </c>
      <c r="Q161" s="11">
        <v>162.382602</v>
      </c>
      <c r="R161" s="11">
        <v>14255.84215</v>
      </c>
      <c r="S161" s="15"/>
      <c r="T161" s="15"/>
      <c r="U161" s="15"/>
      <c r="V161" s="15"/>
      <c r="W161" s="15"/>
      <c r="X161" s="15"/>
      <c r="Y161" s="15"/>
      <c r="Z161" s="15"/>
    </row>
    <row r="162" ht="13.5" customHeight="1">
      <c r="A162" s="7">
        <v>2015.0</v>
      </c>
      <c r="B162" s="10" t="s">
        <v>32</v>
      </c>
      <c r="C162" s="11">
        <v>895.406386</v>
      </c>
      <c r="D162" s="11">
        <v>3087.852311</v>
      </c>
      <c r="E162" s="11">
        <v>3983.258697</v>
      </c>
      <c r="F162" s="11">
        <v>1811.358758</v>
      </c>
      <c r="G162" s="11">
        <v>2618.890605</v>
      </c>
      <c r="H162" s="11">
        <v>6172.677183</v>
      </c>
      <c r="I162" s="11">
        <v>557.191538</v>
      </c>
      <c r="J162" s="11">
        <v>16.614656</v>
      </c>
      <c r="K162" s="11">
        <v>31.559815</v>
      </c>
      <c r="L162" s="11">
        <v>123.751853</v>
      </c>
      <c r="M162" s="11">
        <v>7.213175</v>
      </c>
      <c r="N162" s="11">
        <v>163.187091</v>
      </c>
      <c r="O162" s="11">
        <v>224.701732</v>
      </c>
      <c r="P162" s="11">
        <v>15710.405103</v>
      </c>
      <c r="Q162" s="11">
        <v>171.514539</v>
      </c>
      <c r="R162" s="11">
        <v>15881.919642</v>
      </c>
      <c r="S162" s="15"/>
      <c r="T162" s="15"/>
      <c r="U162" s="15"/>
      <c r="V162" s="15"/>
      <c r="W162" s="15"/>
      <c r="X162" s="15"/>
      <c r="Y162" s="15"/>
      <c r="Z162" s="15"/>
    </row>
    <row r="163" ht="13.5" customHeight="1">
      <c r="A163" s="7">
        <v>2015.0</v>
      </c>
      <c r="B163" s="10" t="s">
        <v>33</v>
      </c>
      <c r="C163" s="11">
        <v>789.501859</v>
      </c>
      <c r="D163" s="11">
        <v>3075.623804</v>
      </c>
      <c r="E163" s="11">
        <v>3865.125663</v>
      </c>
      <c r="F163" s="11">
        <v>1788.67298</v>
      </c>
      <c r="G163" s="11">
        <v>2531.985115</v>
      </c>
      <c r="H163" s="11">
        <v>5982.070734</v>
      </c>
      <c r="I163" s="11">
        <v>504.920732</v>
      </c>
      <c r="J163" s="11">
        <v>15.739533</v>
      </c>
      <c r="K163" s="11">
        <v>41.936042</v>
      </c>
      <c r="L163" s="11">
        <v>122.09436</v>
      </c>
      <c r="M163" s="11">
        <v>3.75141</v>
      </c>
      <c r="N163" s="11">
        <v>156.515927</v>
      </c>
      <c r="O163" s="11">
        <v>220.073089</v>
      </c>
      <c r="P163" s="11">
        <v>15232.885585</v>
      </c>
      <c r="Q163" s="11">
        <v>157.37127</v>
      </c>
      <c r="R163" s="11">
        <v>15390.256855</v>
      </c>
      <c r="S163" s="15"/>
      <c r="T163" s="15"/>
      <c r="U163" s="15"/>
      <c r="V163" s="15"/>
      <c r="W163" s="15"/>
      <c r="X163" s="15"/>
      <c r="Y163" s="15"/>
      <c r="Z163" s="15"/>
    </row>
    <row r="164" ht="13.5" customHeight="1">
      <c r="A164" s="7">
        <v>2015.0</v>
      </c>
      <c r="B164" s="10" t="s">
        <v>34</v>
      </c>
      <c r="C164" s="11">
        <v>759.376083</v>
      </c>
      <c r="D164" s="11">
        <v>2966.790557</v>
      </c>
      <c r="E164" s="11">
        <v>3726.16664</v>
      </c>
      <c r="F164" s="11">
        <v>1758.373346</v>
      </c>
      <c r="G164" s="11">
        <v>2547.29813</v>
      </c>
      <c r="H164" s="11">
        <v>6000.882689</v>
      </c>
      <c r="I164" s="11">
        <v>523.794568</v>
      </c>
      <c r="J164" s="11">
        <v>16.175887</v>
      </c>
      <c r="K164" s="11">
        <v>44.625343</v>
      </c>
      <c r="L164" s="11">
        <v>121.530751</v>
      </c>
      <c r="M164" s="11">
        <v>3.93812</v>
      </c>
      <c r="N164" s="11">
        <v>160.307018</v>
      </c>
      <c r="O164" s="11">
        <v>227.47034</v>
      </c>
      <c r="P164" s="11">
        <v>15130.562832</v>
      </c>
      <c r="Q164" s="11">
        <v>148.946236</v>
      </c>
      <c r="R164" s="11">
        <v>15279.509068</v>
      </c>
      <c r="S164" s="15"/>
      <c r="T164" s="15"/>
      <c r="U164" s="15"/>
      <c r="V164" s="15"/>
      <c r="W164" s="15"/>
      <c r="X164" s="15"/>
      <c r="Y164" s="15"/>
      <c r="Z164" s="15"/>
    </row>
    <row r="165" ht="13.5" customHeight="1">
      <c r="A165" s="7">
        <v>2015.0</v>
      </c>
      <c r="B165" s="10" t="s">
        <v>35</v>
      </c>
      <c r="C165" s="11">
        <v>688.605657</v>
      </c>
      <c r="D165" s="11">
        <v>2862.748265</v>
      </c>
      <c r="E165" s="11">
        <v>3551.353922</v>
      </c>
      <c r="F165" s="11">
        <v>1688.792878</v>
      </c>
      <c r="G165" s="11">
        <v>2472.888684</v>
      </c>
      <c r="H165" s="11">
        <v>5908.558037</v>
      </c>
      <c r="I165" s="11">
        <v>518.19094</v>
      </c>
      <c r="J165" s="11">
        <v>15.57708</v>
      </c>
      <c r="K165" s="11">
        <v>31.266962</v>
      </c>
      <c r="L165" s="11">
        <v>120.513561</v>
      </c>
      <c r="M165" s="11">
        <v>5.22519</v>
      </c>
      <c r="N165" s="11">
        <v>165.883418</v>
      </c>
      <c r="O165" s="11">
        <v>231.677447</v>
      </c>
      <c r="P165" s="11">
        <v>14709.928119</v>
      </c>
      <c r="Q165" s="11">
        <v>152.850792</v>
      </c>
      <c r="R165" s="11">
        <v>14862.778911</v>
      </c>
      <c r="S165" s="15"/>
      <c r="T165" s="15"/>
      <c r="U165" s="15"/>
      <c r="V165" s="15"/>
      <c r="W165" s="15"/>
      <c r="X165" s="15"/>
      <c r="Y165" s="15"/>
      <c r="Z165" s="15"/>
    </row>
    <row r="166" ht="13.5" customHeight="1">
      <c r="A166" s="7">
        <v>2015.0</v>
      </c>
      <c r="B166" s="10" t="s">
        <v>36</v>
      </c>
      <c r="C166" s="11">
        <v>678.369669</v>
      </c>
      <c r="D166" s="11">
        <v>2790.424268</v>
      </c>
      <c r="E166" s="11">
        <v>3468.793937</v>
      </c>
      <c r="F166" s="11">
        <v>1693.317904</v>
      </c>
      <c r="G166" s="11">
        <v>2450.497248</v>
      </c>
      <c r="H166" s="11">
        <v>5941.739687</v>
      </c>
      <c r="I166" s="11">
        <v>477.995145</v>
      </c>
      <c r="J166" s="11">
        <v>15.398509</v>
      </c>
      <c r="K166" s="11">
        <v>33.136769</v>
      </c>
      <c r="L166" s="11">
        <v>116.990277</v>
      </c>
      <c r="M166" s="11">
        <v>15.387665</v>
      </c>
      <c r="N166" s="11">
        <v>163.056764</v>
      </c>
      <c r="O166" s="11">
        <v>218.549192</v>
      </c>
      <c r="P166" s="11">
        <v>14594.863097</v>
      </c>
      <c r="Q166" s="11">
        <v>146.883076</v>
      </c>
      <c r="R166" s="11">
        <v>14741.746173</v>
      </c>
      <c r="S166" s="15"/>
      <c r="T166" s="15"/>
      <c r="U166" s="15"/>
      <c r="V166" s="15"/>
      <c r="W166" s="15"/>
      <c r="X166" s="15"/>
      <c r="Y166" s="15"/>
      <c r="Z166" s="15"/>
    </row>
    <row r="167" ht="13.5" customHeight="1">
      <c r="A167" s="7">
        <v>2015.0</v>
      </c>
      <c r="B167" s="10" t="s">
        <v>37</v>
      </c>
      <c r="C167" s="11">
        <v>692.246208</v>
      </c>
      <c r="D167" s="11">
        <v>2765.05516</v>
      </c>
      <c r="E167" s="11">
        <v>3457.301368</v>
      </c>
      <c r="F167" s="11">
        <v>1650.396703</v>
      </c>
      <c r="G167" s="11">
        <v>2445.086435</v>
      </c>
      <c r="H167" s="11">
        <v>6066.811163</v>
      </c>
      <c r="I167" s="11">
        <v>491.849379</v>
      </c>
      <c r="J167" s="11">
        <v>15.459558</v>
      </c>
      <c r="K167" s="11">
        <v>28.993362</v>
      </c>
      <c r="L167" s="11">
        <v>120.11151</v>
      </c>
      <c r="M167" s="11">
        <v>29.687436</v>
      </c>
      <c r="N167" s="11">
        <v>171.622509</v>
      </c>
      <c r="O167" s="11">
        <v>238.237461</v>
      </c>
      <c r="P167" s="11">
        <v>14715.556884</v>
      </c>
      <c r="Q167" s="11">
        <v>149.453811</v>
      </c>
      <c r="R167" s="11">
        <v>14865.010695</v>
      </c>
      <c r="S167" s="15"/>
      <c r="T167" s="15"/>
      <c r="U167" s="15"/>
      <c r="V167" s="15"/>
      <c r="W167" s="15"/>
      <c r="X167" s="15"/>
      <c r="Y167" s="15"/>
      <c r="Z167" s="15"/>
    </row>
    <row r="168" ht="13.5" customHeight="1">
      <c r="A168" s="7">
        <v>2015.0</v>
      </c>
      <c r="B168" s="10" t="s">
        <v>38</v>
      </c>
      <c r="C168" s="11">
        <v>677.12701</v>
      </c>
      <c r="D168" s="11">
        <v>2776.595753</v>
      </c>
      <c r="E168" s="11">
        <v>3453.722763</v>
      </c>
      <c r="F168" s="11">
        <v>1665.214151</v>
      </c>
      <c r="G168" s="11">
        <v>2470.623475</v>
      </c>
      <c r="H168" s="11">
        <v>5907.867584</v>
      </c>
      <c r="I168" s="11">
        <v>500.145138</v>
      </c>
      <c r="J168" s="11">
        <v>15.850442</v>
      </c>
      <c r="K168" s="11">
        <v>22.026521</v>
      </c>
      <c r="L168" s="11">
        <v>117.421369</v>
      </c>
      <c r="M168" s="11">
        <v>24.098481</v>
      </c>
      <c r="N168" s="11">
        <v>158.6804</v>
      </c>
      <c r="O168" s="11">
        <v>235.405795</v>
      </c>
      <c r="P168" s="11">
        <v>14571.056119</v>
      </c>
      <c r="Q168" s="11">
        <v>142.645205</v>
      </c>
      <c r="R168" s="11">
        <v>14713.701324</v>
      </c>
      <c r="S168" s="15"/>
      <c r="T168" s="15"/>
      <c r="U168" s="15"/>
      <c r="V168" s="15"/>
      <c r="W168" s="15"/>
      <c r="X168" s="15"/>
      <c r="Y168" s="15"/>
      <c r="Z168" s="15"/>
    </row>
    <row r="169" ht="13.5" customHeight="1">
      <c r="A169" s="7">
        <v>2015.0</v>
      </c>
      <c r="B169" s="10" t="s">
        <v>39</v>
      </c>
      <c r="C169" s="11">
        <v>662.848844</v>
      </c>
      <c r="D169" s="11">
        <v>2672.359579</v>
      </c>
      <c r="E169" s="11">
        <v>3335.208423</v>
      </c>
      <c r="F169" s="11">
        <v>1636.619727</v>
      </c>
      <c r="G169" s="11">
        <v>2360.829395</v>
      </c>
      <c r="H169" s="11">
        <v>5681.07589</v>
      </c>
      <c r="I169" s="11">
        <v>501.815928</v>
      </c>
      <c r="J169" s="11">
        <v>15.832129</v>
      </c>
      <c r="K169" s="11">
        <v>20.217396</v>
      </c>
      <c r="L169" s="11">
        <v>117.808624</v>
      </c>
      <c r="M169" s="11">
        <v>17.391131</v>
      </c>
      <c r="N169" s="11">
        <v>173.464418</v>
      </c>
      <c r="O169" s="11">
        <v>246.730113</v>
      </c>
      <c r="P169" s="11">
        <v>14106.993174</v>
      </c>
      <c r="Q169" s="11">
        <v>151.699061</v>
      </c>
      <c r="R169" s="11">
        <v>14258.692235</v>
      </c>
      <c r="S169" s="15"/>
      <c r="T169" s="15"/>
      <c r="U169" s="15"/>
      <c r="V169" s="15"/>
      <c r="W169" s="15"/>
      <c r="X169" s="15"/>
      <c r="Y169" s="15"/>
      <c r="Z169" s="15"/>
    </row>
    <row r="170" ht="13.5" customHeight="1">
      <c r="A170" s="7">
        <v>2016.0</v>
      </c>
      <c r="B170" s="10" t="s">
        <v>28</v>
      </c>
      <c r="C170" s="11">
        <v>657.714822</v>
      </c>
      <c r="D170" s="11">
        <v>2555.769497</v>
      </c>
      <c r="E170" s="11">
        <v>3213.484319</v>
      </c>
      <c r="F170" s="11">
        <v>1576.431773</v>
      </c>
      <c r="G170" s="11">
        <v>2263.534881</v>
      </c>
      <c r="H170" s="11">
        <v>5744.410718</v>
      </c>
      <c r="I170" s="11">
        <v>501.600996</v>
      </c>
      <c r="J170" s="11">
        <v>13.938818</v>
      </c>
      <c r="K170" s="11">
        <v>24.206988</v>
      </c>
      <c r="L170" s="11">
        <v>112.250077</v>
      </c>
      <c r="M170" s="11">
        <v>4.652426</v>
      </c>
      <c r="N170" s="11">
        <v>177.616</v>
      </c>
      <c r="O170" s="11">
        <v>248.234628</v>
      </c>
      <c r="P170" s="11">
        <v>13880.361624</v>
      </c>
      <c r="Q170" s="11">
        <v>164.635351</v>
      </c>
      <c r="R170" s="11">
        <v>14044.996975</v>
      </c>
      <c r="S170" s="15"/>
      <c r="T170" s="15"/>
      <c r="U170" s="15"/>
      <c r="V170" s="15"/>
      <c r="W170" s="15"/>
      <c r="X170" s="15"/>
      <c r="Y170" s="15"/>
      <c r="Z170" s="15"/>
    </row>
    <row r="171" ht="13.5" customHeight="1">
      <c r="A171" s="7">
        <v>2016.0</v>
      </c>
      <c r="B171" s="10" t="s">
        <v>29</v>
      </c>
      <c r="C171" s="11">
        <v>593.680701</v>
      </c>
      <c r="D171" s="11">
        <v>2333.348769</v>
      </c>
      <c r="E171" s="11">
        <v>2927.02947</v>
      </c>
      <c r="F171" s="11">
        <v>1475.698964</v>
      </c>
      <c r="G171" s="11">
        <v>2205.167862</v>
      </c>
      <c r="H171" s="11">
        <v>5651.989784</v>
      </c>
      <c r="I171" s="11">
        <v>473.993191</v>
      </c>
      <c r="J171" s="11">
        <v>13.989151</v>
      </c>
      <c r="K171" s="11">
        <v>25.204058</v>
      </c>
      <c r="L171" s="11">
        <v>108.6413</v>
      </c>
      <c r="M171" s="11">
        <v>7.9676</v>
      </c>
      <c r="N171" s="11">
        <v>166.965091</v>
      </c>
      <c r="O171" s="11">
        <v>232.076275</v>
      </c>
      <c r="P171" s="11">
        <v>13288.722746</v>
      </c>
      <c r="Q171" s="11">
        <v>139.901987</v>
      </c>
      <c r="R171" s="11">
        <v>13428.624733</v>
      </c>
      <c r="S171" s="15"/>
      <c r="T171" s="15"/>
      <c r="U171" s="15"/>
      <c r="V171" s="15"/>
      <c r="W171" s="15"/>
      <c r="X171" s="15"/>
      <c r="Y171" s="15"/>
      <c r="Z171" s="15"/>
    </row>
    <row r="172" ht="13.5" customHeight="1">
      <c r="A172" s="7">
        <v>2016.0</v>
      </c>
      <c r="B172" s="10" t="s">
        <v>30</v>
      </c>
      <c r="C172" s="11">
        <v>748.665855</v>
      </c>
      <c r="D172" s="11">
        <v>2922.648277</v>
      </c>
      <c r="E172" s="11">
        <v>3671.314132</v>
      </c>
      <c r="F172" s="11">
        <v>1754.393487</v>
      </c>
      <c r="G172" s="11">
        <v>2593.372216</v>
      </c>
      <c r="H172" s="11">
        <v>6453.022566</v>
      </c>
      <c r="I172" s="11">
        <v>575.672177</v>
      </c>
      <c r="J172" s="11">
        <v>16.781206</v>
      </c>
      <c r="K172" s="11">
        <v>30.432717</v>
      </c>
      <c r="L172" s="11">
        <v>120.639262</v>
      </c>
      <c r="M172" s="11">
        <v>8.82288</v>
      </c>
      <c r="N172" s="11">
        <v>179.496927</v>
      </c>
      <c r="O172" s="11">
        <v>246.4704</v>
      </c>
      <c r="P172" s="11">
        <v>15650.41797</v>
      </c>
      <c r="Q172" s="11">
        <v>159.474</v>
      </c>
      <c r="R172" s="11">
        <v>15809.89197</v>
      </c>
      <c r="S172" s="15"/>
      <c r="T172" s="15"/>
      <c r="U172" s="15"/>
      <c r="V172" s="15"/>
      <c r="W172" s="15"/>
      <c r="X172" s="15"/>
      <c r="Y172" s="15"/>
      <c r="Z172" s="15"/>
    </row>
    <row r="173" ht="13.5" customHeight="1">
      <c r="A173" s="7">
        <v>2016.0</v>
      </c>
      <c r="B173" s="10" t="s">
        <v>31</v>
      </c>
      <c r="C173" s="11">
        <v>859.758134</v>
      </c>
      <c r="D173" s="11">
        <v>3335.09408</v>
      </c>
      <c r="E173" s="11">
        <v>4194.852214</v>
      </c>
      <c r="F173" s="11">
        <v>1840.715497</v>
      </c>
      <c r="G173" s="11">
        <v>2447.199924</v>
      </c>
      <c r="H173" s="11">
        <v>5834.996551</v>
      </c>
      <c r="I173" s="11">
        <v>597.696653</v>
      </c>
      <c r="J173" s="11">
        <v>17.106376</v>
      </c>
      <c r="K173" s="11">
        <v>27.348097</v>
      </c>
      <c r="L173" s="11">
        <v>115.605876</v>
      </c>
      <c r="M173" s="11">
        <v>9.896429</v>
      </c>
      <c r="N173" s="11">
        <v>159.851691</v>
      </c>
      <c r="O173" s="11">
        <v>235.372954</v>
      </c>
      <c r="P173" s="11">
        <v>15480.642262</v>
      </c>
      <c r="Q173" s="11">
        <v>147.932103</v>
      </c>
      <c r="R173" s="11">
        <v>15628.574365</v>
      </c>
      <c r="S173" s="15"/>
      <c r="T173" s="15"/>
      <c r="U173" s="15"/>
      <c r="V173" s="15"/>
      <c r="W173" s="15"/>
      <c r="X173" s="15"/>
      <c r="Y173" s="15"/>
      <c r="Z173" s="15"/>
    </row>
    <row r="174" ht="13.5" customHeight="1">
      <c r="A174" s="7">
        <v>2016.0</v>
      </c>
      <c r="B174" s="10" t="s">
        <v>32</v>
      </c>
      <c r="C174" s="11">
        <v>927.456286</v>
      </c>
      <c r="D174" s="11">
        <v>3643.98259</v>
      </c>
      <c r="E174" s="11">
        <v>4571.438876</v>
      </c>
      <c r="F174" s="11">
        <v>1987.473044</v>
      </c>
      <c r="G174" s="11">
        <v>2687.583891</v>
      </c>
      <c r="H174" s="11">
        <v>6422.074362</v>
      </c>
      <c r="I174" s="11">
        <v>602.61041</v>
      </c>
      <c r="J174" s="11">
        <v>18.229254</v>
      </c>
      <c r="K174" s="11">
        <v>17.941611</v>
      </c>
      <c r="L174" s="11">
        <v>126.128025</v>
      </c>
      <c r="M174" s="11">
        <v>14.34429</v>
      </c>
      <c r="N174" s="11">
        <v>173.634182</v>
      </c>
      <c r="O174" s="11">
        <v>240.87311</v>
      </c>
      <c r="P174" s="11">
        <v>16862.331055</v>
      </c>
      <c r="Q174" s="11">
        <v>163.732227</v>
      </c>
      <c r="R174" s="11">
        <v>17026.063282</v>
      </c>
      <c r="S174" s="15"/>
      <c r="T174" s="15"/>
      <c r="U174" s="15"/>
      <c r="V174" s="15"/>
      <c r="W174" s="15"/>
      <c r="X174" s="15"/>
      <c r="Y174" s="15"/>
      <c r="Z174" s="15"/>
    </row>
    <row r="175" ht="13.5" customHeight="1">
      <c r="A175" s="7">
        <v>2016.0</v>
      </c>
      <c r="B175" s="10" t="s">
        <v>33</v>
      </c>
      <c r="C175" s="11">
        <v>755.178801</v>
      </c>
      <c r="D175" s="11">
        <v>3118.646327</v>
      </c>
      <c r="E175" s="11">
        <v>3873.825128</v>
      </c>
      <c r="F175" s="11">
        <v>1800.035698</v>
      </c>
      <c r="G175" s="11">
        <v>2553.565994</v>
      </c>
      <c r="H175" s="11">
        <v>6171.56531</v>
      </c>
      <c r="I175" s="11">
        <v>508.573712</v>
      </c>
      <c r="J175" s="11">
        <v>17.489433</v>
      </c>
      <c r="K175" s="11">
        <v>16.39691</v>
      </c>
      <c r="L175" s="11">
        <v>118.93057</v>
      </c>
      <c r="M175" s="11">
        <v>3.0613</v>
      </c>
      <c r="N175" s="11">
        <v>157.504164</v>
      </c>
      <c r="O175" s="11">
        <v>240.107565</v>
      </c>
      <c r="P175" s="11">
        <v>15461.055784</v>
      </c>
      <c r="Q175" s="11">
        <v>148.600323</v>
      </c>
      <c r="R175" s="11">
        <v>15609.656107</v>
      </c>
      <c r="S175" s="15"/>
      <c r="T175" s="15"/>
      <c r="U175" s="15"/>
      <c r="V175" s="15"/>
      <c r="W175" s="15"/>
      <c r="X175" s="15"/>
      <c r="Y175" s="15"/>
      <c r="Z175" s="15"/>
    </row>
    <row r="176" ht="13.5" customHeight="1">
      <c r="A176" s="7">
        <v>2016.0</v>
      </c>
      <c r="B176" s="10" t="s">
        <v>34</v>
      </c>
      <c r="C176" s="11">
        <v>705.329563</v>
      </c>
      <c r="D176" s="11">
        <v>2999.511532</v>
      </c>
      <c r="E176" s="11">
        <v>3704.841095</v>
      </c>
      <c r="F176" s="11">
        <v>1742.916972</v>
      </c>
      <c r="G176" s="11">
        <v>2498.211618</v>
      </c>
      <c r="H176" s="11">
        <v>6135.488166</v>
      </c>
      <c r="I176" s="11">
        <v>535.65172</v>
      </c>
      <c r="J176" s="11">
        <v>17.542573</v>
      </c>
      <c r="K176" s="11">
        <v>21.733931</v>
      </c>
      <c r="L176" s="11">
        <v>114.980842</v>
      </c>
      <c r="M176" s="11">
        <v>4.2411</v>
      </c>
      <c r="N176" s="11">
        <v>162.910527</v>
      </c>
      <c r="O176" s="11">
        <v>243.426258</v>
      </c>
      <c r="P176" s="11">
        <v>15181.944802</v>
      </c>
      <c r="Q176" s="11">
        <v>145.721464</v>
      </c>
      <c r="R176" s="11">
        <v>15327.666266</v>
      </c>
      <c r="S176" s="15"/>
      <c r="T176" s="15"/>
      <c r="U176" s="15"/>
      <c r="V176" s="15"/>
      <c r="W176" s="15"/>
      <c r="X176" s="15"/>
      <c r="Y176" s="15"/>
      <c r="Z176" s="15"/>
    </row>
    <row r="177" ht="13.5" customHeight="1">
      <c r="A177" s="7">
        <v>2016.0</v>
      </c>
      <c r="B177" s="10" t="s">
        <v>35</v>
      </c>
      <c r="C177" s="11">
        <v>693.741006</v>
      </c>
      <c r="D177" s="11">
        <v>3141.600121</v>
      </c>
      <c r="E177" s="11">
        <v>3835.341127</v>
      </c>
      <c r="F177" s="11">
        <v>1790.833611</v>
      </c>
      <c r="G177" s="11">
        <v>2582.260697</v>
      </c>
      <c r="H177" s="11">
        <v>6306.559901</v>
      </c>
      <c r="I177" s="11">
        <v>549.423972</v>
      </c>
      <c r="J177" s="11">
        <v>18.353215</v>
      </c>
      <c r="K177" s="11">
        <v>33.705855</v>
      </c>
      <c r="L177" s="11">
        <v>118.358689</v>
      </c>
      <c r="M177" s="11">
        <v>22.61318</v>
      </c>
      <c r="N177" s="11">
        <v>166.425673</v>
      </c>
      <c r="O177" s="11">
        <v>251.010226</v>
      </c>
      <c r="P177" s="11">
        <v>15674.886146</v>
      </c>
      <c r="Q177" s="11">
        <v>144.432674</v>
      </c>
      <c r="R177" s="11">
        <v>15819.31882</v>
      </c>
      <c r="S177" s="15"/>
      <c r="T177" s="15"/>
      <c r="U177" s="15"/>
      <c r="V177" s="15"/>
      <c r="W177" s="15"/>
      <c r="X177" s="15"/>
      <c r="Y177" s="15"/>
      <c r="Z177" s="15"/>
    </row>
    <row r="178" ht="13.5" customHeight="1">
      <c r="A178" s="7">
        <v>2016.0</v>
      </c>
      <c r="B178" s="10" t="s">
        <v>36</v>
      </c>
      <c r="C178" s="11">
        <v>673.365368</v>
      </c>
      <c r="D178" s="11">
        <v>2975.983816</v>
      </c>
      <c r="E178" s="11">
        <v>3649.349184</v>
      </c>
      <c r="F178" s="11">
        <v>1748.976591</v>
      </c>
      <c r="G178" s="11">
        <v>2515.664019</v>
      </c>
      <c r="H178" s="11">
        <v>6252.999169</v>
      </c>
      <c r="I178" s="11">
        <v>499.518804</v>
      </c>
      <c r="J178" s="11">
        <v>17.416982</v>
      </c>
      <c r="K178" s="11">
        <v>19.569939</v>
      </c>
      <c r="L178" s="11">
        <v>117.776141</v>
      </c>
      <c r="M178" s="11">
        <v>21.16165</v>
      </c>
      <c r="N178" s="11">
        <v>158.171382</v>
      </c>
      <c r="O178" s="11">
        <v>251.37947</v>
      </c>
      <c r="P178" s="11">
        <v>15251.983331</v>
      </c>
      <c r="Q178" s="11">
        <v>132.172874</v>
      </c>
      <c r="R178" s="11">
        <v>15384.156205</v>
      </c>
      <c r="S178" s="15"/>
      <c r="T178" s="15"/>
      <c r="U178" s="15"/>
      <c r="V178" s="15"/>
      <c r="W178" s="15"/>
      <c r="X178" s="15"/>
      <c r="Y178" s="15"/>
      <c r="Z178" s="15"/>
    </row>
    <row r="179" ht="13.5" customHeight="1">
      <c r="A179" s="7">
        <v>2016.0</v>
      </c>
      <c r="B179" s="10" t="s">
        <v>37</v>
      </c>
      <c r="C179" s="11">
        <v>686.300392</v>
      </c>
      <c r="D179" s="11">
        <v>2943.101397</v>
      </c>
      <c r="E179" s="11">
        <v>3629.401789</v>
      </c>
      <c r="F179" s="11">
        <v>1718.326954</v>
      </c>
      <c r="G179" s="11">
        <v>2509.637461</v>
      </c>
      <c r="H179" s="11">
        <v>6356.621883</v>
      </c>
      <c r="I179" s="11">
        <v>504.255822</v>
      </c>
      <c r="J179" s="11">
        <v>17.473033</v>
      </c>
      <c r="K179" s="11">
        <v>14.866064</v>
      </c>
      <c r="L179" s="11">
        <v>123.924305</v>
      </c>
      <c r="M179" s="11">
        <v>19.80128</v>
      </c>
      <c r="N179" s="11">
        <v>168.809182</v>
      </c>
      <c r="O179" s="11">
        <v>257.369942</v>
      </c>
      <c r="P179" s="11">
        <v>15320.487715</v>
      </c>
      <c r="Q179" s="11">
        <v>146.599516</v>
      </c>
      <c r="R179" s="11">
        <v>15467.087231</v>
      </c>
      <c r="S179" s="15"/>
      <c r="T179" s="15"/>
      <c r="U179" s="15"/>
      <c r="V179" s="15"/>
      <c r="W179" s="15"/>
      <c r="X179" s="15"/>
      <c r="Y179" s="15"/>
      <c r="Z179" s="15"/>
    </row>
    <row r="180" ht="13.5" customHeight="1">
      <c r="A180" s="7">
        <v>2016.0</v>
      </c>
      <c r="B180" s="10" t="s">
        <v>38</v>
      </c>
      <c r="C180" s="11">
        <v>626.752678</v>
      </c>
      <c r="D180" s="11">
        <v>2794.628764</v>
      </c>
      <c r="E180" s="11">
        <v>3421.381442</v>
      </c>
      <c r="F180" s="11">
        <v>1666.683971</v>
      </c>
      <c r="G180" s="11">
        <v>2476.184862</v>
      </c>
      <c r="H180" s="11">
        <v>6249.176887</v>
      </c>
      <c r="I180" s="11">
        <v>495.332606</v>
      </c>
      <c r="J180" s="11">
        <v>17.020393</v>
      </c>
      <c r="K180" s="11">
        <v>10.547242</v>
      </c>
      <c r="L180" s="11">
        <v>113.65894</v>
      </c>
      <c r="M180" s="11">
        <v>8.35289</v>
      </c>
      <c r="N180" s="11">
        <v>159.613109</v>
      </c>
      <c r="O180" s="11">
        <v>251.80602</v>
      </c>
      <c r="P180" s="11">
        <v>14869.758362</v>
      </c>
      <c r="Q180" s="11">
        <v>136.70435</v>
      </c>
      <c r="R180" s="11">
        <v>15006.462712</v>
      </c>
      <c r="S180" s="15"/>
      <c r="T180" s="15"/>
      <c r="U180" s="15"/>
      <c r="V180" s="15"/>
      <c r="W180" s="15"/>
      <c r="X180" s="15"/>
      <c r="Y180" s="15"/>
      <c r="Z180" s="15"/>
    </row>
    <row r="181" ht="13.5" customHeight="1">
      <c r="A181" s="7">
        <v>2016.0</v>
      </c>
      <c r="B181" s="10" t="s">
        <v>39</v>
      </c>
      <c r="C181" s="11">
        <v>626.933421</v>
      </c>
      <c r="D181" s="11">
        <v>2613.15853</v>
      </c>
      <c r="E181" s="11">
        <v>3240.091951</v>
      </c>
      <c r="F181" s="11">
        <v>1604.387627</v>
      </c>
      <c r="G181" s="11">
        <v>2312.553238</v>
      </c>
      <c r="H181" s="11">
        <v>5919.658595</v>
      </c>
      <c r="I181" s="11">
        <v>482.392318</v>
      </c>
      <c r="J181" s="11">
        <v>15.844236</v>
      </c>
      <c r="K181" s="11">
        <v>25.369886</v>
      </c>
      <c r="L181" s="11">
        <v>113.34786</v>
      </c>
      <c r="M181" s="11">
        <v>13.088125</v>
      </c>
      <c r="N181" s="11">
        <v>170.223164</v>
      </c>
      <c r="O181" s="11">
        <v>264.528536</v>
      </c>
      <c r="P181" s="11">
        <v>14161.485536</v>
      </c>
      <c r="Q181" s="11">
        <v>133.448075</v>
      </c>
      <c r="R181" s="11">
        <v>14294.933611</v>
      </c>
      <c r="S181" s="15"/>
      <c r="T181" s="15"/>
      <c r="U181" s="15"/>
      <c r="V181" s="15"/>
      <c r="W181" s="15"/>
      <c r="X181" s="15"/>
      <c r="Y181" s="15"/>
      <c r="Z181" s="15"/>
    </row>
    <row r="182" ht="13.5" customHeight="1">
      <c r="A182" s="7">
        <v>2017.0</v>
      </c>
      <c r="B182" s="11" t="s">
        <v>28</v>
      </c>
      <c r="C182" s="11">
        <v>648.051639</v>
      </c>
      <c r="D182" s="11">
        <v>2596.41434</v>
      </c>
      <c r="E182" s="11">
        <v>3244.465979</v>
      </c>
      <c r="F182" s="11">
        <v>1582.072699</v>
      </c>
      <c r="G182" s="11">
        <v>2258.482038</v>
      </c>
      <c r="H182" s="11">
        <v>5884.359951</v>
      </c>
      <c r="I182" s="11">
        <v>491.787485</v>
      </c>
      <c r="J182" s="11">
        <v>15.838842</v>
      </c>
      <c r="K182" s="11">
        <v>41.873083</v>
      </c>
      <c r="L182" s="11">
        <v>108.177939</v>
      </c>
      <c r="M182" s="11">
        <v>1.51466</v>
      </c>
      <c r="N182" s="11">
        <v>176.001036</v>
      </c>
      <c r="O182" s="11">
        <v>268.225619</v>
      </c>
      <c r="P182" s="11">
        <v>14072.799331</v>
      </c>
      <c r="Q182" s="11">
        <v>129.862077</v>
      </c>
      <c r="R182" s="11">
        <v>14202.661408</v>
      </c>
      <c r="S182" s="15"/>
      <c r="T182" s="15"/>
      <c r="U182" s="15"/>
      <c r="V182" s="15"/>
      <c r="W182" s="15"/>
      <c r="X182" s="15"/>
      <c r="Y182" s="15"/>
      <c r="Z182" s="15"/>
    </row>
    <row r="183" ht="13.5" customHeight="1">
      <c r="A183" s="7">
        <v>2017.0</v>
      </c>
      <c r="B183" s="11" t="s">
        <v>29</v>
      </c>
      <c r="C183" s="11">
        <v>596.118708</v>
      </c>
      <c r="D183" s="11">
        <v>2428.593955</v>
      </c>
      <c r="E183" s="11">
        <v>3024.712663</v>
      </c>
      <c r="F183" s="11">
        <v>1514.153148</v>
      </c>
      <c r="G183" s="11">
        <v>2222.056088</v>
      </c>
      <c r="H183" s="11">
        <v>5761.337882</v>
      </c>
      <c r="I183" s="11">
        <v>474.158464</v>
      </c>
      <c r="J183" s="11">
        <v>14.723367</v>
      </c>
      <c r="K183" s="11">
        <v>51.976331</v>
      </c>
      <c r="L183" s="11">
        <v>104.997966</v>
      </c>
      <c r="M183" s="11">
        <v>2.647159</v>
      </c>
      <c r="N183" s="11">
        <v>171.086327</v>
      </c>
      <c r="O183" s="11">
        <v>241.524892</v>
      </c>
      <c r="P183" s="11">
        <v>13583.374287</v>
      </c>
      <c r="Q183" s="11">
        <v>130.068809</v>
      </c>
      <c r="R183" s="11">
        <v>13713.443096</v>
      </c>
      <c r="S183" s="15"/>
      <c r="T183" s="15"/>
      <c r="U183" s="15"/>
      <c r="V183" s="15"/>
      <c r="W183" s="15"/>
      <c r="X183" s="15"/>
      <c r="Y183" s="15"/>
      <c r="Z183" s="15"/>
    </row>
    <row r="184" ht="13.5" customHeight="1">
      <c r="A184" s="7">
        <v>2017.0</v>
      </c>
      <c r="B184" s="11" t="s">
        <v>30</v>
      </c>
      <c r="C184" s="11">
        <v>770.09097</v>
      </c>
      <c r="D184" s="11">
        <v>3027.264104</v>
      </c>
      <c r="E184" s="11">
        <v>3797.355074</v>
      </c>
      <c r="F184" s="11">
        <v>1799.454402</v>
      </c>
      <c r="G184" s="11">
        <v>2656.500012</v>
      </c>
      <c r="H184" s="11">
        <v>6668.845741</v>
      </c>
      <c r="I184" s="11">
        <v>576.20166</v>
      </c>
      <c r="J184" s="11">
        <v>17.931495</v>
      </c>
      <c r="K184" s="11">
        <v>55.287921</v>
      </c>
      <c r="L184" s="11">
        <v>122.145989</v>
      </c>
      <c r="M184" s="11">
        <v>4.09801</v>
      </c>
      <c r="N184" s="11">
        <v>176.5154</v>
      </c>
      <c r="O184" s="11">
        <v>262.639535</v>
      </c>
      <c r="P184" s="11">
        <v>16136.975239</v>
      </c>
      <c r="Q184" s="11">
        <v>153.107541</v>
      </c>
      <c r="R184" s="11">
        <v>16290.08278</v>
      </c>
      <c r="S184" s="15"/>
      <c r="T184" s="15"/>
      <c r="U184" s="15"/>
      <c r="V184" s="15"/>
      <c r="W184" s="15"/>
      <c r="X184" s="15"/>
      <c r="Y184" s="15"/>
      <c r="Z184" s="15"/>
    </row>
    <row r="185" ht="13.5" customHeight="1">
      <c r="A185" s="7">
        <v>2017.0</v>
      </c>
      <c r="B185" s="11" t="s">
        <v>31</v>
      </c>
      <c r="C185" s="11">
        <v>816.551141</v>
      </c>
      <c r="D185" s="11">
        <v>3187.678887</v>
      </c>
      <c r="E185" s="11">
        <v>4004.230028</v>
      </c>
      <c r="F185" s="11">
        <v>1781.308378</v>
      </c>
      <c r="G185" s="11">
        <v>2384.60491</v>
      </c>
      <c r="H185" s="11">
        <v>5842.244802</v>
      </c>
      <c r="I185" s="11">
        <v>564.529657</v>
      </c>
      <c r="J185" s="11">
        <v>17.329059</v>
      </c>
      <c r="K185" s="11">
        <v>36.752414</v>
      </c>
      <c r="L185" s="11">
        <v>114.652495</v>
      </c>
      <c r="M185" s="11">
        <v>6.595339</v>
      </c>
      <c r="N185" s="11">
        <v>167.742727</v>
      </c>
      <c r="O185" s="11">
        <v>255.42546</v>
      </c>
      <c r="P185" s="11">
        <v>15175.415269</v>
      </c>
      <c r="Q185" s="11">
        <v>148.936467</v>
      </c>
      <c r="R185" s="11">
        <v>15324.351736</v>
      </c>
      <c r="S185" s="15"/>
      <c r="T185" s="15"/>
      <c r="U185" s="15"/>
      <c r="V185" s="15"/>
      <c r="W185" s="15"/>
      <c r="X185" s="15"/>
      <c r="Y185" s="15"/>
      <c r="Z185" s="15"/>
    </row>
    <row r="186" ht="13.5" customHeight="1">
      <c r="A186" s="7">
        <v>2017.0</v>
      </c>
      <c r="B186" s="11" t="s">
        <v>32</v>
      </c>
      <c r="C186" s="11">
        <v>865.721238</v>
      </c>
      <c r="D186" s="11">
        <v>3344.708397</v>
      </c>
      <c r="E186" s="11">
        <v>4210.429635</v>
      </c>
      <c r="F186" s="11">
        <v>1888.161917</v>
      </c>
      <c r="G186" s="11">
        <v>2654.624597</v>
      </c>
      <c r="H186" s="11">
        <v>6503.706157</v>
      </c>
      <c r="I186" s="11">
        <v>563.994644</v>
      </c>
      <c r="J186" s="11">
        <v>18.234445</v>
      </c>
      <c r="K186" s="11">
        <v>19.562186</v>
      </c>
      <c r="L186" s="11">
        <v>126.55327</v>
      </c>
      <c r="M186" s="11">
        <v>18.570725</v>
      </c>
      <c r="N186" s="11">
        <v>173.345509</v>
      </c>
      <c r="O186" s="11">
        <v>259.481303</v>
      </c>
      <c r="P186" s="11">
        <v>16436.664388</v>
      </c>
      <c r="Q186" s="11">
        <v>131.212567</v>
      </c>
      <c r="R186" s="11">
        <v>16567.876955</v>
      </c>
      <c r="S186" s="15"/>
      <c r="T186" s="15"/>
      <c r="U186" s="15"/>
      <c r="V186" s="15"/>
      <c r="W186" s="15"/>
      <c r="X186" s="15"/>
      <c r="Y186" s="15"/>
      <c r="Z186" s="15"/>
    </row>
    <row r="187" ht="13.5" customHeight="1">
      <c r="A187" s="7">
        <v>2017.0</v>
      </c>
      <c r="B187" s="11" t="s">
        <v>33</v>
      </c>
      <c r="C187" s="11">
        <v>744.278145</v>
      </c>
      <c r="D187" s="11">
        <v>3163.978305</v>
      </c>
      <c r="E187" s="11">
        <v>3908.25645</v>
      </c>
      <c r="F187" s="11">
        <v>1828.074063</v>
      </c>
      <c r="G187" s="11">
        <v>2612.272013</v>
      </c>
      <c r="H187" s="11">
        <v>6328.061594</v>
      </c>
      <c r="I187" s="11">
        <v>527.366904</v>
      </c>
      <c r="J187" s="11">
        <v>17.603243</v>
      </c>
      <c r="K187" s="11">
        <v>12.452496</v>
      </c>
      <c r="L187" s="11">
        <v>115.926886</v>
      </c>
      <c r="M187" s="11">
        <v>5.808052</v>
      </c>
      <c r="N187" s="11">
        <v>156.667873</v>
      </c>
      <c r="O187" s="11">
        <v>255.633329</v>
      </c>
      <c r="P187" s="11">
        <v>15768.122903</v>
      </c>
      <c r="Q187" s="11">
        <v>129.239838</v>
      </c>
      <c r="R187" s="11">
        <v>15897.362741</v>
      </c>
      <c r="S187" s="15"/>
      <c r="T187" s="15"/>
      <c r="U187" s="15"/>
      <c r="V187" s="15"/>
      <c r="W187" s="15"/>
      <c r="X187" s="15"/>
      <c r="Y187" s="15"/>
      <c r="Z187" s="15"/>
    </row>
    <row r="188" ht="13.5" customHeight="1">
      <c r="A188" s="7">
        <v>2017.0</v>
      </c>
      <c r="B188" s="11" t="s">
        <v>34</v>
      </c>
      <c r="C188" s="11">
        <v>717.716923</v>
      </c>
      <c r="D188" s="11">
        <v>3125.691223</v>
      </c>
      <c r="E188" s="11">
        <v>3843.408146</v>
      </c>
      <c r="F188" s="11">
        <v>1802.496332</v>
      </c>
      <c r="G188" s="11">
        <v>2535.200717</v>
      </c>
      <c r="H188" s="11">
        <v>6354.311091</v>
      </c>
      <c r="I188" s="11">
        <v>539.808766</v>
      </c>
      <c r="J188" s="11">
        <v>17.150325</v>
      </c>
      <c r="K188" s="11">
        <v>18.648789</v>
      </c>
      <c r="L188" s="11">
        <v>115.086719</v>
      </c>
      <c r="M188" s="11">
        <v>5.12667</v>
      </c>
      <c r="N188" s="11">
        <v>150.7672</v>
      </c>
      <c r="O188" s="11">
        <v>262.993503</v>
      </c>
      <c r="P188" s="11">
        <v>15644.998258</v>
      </c>
      <c r="Q188" s="11">
        <v>129.777399</v>
      </c>
      <c r="R188" s="11">
        <v>15774.775657</v>
      </c>
      <c r="S188" s="15"/>
      <c r="T188" s="15"/>
      <c r="U188" s="15"/>
      <c r="V188" s="15"/>
      <c r="W188" s="15"/>
      <c r="X188" s="15"/>
      <c r="Y188" s="15"/>
      <c r="Z188" s="15"/>
    </row>
    <row r="189" ht="13.5" customHeight="1">
      <c r="A189" s="7">
        <v>2017.0</v>
      </c>
      <c r="B189" s="11" t="s">
        <v>35</v>
      </c>
      <c r="C189" s="11">
        <v>702.33838</v>
      </c>
      <c r="D189" s="11">
        <v>3243.757884</v>
      </c>
      <c r="E189" s="11">
        <v>3946.096264</v>
      </c>
      <c r="F189" s="11">
        <v>1854.597938</v>
      </c>
      <c r="G189" s="11">
        <v>2663.740997</v>
      </c>
      <c r="H189" s="11">
        <v>6579.058767</v>
      </c>
      <c r="I189" s="11">
        <v>558.669154</v>
      </c>
      <c r="J189" s="11">
        <v>16.497427</v>
      </c>
      <c r="K189" s="11">
        <v>14.342215</v>
      </c>
      <c r="L189" s="11">
        <v>119.069976</v>
      </c>
      <c r="M189" s="11">
        <v>6.194934</v>
      </c>
      <c r="N189" s="11">
        <v>163.717491</v>
      </c>
      <c r="O189" s="11">
        <v>266.131306</v>
      </c>
      <c r="P189" s="11">
        <v>16188.116469</v>
      </c>
      <c r="Q189" s="11">
        <v>124.746915</v>
      </c>
      <c r="R189" s="11">
        <v>16312.863384</v>
      </c>
      <c r="S189" s="15"/>
      <c r="T189" s="15"/>
      <c r="U189" s="15"/>
      <c r="V189" s="15"/>
      <c r="W189" s="15"/>
      <c r="X189" s="15"/>
      <c r="Y189" s="15"/>
      <c r="Z189" s="15"/>
    </row>
    <row r="190" ht="13.5" customHeight="1">
      <c r="A190" s="7">
        <v>2017.0</v>
      </c>
      <c r="B190" s="11" t="s">
        <v>36</v>
      </c>
      <c r="C190" s="11">
        <v>688.64533</v>
      </c>
      <c r="D190" s="11">
        <v>3162.851836</v>
      </c>
      <c r="E190" s="11">
        <v>3851.497166</v>
      </c>
      <c r="F190" s="11">
        <v>1833.118711</v>
      </c>
      <c r="G190" s="11">
        <v>2628.951571</v>
      </c>
      <c r="H190" s="11">
        <v>6524.175546</v>
      </c>
      <c r="I190" s="11">
        <v>528.421442</v>
      </c>
      <c r="J190" s="11">
        <v>15.78229</v>
      </c>
      <c r="K190" s="11">
        <v>9.382632</v>
      </c>
      <c r="L190" s="11">
        <v>118.593476</v>
      </c>
      <c r="M190" s="11">
        <v>4.85714</v>
      </c>
      <c r="N190" s="11">
        <v>161.9272</v>
      </c>
      <c r="O190" s="11">
        <v>250.733814</v>
      </c>
      <c r="P190" s="11">
        <v>15927.440988</v>
      </c>
      <c r="Q190" s="11">
        <v>113.6273</v>
      </c>
      <c r="R190" s="11">
        <v>16041.068288</v>
      </c>
      <c r="S190" s="15"/>
      <c r="T190" s="15"/>
      <c r="U190" s="15"/>
      <c r="V190" s="15"/>
      <c r="W190" s="15"/>
      <c r="X190" s="15"/>
      <c r="Y190" s="15"/>
      <c r="Z190" s="15"/>
    </row>
    <row r="191" ht="13.5" customHeight="1">
      <c r="A191" s="7">
        <v>2017.0</v>
      </c>
      <c r="B191" s="11" t="s">
        <v>37</v>
      </c>
      <c r="C191" s="11">
        <v>692.52898</v>
      </c>
      <c r="D191" s="11">
        <v>3071.29424</v>
      </c>
      <c r="E191" s="11">
        <v>3763.82322</v>
      </c>
      <c r="F191" s="11">
        <v>1767.647694</v>
      </c>
      <c r="G191" s="11">
        <v>2471.724892</v>
      </c>
      <c r="H191" s="11">
        <v>6358.320727</v>
      </c>
      <c r="I191" s="11">
        <v>523.804716</v>
      </c>
      <c r="J191" s="11">
        <v>15.317558</v>
      </c>
      <c r="K191" s="11">
        <v>5.756718</v>
      </c>
      <c r="L191" s="11">
        <v>115.157069</v>
      </c>
      <c r="M191" s="11">
        <v>11.4545</v>
      </c>
      <c r="N191" s="11">
        <v>135.718945</v>
      </c>
      <c r="O191" s="11">
        <v>270.682423</v>
      </c>
      <c r="P191" s="11">
        <v>15439.408462</v>
      </c>
      <c r="Q191" s="11">
        <v>110.549969</v>
      </c>
      <c r="R191" s="11">
        <v>15549.958431</v>
      </c>
      <c r="S191" s="15"/>
      <c r="T191" s="15"/>
      <c r="U191" s="15"/>
      <c r="V191" s="15"/>
      <c r="W191" s="15"/>
      <c r="X191" s="15"/>
      <c r="Y191" s="15"/>
      <c r="Z191" s="15"/>
    </row>
    <row r="192" ht="13.5" customHeight="1">
      <c r="A192" s="7">
        <v>2017.0</v>
      </c>
      <c r="B192" s="11" t="s">
        <v>38</v>
      </c>
      <c r="C192" s="11">
        <v>626.638901</v>
      </c>
      <c r="D192" s="11">
        <v>2832.509507</v>
      </c>
      <c r="E192" s="11">
        <v>3459.148408</v>
      </c>
      <c r="F192" s="11">
        <v>1676.038288</v>
      </c>
      <c r="G192" s="11">
        <v>2473.934921</v>
      </c>
      <c r="H192" s="11">
        <v>6320.829195</v>
      </c>
      <c r="I192" s="11">
        <v>501.338288</v>
      </c>
      <c r="J192" s="11">
        <v>16.385422</v>
      </c>
      <c r="K192" s="11">
        <v>8.453552</v>
      </c>
      <c r="L192" s="11">
        <v>110.704748</v>
      </c>
      <c r="M192" s="11">
        <v>9.4634</v>
      </c>
      <c r="N192" s="11">
        <v>145.048473</v>
      </c>
      <c r="O192" s="11">
        <v>267.721243</v>
      </c>
      <c r="P192" s="11">
        <v>14989.065938</v>
      </c>
      <c r="Q192" s="11">
        <v>98.125217</v>
      </c>
      <c r="R192" s="11">
        <v>15087.191155</v>
      </c>
      <c r="S192" s="15"/>
      <c r="T192" s="15"/>
      <c r="U192" s="15"/>
      <c r="V192" s="15"/>
      <c r="W192" s="15"/>
      <c r="X192" s="15"/>
      <c r="Y192" s="15"/>
      <c r="Z192" s="15"/>
    </row>
    <row r="193" ht="13.5" customHeight="1">
      <c r="A193" s="7">
        <v>2017.0</v>
      </c>
      <c r="B193" s="11" t="s">
        <v>39</v>
      </c>
      <c r="C193" s="11">
        <v>622.799502</v>
      </c>
      <c r="D193" s="11">
        <v>2697.736042</v>
      </c>
      <c r="E193" s="11">
        <v>3320.535544</v>
      </c>
      <c r="F193" s="11">
        <v>1635.112136</v>
      </c>
      <c r="G193" s="11">
        <v>2291.374418</v>
      </c>
      <c r="H193" s="11">
        <v>5947.225262</v>
      </c>
      <c r="I193" s="11">
        <v>489.074612</v>
      </c>
      <c r="J193" s="11">
        <v>15.04815</v>
      </c>
      <c r="K193" s="11">
        <v>23.745279</v>
      </c>
      <c r="L193" s="11">
        <v>109.588649</v>
      </c>
      <c r="M193" s="11">
        <v>3.34592</v>
      </c>
      <c r="N193" s="11">
        <v>146.627618</v>
      </c>
      <c r="O193" s="11">
        <v>273.593094</v>
      </c>
      <c r="P193" s="11">
        <v>14255.270682</v>
      </c>
      <c r="Q193" s="11">
        <v>107.148943</v>
      </c>
      <c r="R193" s="11">
        <v>14362.419625</v>
      </c>
      <c r="S193" s="15"/>
      <c r="T193" s="15"/>
      <c r="U193" s="15"/>
      <c r="V193" s="15"/>
      <c r="W193" s="15"/>
      <c r="X193" s="15"/>
      <c r="Y193" s="15"/>
      <c r="Z193" s="15"/>
    </row>
    <row r="194" ht="13.5" customHeight="1">
      <c r="A194" s="7">
        <v>2018.0</v>
      </c>
      <c r="B194" s="11" t="s">
        <v>28</v>
      </c>
      <c r="C194" s="11">
        <v>607.679377</v>
      </c>
      <c r="D194" s="11">
        <v>2493.081046</v>
      </c>
      <c r="E194" s="11">
        <v>3100.760423</v>
      </c>
      <c r="F194" s="11">
        <v>1559.452103</v>
      </c>
      <c r="G194" s="11">
        <v>2332.33499</v>
      </c>
      <c r="H194" s="11">
        <v>6112.452646</v>
      </c>
      <c r="I194" s="11">
        <v>510.475719</v>
      </c>
      <c r="J194" s="11">
        <v>15.542849</v>
      </c>
      <c r="K194" s="11">
        <v>41.316916</v>
      </c>
      <c r="L194" s="11">
        <v>101.674994</v>
      </c>
      <c r="M194" s="11">
        <v>6.76024</v>
      </c>
      <c r="N194" s="11">
        <v>142.721909</v>
      </c>
      <c r="O194" s="11">
        <v>280.572055</v>
      </c>
      <c r="P194" s="11">
        <v>14204.064844</v>
      </c>
      <c r="Q194" s="11">
        <v>125.884036</v>
      </c>
      <c r="R194" s="11">
        <v>14329.94888</v>
      </c>
      <c r="S194" s="15"/>
      <c r="T194" s="15"/>
      <c r="U194" s="15"/>
      <c r="V194" s="15"/>
      <c r="W194" s="15"/>
      <c r="X194" s="15"/>
      <c r="Y194" s="15"/>
      <c r="Z194" s="15"/>
    </row>
    <row r="195" ht="13.5" customHeight="1">
      <c r="A195" s="7">
        <v>2018.0</v>
      </c>
      <c r="B195" s="11" t="s">
        <v>29</v>
      </c>
      <c r="C195" s="11">
        <v>599.565873</v>
      </c>
      <c r="D195" s="11">
        <v>2531.512317</v>
      </c>
      <c r="E195" s="11">
        <v>3131.07819</v>
      </c>
      <c r="F195" s="11">
        <v>1555.771856</v>
      </c>
      <c r="G195" s="11">
        <v>2252.098508</v>
      </c>
      <c r="H195" s="11">
        <v>5784.200969</v>
      </c>
      <c r="I195" s="11">
        <v>490.903772</v>
      </c>
      <c r="J195" s="11">
        <v>14.816775</v>
      </c>
      <c r="K195" s="11">
        <v>47.916173</v>
      </c>
      <c r="L195" s="11">
        <v>103.585693</v>
      </c>
      <c r="M195" s="11">
        <v>8.97304</v>
      </c>
      <c r="N195" s="11">
        <v>128.449012</v>
      </c>
      <c r="O195" s="11">
        <v>253.165191</v>
      </c>
      <c r="P195" s="11">
        <v>13770.959179</v>
      </c>
      <c r="Q195" s="11">
        <v>126.168944</v>
      </c>
      <c r="R195" s="11">
        <v>13897.128123</v>
      </c>
      <c r="S195" s="15"/>
      <c r="T195" s="15"/>
      <c r="U195" s="15"/>
      <c r="V195" s="15"/>
      <c r="W195" s="15"/>
      <c r="X195" s="15"/>
      <c r="Y195" s="15"/>
      <c r="Z195" s="15"/>
    </row>
    <row r="196" ht="13.5" customHeight="1">
      <c r="A196" s="7">
        <v>2018.0</v>
      </c>
      <c r="B196" s="11" t="s">
        <v>30</v>
      </c>
      <c r="C196" s="11">
        <v>766.811127</v>
      </c>
      <c r="D196" s="11">
        <v>3079.456984</v>
      </c>
      <c r="E196" s="11">
        <v>3846.268111</v>
      </c>
      <c r="F196" s="11">
        <v>1822.31352</v>
      </c>
      <c r="G196" s="11">
        <v>2679.864413</v>
      </c>
      <c r="H196" s="11">
        <v>6651.867156</v>
      </c>
      <c r="I196" s="11">
        <v>597.264096</v>
      </c>
      <c r="J196" s="11">
        <v>17.667052</v>
      </c>
      <c r="K196" s="11">
        <v>48.663441</v>
      </c>
      <c r="L196" s="11">
        <v>117.826329</v>
      </c>
      <c r="M196" s="11">
        <v>7.17372</v>
      </c>
      <c r="N196" s="11">
        <v>174.388036</v>
      </c>
      <c r="O196" s="11">
        <v>273.977773</v>
      </c>
      <c r="P196" s="11">
        <v>16237.273647</v>
      </c>
      <c r="Q196" s="11">
        <v>133.4783</v>
      </c>
      <c r="R196" s="11">
        <v>16370.751947</v>
      </c>
      <c r="S196" s="15"/>
      <c r="T196" s="15"/>
      <c r="U196" s="15"/>
      <c r="V196" s="15"/>
      <c r="W196" s="15"/>
      <c r="X196" s="15"/>
      <c r="Y196" s="15"/>
      <c r="Z196" s="15"/>
    </row>
    <row r="197" ht="13.5" customHeight="1">
      <c r="A197" s="7">
        <v>2018.0</v>
      </c>
      <c r="B197" s="11" t="s">
        <v>31</v>
      </c>
      <c r="C197" s="11">
        <v>799.409539</v>
      </c>
      <c r="D197" s="11">
        <v>3176.554665</v>
      </c>
      <c r="E197" s="11">
        <v>3975.964204</v>
      </c>
      <c r="F197" s="11">
        <v>1786.19789</v>
      </c>
      <c r="G197" s="11">
        <v>2399.740071</v>
      </c>
      <c r="H197" s="11">
        <v>5823.254583</v>
      </c>
      <c r="I197" s="11">
        <v>565.02624</v>
      </c>
      <c r="J197" s="11">
        <v>16.359103</v>
      </c>
      <c r="K197" s="11">
        <v>31.37815</v>
      </c>
      <c r="L197" s="11">
        <v>109.076335</v>
      </c>
      <c r="M197" s="11">
        <v>4.13412</v>
      </c>
      <c r="N197" s="11">
        <v>180.073818</v>
      </c>
      <c r="O197" s="11">
        <v>262.359474</v>
      </c>
      <c r="P197" s="11">
        <v>15153.563988</v>
      </c>
      <c r="Q197" s="11">
        <v>121.242303</v>
      </c>
      <c r="R197" s="11">
        <v>15274.806291</v>
      </c>
      <c r="S197" s="15"/>
      <c r="T197" s="15"/>
      <c r="U197" s="15"/>
      <c r="V197" s="15"/>
      <c r="W197" s="15"/>
      <c r="X197" s="15"/>
      <c r="Y197" s="15"/>
      <c r="Z197" s="15"/>
    </row>
    <row r="198" ht="13.5" customHeight="1">
      <c r="A198" s="7">
        <v>2018.0</v>
      </c>
      <c r="B198" s="11" t="s">
        <v>32</v>
      </c>
      <c r="C198" s="11">
        <v>844.431826</v>
      </c>
      <c r="D198" s="11">
        <v>3322.348876</v>
      </c>
      <c r="E198" s="11">
        <v>4166.780702</v>
      </c>
      <c r="F198" s="11">
        <v>1891.61849</v>
      </c>
      <c r="G198" s="11">
        <v>2682.194708</v>
      </c>
      <c r="H198" s="11">
        <v>6501.762175</v>
      </c>
      <c r="I198" s="11">
        <v>560.005403</v>
      </c>
      <c r="J198" s="11">
        <v>17.422727</v>
      </c>
      <c r="K198" s="11">
        <v>18.255057</v>
      </c>
      <c r="L198" s="11">
        <v>118.201473</v>
      </c>
      <c r="M198" s="11">
        <v>6.18848</v>
      </c>
      <c r="N198" s="11">
        <v>172.566327</v>
      </c>
      <c r="O198" s="11">
        <v>267.796029</v>
      </c>
      <c r="P198" s="11">
        <v>16402.791571</v>
      </c>
      <c r="Q198" s="11">
        <v>129.869894</v>
      </c>
      <c r="R198" s="11">
        <v>16532.661465</v>
      </c>
      <c r="S198" s="15"/>
      <c r="T198" s="15"/>
      <c r="U198" s="15"/>
      <c r="V198" s="15"/>
      <c r="W198" s="15"/>
      <c r="X198" s="15"/>
      <c r="Y198" s="15"/>
      <c r="Z198" s="15"/>
    </row>
    <row r="199" ht="13.5" customHeight="1">
      <c r="A199" s="7">
        <v>2018.0</v>
      </c>
      <c r="B199" s="11" t="s">
        <v>33</v>
      </c>
      <c r="C199" s="11">
        <v>743.279558</v>
      </c>
      <c r="D199" s="11">
        <v>3263.965215</v>
      </c>
      <c r="E199" s="11">
        <v>4007.244773</v>
      </c>
      <c r="F199" s="11">
        <v>1863.630525</v>
      </c>
      <c r="G199" s="11">
        <v>2651.480513</v>
      </c>
      <c r="H199" s="11">
        <v>6426.190548</v>
      </c>
      <c r="I199" s="11">
        <v>532.179464</v>
      </c>
      <c r="J199" s="11">
        <v>20.706574</v>
      </c>
      <c r="K199" s="11">
        <v>23.623288</v>
      </c>
      <c r="L199" s="11">
        <v>115.320394</v>
      </c>
      <c r="M199" s="11">
        <v>7.901076</v>
      </c>
      <c r="N199" s="11">
        <v>186.008018</v>
      </c>
      <c r="O199" s="11">
        <v>266.949537</v>
      </c>
      <c r="P199" s="11">
        <v>16101.23471</v>
      </c>
      <c r="Q199" s="11">
        <v>121.868401</v>
      </c>
      <c r="R199" s="11">
        <v>16223.103111</v>
      </c>
      <c r="S199" s="15"/>
      <c r="T199" s="15"/>
      <c r="U199" s="15"/>
      <c r="V199" s="15"/>
      <c r="W199" s="15"/>
      <c r="X199" s="15"/>
      <c r="Y199" s="15"/>
      <c r="Z199" s="15"/>
    </row>
    <row r="200" ht="13.5" customHeight="1">
      <c r="A200" s="7">
        <v>2018.0</v>
      </c>
      <c r="B200" s="11" t="s">
        <v>34</v>
      </c>
      <c r="C200" s="11">
        <v>735.728791</v>
      </c>
      <c r="D200" s="11">
        <v>3259.336515</v>
      </c>
      <c r="E200" s="11">
        <v>3995.065306</v>
      </c>
      <c r="F200" s="11">
        <v>1847.35363</v>
      </c>
      <c r="G200" s="11">
        <v>2613.751467</v>
      </c>
      <c r="H200" s="11">
        <v>6421.959701</v>
      </c>
      <c r="I200" s="11">
        <v>556.327404</v>
      </c>
      <c r="J200" s="11">
        <v>17.288849</v>
      </c>
      <c r="K200" s="11">
        <v>28.60126</v>
      </c>
      <c r="L200" s="11">
        <v>115.348136</v>
      </c>
      <c r="M200" s="11">
        <v>12.26001</v>
      </c>
      <c r="N200" s="11">
        <v>142.722836</v>
      </c>
      <c r="O200" s="11">
        <v>267.587781</v>
      </c>
      <c r="P200" s="11">
        <v>16018.26638</v>
      </c>
      <c r="Q200" s="11">
        <v>115.763516</v>
      </c>
      <c r="R200" s="11">
        <v>16134.029896</v>
      </c>
      <c r="S200" s="15"/>
      <c r="T200" s="15"/>
      <c r="U200" s="15"/>
      <c r="V200" s="15"/>
      <c r="W200" s="15"/>
      <c r="X200" s="15"/>
      <c r="Y200" s="15"/>
      <c r="Z200" s="15"/>
    </row>
    <row r="201" ht="13.5" customHeight="1">
      <c r="A201" s="7">
        <v>2018.0</v>
      </c>
      <c r="B201" s="11" t="s">
        <v>35</v>
      </c>
      <c r="C201" s="11">
        <v>691.543296</v>
      </c>
      <c r="D201" s="11">
        <v>3203.753308</v>
      </c>
      <c r="E201" s="11">
        <v>3895.296604</v>
      </c>
      <c r="F201" s="11">
        <v>1820.686989</v>
      </c>
      <c r="G201" s="11">
        <v>2665.939622</v>
      </c>
      <c r="H201" s="11">
        <v>6565.121194</v>
      </c>
      <c r="I201" s="11">
        <v>550.140368</v>
      </c>
      <c r="J201" s="11">
        <v>17.171507</v>
      </c>
      <c r="K201" s="11">
        <v>23.99446</v>
      </c>
      <c r="L201" s="11">
        <v>116.03979</v>
      </c>
      <c r="M201" s="11">
        <v>15.582309</v>
      </c>
      <c r="N201" s="11">
        <v>167.488345</v>
      </c>
      <c r="O201" s="11">
        <v>277.773551</v>
      </c>
      <c r="P201" s="11">
        <v>16115.234739</v>
      </c>
      <c r="Q201" s="11">
        <v>109.041611</v>
      </c>
      <c r="R201" s="11">
        <v>16224.27635</v>
      </c>
      <c r="S201" s="15"/>
      <c r="T201" s="15"/>
      <c r="U201" s="15"/>
      <c r="V201" s="15"/>
      <c r="W201" s="15"/>
      <c r="X201" s="15"/>
      <c r="Y201" s="15"/>
      <c r="Z201" s="15"/>
    </row>
    <row r="202" ht="13.5" customHeight="1">
      <c r="A202" s="7">
        <v>2018.0</v>
      </c>
      <c r="B202" s="11" t="s">
        <v>36</v>
      </c>
      <c r="C202" s="11">
        <v>662.512351</v>
      </c>
      <c r="D202" s="11">
        <v>3067.72711</v>
      </c>
      <c r="E202" s="11">
        <v>3730.239461</v>
      </c>
      <c r="F202" s="11">
        <v>1797.468535</v>
      </c>
      <c r="G202" s="11">
        <v>2600.950635</v>
      </c>
      <c r="H202" s="11">
        <v>6428.086272</v>
      </c>
      <c r="I202" s="11">
        <v>515.37201</v>
      </c>
      <c r="J202" s="11">
        <v>16.845627</v>
      </c>
      <c r="K202" s="11">
        <v>20.830135</v>
      </c>
      <c r="L202" s="11">
        <v>115.720756</v>
      </c>
      <c r="M202" s="11">
        <v>5.02318</v>
      </c>
      <c r="N202" s="11">
        <v>161.773255</v>
      </c>
      <c r="O202" s="11">
        <v>259.562045</v>
      </c>
      <c r="P202" s="11">
        <v>15651.871911</v>
      </c>
      <c r="Q202" s="11">
        <v>137.205764</v>
      </c>
      <c r="R202" s="11">
        <v>15789.077675</v>
      </c>
      <c r="S202" s="15"/>
      <c r="T202" s="15"/>
      <c r="U202" s="15"/>
      <c r="V202" s="15"/>
      <c r="W202" s="15"/>
      <c r="X202" s="15"/>
      <c r="Y202" s="15"/>
      <c r="Z202" s="15"/>
    </row>
    <row r="203" ht="13.5" customHeight="1">
      <c r="A203" s="7">
        <v>2018.0</v>
      </c>
      <c r="B203" s="11" t="s">
        <v>37</v>
      </c>
      <c r="C203" s="11">
        <v>704.859945</v>
      </c>
      <c r="D203" s="11">
        <v>3276.362908</v>
      </c>
      <c r="E203" s="11">
        <v>3981.222853</v>
      </c>
      <c r="F203" s="11">
        <v>1840.367649</v>
      </c>
      <c r="G203" s="11">
        <v>2606.572798</v>
      </c>
      <c r="H203" s="11">
        <v>6509.804176</v>
      </c>
      <c r="I203" s="11">
        <v>535.156817</v>
      </c>
      <c r="J203" s="11">
        <v>17.311214</v>
      </c>
      <c r="K203" s="11">
        <v>31.328158</v>
      </c>
      <c r="L203" s="11">
        <v>117.912248</v>
      </c>
      <c r="M203" s="11">
        <v>19.725935</v>
      </c>
      <c r="N203" s="11">
        <v>185.891291</v>
      </c>
      <c r="O203" s="11">
        <v>277.393768</v>
      </c>
      <c r="P203" s="11">
        <v>16122.686907</v>
      </c>
      <c r="Q203" s="11">
        <v>137.715375</v>
      </c>
      <c r="R203" s="11">
        <v>16260.402282</v>
      </c>
      <c r="S203" s="15"/>
      <c r="T203" s="15"/>
      <c r="U203" s="15"/>
      <c r="V203" s="15"/>
      <c r="W203" s="15"/>
      <c r="X203" s="15"/>
      <c r="Y203" s="15"/>
      <c r="Z203" s="15"/>
    </row>
    <row r="204" ht="13.5" customHeight="1">
      <c r="A204" s="7">
        <v>2018.0</v>
      </c>
      <c r="B204" s="11" t="s">
        <v>38</v>
      </c>
      <c r="C204" s="11">
        <v>650.959494</v>
      </c>
      <c r="D204" s="11">
        <v>3079.52499</v>
      </c>
      <c r="E204" s="11">
        <v>3730.484484</v>
      </c>
      <c r="F204" s="11">
        <v>1773.850675</v>
      </c>
      <c r="G204" s="11">
        <v>2591.776557</v>
      </c>
      <c r="H204" s="11">
        <v>6329.720593</v>
      </c>
      <c r="I204" s="11">
        <v>527.442338</v>
      </c>
      <c r="J204" s="11">
        <v>16.782455</v>
      </c>
      <c r="K204" s="11">
        <v>17.549583</v>
      </c>
      <c r="L204" s="11">
        <v>112.259947</v>
      </c>
      <c r="M204" s="11">
        <v>7.44154</v>
      </c>
      <c r="N204" s="11">
        <v>153.586109</v>
      </c>
      <c r="O204" s="11">
        <v>279.309922</v>
      </c>
      <c r="P204" s="11">
        <v>15540.204203</v>
      </c>
      <c r="Q204" s="11">
        <v>132.241597</v>
      </c>
      <c r="R204" s="11">
        <v>15672.4458</v>
      </c>
      <c r="S204" s="15"/>
      <c r="T204" s="15"/>
      <c r="U204" s="15"/>
      <c r="V204" s="15"/>
      <c r="W204" s="15"/>
      <c r="X204" s="15"/>
      <c r="Y204" s="15"/>
      <c r="Z204" s="15"/>
    </row>
    <row r="205" ht="13.5" customHeight="1">
      <c r="A205" s="7">
        <v>2018.0</v>
      </c>
      <c r="B205" s="11" t="s">
        <v>39</v>
      </c>
      <c r="C205" s="11">
        <v>654.679192</v>
      </c>
      <c r="D205" s="11">
        <v>2989.798136</v>
      </c>
      <c r="E205" s="11">
        <v>3644.477328</v>
      </c>
      <c r="F205" s="11">
        <v>1760.17305</v>
      </c>
      <c r="G205" s="11">
        <v>2472.912483</v>
      </c>
      <c r="H205" s="11">
        <v>5964.989387</v>
      </c>
      <c r="I205" s="11">
        <v>542.949156</v>
      </c>
      <c r="J205" s="11">
        <v>16.386507</v>
      </c>
      <c r="K205" s="11">
        <v>31.832614</v>
      </c>
      <c r="L205" s="11">
        <v>113.570755</v>
      </c>
      <c r="M205" s="11">
        <v>11.185764</v>
      </c>
      <c r="N205" s="11">
        <v>140.817835</v>
      </c>
      <c r="O205" s="11">
        <v>288.465452</v>
      </c>
      <c r="P205" s="11">
        <v>14987.760331</v>
      </c>
      <c r="Q205" s="11">
        <v>135.468928</v>
      </c>
      <c r="R205" s="11">
        <v>15123.229259</v>
      </c>
      <c r="S205" s="15"/>
      <c r="T205" s="15"/>
      <c r="U205" s="15"/>
      <c r="V205" s="15"/>
      <c r="W205" s="15"/>
      <c r="X205" s="15"/>
      <c r="Y205" s="15"/>
      <c r="Z205" s="15"/>
    </row>
    <row r="206" ht="13.5" customHeight="1">
      <c r="A206" s="7">
        <v>2019.0</v>
      </c>
      <c r="B206" s="10" t="s">
        <v>28</v>
      </c>
      <c r="C206" s="11">
        <v>646.126577</v>
      </c>
      <c r="D206" s="11">
        <v>2909.781936</v>
      </c>
      <c r="E206" s="11">
        <v>3555.908513</v>
      </c>
      <c r="F206" s="11">
        <v>1711.706002</v>
      </c>
      <c r="G206" s="11">
        <v>2423.343087</v>
      </c>
      <c r="H206" s="11">
        <v>6070.333776</v>
      </c>
      <c r="I206" s="11">
        <v>528.646282</v>
      </c>
      <c r="J206" s="11">
        <v>15.745195</v>
      </c>
      <c r="K206" s="11">
        <v>46.839719</v>
      </c>
      <c r="L206" s="11">
        <v>109.807946</v>
      </c>
      <c r="M206" s="11">
        <v>2.77798</v>
      </c>
      <c r="N206" s="11">
        <v>121.007745</v>
      </c>
      <c r="O206" s="11">
        <v>291.204898</v>
      </c>
      <c r="P206" s="11">
        <v>14877.321143</v>
      </c>
      <c r="Q206" s="11">
        <v>127.346635</v>
      </c>
      <c r="R206" s="11">
        <v>15004.667778</v>
      </c>
      <c r="S206" s="15"/>
      <c r="T206" s="15"/>
      <c r="U206" s="15"/>
      <c r="V206" s="15"/>
      <c r="W206" s="15"/>
      <c r="X206" s="15"/>
      <c r="Y206" s="15"/>
      <c r="Z206" s="15"/>
    </row>
    <row r="207" ht="13.5" customHeight="1">
      <c r="A207" s="7">
        <v>2019.0</v>
      </c>
      <c r="B207" s="10" t="s">
        <v>29</v>
      </c>
      <c r="C207" s="11">
        <v>622.999791</v>
      </c>
      <c r="D207" s="11">
        <v>2910.687831</v>
      </c>
      <c r="E207" s="11">
        <v>3533.687622</v>
      </c>
      <c r="F207" s="11">
        <v>1698.776523</v>
      </c>
      <c r="G207" s="11">
        <v>2415.941433</v>
      </c>
      <c r="H207" s="11">
        <v>5817.094091</v>
      </c>
      <c r="I207" s="11">
        <v>542.251586</v>
      </c>
      <c r="J207" s="11">
        <v>15.935751</v>
      </c>
      <c r="K207" s="11">
        <v>49.254167</v>
      </c>
      <c r="L207" s="11">
        <v>107.880792</v>
      </c>
      <c r="M207" s="11">
        <v>9.751101</v>
      </c>
      <c r="N207" s="11">
        <v>141.288364</v>
      </c>
      <c r="O207" s="11">
        <v>263.383072</v>
      </c>
      <c r="P207" s="11">
        <v>14595.244502</v>
      </c>
      <c r="Q207" s="11">
        <v>112.344304</v>
      </c>
      <c r="R207" s="11">
        <v>14707.588806</v>
      </c>
      <c r="S207" s="15"/>
      <c r="T207" s="15"/>
      <c r="U207" s="15"/>
      <c r="V207" s="15"/>
      <c r="W207" s="15"/>
      <c r="X207" s="15"/>
      <c r="Y207" s="15"/>
      <c r="Z207" s="15"/>
    </row>
    <row r="208" ht="13.5" customHeight="1">
      <c r="A208" s="7">
        <v>2019.0</v>
      </c>
      <c r="B208" s="10" t="s">
        <v>30</v>
      </c>
      <c r="C208" s="11">
        <v>782.866768</v>
      </c>
      <c r="D208" s="11">
        <v>3472.838649</v>
      </c>
      <c r="E208" s="11">
        <v>4255.705417</v>
      </c>
      <c r="F208" s="11">
        <v>1950.275479</v>
      </c>
      <c r="G208" s="11">
        <v>2804.752348</v>
      </c>
      <c r="H208" s="11">
        <v>6679.442905</v>
      </c>
      <c r="I208" s="11">
        <v>616.619444</v>
      </c>
      <c r="J208" s="11">
        <v>18.522779</v>
      </c>
      <c r="K208" s="11">
        <v>57.387259</v>
      </c>
      <c r="L208" s="11">
        <v>121.663314</v>
      </c>
      <c r="M208" s="11">
        <v>10.8452</v>
      </c>
      <c r="N208" s="11">
        <v>132.660109</v>
      </c>
      <c r="O208" s="11">
        <v>288.083272</v>
      </c>
      <c r="P208" s="11">
        <v>16935.957526</v>
      </c>
      <c r="Q208" s="11">
        <v>123.794019</v>
      </c>
      <c r="R208" s="11">
        <v>17059.751545</v>
      </c>
      <c r="S208" s="15"/>
      <c r="T208" s="15"/>
      <c r="U208" s="15"/>
      <c r="V208" s="15"/>
      <c r="W208" s="15"/>
      <c r="X208" s="15"/>
      <c r="Y208" s="15"/>
      <c r="Z208" s="15"/>
    </row>
    <row r="209" ht="13.5" customHeight="1">
      <c r="A209" s="7">
        <v>2019.0</v>
      </c>
      <c r="B209" s="10" t="s">
        <v>31</v>
      </c>
      <c r="C209" s="11">
        <v>848.987071</v>
      </c>
      <c r="D209" s="11">
        <v>3848.325119</v>
      </c>
      <c r="E209" s="11">
        <v>4697.31219</v>
      </c>
      <c r="F209" s="11">
        <v>1989.657576</v>
      </c>
      <c r="G209" s="11">
        <v>2614.552961</v>
      </c>
      <c r="H209" s="11">
        <v>6043.158971</v>
      </c>
      <c r="I209" s="11">
        <v>639.969733</v>
      </c>
      <c r="J209" s="11">
        <v>18.721628</v>
      </c>
      <c r="K209" s="11">
        <v>42.343237</v>
      </c>
      <c r="L209" s="11">
        <v>115.983437</v>
      </c>
      <c r="M209" s="11">
        <v>15.041035</v>
      </c>
      <c r="N209" s="11">
        <v>116.699709</v>
      </c>
      <c r="O209" s="11">
        <v>275.107881</v>
      </c>
      <c r="P209" s="11">
        <v>16568.548358</v>
      </c>
      <c r="Q209" s="11">
        <v>118.393566</v>
      </c>
      <c r="R209" s="11">
        <v>16686.941924</v>
      </c>
      <c r="S209" s="15"/>
      <c r="T209" s="15"/>
      <c r="U209" s="15"/>
      <c r="V209" s="15"/>
      <c r="W209" s="15"/>
      <c r="X209" s="15"/>
      <c r="Y209" s="15"/>
      <c r="Z209" s="15"/>
    </row>
    <row r="210" ht="13.5" customHeight="1">
      <c r="A210" s="7">
        <v>2019.0</v>
      </c>
      <c r="B210" s="10" t="s">
        <v>32</v>
      </c>
      <c r="C210" s="11">
        <v>897.483505</v>
      </c>
      <c r="D210" s="11">
        <v>4098.949714</v>
      </c>
      <c r="E210" s="11">
        <v>4996.433219</v>
      </c>
      <c r="F210" s="11">
        <v>2098.495455</v>
      </c>
      <c r="G210" s="11">
        <v>2845.67069</v>
      </c>
      <c r="H210" s="11">
        <v>6598.946505</v>
      </c>
      <c r="I210" s="11">
        <v>613.740294</v>
      </c>
      <c r="J210" s="11">
        <v>19.314091</v>
      </c>
      <c r="K210" s="11">
        <v>30.207081</v>
      </c>
      <c r="L210" s="11">
        <v>126.85713</v>
      </c>
      <c r="M210" s="11">
        <v>4.5465</v>
      </c>
      <c r="N210" s="11">
        <v>112.689982</v>
      </c>
      <c r="O210" s="11">
        <v>285.378086</v>
      </c>
      <c r="P210" s="11">
        <v>17732.279033</v>
      </c>
      <c r="Q210" s="11">
        <v>121.40993</v>
      </c>
      <c r="R210" s="11">
        <v>17853.688963</v>
      </c>
      <c r="S210" s="15"/>
      <c r="T210" s="15"/>
      <c r="U210" s="15"/>
      <c r="V210" s="15"/>
      <c r="W210" s="15"/>
      <c r="X210" s="15"/>
      <c r="Y210" s="15"/>
      <c r="Z210" s="15"/>
    </row>
    <row r="211" ht="13.5" customHeight="1">
      <c r="A211" s="7">
        <v>2019.0</v>
      </c>
      <c r="B211" s="10" t="s">
        <v>33</v>
      </c>
      <c r="C211" s="11">
        <v>730.585154</v>
      </c>
      <c r="D211" s="11">
        <v>3626.678594</v>
      </c>
      <c r="E211" s="11">
        <v>4357.263748</v>
      </c>
      <c r="F211" s="11">
        <v>1939.750949</v>
      </c>
      <c r="G211" s="11">
        <v>2732.019741</v>
      </c>
      <c r="H211" s="11">
        <v>6350.243929</v>
      </c>
      <c r="I211" s="11">
        <v>564.393667</v>
      </c>
      <c r="J211" s="11">
        <v>18.095422</v>
      </c>
      <c r="K211" s="11">
        <v>30.370843</v>
      </c>
      <c r="L211" s="11">
        <v>121.373136</v>
      </c>
      <c r="M211" s="11">
        <v>12.2821</v>
      </c>
      <c r="N211" s="11">
        <v>158.297927</v>
      </c>
      <c r="O211" s="11">
        <v>273.386814</v>
      </c>
      <c r="P211" s="11">
        <v>16557.478276</v>
      </c>
      <c r="Q211" s="11">
        <v>118.351846</v>
      </c>
      <c r="R211" s="11">
        <v>16675.830122</v>
      </c>
      <c r="S211" s="15"/>
      <c r="T211" s="15"/>
      <c r="U211" s="15"/>
      <c r="V211" s="15"/>
      <c r="W211" s="15"/>
      <c r="X211" s="15"/>
      <c r="Y211" s="15"/>
      <c r="Z211" s="15"/>
    </row>
    <row r="212" ht="13.5" customHeight="1">
      <c r="A212" s="7">
        <v>2019.0</v>
      </c>
      <c r="B212" s="10" t="s">
        <v>34</v>
      </c>
      <c r="C212" s="11">
        <v>716.479296</v>
      </c>
      <c r="D212" s="11">
        <v>3641.538559</v>
      </c>
      <c r="E212" s="11">
        <v>4358.017855</v>
      </c>
      <c r="F212" s="11">
        <v>1934.591164</v>
      </c>
      <c r="G212" s="11">
        <v>2707.500907</v>
      </c>
      <c r="H212" s="11">
        <v>6343.257442</v>
      </c>
      <c r="I212" s="11">
        <v>582.513102</v>
      </c>
      <c r="J212" s="11">
        <v>17.966898</v>
      </c>
      <c r="K212" s="11">
        <v>52.868623</v>
      </c>
      <c r="L212" s="11">
        <v>122.490719</v>
      </c>
      <c r="M212" s="11">
        <v>6.80462</v>
      </c>
      <c r="N212" s="11">
        <v>115.859891</v>
      </c>
      <c r="O212" s="11">
        <v>278.76293</v>
      </c>
      <c r="P212" s="11">
        <v>16520.634151</v>
      </c>
      <c r="Q212" s="11">
        <v>122.565229</v>
      </c>
      <c r="R212" s="11">
        <v>16643.19938</v>
      </c>
      <c r="S212" s="15"/>
      <c r="T212" s="15"/>
      <c r="U212" s="15"/>
      <c r="V212" s="15"/>
      <c r="W212" s="15"/>
      <c r="X212" s="15"/>
      <c r="Y212" s="15"/>
      <c r="Z212" s="15"/>
    </row>
    <row r="213" ht="13.5" customHeight="1">
      <c r="A213" s="7">
        <v>2019.0</v>
      </c>
      <c r="B213" s="10" t="s">
        <v>35</v>
      </c>
      <c r="C213" s="11">
        <v>663.347792</v>
      </c>
      <c r="D213" s="11">
        <v>3517.646529</v>
      </c>
      <c r="E213" s="11">
        <v>4180.994321</v>
      </c>
      <c r="F213" s="11">
        <v>1897.495287</v>
      </c>
      <c r="G213" s="11">
        <v>2708.925431</v>
      </c>
      <c r="H213" s="11">
        <v>6393.556183</v>
      </c>
      <c r="I213" s="11">
        <v>575.5238</v>
      </c>
      <c r="J213" s="11">
        <v>18.364295</v>
      </c>
      <c r="K213" s="11">
        <v>33.363285</v>
      </c>
      <c r="L213" s="11">
        <v>121.533143</v>
      </c>
      <c r="M213" s="11">
        <v>33.82854</v>
      </c>
      <c r="N213" s="11">
        <v>132.842455</v>
      </c>
      <c r="O213" s="11">
        <v>289.381532</v>
      </c>
      <c r="P213" s="11">
        <v>16385.808272</v>
      </c>
      <c r="Q213" s="11">
        <v>123.46715</v>
      </c>
      <c r="R213" s="11">
        <v>16509.275422</v>
      </c>
      <c r="S213" s="15"/>
      <c r="T213" s="15"/>
      <c r="U213" s="15"/>
      <c r="V213" s="15"/>
      <c r="W213" s="15"/>
      <c r="X213" s="15"/>
      <c r="Y213" s="15"/>
      <c r="Z213" s="15"/>
    </row>
    <row r="214" ht="13.5" customHeight="1">
      <c r="A214" s="7">
        <v>2019.0</v>
      </c>
      <c r="B214" s="10" t="s">
        <v>36</v>
      </c>
      <c r="C214" s="11">
        <v>624.986444</v>
      </c>
      <c r="D214" s="11">
        <v>3245.776244</v>
      </c>
      <c r="E214" s="11">
        <v>3870.762688</v>
      </c>
      <c r="F214" s="11">
        <v>1809.385189</v>
      </c>
      <c r="G214" s="11">
        <v>2584.189419</v>
      </c>
      <c r="H214" s="11">
        <v>6155.626173</v>
      </c>
      <c r="I214" s="11">
        <v>517.816481</v>
      </c>
      <c r="J214" s="11">
        <v>17.395135</v>
      </c>
      <c r="K214" s="11">
        <v>23.1934</v>
      </c>
      <c r="L214" s="11">
        <v>116.642045</v>
      </c>
      <c r="M214" s="11">
        <v>36.17218</v>
      </c>
      <c r="N214" s="11">
        <v>131.734891</v>
      </c>
      <c r="O214" s="11">
        <v>273.402652</v>
      </c>
      <c r="P214" s="11">
        <v>15536.320253</v>
      </c>
      <c r="Q214" s="11">
        <v>114.744136</v>
      </c>
      <c r="R214" s="11">
        <v>15651.064389</v>
      </c>
      <c r="S214" s="15"/>
      <c r="T214" s="15"/>
      <c r="U214" s="15"/>
      <c r="V214" s="15"/>
      <c r="W214" s="15"/>
      <c r="X214" s="15"/>
      <c r="Y214" s="15"/>
      <c r="Z214" s="15"/>
    </row>
    <row r="215" ht="13.5" customHeight="1">
      <c r="A215" s="7">
        <v>2019.0</v>
      </c>
      <c r="B215" s="10" t="s">
        <v>37</v>
      </c>
      <c r="C215" s="11">
        <v>664.470892</v>
      </c>
      <c r="D215" s="11">
        <v>3448.950794</v>
      </c>
      <c r="E215" s="11">
        <v>4113.421686</v>
      </c>
      <c r="F215" s="11">
        <v>1865.018407</v>
      </c>
      <c r="G215" s="11">
        <v>2657.490898</v>
      </c>
      <c r="H215" s="11">
        <v>6333.857573</v>
      </c>
      <c r="I215" s="11">
        <v>570.190817</v>
      </c>
      <c r="J215" s="11">
        <v>18.356331</v>
      </c>
      <c r="K215" s="11">
        <v>43.854071</v>
      </c>
      <c r="L215" s="11">
        <v>121.378099</v>
      </c>
      <c r="M215" s="11">
        <v>13.22097</v>
      </c>
      <c r="N215" s="11">
        <v>120.431691</v>
      </c>
      <c r="O215" s="11">
        <v>293.858476</v>
      </c>
      <c r="P215" s="11">
        <v>16151.079019</v>
      </c>
      <c r="Q215" s="11">
        <v>121.554228</v>
      </c>
      <c r="R215" s="11">
        <v>16272.633247</v>
      </c>
      <c r="S215" s="15"/>
      <c r="T215" s="15"/>
      <c r="U215" s="15"/>
      <c r="V215" s="15"/>
      <c r="W215" s="15"/>
      <c r="X215" s="15"/>
      <c r="Y215" s="15"/>
      <c r="Z215" s="15"/>
    </row>
    <row r="216" ht="13.5" customHeight="1">
      <c r="A216" s="7">
        <v>2019.0</v>
      </c>
      <c r="B216" s="10" t="s">
        <v>38</v>
      </c>
      <c r="C216" s="11">
        <v>627.511487</v>
      </c>
      <c r="D216" s="11">
        <v>3222.363587</v>
      </c>
      <c r="E216" s="11">
        <v>3849.875074</v>
      </c>
      <c r="F216" s="11">
        <v>1782.847757</v>
      </c>
      <c r="G216" s="11">
        <v>2555.942125</v>
      </c>
      <c r="H216" s="11">
        <v>6105.007316</v>
      </c>
      <c r="I216" s="11">
        <v>527.731213</v>
      </c>
      <c r="J216" s="11">
        <v>16.89477</v>
      </c>
      <c r="K216" s="11">
        <v>23.976135</v>
      </c>
      <c r="L216" s="11">
        <v>117.532222</v>
      </c>
      <c r="M216" s="11">
        <v>19.3995</v>
      </c>
      <c r="N216" s="11">
        <v>139.979473</v>
      </c>
      <c r="O216" s="11">
        <v>293.544454</v>
      </c>
      <c r="P216" s="11">
        <v>15432.730039</v>
      </c>
      <c r="Q216" s="11">
        <v>108.370576</v>
      </c>
      <c r="R216" s="11">
        <v>15541.100615</v>
      </c>
      <c r="S216" s="15"/>
      <c r="T216" s="15"/>
      <c r="U216" s="15"/>
      <c r="V216" s="15"/>
      <c r="W216" s="15"/>
      <c r="X216" s="15"/>
      <c r="Y216" s="15"/>
      <c r="Z216" s="15"/>
    </row>
    <row r="217" ht="13.5" customHeight="1">
      <c r="A217" s="7">
        <v>2019.0</v>
      </c>
      <c r="B217" s="10" t="s">
        <v>39</v>
      </c>
      <c r="C217" s="11">
        <v>591.373088</v>
      </c>
      <c r="D217" s="11">
        <v>2841.149543</v>
      </c>
      <c r="E217" s="11">
        <v>3432.522631</v>
      </c>
      <c r="F217" s="11">
        <v>1663.504061</v>
      </c>
      <c r="G217" s="11">
        <v>2333.859838</v>
      </c>
      <c r="H217" s="11">
        <v>5691.880159</v>
      </c>
      <c r="I217" s="11">
        <v>514.460357</v>
      </c>
      <c r="J217" s="11">
        <v>15.66918</v>
      </c>
      <c r="K217" s="11">
        <v>34.16829</v>
      </c>
      <c r="L217" s="11">
        <v>111.705239</v>
      </c>
      <c r="M217" s="11">
        <v>11.1674</v>
      </c>
      <c r="N217" s="11">
        <v>116.805959</v>
      </c>
      <c r="O217" s="11">
        <v>304.346954</v>
      </c>
      <c r="P217" s="11">
        <v>14230.090068</v>
      </c>
      <c r="Q217" s="11">
        <v>124.604398</v>
      </c>
      <c r="R217" s="11">
        <v>14354.694466</v>
      </c>
      <c r="S217" s="15"/>
      <c r="T217" s="15"/>
      <c r="U217" s="15"/>
      <c r="V217" s="15"/>
      <c r="W217" s="15"/>
      <c r="X217" s="15"/>
      <c r="Y217" s="15"/>
      <c r="Z217" s="15"/>
    </row>
    <row r="218" ht="13.5" customHeight="1">
      <c r="A218" s="7">
        <v>2020.0</v>
      </c>
      <c r="B218" s="10" t="s">
        <v>28</v>
      </c>
      <c r="C218" s="11">
        <v>653.610423</v>
      </c>
      <c r="D218" s="11">
        <v>3204.595796</v>
      </c>
      <c r="E218" s="11">
        <v>3858.206219</v>
      </c>
      <c r="F218" s="11">
        <v>1800.596596</v>
      </c>
      <c r="G218" s="11">
        <v>2487.8075</v>
      </c>
      <c r="H218" s="11">
        <v>6025.959851</v>
      </c>
      <c r="I218" s="11">
        <v>579.345533</v>
      </c>
      <c r="J218" s="11">
        <v>17.022833</v>
      </c>
      <c r="K218" s="11">
        <v>47.185323</v>
      </c>
      <c r="L218" s="11">
        <v>116.325477</v>
      </c>
      <c r="M218" s="11">
        <v>7.757352</v>
      </c>
      <c r="N218" s="11">
        <v>129.858164</v>
      </c>
      <c r="O218" s="11">
        <v>306.712491</v>
      </c>
      <c r="P218" s="11">
        <v>15376.777339</v>
      </c>
      <c r="Q218" s="11">
        <v>132.465373</v>
      </c>
      <c r="R218" s="11">
        <v>15509.242712</v>
      </c>
      <c r="S218" s="15"/>
      <c r="T218" s="15"/>
      <c r="U218" s="15"/>
      <c r="V218" s="15"/>
      <c r="W218" s="15"/>
      <c r="X218" s="15"/>
      <c r="Y218" s="15"/>
      <c r="Z218" s="15"/>
    </row>
    <row r="219" ht="13.5" customHeight="1">
      <c r="A219" s="7">
        <v>2020.0</v>
      </c>
      <c r="B219" s="10" t="s">
        <v>29</v>
      </c>
      <c r="C219" s="11">
        <v>640.665056</v>
      </c>
      <c r="D219" s="11">
        <v>3091.240325</v>
      </c>
      <c r="E219" s="11">
        <v>3731.905381</v>
      </c>
      <c r="F219" s="11">
        <v>1746.813442</v>
      </c>
      <c r="G219" s="11">
        <v>2431.309067</v>
      </c>
      <c r="H219" s="11">
        <v>5915.225377</v>
      </c>
      <c r="I219" s="11">
        <v>510.214639</v>
      </c>
      <c r="J219" s="11">
        <v>16.199646</v>
      </c>
      <c r="K219" s="11">
        <v>50.61948</v>
      </c>
      <c r="L219" s="11">
        <v>111.751939</v>
      </c>
      <c r="M219" s="11">
        <v>13.3024</v>
      </c>
      <c r="N219" s="11">
        <v>170.968709</v>
      </c>
      <c r="O219" s="11">
        <v>285.637584</v>
      </c>
      <c r="P219" s="11">
        <v>14983.947664</v>
      </c>
      <c r="Q219" s="11">
        <v>159.173941</v>
      </c>
      <c r="R219" s="11">
        <v>15143.121605</v>
      </c>
      <c r="S219" s="15"/>
      <c r="T219" s="15"/>
      <c r="U219" s="15"/>
      <c r="V219" s="15"/>
      <c r="W219" s="15"/>
      <c r="X219" s="15"/>
      <c r="Y219" s="15"/>
      <c r="Z219" s="15"/>
    </row>
    <row r="220" ht="13.5" customHeight="1">
      <c r="A220" s="7">
        <v>2020.0</v>
      </c>
      <c r="B220" s="10" t="s">
        <v>30</v>
      </c>
      <c r="C220" s="11">
        <v>784.403113</v>
      </c>
      <c r="D220" s="11">
        <v>3645.795052</v>
      </c>
      <c r="E220" s="11">
        <v>4430.198165</v>
      </c>
      <c r="F220" s="11">
        <v>1935.957961</v>
      </c>
      <c r="G220" s="11">
        <v>2667.876535</v>
      </c>
      <c r="H220" s="11">
        <v>6284.350554</v>
      </c>
      <c r="I220" s="11">
        <v>495.485814</v>
      </c>
      <c r="J220" s="11">
        <v>17.833796</v>
      </c>
      <c r="K220" s="11">
        <v>50.015631</v>
      </c>
      <c r="L220" s="11">
        <v>121.099472</v>
      </c>
      <c r="M220" s="11">
        <v>9.934414</v>
      </c>
      <c r="N220" s="11">
        <v>121.774608</v>
      </c>
      <c r="O220" s="11">
        <v>298.608669</v>
      </c>
      <c r="P220" s="11">
        <v>16433.135619</v>
      </c>
      <c r="Q220" s="11">
        <v>126.476692</v>
      </c>
      <c r="R220" s="11">
        <v>16559.612311</v>
      </c>
      <c r="S220" s="15"/>
      <c r="T220" s="15"/>
      <c r="U220" s="15"/>
      <c r="V220" s="15"/>
      <c r="W220" s="15"/>
      <c r="X220" s="15"/>
      <c r="Y220" s="15"/>
      <c r="Z220" s="15"/>
    </row>
    <row r="221" ht="13.5" customHeight="1">
      <c r="A221" s="7">
        <v>2020.0</v>
      </c>
      <c r="B221" s="10" t="s">
        <v>31</v>
      </c>
      <c r="C221" s="11">
        <v>902.799742</v>
      </c>
      <c r="D221" s="11">
        <v>4066.338251</v>
      </c>
      <c r="E221" s="11">
        <v>4969.137993</v>
      </c>
      <c r="F221" s="11">
        <v>1876.287799</v>
      </c>
      <c r="G221" s="11">
        <v>2322.426856</v>
      </c>
      <c r="H221" s="11">
        <v>5191.994466</v>
      </c>
      <c r="I221" s="11">
        <v>286.765376</v>
      </c>
      <c r="J221" s="11">
        <v>16.729885</v>
      </c>
      <c r="K221" s="11">
        <v>37.99915</v>
      </c>
      <c r="L221" s="11">
        <v>116.153013</v>
      </c>
      <c r="M221" s="11">
        <v>4.675027</v>
      </c>
      <c r="N221" s="11">
        <v>138.274782</v>
      </c>
      <c r="O221" s="11">
        <v>283.899703</v>
      </c>
      <c r="P221" s="11">
        <v>15244.34405</v>
      </c>
      <c r="Q221" s="11">
        <v>119.029986</v>
      </c>
      <c r="R221" s="11">
        <v>15363.374036</v>
      </c>
      <c r="S221" s="15"/>
      <c r="T221" s="15"/>
      <c r="U221" s="15"/>
      <c r="V221" s="15"/>
      <c r="W221" s="15"/>
      <c r="X221" s="15"/>
      <c r="Y221" s="15"/>
      <c r="Z221" s="15"/>
    </row>
    <row r="222" ht="13.5" customHeight="1">
      <c r="A222" s="7">
        <v>2020.0</v>
      </c>
      <c r="B222" s="10" t="s">
        <v>32</v>
      </c>
      <c r="C222" s="11">
        <v>1010.073895</v>
      </c>
      <c r="D222" s="11">
        <v>4523.740474</v>
      </c>
      <c r="E222" s="11">
        <v>5533.814369</v>
      </c>
      <c r="F222" s="11">
        <v>1770.493209</v>
      </c>
      <c r="G222" s="11">
        <v>2468.076188</v>
      </c>
      <c r="H222" s="11">
        <v>5339.927246</v>
      </c>
      <c r="I222" s="11">
        <v>303.722872</v>
      </c>
      <c r="J222" s="11">
        <v>17.933447</v>
      </c>
      <c r="K222" s="11">
        <v>29.695716</v>
      </c>
      <c r="L222" s="11">
        <v>120.758036</v>
      </c>
      <c r="M222" s="11">
        <v>4.313549</v>
      </c>
      <c r="N222" s="11">
        <v>118.257018</v>
      </c>
      <c r="O222" s="11">
        <v>287.532736</v>
      </c>
      <c r="P222" s="11">
        <v>15994.524386</v>
      </c>
      <c r="Q222" s="11">
        <v>124.275548</v>
      </c>
      <c r="R222" s="11">
        <v>16118.799934</v>
      </c>
      <c r="S222" s="15"/>
      <c r="T222" s="15"/>
      <c r="U222" s="15"/>
      <c r="V222" s="15"/>
      <c r="W222" s="15"/>
      <c r="X222" s="15"/>
      <c r="Y222" s="15"/>
      <c r="Z222" s="15"/>
    </row>
    <row r="223" ht="13.5" customHeight="1">
      <c r="A223" s="7">
        <v>2020.0</v>
      </c>
      <c r="B223" s="10" t="s">
        <v>33</v>
      </c>
      <c r="C223" s="11">
        <v>937.347198</v>
      </c>
      <c r="D223" s="11">
        <v>4046.314548</v>
      </c>
      <c r="E223" s="11">
        <v>4983.661746</v>
      </c>
      <c r="F223" s="11">
        <v>1726.349338</v>
      </c>
      <c r="G223" s="11">
        <v>2410.688046</v>
      </c>
      <c r="H223" s="11">
        <v>5423.742803</v>
      </c>
      <c r="I223" s="11">
        <v>308.053074</v>
      </c>
      <c r="J223" s="11">
        <v>17.025769</v>
      </c>
      <c r="K223" s="11">
        <v>33.399149</v>
      </c>
      <c r="L223" s="11">
        <v>115.321256</v>
      </c>
      <c r="M223" s="11">
        <v>5.73392</v>
      </c>
      <c r="N223" s="11">
        <v>117.389473</v>
      </c>
      <c r="O223" s="11">
        <v>278.450268</v>
      </c>
      <c r="P223" s="11">
        <v>15419.814842</v>
      </c>
      <c r="Q223" s="11">
        <v>110.400869</v>
      </c>
      <c r="R223" s="11">
        <v>15530.215711</v>
      </c>
      <c r="S223" s="15"/>
      <c r="T223" s="15"/>
      <c r="U223" s="15"/>
      <c r="V223" s="15"/>
      <c r="W223" s="15"/>
      <c r="X223" s="15"/>
      <c r="Y223" s="15"/>
      <c r="Z223" s="15"/>
    </row>
    <row r="224" ht="13.5" customHeight="1">
      <c r="A224" s="7">
        <v>2020.0</v>
      </c>
      <c r="B224" s="10" t="s">
        <v>34</v>
      </c>
      <c r="C224" s="11">
        <v>929.441975</v>
      </c>
      <c r="D224" s="11">
        <v>3908.94641</v>
      </c>
      <c r="E224" s="11">
        <v>4838.388385</v>
      </c>
      <c r="F224" s="11">
        <v>1822.083729</v>
      </c>
      <c r="G224" s="11">
        <v>2548.447792</v>
      </c>
      <c r="H224" s="11">
        <v>5737.685974</v>
      </c>
      <c r="I224" s="11">
        <v>380.974867</v>
      </c>
      <c r="J224" s="11">
        <v>17.537003</v>
      </c>
      <c r="K224" s="11">
        <v>45.843712</v>
      </c>
      <c r="L224" s="11">
        <v>115.961131</v>
      </c>
      <c r="M224" s="11">
        <v>14.92476</v>
      </c>
      <c r="N224" s="11">
        <v>118.078709</v>
      </c>
      <c r="O224" s="11">
        <v>287.803534</v>
      </c>
      <c r="P224" s="11">
        <v>15927.729596</v>
      </c>
      <c r="Q224" s="11">
        <v>119.295768</v>
      </c>
      <c r="R224" s="11">
        <v>16047.025364</v>
      </c>
      <c r="S224" s="15"/>
      <c r="T224" s="15"/>
      <c r="U224" s="15"/>
      <c r="V224" s="15"/>
      <c r="W224" s="15"/>
      <c r="X224" s="15"/>
      <c r="Y224" s="15"/>
      <c r="Z224" s="15"/>
    </row>
    <row r="225" ht="13.5" customHeight="1">
      <c r="A225" s="7">
        <v>2020.0</v>
      </c>
      <c r="B225" s="10" t="s">
        <v>35</v>
      </c>
      <c r="C225" s="11">
        <v>828.024955</v>
      </c>
      <c r="D225" s="11">
        <v>3723.297908</v>
      </c>
      <c r="E225" s="11">
        <v>4551.322863</v>
      </c>
      <c r="F225" s="11">
        <v>1793.014314</v>
      </c>
      <c r="G225" s="11">
        <v>2624.891651</v>
      </c>
      <c r="H225" s="11">
        <v>5974.75368</v>
      </c>
      <c r="I225" s="11">
        <v>387.850723</v>
      </c>
      <c r="J225" s="11">
        <v>17.574189</v>
      </c>
      <c r="K225" s="11">
        <v>29.920319</v>
      </c>
      <c r="L225" s="11">
        <v>114.215119</v>
      </c>
      <c r="M225" s="11">
        <v>4.78174</v>
      </c>
      <c r="N225" s="11">
        <v>115.785236</v>
      </c>
      <c r="O225" s="11">
        <v>304.528373</v>
      </c>
      <c r="P225" s="11">
        <v>15918.638207</v>
      </c>
      <c r="Q225" s="11">
        <v>108.537022</v>
      </c>
      <c r="R225" s="11">
        <v>16027.175229</v>
      </c>
      <c r="S225" s="15"/>
      <c r="T225" s="15"/>
      <c r="U225" s="15"/>
      <c r="V225" s="15"/>
      <c r="W225" s="15"/>
      <c r="X225" s="15"/>
      <c r="Y225" s="15"/>
      <c r="Z225" s="15"/>
    </row>
    <row r="226" ht="13.5" customHeight="1">
      <c r="A226" s="7">
        <v>2020.0</v>
      </c>
      <c r="B226" s="10" t="s">
        <v>36</v>
      </c>
      <c r="C226" s="11">
        <v>779.147337</v>
      </c>
      <c r="D226" s="11">
        <v>3711.480958</v>
      </c>
      <c r="E226" s="11">
        <v>4490.628295</v>
      </c>
      <c r="F226" s="11">
        <v>1782.819518</v>
      </c>
      <c r="G226" s="11">
        <v>2575.77493</v>
      </c>
      <c r="H226" s="11">
        <v>6050.328348</v>
      </c>
      <c r="I226" s="11">
        <v>398.656167</v>
      </c>
      <c r="J226" s="11">
        <v>17.314738</v>
      </c>
      <c r="K226" s="11">
        <v>31.288813</v>
      </c>
      <c r="L226" s="11">
        <v>113.595812</v>
      </c>
      <c r="M226" s="11">
        <v>15.4249</v>
      </c>
      <c r="N226" s="11">
        <v>85.301909</v>
      </c>
      <c r="O226" s="11">
        <v>299.893817</v>
      </c>
      <c r="P226" s="11">
        <v>15861.027247</v>
      </c>
      <c r="Q226" s="11">
        <v>112.242024</v>
      </c>
      <c r="R226" s="11">
        <v>15973.269271</v>
      </c>
      <c r="S226" s="15"/>
      <c r="T226" s="15"/>
      <c r="U226" s="15"/>
      <c r="V226" s="15"/>
      <c r="W226" s="15"/>
      <c r="X226" s="15"/>
      <c r="Y226" s="15"/>
      <c r="Z226" s="15"/>
    </row>
    <row r="227" ht="13.5" customHeight="1">
      <c r="A227" s="7">
        <v>2020.0</v>
      </c>
      <c r="B227" s="10" t="s">
        <v>37</v>
      </c>
      <c r="C227" s="11">
        <v>644.806949</v>
      </c>
      <c r="D227" s="11">
        <v>3349.214858</v>
      </c>
      <c r="E227" s="11">
        <v>3994.021807</v>
      </c>
      <c r="F227" s="11">
        <v>1674.732886</v>
      </c>
      <c r="G227" s="11">
        <v>2500.690911</v>
      </c>
      <c r="H227" s="11">
        <v>6115.207272</v>
      </c>
      <c r="I227" s="11">
        <v>363.699129</v>
      </c>
      <c r="J227" s="11">
        <v>16.670984</v>
      </c>
      <c r="K227" s="11">
        <v>15.319749</v>
      </c>
      <c r="L227" s="11">
        <v>108.131232</v>
      </c>
      <c r="M227" s="11">
        <v>10.859239</v>
      </c>
      <c r="N227" s="11">
        <v>117.172164</v>
      </c>
      <c r="O227" s="11">
        <v>318.208178</v>
      </c>
      <c r="P227" s="11">
        <v>15234.713551</v>
      </c>
      <c r="Q227" s="11">
        <v>121.296187</v>
      </c>
      <c r="R227" s="11">
        <v>15356.009738</v>
      </c>
      <c r="S227" s="15"/>
      <c r="T227" s="15"/>
      <c r="U227" s="15"/>
      <c r="V227" s="15"/>
      <c r="W227" s="15"/>
      <c r="X227" s="15"/>
      <c r="Y227" s="15"/>
      <c r="Z227" s="15"/>
    </row>
    <row r="228" ht="13.5" customHeight="1">
      <c r="A228" s="7">
        <v>2020.0</v>
      </c>
      <c r="B228" s="10" t="s">
        <v>38</v>
      </c>
      <c r="C228" s="11">
        <v>584.622884</v>
      </c>
      <c r="D228" s="11">
        <v>3161.328056</v>
      </c>
      <c r="E228" s="11">
        <v>3745.95094</v>
      </c>
      <c r="F228" s="11">
        <v>1590.690504</v>
      </c>
      <c r="G228" s="11">
        <v>2431.353957</v>
      </c>
      <c r="H228" s="11">
        <v>6064.940891</v>
      </c>
      <c r="I228" s="11">
        <v>374.647249</v>
      </c>
      <c r="J228" s="11">
        <v>16.16232</v>
      </c>
      <c r="K228" s="11">
        <v>12.451268</v>
      </c>
      <c r="L228" s="11">
        <v>99.501679</v>
      </c>
      <c r="M228" s="11">
        <v>12.6294</v>
      </c>
      <c r="N228" s="11">
        <v>134.269036</v>
      </c>
      <c r="O228" s="11">
        <v>310.945433</v>
      </c>
      <c r="P228" s="11">
        <v>14793.542677</v>
      </c>
      <c r="Q228" s="11">
        <v>109.0425</v>
      </c>
      <c r="R228" s="11">
        <v>14902.585177</v>
      </c>
      <c r="S228" s="15"/>
      <c r="T228" s="15"/>
      <c r="U228" s="15"/>
      <c r="V228" s="15"/>
      <c r="W228" s="15"/>
      <c r="X228" s="15"/>
      <c r="Y228" s="15"/>
      <c r="Z228" s="15"/>
    </row>
    <row r="229" ht="13.5" customHeight="1">
      <c r="A229" s="7">
        <v>2020.0</v>
      </c>
      <c r="B229" s="10" t="s">
        <v>39</v>
      </c>
      <c r="C229" s="11">
        <v>594.937927</v>
      </c>
      <c r="D229" s="11">
        <v>3138.210186</v>
      </c>
      <c r="E229" s="11">
        <v>3733.148113</v>
      </c>
      <c r="F229" s="11">
        <v>1595.920818</v>
      </c>
      <c r="G229" s="11">
        <v>2326.187438</v>
      </c>
      <c r="H229" s="11">
        <v>5787.621621</v>
      </c>
      <c r="I229" s="11">
        <v>358.884663</v>
      </c>
      <c r="J229" s="11">
        <v>15.842866</v>
      </c>
      <c r="K229" s="11">
        <v>33.113318</v>
      </c>
      <c r="L229" s="11">
        <v>100.159841</v>
      </c>
      <c r="M229" s="11">
        <v>4.491185</v>
      </c>
      <c r="N229" s="11">
        <v>120.176218</v>
      </c>
      <c r="O229" s="11">
        <v>323.716508</v>
      </c>
      <c r="P229" s="11">
        <v>14399.262589</v>
      </c>
      <c r="Q229" s="11">
        <v>116.789608</v>
      </c>
      <c r="R229" s="11">
        <v>14516.052197</v>
      </c>
      <c r="S229" s="15"/>
      <c r="T229" s="15"/>
      <c r="U229" s="15"/>
      <c r="V229" s="15"/>
      <c r="W229" s="15"/>
      <c r="X229" s="15"/>
      <c r="Y229" s="15"/>
      <c r="Z229" s="15"/>
    </row>
    <row r="230" ht="13.5" customHeight="1">
      <c r="A230" s="7">
        <v>2021.0</v>
      </c>
      <c r="B230" s="10" t="s">
        <v>28</v>
      </c>
      <c r="C230" s="11">
        <v>599.039183</v>
      </c>
      <c r="D230" s="11">
        <v>2882.602687</v>
      </c>
      <c r="E230" s="11">
        <v>3481.64187</v>
      </c>
      <c r="F230" s="11">
        <v>1484.234998</v>
      </c>
      <c r="G230" s="11">
        <v>2163.921776</v>
      </c>
      <c r="H230" s="11">
        <v>5742.637612</v>
      </c>
      <c r="I230" s="11">
        <v>278.600967</v>
      </c>
      <c r="J230" s="11">
        <v>14.464493</v>
      </c>
      <c r="K230" s="11">
        <v>53.102306</v>
      </c>
      <c r="L230" s="11">
        <v>92.693228</v>
      </c>
      <c r="M230" s="11">
        <v>10.70981</v>
      </c>
      <c r="N230" s="11">
        <v>194.193818</v>
      </c>
      <c r="O230" s="11">
        <v>319.915228</v>
      </c>
      <c r="P230" s="11">
        <v>13836.116106</v>
      </c>
      <c r="Q230" s="11">
        <v>114.698139</v>
      </c>
      <c r="R230" s="11">
        <v>13950.814245</v>
      </c>
      <c r="S230" s="15"/>
      <c r="T230" s="15"/>
      <c r="U230" s="15"/>
      <c r="V230" s="15"/>
      <c r="W230" s="15"/>
      <c r="X230" s="15"/>
      <c r="Y230" s="15"/>
      <c r="Z230" s="15"/>
    </row>
    <row r="231" ht="13.5" customHeight="1">
      <c r="A231" s="7">
        <v>2021.0</v>
      </c>
      <c r="B231" s="10" t="s">
        <v>29</v>
      </c>
      <c r="C231" s="11">
        <v>608.681016</v>
      </c>
      <c r="D231" s="11">
        <v>2962.627674</v>
      </c>
      <c r="E231" s="11">
        <v>3571.30869</v>
      </c>
      <c r="F231" s="11">
        <v>1502.036448</v>
      </c>
      <c r="G231" s="11">
        <v>2231.534737</v>
      </c>
      <c r="H231" s="11">
        <v>5633.560718</v>
      </c>
      <c r="I231" s="11">
        <v>295.70264</v>
      </c>
      <c r="J231" s="11">
        <v>14.61025</v>
      </c>
      <c r="K231" s="11">
        <v>51.569042</v>
      </c>
      <c r="L231" s="11">
        <v>90.913333</v>
      </c>
      <c r="M231" s="11">
        <v>3.81605</v>
      </c>
      <c r="N231" s="11">
        <v>114.7122</v>
      </c>
      <c r="O231" s="11">
        <v>295.630939</v>
      </c>
      <c r="P231" s="11">
        <v>13805.395047</v>
      </c>
      <c r="Q231" s="11">
        <v>109.252459</v>
      </c>
      <c r="R231" s="11">
        <v>13914.647506</v>
      </c>
      <c r="S231" s="15"/>
      <c r="T231" s="15"/>
      <c r="U231" s="15"/>
      <c r="V231" s="15"/>
      <c r="W231" s="15"/>
      <c r="X231" s="15"/>
      <c r="Y231" s="15"/>
      <c r="Z231" s="15"/>
    </row>
    <row r="232" ht="13.5" customHeight="1">
      <c r="A232" s="7">
        <v>2021.0</v>
      </c>
      <c r="B232" s="10" t="s">
        <v>30</v>
      </c>
      <c r="C232" s="11">
        <v>804.85234</v>
      </c>
      <c r="D232" s="11">
        <v>3703.287782</v>
      </c>
      <c r="E232" s="11">
        <v>4508.140122</v>
      </c>
      <c r="F232" s="11">
        <v>1816.52035</v>
      </c>
      <c r="G232" s="11">
        <v>2767.044898</v>
      </c>
      <c r="H232" s="11">
        <v>6645.981657</v>
      </c>
      <c r="I232" s="11">
        <v>399.673199</v>
      </c>
      <c r="J232" s="11">
        <v>18.278854</v>
      </c>
      <c r="K232" s="11">
        <v>57.456219</v>
      </c>
      <c r="L232" s="11">
        <v>109.361072</v>
      </c>
      <c r="M232" s="11">
        <v>13.61189</v>
      </c>
      <c r="N232" s="11">
        <v>143.464145</v>
      </c>
      <c r="O232" s="11">
        <v>311.495986</v>
      </c>
      <c r="P232" s="11">
        <v>16791.028392</v>
      </c>
      <c r="Q232" s="11">
        <v>102.16643</v>
      </c>
      <c r="R232" s="11">
        <v>16893.194822</v>
      </c>
      <c r="S232" s="15"/>
      <c r="T232" s="15"/>
      <c r="U232" s="15"/>
      <c r="V232" s="15"/>
      <c r="W232" s="15"/>
      <c r="X232" s="15"/>
      <c r="Y232" s="15"/>
      <c r="Z232" s="15"/>
    </row>
    <row r="233" ht="13.5" customHeight="1">
      <c r="A233" s="7">
        <v>2021.0</v>
      </c>
      <c r="B233" s="10" t="s">
        <v>31</v>
      </c>
      <c r="C233" s="11">
        <v>878.786664</v>
      </c>
      <c r="D233" s="11">
        <v>3979.368446</v>
      </c>
      <c r="E233" s="11">
        <v>4858.15511</v>
      </c>
      <c r="F233" s="11">
        <v>1812.24871</v>
      </c>
      <c r="G233" s="11">
        <v>2453.825215</v>
      </c>
      <c r="H233" s="11">
        <v>5895.444008</v>
      </c>
      <c r="I233" s="11">
        <v>374.885319</v>
      </c>
      <c r="J233" s="11">
        <v>16.678588</v>
      </c>
      <c r="K233" s="11">
        <v>30.23464</v>
      </c>
      <c r="L233" s="11">
        <v>105.42262</v>
      </c>
      <c r="M233" s="11">
        <v>29.13412</v>
      </c>
      <c r="N233" s="11">
        <v>148.571364</v>
      </c>
      <c r="O233" s="11">
        <v>304.964975</v>
      </c>
      <c r="P233" s="11">
        <v>16029.564669</v>
      </c>
      <c r="Q233" s="11">
        <v>109.486569</v>
      </c>
      <c r="R233" s="11">
        <v>16139.051238</v>
      </c>
      <c r="S233" s="15"/>
      <c r="T233" s="15"/>
      <c r="U233" s="15"/>
      <c r="V233" s="15"/>
      <c r="W233" s="15"/>
      <c r="X233" s="15"/>
      <c r="Y233" s="15"/>
      <c r="Z233" s="15"/>
    </row>
    <row r="234" ht="13.5" customHeight="1">
      <c r="A234" s="7">
        <v>2021.0</v>
      </c>
      <c r="B234" s="10" t="s">
        <v>32</v>
      </c>
      <c r="C234" s="11">
        <v>934.903698</v>
      </c>
      <c r="D234" s="11">
        <v>4384.805787</v>
      </c>
      <c r="E234" s="11">
        <v>5319.709485</v>
      </c>
      <c r="F234" s="11">
        <v>1866.004404</v>
      </c>
      <c r="G234" s="11">
        <v>2643.821836</v>
      </c>
      <c r="H234" s="11">
        <v>6396.04806</v>
      </c>
      <c r="I234" s="11">
        <v>336.176588</v>
      </c>
      <c r="J234" s="11">
        <v>17.431173</v>
      </c>
      <c r="K234" s="11">
        <v>22.336491</v>
      </c>
      <c r="L234" s="11">
        <v>114.085865</v>
      </c>
      <c r="M234" s="11">
        <v>6.264527</v>
      </c>
      <c r="N234" s="11">
        <v>113.686582</v>
      </c>
      <c r="O234" s="11">
        <v>309.374126</v>
      </c>
      <c r="P234" s="11">
        <v>17144.939137</v>
      </c>
      <c r="Q234" s="11">
        <v>109.066948</v>
      </c>
      <c r="R234" s="11">
        <v>17254.006085</v>
      </c>
      <c r="S234" s="15"/>
      <c r="T234" s="15"/>
      <c r="U234" s="15"/>
      <c r="V234" s="15"/>
      <c r="W234" s="15"/>
      <c r="X234" s="15"/>
      <c r="Y234" s="15"/>
      <c r="Z234" s="15"/>
    </row>
    <row r="235" ht="13.5" customHeight="1">
      <c r="A235" s="7">
        <v>2021.0</v>
      </c>
      <c r="B235" s="10" t="s">
        <v>33</v>
      </c>
      <c r="C235" s="11">
        <v>794.48781</v>
      </c>
      <c r="D235" s="11">
        <v>4451.551056</v>
      </c>
      <c r="E235" s="11">
        <v>5246.038866</v>
      </c>
      <c r="F235" s="11">
        <v>1886.28965</v>
      </c>
      <c r="G235" s="11">
        <v>2597.326117</v>
      </c>
      <c r="H235" s="11">
        <v>6228.371547</v>
      </c>
      <c r="I235" s="11">
        <v>332.70192</v>
      </c>
      <c r="J235" s="11">
        <v>19.081859</v>
      </c>
      <c r="K235" s="11">
        <v>35.674371</v>
      </c>
      <c r="L235" s="11">
        <v>111.008849</v>
      </c>
      <c r="M235" s="11">
        <v>10.45354</v>
      </c>
      <c r="N235" s="11">
        <v>96.655491</v>
      </c>
      <c r="O235" s="11">
        <v>305.818501</v>
      </c>
      <c r="P235" s="11">
        <v>16869.420711</v>
      </c>
      <c r="Q235" s="11">
        <v>105.27666</v>
      </c>
      <c r="R235" s="11">
        <v>16974.697371</v>
      </c>
      <c r="S235" s="15"/>
      <c r="T235" s="15"/>
      <c r="U235" s="15"/>
      <c r="V235" s="15"/>
      <c r="W235" s="15"/>
      <c r="X235" s="15"/>
      <c r="Y235" s="15"/>
      <c r="Z235" s="15"/>
    </row>
    <row r="236" ht="13.5" customHeight="1">
      <c r="A236" s="7">
        <v>2021.0</v>
      </c>
      <c r="B236" s="10" t="s">
        <v>34</v>
      </c>
      <c r="C236" s="11">
        <v>732.920053</v>
      </c>
      <c r="D236" s="11">
        <v>4357.36518</v>
      </c>
      <c r="E236" s="11">
        <v>5090.285233</v>
      </c>
      <c r="F236" s="11">
        <v>1842.085021</v>
      </c>
      <c r="G236" s="11">
        <v>2524.438794</v>
      </c>
      <c r="H236" s="11">
        <v>6044.640359</v>
      </c>
      <c r="I236" s="11">
        <v>324.827284</v>
      </c>
      <c r="J236" s="11">
        <v>15.84184</v>
      </c>
      <c r="K236" s="11">
        <v>38.21251</v>
      </c>
      <c r="L236" s="11">
        <v>107.013568</v>
      </c>
      <c r="M236" s="11">
        <v>4.4103</v>
      </c>
      <c r="N236" s="11">
        <v>101.631273</v>
      </c>
      <c r="O236" s="11">
        <v>314.642408</v>
      </c>
      <c r="P236" s="11">
        <v>16408.02859</v>
      </c>
      <c r="Q236" s="11">
        <v>98.610666</v>
      </c>
      <c r="R236" s="11">
        <v>16506.639256</v>
      </c>
      <c r="S236" s="15"/>
      <c r="T236" s="15"/>
      <c r="U236" s="15"/>
      <c r="V236" s="15"/>
      <c r="W236" s="15"/>
      <c r="X236" s="15"/>
      <c r="Y236" s="15"/>
      <c r="Z236" s="15"/>
    </row>
    <row r="237" ht="13.5" customHeight="1">
      <c r="A237" s="7">
        <v>2021.0</v>
      </c>
      <c r="B237" s="10" t="s">
        <v>35</v>
      </c>
      <c r="C237" s="11">
        <v>690.466917</v>
      </c>
      <c r="D237" s="11">
        <v>4355.520305</v>
      </c>
      <c r="E237" s="11">
        <v>5045.987222</v>
      </c>
      <c r="F237" s="11">
        <v>1782.231528</v>
      </c>
      <c r="G237" s="11">
        <v>2503.847314</v>
      </c>
      <c r="H237" s="11">
        <v>5899.265557</v>
      </c>
      <c r="I237" s="11">
        <v>320.570815</v>
      </c>
      <c r="J237" s="11">
        <v>17.334027</v>
      </c>
      <c r="K237" s="11">
        <v>44.743169</v>
      </c>
      <c r="L237" s="11">
        <v>108.224033</v>
      </c>
      <c r="M237" s="11">
        <v>5.10272</v>
      </c>
      <c r="N237" s="11">
        <v>130.584273</v>
      </c>
      <c r="O237" s="11">
        <v>325.60996</v>
      </c>
      <c r="P237" s="11">
        <v>16183.500618</v>
      </c>
      <c r="Q237" s="11">
        <v>99.686403</v>
      </c>
      <c r="R237" s="11">
        <v>16283.187021</v>
      </c>
      <c r="S237" s="15"/>
      <c r="T237" s="15"/>
      <c r="U237" s="15"/>
      <c r="V237" s="15"/>
      <c r="W237" s="15"/>
      <c r="X237" s="15"/>
      <c r="Y237" s="15"/>
      <c r="Z237" s="15"/>
    </row>
    <row r="238" ht="13.5" customHeight="1">
      <c r="A238" s="7">
        <v>2021.0</v>
      </c>
      <c r="B238" s="10" t="s">
        <v>36</v>
      </c>
      <c r="C238" s="11">
        <v>630.262513</v>
      </c>
      <c r="D238" s="11">
        <v>3941.833205</v>
      </c>
      <c r="E238" s="11">
        <v>4572.095718</v>
      </c>
      <c r="F238" s="11">
        <v>1698.745293</v>
      </c>
      <c r="G238" s="11">
        <v>2421.440985</v>
      </c>
      <c r="H238" s="11">
        <v>6057.759533</v>
      </c>
      <c r="I238" s="11">
        <v>308.041124</v>
      </c>
      <c r="J238" s="11">
        <v>16.690089</v>
      </c>
      <c r="K238" s="11">
        <v>15.64788</v>
      </c>
      <c r="L238" s="11">
        <v>103.348416</v>
      </c>
      <c r="M238" s="11">
        <v>5.50674</v>
      </c>
      <c r="N238" s="11">
        <v>132.012295</v>
      </c>
      <c r="O238" s="11">
        <v>310.876334</v>
      </c>
      <c r="P238" s="11">
        <v>15642.164407</v>
      </c>
      <c r="Q238" s="11">
        <v>105.090461</v>
      </c>
      <c r="R238" s="11">
        <v>15747.254868</v>
      </c>
      <c r="S238" s="15"/>
      <c r="T238" s="15"/>
      <c r="U238" s="15"/>
      <c r="V238" s="15"/>
      <c r="W238" s="15"/>
      <c r="X238" s="15"/>
      <c r="Y238" s="15"/>
      <c r="Z238" s="15"/>
    </row>
    <row r="239" ht="13.5" customHeight="1">
      <c r="A239" s="7">
        <v>2021.0</v>
      </c>
      <c r="B239" s="10" t="s">
        <v>37</v>
      </c>
      <c r="C239" s="11">
        <v>628.258668</v>
      </c>
      <c r="D239" s="11">
        <v>3949.929667</v>
      </c>
      <c r="E239" s="11">
        <v>4578.188335</v>
      </c>
      <c r="F239" s="11">
        <v>1742.146247</v>
      </c>
      <c r="G239" s="11">
        <v>2491.918999</v>
      </c>
      <c r="H239" s="11">
        <v>6371.919822</v>
      </c>
      <c r="I239" s="11">
        <v>345.79006</v>
      </c>
      <c r="J239" s="11">
        <v>17.269773</v>
      </c>
      <c r="K239" s="11">
        <v>12.265373</v>
      </c>
      <c r="L239" s="11">
        <v>105.961757</v>
      </c>
      <c r="M239" s="11">
        <v>24.49269</v>
      </c>
      <c r="N239" s="11">
        <v>154.273436</v>
      </c>
      <c r="O239" s="11">
        <v>332.218763</v>
      </c>
      <c r="P239" s="11">
        <v>16176.445255</v>
      </c>
      <c r="Q239" s="11">
        <v>109.401193</v>
      </c>
      <c r="R239" s="11">
        <v>16285.846448</v>
      </c>
      <c r="S239" s="15"/>
      <c r="T239" s="15"/>
      <c r="U239" s="15"/>
      <c r="V239" s="15"/>
      <c r="W239" s="15"/>
      <c r="X239" s="15"/>
      <c r="Y239" s="15"/>
      <c r="Z239" s="15"/>
    </row>
    <row r="240" ht="13.5" customHeight="1">
      <c r="A240" s="7">
        <v>2021.0</v>
      </c>
      <c r="B240" s="10" t="s">
        <v>38</v>
      </c>
      <c r="C240" s="11">
        <v>578.731096</v>
      </c>
      <c r="D240" s="11">
        <v>3668.979336</v>
      </c>
      <c r="E240" s="11">
        <v>4247.710432</v>
      </c>
      <c r="F240" s="11">
        <v>1687.212054</v>
      </c>
      <c r="G240" s="11">
        <v>2480.822054</v>
      </c>
      <c r="H240" s="11">
        <v>6309.641416</v>
      </c>
      <c r="I240" s="11">
        <v>346.456791</v>
      </c>
      <c r="J240" s="11">
        <v>16.794601</v>
      </c>
      <c r="K240" s="11">
        <v>9.590642</v>
      </c>
      <c r="L240" s="11">
        <v>102.272409</v>
      </c>
      <c r="M240" s="11">
        <v>20.5371</v>
      </c>
      <c r="N240" s="11">
        <v>128.289345</v>
      </c>
      <c r="O240" s="11">
        <v>328.105236</v>
      </c>
      <c r="P240" s="11">
        <v>15677.43208</v>
      </c>
      <c r="Q240" s="11">
        <v>91.917749</v>
      </c>
      <c r="R240" s="11">
        <v>15769.349829</v>
      </c>
      <c r="S240" s="15"/>
      <c r="T240" s="15"/>
      <c r="U240" s="15"/>
      <c r="V240" s="15"/>
      <c r="W240" s="15"/>
      <c r="X240" s="15"/>
      <c r="Y240" s="15"/>
      <c r="Z240" s="15"/>
    </row>
    <row r="241" ht="13.5" customHeight="1">
      <c r="A241" s="7">
        <v>2021.0</v>
      </c>
      <c r="B241" s="10" t="s">
        <v>39</v>
      </c>
      <c r="C241" s="11">
        <v>548.912913</v>
      </c>
      <c r="D241" s="11">
        <v>3222.303847</v>
      </c>
      <c r="E241" s="11">
        <v>3771.21676</v>
      </c>
      <c r="F241" s="11">
        <v>1597.00054</v>
      </c>
      <c r="G241" s="11">
        <v>2309.132533</v>
      </c>
      <c r="H241" s="11">
        <v>5961.50393</v>
      </c>
      <c r="I241" s="11">
        <v>355.853487</v>
      </c>
      <c r="J241" s="11">
        <v>16.075666</v>
      </c>
      <c r="K241" s="11">
        <v>27.122337</v>
      </c>
      <c r="L241" s="11">
        <v>98.498925</v>
      </c>
      <c r="M241" s="11">
        <v>19.39393</v>
      </c>
      <c r="N241" s="11">
        <v>176.742091</v>
      </c>
      <c r="O241" s="11">
        <v>335.13546</v>
      </c>
      <c r="P241" s="11">
        <v>14667.675659</v>
      </c>
      <c r="Q241" s="11">
        <v>81.693537</v>
      </c>
      <c r="R241" s="11">
        <v>14749.369196</v>
      </c>
      <c r="S241" s="15"/>
      <c r="T241" s="15"/>
      <c r="U241" s="15"/>
      <c r="V241" s="15"/>
      <c r="W241" s="15"/>
      <c r="X241" s="15"/>
      <c r="Y241" s="15"/>
      <c r="Z241" s="15"/>
    </row>
    <row r="242" ht="13.5" customHeight="1">
      <c r="A242" s="7">
        <v>2022.0</v>
      </c>
      <c r="B242" s="10" t="s">
        <v>28</v>
      </c>
      <c r="C242" s="11">
        <v>584.878711</v>
      </c>
      <c r="D242" s="11">
        <v>3427.605064</v>
      </c>
      <c r="E242" s="11">
        <v>4012.483775</v>
      </c>
      <c r="F242" s="11">
        <v>1652.715777</v>
      </c>
      <c r="G242" s="11">
        <v>2367.817565</v>
      </c>
      <c r="H242" s="11">
        <v>6098.431855</v>
      </c>
      <c r="I242" s="11">
        <v>375.80693</v>
      </c>
      <c r="J242" s="11">
        <v>17.173261</v>
      </c>
      <c r="K242" s="11">
        <v>51.73375</v>
      </c>
      <c r="L242" s="11">
        <v>97.778844</v>
      </c>
      <c r="M242" s="11">
        <v>14.27803</v>
      </c>
      <c r="N242" s="11">
        <v>136.628927</v>
      </c>
      <c r="O242" s="11">
        <v>340.778024</v>
      </c>
      <c r="P242" s="11">
        <v>15165.626738</v>
      </c>
      <c r="Q242" s="11">
        <v>99.777835</v>
      </c>
      <c r="R242" s="11">
        <v>15265.404573</v>
      </c>
      <c r="S242" s="15"/>
      <c r="T242" s="15"/>
      <c r="U242" s="15"/>
      <c r="V242" s="15"/>
      <c r="W242" s="15"/>
      <c r="X242" s="15"/>
      <c r="Y242" s="15"/>
      <c r="Z242" s="15"/>
    </row>
    <row r="243" ht="13.5" customHeight="1">
      <c r="A243" s="7">
        <v>2022.0</v>
      </c>
      <c r="B243" s="10" t="s">
        <v>29</v>
      </c>
      <c r="C243" s="11">
        <v>595.134668</v>
      </c>
      <c r="D243" s="11">
        <v>3349.810938</v>
      </c>
      <c r="E243" s="11">
        <v>3944.945606</v>
      </c>
      <c r="F243" s="11">
        <v>1605.147451</v>
      </c>
      <c r="G243" s="11">
        <v>2286.669875</v>
      </c>
      <c r="H243" s="11">
        <v>5892.635701</v>
      </c>
      <c r="I243" s="11">
        <v>353.105713</v>
      </c>
      <c r="J243" s="11">
        <v>16.091951</v>
      </c>
      <c r="K243" s="11">
        <v>44.431218</v>
      </c>
      <c r="L243" s="11">
        <v>96.500946</v>
      </c>
      <c r="M243" s="11">
        <v>18.00236</v>
      </c>
      <c r="N243" s="11">
        <v>130.747691</v>
      </c>
      <c r="O243" s="11">
        <v>307.986052</v>
      </c>
      <c r="P243" s="11">
        <v>14696.264564</v>
      </c>
      <c r="Q243" s="11">
        <v>89.25146498999999</v>
      </c>
      <c r="R243" s="11">
        <v>14785.51602899</v>
      </c>
      <c r="S243" s="15"/>
      <c r="T243" s="15"/>
      <c r="U243" s="15"/>
      <c r="V243" s="15"/>
      <c r="W243" s="15"/>
      <c r="X243" s="15"/>
      <c r="Y243" s="15"/>
      <c r="Z243" s="15"/>
    </row>
    <row r="244" ht="13.5" customHeight="1">
      <c r="A244" s="7">
        <v>2022.0</v>
      </c>
      <c r="B244" s="10" t="s">
        <v>30</v>
      </c>
      <c r="C244" s="11">
        <v>765.017232</v>
      </c>
      <c r="D244" s="11">
        <v>3943.953038</v>
      </c>
      <c r="E244" s="11">
        <v>4708.97027</v>
      </c>
      <c r="F244" s="11">
        <v>1833.368454</v>
      </c>
      <c r="G244" s="11">
        <v>2732.489776</v>
      </c>
      <c r="H244" s="11">
        <v>6835.988212</v>
      </c>
      <c r="I244" s="11">
        <v>449.858835</v>
      </c>
      <c r="J244" s="11">
        <v>19.089715</v>
      </c>
      <c r="K244" s="11">
        <v>46.146668</v>
      </c>
      <c r="L244" s="11">
        <v>110.44125</v>
      </c>
      <c r="M244" s="11">
        <v>41.39908</v>
      </c>
      <c r="N244" s="11">
        <v>151.301655</v>
      </c>
      <c r="O244" s="11">
        <v>332.635592</v>
      </c>
      <c r="P244" s="11">
        <v>17261.689507</v>
      </c>
      <c r="Q244" s="11">
        <v>103.023139</v>
      </c>
      <c r="R244" s="11">
        <v>17364.712646</v>
      </c>
      <c r="S244" s="15"/>
      <c r="T244" s="15"/>
      <c r="U244" s="15"/>
      <c r="V244" s="15"/>
      <c r="W244" s="15"/>
      <c r="X244" s="15"/>
      <c r="Y244" s="15"/>
      <c r="Z244" s="15"/>
    </row>
    <row r="245" ht="13.5" customHeight="1">
      <c r="A245" s="7">
        <v>2022.0</v>
      </c>
      <c r="B245" s="10" t="s">
        <v>31</v>
      </c>
      <c r="C245" s="11">
        <v>790.225927</v>
      </c>
      <c r="D245" s="11">
        <v>4092.191432</v>
      </c>
      <c r="E245" s="11">
        <v>4882.417359</v>
      </c>
      <c r="F245" s="11">
        <v>1817.723581</v>
      </c>
      <c r="G245" s="11">
        <v>2485.167353</v>
      </c>
      <c r="H245" s="11">
        <v>6101.504559</v>
      </c>
      <c r="I245" s="11">
        <v>450.756366</v>
      </c>
      <c r="J245" s="11">
        <v>17.89456</v>
      </c>
      <c r="K245" s="11">
        <v>33.851893</v>
      </c>
      <c r="L245" s="11">
        <v>105.869153</v>
      </c>
      <c r="M245" s="11">
        <v>89.8795</v>
      </c>
      <c r="N245" s="11">
        <v>179.442309</v>
      </c>
      <c r="O245" s="11">
        <v>321.568435</v>
      </c>
      <c r="P245" s="11">
        <v>16486.075068</v>
      </c>
      <c r="Q245" s="11">
        <v>111.5187</v>
      </c>
      <c r="R245" s="11">
        <v>16597.593768</v>
      </c>
      <c r="S245" s="15"/>
      <c r="T245" s="15"/>
      <c r="U245" s="15"/>
      <c r="V245" s="15"/>
      <c r="W245" s="15"/>
      <c r="X245" s="15"/>
      <c r="Y245" s="15"/>
      <c r="Z245" s="15"/>
    </row>
    <row r="246" ht="13.5" customHeight="1">
      <c r="A246" s="7">
        <v>2022.0</v>
      </c>
      <c r="B246" s="10" t="s">
        <v>32</v>
      </c>
      <c r="C246" s="11">
        <v>817.941076</v>
      </c>
      <c r="D246" s="11">
        <v>4193.792662</v>
      </c>
      <c r="E246" s="11">
        <v>5011.733738</v>
      </c>
      <c r="F246" s="11">
        <v>1891.562539</v>
      </c>
      <c r="G246" s="11">
        <v>2696.789989</v>
      </c>
      <c r="H246" s="11">
        <v>6659.232369</v>
      </c>
      <c r="I246" s="11">
        <v>446.974613</v>
      </c>
      <c r="J246" s="11">
        <v>18.36734</v>
      </c>
      <c r="K246" s="11">
        <v>17.061303</v>
      </c>
      <c r="L246" s="11">
        <v>112.444708</v>
      </c>
      <c r="M246" s="11">
        <v>62.64788</v>
      </c>
      <c r="N246" s="11">
        <v>163.915491</v>
      </c>
      <c r="O246" s="11">
        <v>331.038929</v>
      </c>
      <c r="P246" s="11">
        <v>17411.768899</v>
      </c>
      <c r="Q246" s="11">
        <v>133.921263</v>
      </c>
      <c r="R246" s="11">
        <v>17545.690162</v>
      </c>
      <c r="S246" s="15"/>
      <c r="T246" s="15"/>
      <c r="U246" s="15"/>
      <c r="V246" s="15"/>
      <c r="W246" s="15"/>
      <c r="X246" s="15"/>
      <c r="Y246" s="15"/>
      <c r="Z246" s="15"/>
    </row>
    <row r="247" ht="13.5" customHeight="1">
      <c r="A247" s="7">
        <v>2022.0</v>
      </c>
      <c r="B247" s="10" t="s">
        <v>33</v>
      </c>
      <c r="C247" s="11">
        <v>710.50844</v>
      </c>
      <c r="D247" s="11">
        <v>4190.66915</v>
      </c>
      <c r="E247" s="11">
        <v>4901.17759</v>
      </c>
      <c r="F247" s="11">
        <v>1915.400684</v>
      </c>
      <c r="G247" s="11">
        <v>2743.821186</v>
      </c>
      <c r="H247" s="11">
        <v>6450.700513</v>
      </c>
      <c r="I247" s="11">
        <v>450.446943</v>
      </c>
      <c r="J247" s="11">
        <v>18.880377</v>
      </c>
      <c r="K247" s="11">
        <v>28.217355</v>
      </c>
      <c r="L247" s="11">
        <v>113.410497</v>
      </c>
      <c r="M247" s="11">
        <v>72.58082</v>
      </c>
      <c r="N247" s="11">
        <v>175.139582</v>
      </c>
      <c r="O247" s="11">
        <v>326.840318</v>
      </c>
      <c r="P247" s="11">
        <v>17196.615865</v>
      </c>
      <c r="Q247" s="11">
        <v>103.463192</v>
      </c>
      <c r="R247" s="11">
        <v>17300.079057</v>
      </c>
      <c r="S247" s="15"/>
      <c r="T247" s="15"/>
      <c r="U247" s="15"/>
      <c r="V247" s="15"/>
      <c r="W247" s="15"/>
      <c r="X247" s="15"/>
      <c r="Y247" s="15"/>
      <c r="Z247" s="15"/>
    </row>
    <row r="248" ht="13.5" customHeight="1">
      <c r="A248" s="7">
        <v>2022.0</v>
      </c>
      <c r="B248" s="10" t="s">
        <v>34</v>
      </c>
      <c r="C248" s="11">
        <v>701.447899</v>
      </c>
      <c r="D248" s="11">
        <v>4131.289887</v>
      </c>
      <c r="E248" s="11">
        <v>4832.737786</v>
      </c>
      <c r="F248" s="11">
        <v>1910.882661</v>
      </c>
      <c r="G248" s="11">
        <v>2720.958871</v>
      </c>
      <c r="H248" s="11">
        <v>6501.726995</v>
      </c>
      <c r="I248" s="11">
        <v>477.889927</v>
      </c>
      <c r="J248" s="11">
        <v>18.77986</v>
      </c>
      <c r="K248" s="11">
        <v>29.637428</v>
      </c>
      <c r="L248" s="11">
        <v>115.177683</v>
      </c>
      <c r="M248" s="11">
        <v>70.90822</v>
      </c>
      <c r="N248" s="11">
        <v>192.100255</v>
      </c>
      <c r="O248" s="11">
        <v>336.692683</v>
      </c>
      <c r="P248" s="11">
        <v>17207.492369</v>
      </c>
      <c r="Q248" s="11">
        <v>121.753536</v>
      </c>
      <c r="R248" s="11">
        <v>17329.245905</v>
      </c>
      <c r="S248" s="15"/>
      <c r="T248" s="15"/>
      <c r="U248" s="15"/>
      <c r="V248" s="15"/>
      <c r="W248" s="15"/>
      <c r="X248" s="15"/>
      <c r="Y248" s="15"/>
      <c r="Z248" s="15"/>
    </row>
    <row r="249" ht="13.5" customHeight="1">
      <c r="A249" s="7">
        <v>2022.0</v>
      </c>
      <c r="B249" s="10" t="s">
        <v>35</v>
      </c>
      <c r="C249" s="11">
        <v>660.588169</v>
      </c>
      <c r="D249" s="11">
        <v>4046.489189</v>
      </c>
      <c r="E249" s="11">
        <v>4707.077358</v>
      </c>
      <c r="F249" s="11">
        <v>1895.715467</v>
      </c>
      <c r="G249" s="11">
        <v>2733.017564</v>
      </c>
      <c r="H249" s="11">
        <v>6611.559187</v>
      </c>
      <c r="I249" s="11">
        <v>478.861421</v>
      </c>
      <c r="J249" s="11">
        <v>18.787607</v>
      </c>
      <c r="K249" s="11">
        <v>15.921114</v>
      </c>
      <c r="L249" s="11">
        <v>115.052614</v>
      </c>
      <c r="M249" s="11">
        <v>70.9479</v>
      </c>
      <c r="N249" s="11">
        <v>174.509</v>
      </c>
      <c r="O249" s="11">
        <v>347.039073</v>
      </c>
      <c r="P249" s="11">
        <v>17168.488305</v>
      </c>
      <c r="Q249" s="11">
        <v>107.279281</v>
      </c>
      <c r="R249" s="11">
        <v>17275.767586</v>
      </c>
      <c r="S249" s="15"/>
      <c r="T249" s="15"/>
      <c r="U249" s="15"/>
      <c r="V249" s="15"/>
      <c r="W249" s="15"/>
      <c r="X249" s="15"/>
      <c r="Y249" s="15"/>
      <c r="Z249" s="15"/>
    </row>
    <row r="250" ht="13.5" customHeight="1">
      <c r="A250" s="7">
        <v>2022.0</v>
      </c>
      <c r="B250" s="10" t="s">
        <v>36</v>
      </c>
      <c r="C250" s="11">
        <v>626.284259</v>
      </c>
      <c r="D250" s="11">
        <v>3794.284059</v>
      </c>
      <c r="E250" s="11">
        <v>4420.568318</v>
      </c>
      <c r="F250" s="11">
        <v>1837.943332</v>
      </c>
      <c r="G250" s="11">
        <v>2642.314693</v>
      </c>
      <c r="H250" s="11">
        <v>6415.65849</v>
      </c>
      <c r="I250" s="11">
        <v>444.746577</v>
      </c>
      <c r="J250" s="11">
        <v>18.380863</v>
      </c>
      <c r="K250" s="11">
        <v>15.026822</v>
      </c>
      <c r="L250" s="11">
        <v>109.434699</v>
      </c>
      <c r="M250" s="11">
        <v>40.25006</v>
      </c>
      <c r="N250" s="11">
        <v>127.803655</v>
      </c>
      <c r="O250" s="11">
        <v>335.685804</v>
      </c>
      <c r="P250" s="11">
        <v>16407.813313</v>
      </c>
      <c r="Q250" s="11">
        <v>99.933973</v>
      </c>
      <c r="R250" s="11">
        <v>16507.747286</v>
      </c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7">
        <v>2022.0</v>
      </c>
      <c r="B251" s="10" t="s">
        <v>37</v>
      </c>
      <c r="C251" s="11">
        <v>605.029515</v>
      </c>
      <c r="D251" s="11">
        <v>3579.330199</v>
      </c>
      <c r="E251" s="11">
        <v>4184.359714</v>
      </c>
      <c r="F251" s="11">
        <v>1766.320564</v>
      </c>
      <c r="G251" s="11">
        <v>2516.194498</v>
      </c>
      <c r="H251" s="11">
        <v>6316.440003</v>
      </c>
      <c r="I251" s="11">
        <v>451.569439</v>
      </c>
      <c r="J251" s="11">
        <v>17.717923</v>
      </c>
      <c r="K251" s="11">
        <v>13.933824</v>
      </c>
      <c r="L251" s="11">
        <v>107.430182</v>
      </c>
      <c r="M251" s="11">
        <v>49.55161</v>
      </c>
      <c r="N251" s="11">
        <v>145.618891</v>
      </c>
      <c r="O251" s="11">
        <v>362.19917</v>
      </c>
      <c r="P251" s="11">
        <v>15931.335818</v>
      </c>
      <c r="Q251" s="11">
        <v>100.884911</v>
      </c>
      <c r="R251" s="11">
        <v>16032.220729</v>
      </c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7">
        <v>2022.0</v>
      </c>
      <c r="B252" s="10" t="s">
        <v>38</v>
      </c>
      <c r="C252" s="11">
        <v>585.534702</v>
      </c>
      <c r="D252" s="11">
        <v>3567.765523</v>
      </c>
      <c r="E252" s="11">
        <v>4153.300225</v>
      </c>
      <c r="F252" s="11">
        <v>1759.264545</v>
      </c>
      <c r="G252" s="11">
        <v>2572.23967</v>
      </c>
      <c r="H252" s="11">
        <v>6306.21643</v>
      </c>
      <c r="I252" s="11">
        <v>461.160728</v>
      </c>
      <c r="J252" s="11">
        <v>17.617479</v>
      </c>
      <c r="K252" s="11">
        <v>13.782553</v>
      </c>
      <c r="L252" s="11">
        <v>106.762922</v>
      </c>
      <c r="M252" s="11">
        <v>82.74623</v>
      </c>
      <c r="N252" s="11">
        <v>137.663</v>
      </c>
      <c r="O252" s="11">
        <v>358.533723</v>
      </c>
      <c r="P252" s="11">
        <v>15969.287505</v>
      </c>
      <c r="Q252" s="11">
        <v>92.15989</v>
      </c>
      <c r="R252" s="11">
        <v>16061.447395</v>
      </c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7">
        <v>2022.0</v>
      </c>
      <c r="B253" s="10" t="s">
        <v>39</v>
      </c>
      <c r="C253" s="11">
        <v>604.410599</v>
      </c>
      <c r="D253" s="11">
        <v>3383.191277</v>
      </c>
      <c r="E253" s="11">
        <v>3987.601876</v>
      </c>
      <c r="F253" s="11">
        <v>1719.966766</v>
      </c>
      <c r="G253" s="11">
        <v>2397.716986</v>
      </c>
      <c r="H253" s="11">
        <v>5817.911096</v>
      </c>
      <c r="I253" s="11">
        <v>455.15613</v>
      </c>
      <c r="J253" s="11">
        <v>17.004908</v>
      </c>
      <c r="K253" s="11">
        <v>25.54008</v>
      </c>
      <c r="L253" s="11">
        <v>106.330464</v>
      </c>
      <c r="M253" s="11">
        <v>66.03921</v>
      </c>
      <c r="N253" s="11">
        <v>143.009109</v>
      </c>
      <c r="O253" s="11">
        <v>366.61819</v>
      </c>
      <c r="P253" s="11">
        <v>15102.894815</v>
      </c>
      <c r="Q253" s="11">
        <v>88.17738</v>
      </c>
      <c r="R253" s="11">
        <v>15191.072195</v>
      </c>
      <c r="S253" s="15"/>
      <c r="T253" s="15"/>
      <c r="U253" s="15"/>
      <c r="V253" s="15"/>
      <c r="W253" s="15"/>
      <c r="X253" s="15"/>
      <c r="Y253" s="15"/>
      <c r="Z253" s="15"/>
    </row>
    <row r="254" ht="13.5" customHeight="1">
      <c r="A254" s="7">
        <v>2023.0</v>
      </c>
      <c r="B254" s="10" t="s">
        <v>28</v>
      </c>
      <c r="C254" s="11">
        <v>580.346749</v>
      </c>
      <c r="D254" s="11">
        <v>3058.035844</v>
      </c>
      <c r="E254" s="11">
        <v>3638.382593</v>
      </c>
      <c r="F254" s="11">
        <v>1620.012487</v>
      </c>
      <c r="G254" s="11">
        <v>2335.762978</v>
      </c>
      <c r="H254" s="11">
        <v>5848.910373</v>
      </c>
      <c r="I254" s="11">
        <v>450.11137</v>
      </c>
      <c r="J254" s="11">
        <v>16.354822</v>
      </c>
      <c r="K254" s="11">
        <v>52.853539</v>
      </c>
      <c r="L254" s="11">
        <v>100.069125</v>
      </c>
      <c r="M254" s="11">
        <v>30.69751</v>
      </c>
      <c r="N254" s="11">
        <v>141.544255</v>
      </c>
      <c r="O254" s="11">
        <v>357.629943</v>
      </c>
      <c r="P254" s="11">
        <v>14592.328995</v>
      </c>
      <c r="Q254" s="11">
        <v>87.113043</v>
      </c>
      <c r="R254" s="11">
        <v>14679.442038</v>
      </c>
      <c r="S254" s="15"/>
      <c r="T254" s="15"/>
      <c r="U254" s="15"/>
      <c r="V254" s="15"/>
      <c r="W254" s="15"/>
      <c r="X254" s="15"/>
      <c r="Y254" s="15"/>
      <c r="Z254" s="15"/>
    </row>
    <row r="255" ht="13.5" customHeight="1">
      <c r="A255" s="7">
        <v>2023.0</v>
      </c>
      <c r="B255" s="10" t="s">
        <v>29</v>
      </c>
      <c r="C255" s="11">
        <v>581.626212</v>
      </c>
      <c r="D255" s="11">
        <v>3128.690046</v>
      </c>
      <c r="E255" s="11">
        <v>3710.316258</v>
      </c>
      <c r="F255" s="11">
        <v>1619.875598</v>
      </c>
      <c r="G255" s="11">
        <v>2378.251827</v>
      </c>
      <c r="H255" s="11">
        <v>5823.22137</v>
      </c>
      <c r="I255" s="11">
        <v>458.042783</v>
      </c>
      <c r="J255" s="11">
        <v>16.148578</v>
      </c>
      <c r="K255" s="11">
        <v>56.091081</v>
      </c>
      <c r="L255" s="11">
        <v>100.298122</v>
      </c>
      <c r="M255" s="11">
        <v>42.97992</v>
      </c>
      <c r="N255" s="11">
        <v>142.724309</v>
      </c>
      <c r="O255" s="11">
        <v>325.18052</v>
      </c>
      <c r="P255" s="11">
        <v>14673.130366</v>
      </c>
      <c r="Q255" s="11">
        <v>84.547103</v>
      </c>
      <c r="R255" s="11">
        <v>14757.677469</v>
      </c>
      <c r="S255" s="15"/>
      <c r="T255" s="15"/>
      <c r="U255" s="15"/>
      <c r="V255" s="15"/>
      <c r="W255" s="15"/>
      <c r="X255" s="15"/>
      <c r="Y255" s="15"/>
      <c r="Z255" s="15"/>
    </row>
    <row r="256" ht="13.5" customHeight="1">
      <c r="A256" s="7">
        <v>2023.0</v>
      </c>
      <c r="B256" s="10" t="s">
        <v>30</v>
      </c>
      <c r="C256" s="11">
        <v>710.826346</v>
      </c>
      <c r="D256" s="11">
        <v>3727.576039</v>
      </c>
      <c r="E256" s="11">
        <v>4438.402385</v>
      </c>
      <c r="F256" s="11">
        <v>1842.344388</v>
      </c>
      <c r="G256" s="11">
        <v>2743.013391</v>
      </c>
      <c r="H256" s="11">
        <v>6590.691462</v>
      </c>
      <c r="I256" s="11">
        <v>551.753912</v>
      </c>
      <c r="J256" s="11">
        <v>19.215026</v>
      </c>
      <c r="K256" s="11">
        <v>67.421748</v>
      </c>
      <c r="L256" s="11">
        <v>115.150338</v>
      </c>
      <c r="M256" s="11">
        <v>60.62704</v>
      </c>
      <c r="N256" s="11">
        <v>147.947091</v>
      </c>
      <c r="O256" s="11">
        <v>352.037777</v>
      </c>
      <c r="P256" s="11">
        <v>16928.604558</v>
      </c>
      <c r="Q256" s="11">
        <v>94.739739</v>
      </c>
      <c r="R256" s="11">
        <v>17023.344297</v>
      </c>
      <c r="S256" s="15"/>
      <c r="T256" s="15"/>
      <c r="U256" s="15"/>
      <c r="V256" s="15"/>
      <c r="W256" s="15"/>
      <c r="X256" s="15"/>
      <c r="Y256" s="15"/>
      <c r="Z256" s="15"/>
    </row>
    <row r="257" ht="13.5" customHeight="1">
      <c r="A257" s="7">
        <v>2023.0</v>
      </c>
      <c r="B257" s="10" t="s">
        <v>31</v>
      </c>
      <c r="C257" s="11">
        <v>933.975842</v>
      </c>
      <c r="D257" s="11">
        <v>4762.80925</v>
      </c>
      <c r="E257" s="11">
        <v>5696.785092</v>
      </c>
      <c r="F257" s="11">
        <v>2056.022771</v>
      </c>
      <c r="G257" s="11">
        <v>2711.208603</v>
      </c>
      <c r="H257" s="11">
        <v>5940.138967</v>
      </c>
      <c r="I257" s="11">
        <v>597.596885</v>
      </c>
      <c r="J257" s="11">
        <v>20.017665</v>
      </c>
      <c r="K257" s="11">
        <v>55.178811</v>
      </c>
      <c r="L257" s="11">
        <v>123.294285</v>
      </c>
      <c r="M257" s="11">
        <v>52.01991</v>
      </c>
      <c r="N257" s="11">
        <v>120.582145</v>
      </c>
      <c r="O257" s="11">
        <v>343.391453</v>
      </c>
      <c r="P257" s="11">
        <v>17716.236587</v>
      </c>
      <c r="Q257" s="11">
        <v>109.865111</v>
      </c>
      <c r="R257" s="11">
        <v>17826.101698</v>
      </c>
      <c r="S257" s="15"/>
      <c r="T257" s="15"/>
      <c r="U257" s="15"/>
      <c r="V257" s="15"/>
      <c r="W257" s="15"/>
      <c r="X257" s="15"/>
      <c r="Y257" s="15"/>
      <c r="Z257" s="15"/>
    </row>
    <row r="258" ht="13.5" customHeight="1">
      <c r="A258" s="7">
        <v>2023.0</v>
      </c>
      <c r="B258" s="10" t="s">
        <v>32</v>
      </c>
      <c r="C258" s="11">
        <v>953.768635</v>
      </c>
      <c r="D258" s="11">
        <v>4995.565255</v>
      </c>
      <c r="E258" s="11">
        <v>5949.33389</v>
      </c>
      <c r="F258" s="11">
        <v>2138.788429</v>
      </c>
      <c r="G258" s="11">
        <v>2971.367003</v>
      </c>
      <c r="H258" s="11">
        <v>6541.8813</v>
      </c>
      <c r="I258" s="11">
        <v>592.367478</v>
      </c>
      <c r="J258" s="11">
        <v>20.571902</v>
      </c>
      <c r="K258" s="11">
        <v>34.088781</v>
      </c>
      <c r="L258" s="11">
        <v>131.637813</v>
      </c>
      <c r="M258" s="11">
        <v>11.95266</v>
      </c>
      <c r="N258" s="11">
        <v>129.497673</v>
      </c>
      <c r="O258" s="11">
        <v>354.49335</v>
      </c>
      <c r="P258" s="11">
        <v>18875.980279</v>
      </c>
      <c r="Q258" s="11">
        <v>99.475811</v>
      </c>
      <c r="R258" s="11">
        <v>18975.45609</v>
      </c>
      <c r="S258" s="15"/>
      <c r="T258" s="15"/>
      <c r="U258" s="15"/>
      <c r="V258" s="15"/>
      <c r="W258" s="15"/>
      <c r="X258" s="15"/>
      <c r="Y258" s="15"/>
      <c r="Z258" s="15"/>
    </row>
    <row r="259" ht="13.5" customHeight="1">
      <c r="A259" s="7">
        <v>2023.0</v>
      </c>
      <c r="B259" s="10" t="s">
        <v>33</v>
      </c>
      <c r="C259" s="11">
        <v>800.570964</v>
      </c>
      <c r="D259" s="11">
        <v>4548.113488</v>
      </c>
      <c r="E259" s="11">
        <v>5348.684452</v>
      </c>
      <c r="F259" s="11">
        <v>2018.887731</v>
      </c>
      <c r="G259" s="11">
        <v>2839.570217</v>
      </c>
      <c r="H259" s="11">
        <v>6262.919342</v>
      </c>
      <c r="I259" s="11">
        <v>545.218652</v>
      </c>
      <c r="J259" s="11">
        <v>19.899332</v>
      </c>
      <c r="K259" s="11">
        <v>35.636567</v>
      </c>
      <c r="L259" s="11">
        <v>125.654702</v>
      </c>
      <c r="M259" s="11">
        <v>17.10764</v>
      </c>
      <c r="N259" s="11">
        <v>123.564291</v>
      </c>
      <c r="O259" s="11">
        <v>347.042397</v>
      </c>
      <c r="P259" s="11">
        <v>17684.185323</v>
      </c>
      <c r="Q259" s="11">
        <v>96.38285</v>
      </c>
      <c r="R259" s="11">
        <v>17780.568173</v>
      </c>
      <c r="S259" s="15"/>
      <c r="T259" s="15"/>
      <c r="U259" s="15"/>
      <c r="V259" s="15"/>
      <c r="W259" s="15"/>
      <c r="X259" s="15"/>
      <c r="Y259" s="15"/>
      <c r="Z259" s="15"/>
    </row>
    <row r="260" ht="13.5" customHeight="1">
      <c r="A260" s="7">
        <v>2023.0</v>
      </c>
      <c r="B260" s="10" t="s">
        <v>34</v>
      </c>
      <c r="C260" s="11">
        <v>672.725639</v>
      </c>
      <c r="D260" s="11">
        <v>4575.223212</v>
      </c>
      <c r="E260" s="11">
        <v>5247.948851</v>
      </c>
      <c r="F260" s="11">
        <v>2018.429025</v>
      </c>
      <c r="G260" s="11">
        <v>2834.826199</v>
      </c>
      <c r="H260" s="11">
        <v>6379.032025</v>
      </c>
      <c r="I260" s="11">
        <v>571.893886</v>
      </c>
      <c r="J260" s="11">
        <v>20.078244</v>
      </c>
      <c r="K260" s="11">
        <v>42.700523</v>
      </c>
      <c r="L260" s="11">
        <v>127.621311</v>
      </c>
      <c r="M260" s="11">
        <v>26.22417</v>
      </c>
      <c r="N260" s="11">
        <v>171.931345</v>
      </c>
      <c r="O260" s="11">
        <v>357.795646</v>
      </c>
      <c r="P260" s="11">
        <v>17798.481225</v>
      </c>
      <c r="Q260" s="11">
        <v>103.857099</v>
      </c>
      <c r="R260" s="11">
        <v>17902.338324</v>
      </c>
      <c r="S260" s="15"/>
      <c r="T260" s="15"/>
      <c r="U260" s="15"/>
      <c r="V260" s="15"/>
      <c r="W260" s="15"/>
      <c r="X260" s="15"/>
      <c r="Y260" s="15"/>
      <c r="Z260" s="15"/>
    </row>
    <row r="261" ht="13.5" customHeight="1">
      <c r="A261" s="7">
        <v>2023.0</v>
      </c>
      <c r="B261" s="10" t="s">
        <v>35</v>
      </c>
      <c r="C261" s="11">
        <v>635.399241</v>
      </c>
      <c r="D261" s="11">
        <v>4511.856676</v>
      </c>
      <c r="E261" s="11">
        <v>5147.255917</v>
      </c>
      <c r="F261" s="11">
        <v>1983.177509</v>
      </c>
      <c r="G261" s="11">
        <v>2837.517721</v>
      </c>
      <c r="H261" s="11">
        <v>6445.883124</v>
      </c>
      <c r="I261" s="11">
        <v>578.60056</v>
      </c>
      <c r="J261" s="11">
        <v>20.216748</v>
      </c>
      <c r="K261" s="11">
        <v>43.009722</v>
      </c>
      <c r="L261" s="11">
        <v>124.957835</v>
      </c>
      <c r="M261" s="11">
        <v>47.94368</v>
      </c>
      <c r="N261" s="11">
        <v>147.306073</v>
      </c>
      <c r="O261" s="11">
        <v>361.871909</v>
      </c>
      <c r="P261" s="11">
        <v>17737.740798</v>
      </c>
      <c r="Q261" s="11">
        <v>125.059171</v>
      </c>
      <c r="R261" s="11">
        <v>17862.799969</v>
      </c>
      <c r="S261" s="15"/>
      <c r="T261" s="15"/>
      <c r="U261" s="15"/>
      <c r="V261" s="15"/>
      <c r="W261" s="15"/>
      <c r="X261" s="15"/>
      <c r="Y261" s="15"/>
      <c r="Z261" s="15"/>
    </row>
    <row r="262" ht="13.5" customHeight="1">
      <c r="A262" s="7">
        <v>2023.0</v>
      </c>
      <c r="B262" s="10" t="s">
        <v>36</v>
      </c>
      <c r="C262" s="11">
        <v>598.955034</v>
      </c>
      <c r="D262" s="11">
        <v>4222.624484</v>
      </c>
      <c r="E262" s="11">
        <v>4821.579518</v>
      </c>
      <c r="F262" s="11">
        <v>1921.216868</v>
      </c>
      <c r="G262" s="11">
        <v>2750.866077</v>
      </c>
      <c r="H262" s="11">
        <v>6331.280541</v>
      </c>
      <c r="I262" s="11">
        <v>515.389087</v>
      </c>
      <c r="J262" s="11">
        <v>20.13705</v>
      </c>
      <c r="K262" s="11">
        <v>24.717535</v>
      </c>
      <c r="L262" s="11">
        <v>120.962619</v>
      </c>
      <c r="M262" s="11">
        <v>16.922033</v>
      </c>
      <c r="N262" s="11">
        <v>129.482255</v>
      </c>
      <c r="O262" s="11">
        <v>358.307371</v>
      </c>
      <c r="P262" s="11">
        <v>17010.860954</v>
      </c>
      <c r="Q262" s="11">
        <v>113.824423</v>
      </c>
      <c r="R262" s="11">
        <v>17124.685377</v>
      </c>
      <c r="S262" s="15"/>
      <c r="T262" s="15"/>
      <c r="U262" s="15"/>
      <c r="V262" s="15"/>
      <c r="W262" s="15"/>
      <c r="X262" s="15"/>
      <c r="Y262" s="15"/>
      <c r="Z262" s="15"/>
    </row>
    <row r="263" ht="13.5" customHeight="1">
      <c r="A263" s="7">
        <v>2023.0</v>
      </c>
      <c r="B263" s="10" t="s">
        <v>37</v>
      </c>
      <c r="C263" s="11">
        <v>607.561518</v>
      </c>
      <c r="D263" s="11">
        <v>4181.899123</v>
      </c>
      <c r="E263" s="11">
        <v>4789.460641</v>
      </c>
      <c r="F263" s="11">
        <v>1899.349112</v>
      </c>
      <c r="G263" s="11">
        <v>2689.114447</v>
      </c>
      <c r="H263" s="11">
        <v>6449.150671</v>
      </c>
      <c r="I263" s="11">
        <v>541.768937</v>
      </c>
      <c r="J263" s="11">
        <v>19.894257</v>
      </c>
      <c r="K263" s="11">
        <v>16.680382</v>
      </c>
      <c r="L263" s="11">
        <v>123.300027</v>
      </c>
      <c r="M263" s="11">
        <v>27.1961</v>
      </c>
      <c r="N263" s="11">
        <v>94.881891</v>
      </c>
      <c r="O263" s="11">
        <v>431.022885</v>
      </c>
      <c r="P263" s="11">
        <v>17081.81935</v>
      </c>
      <c r="Q263" s="11">
        <v>98.598045</v>
      </c>
      <c r="R263" s="11">
        <v>17180.417395</v>
      </c>
      <c r="S263" s="15"/>
      <c r="T263" s="15"/>
      <c r="U263" s="15"/>
      <c r="V263" s="15"/>
      <c r="W263" s="15"/>
      <c r="X263" s="15"/>
      <c r="Y263" s="15"/>
      <c r="Z263" s="15"/>
    </row>
    <row r="264" ht="13.5" customHeight="1">
      <c r="A264" s="7">
        <v>2023.0</v>
      </c>
      <c r="B264" s="10" t="s">
        <v>38</v>
      </c>
      <c r="C264" s="11">
        <v>578.859221</v>
      </c>
      <c r="D264" s="11">
        <v>3955.942867</v>
      </c>
      <c r="E264" s="11">
        <v>4534.802088</v>
      </c>
      <c r="F264" s="11">
        <v>1835.686345</v>
      </c>
      <c r="G264" s="11">
        <v>2649.303579</v>
      </c>
      <c r="H264" s="11">
        <v>6329.11854</v>
      </c>
      <c r="I264" s="11">
        <v>513.530962</v>
      </c>
      <c r="J264" s="11">
        <v>18.874242</v>
      </c>
      <c r="K264" s="11">
        <v>15.231366</v>
      </c>
      <c r="L264" s="11">
        <v>115.7133</v>
      </c>
      <c r="M264" s="11">
        <v>31.0807</v>
      </c>
      <c r="N264" s="11">
        <v>103.899</v>
      </c>
      <c r="O264" s="11">
        <v>422.632414</v>
      </c>
      <c r="P264" s="11">
        <v>16569.872536</v>
      </c>
      <c r="Q264" s="11">
        <v>91.202619</v>
      </c>
      <c r="R264" s="11">
        <v>16661.075155</v>
      </c>
      <c r="S264" s="15"/>
      <c r="T264" s="15"/>
      <c r="U264" s="15"/>
      <c r="V264" s="15"/>
      <c r="W264" s="15"/>
      <c r="X264" s="15"/>
      <c r="Y264" s="15"/>
      <c r="Z264" s="15"/>
    </row>
    <row r="265" ht="13.5" customHeight="1">
      <c r="A265" s="7">
        <v>2023.0</v>
      </c>
      <c r="B265" s="10" t="s">
        <v>39</v>
      </c>
      <c r="C265" s="11">
        <v>573.839036</v>
      </c>
      <c r="D265" s="11">
        <v>3829.080968</v>
      </c>
      <c r="E265" s="11">
        <v>4402.920004</v>
      </c>
      <c r="F265" s="11">
        <v>1827.52988</v>
      </c>
      <c r="G265" s="11">
        <v>2556.224793</v>
      </c>
      <c r="H265" s="11">
        <v>6000.467993</v>
      </c>
      <c r="I265" s="11">
        <v>547.755999</v>
      </c>
      <c r="J265" s="11">
        <v>11.054108</v>
      </c>
      <c r="K265" s="11">
        <v>40.746632</v>
      </c>
      <c r="L265" s="11">
        <v>117.37482</v>
      </c>
      <c r="M265" s="11">
        <v>24.35319</v>
      </c>
      <c r="N265" s="11">
        <v>107.452273</v>
      </c>
      <c r="O265" s="11">
        <v>416.710601</v>
      </c>
      <c r="P265" s="11">
        <v>16052.590293</v>
      </c>
      <c r="Q265" s="11">
        <v>96.154172</v>
      </c>
      <c r="R265" s="11">
        <v>16148.744465</v>
      </c>
      <c r="S265" s="15"/>
      <c r="T265" s="15"/>
      <c r="U265" s="15"/>
      <c r="V265" s="15"/>
      <c r="W265" s="15"/>
      <c r="X265" s="15"/>
      <c r="Y265" s="15"/>
      <c r="Z265" s="15"/>
    </row>
    <row r="266" ht="13.5" customHeight="1">
      <c r="A266" s="7">
        <v>2024.0</v>
      </c>
      <c r="B266" s="10" t="s">
        <v>28</v>
      </c>
      <c r="C266" s="11">
        <v>580.933521</v>
      </c>
      <c r="D266" s="11">
        <v>3764.30572</v>
      </c>
      <c r="E266" s="11">
        <v>4345.239241</v>
      </c>
      <c r="F266" s="11">
        <v>1816.237999</v>
      </c>
      <c r="G266" s="11">
        <v>2590.27723</v>
      </c>
      <c r="H266" s="11">
        <v>6203.77902</v>
      </c>
      <c r="I266" s="11">
        <v>563.443484</v>
      </c>
      <c r="J266" s="11">
        <v>18.207008</v>
      </c>
      <c r="K266" s="11">
        <v>65.08126</v>
      </c>
      <c r="L266" s="11">
        <v>116.71883</v>
      </c>
      <c r="M266" s="11">
        <v>26.12355</v>
      </c>
      <c r="N266" s="11">
        <v>105.3126</v>
      </c>
      <c r="O266" s="11">
        <v>396.32802</v>
      </c>
      <c r="P266" s="11">
        <v>16246.748242</v>
      </c>
      <c r="Q266" s="11">
        <v>126.007797</v>
      </c>
      <c r="R266" s="11">
        <v>16372.756039</v>
      </c>
      <c r="S266" s="15"/>
      <c r="T266" s="15"/>
      <c r="U266" s="15"/>
      <c r="V266" s="15"/>
      <c r="W266" s="15"/>
      <c r="X266" s="15"/>
      <c r="Y266" s="15"/>
      <c r="Z266" s="15"/>
    </row>
    <row r="267" ht="13.5" customHeight="1">
      <c r="A267" s="7">
        <v>2024.0</v>
      </c>
      <c r="B267" s="10" t="s">
        <v>29</v>
      </c>
      <c r="C267" s="11">
        <v>592.284293</v>
      </c>
      <c r="D267" s="11">
        <v>3845.58221</v>
      </c>
      <c r="E267" s="11">
        <v>4437.866503</v>
      </c>
      <c r="F267" s="11">
        <v>1829.178465</v>
      </c>
      <c r="G267" s="11">
        <v>2626.734604</v>
      </c>
      <c r="H267" s="11">
        <v>6176.483538</v>
      </c>
      <c r="I267" s="11">
        <v>580.782731</v>
      </c>
      <c r="J267" s="11">
        <v>19.307824</v>
      </c>
      <c r="K267" s="11">
        <v>66.673183</v>
      </c>
      <c r="L267" s="11">
        <v>117.523269</v>
      </c>
      <c r="M267" s="11">
        <v>11.18082</v>
      </c>
      <c r="N267" s="11">
        <v>110.015782</v>
      </c>
      <c r="O267" s="11">
        <v>374.161157</v>
      </c>
      <c r="P267" s="11">
        <v>16349.907876</v>
      </c>
      <c r="Q267" s="11">
        <v>101.188356</v>
      </c>
      <c r="R267" s="11">
        <v>16451.096232</v>
      </c>
      <c r="S267" s="15"/>
      <c r="T267" s="15"/>
      <c r="U267" s="15"/>
      <c r="V267" s="15"/>
      <c r="W267" s="15"/>
      <c r="X267" s="15"/>
      <c r="Y267" s="15"/>
      <c r="Z267" s="15"/>
    </row>
    <row r="268" ht="13.5" customHeight="1">
      <c r="A268" s="7">
        <v>2024.0</v>
      </c>
      <c r="B268" s="10" t="s">
        <v>30</v>
      </c>
      <c r="C268" s="11">
        <v>774.307589</v>
      </c>
      <c r="D268" s="11">
        <v>4670.464609</v>
      </c>
      <c r="E268" s="11">
        <v>5444.772198</v>
      </c>
      <c r="F268" s="11">
        <v>2092.620836</v>
      </c>
      <c r="G268" s="11">
        <v>2970.002576</v>
      </c>
      <c r="H268" s="11">
        <v>6826.531563</v>
      </c>
      <c r="I268" s="11">
        <v>652.053969</v>
      </c>
      <c r="J268" s="11">
        <v>21.706111</v>
      </c>
      <c r="K268" s="11">
        <v>65.238859</v>
      </c>
      <c r="L268" s="11">
        <v>134.06663</v>
      </c>
      <c r="M268" s="11">
        <v>4.29323</v>
      </c>
      <c r="N268" s="11">
        <v>168.34501</v>
      </c>
      <c r="O268" s="11">
        <v>391.308661</v>
      </c>
      <c r="P268" s="11">
        <v>18770.939643</v>
      </c>
      <c r="Q268" s="11">
        <v>129.134653</v>
      </c>
      <c r="R268" s="11">
        <v>18900.074296</v>
      </c>
      <c r="S268" s="15"/>
      <c r="T268" s="15"/>
      <c r="U268" s="15"/>
      <c r="V268" s="15"/>
      <c r="W268" s="15"/>
      <c r="X268" s="15"/>
      <c r="Y268" s="15"/>
      <c r="Z268" s="15"/>
    </row>
    <row r="269" ht="13.5" customHeight="1">
      <c r="A269" s="7">
        <v>2024.0</v>
      </c>
      <c r="B269" s="10" t="s">
        <v>31</v>
      </c>
      <c r="C269" s="11">
        <v>876.613947</v>
      </c>
      <c r="D269" s="11">
        <v>5358.563605</v>
      </c>
      <c r="E269" s="11">
        <v>6235.177552</v>
      </c>
      <c r="F269" s="11">
        <v>2174.43788</v>
      </c>
      <c r="G269" s="11">
        <v>2885.080656</v>
      </c>
      <c r="H269" s="11">
        <v>6176.466297</v>
      </c>
      <c r="I269" s="11">
        <v>694.006159</v>
      </c>
      <c r="J269" s="11">
        <v>22.271825</v>
      </c>
      <c r="K269" s="11">
        <v>52.442827</v>
      </c>
      <c r="L269" s="11">
        <v>135.914085</v>
      </c>
      <c r="M269" s="11">
        <v>8.59296</v>
      </c>
      <c r="N269" s="11">
        <v>113.137909</v>
      </c>
      <c r="O269" s="11">
        <v>375.850502</v>
      </c>
      <c r="P269" s="11">
        <v>18873.378652</v>
      </c>
      <c r="Q269" s="11">
        <v>111.125299</v>
      </c>
      <c r="R269" s="11">
        <v>18984.503951</v>
      </c>
      <c r="S269" s="15"/>
      <c r="T269" s="15"/>
      <c r="U269" s="15"/>
      <c r="V269" s="15"/>
      <c r="W269" s="15"/>
      <c r="X269" s="15"/>
      <c r="Y269" s="15"/>
      <c r="Z269" s="15"/>
    </row>
    <row r="270" ht="13.5" customHeight="1">
      <c r="A270" s="7">
        <v>2024.0</v>
      </c>
      <c r="B270" s="10" t="s">
        <v>32</v>
      </c>
      <c r="C270" s="11">
        <v>926.254643</v>
      </c>
      <c r="D270" s="11">
        <v>5631.961569</v>
      </c>
      <c r="E270" s="11">
        <v>6558.216212</v>
      </c>
      <c r="F270" s="11">
        <v>2275.172421</v>
      </c>
      <c r="G270" s="11">
        <v>3105.080579</v>
      </c>
      <c r="H270" s="11">
        <v>6822.315737</v>
      </c>
      <c r="I270" s="11">
        <v>657.166618</v>
      </c>
      <c r="J270" s="11">
        <v>22.234064</v>
      </c>
      <c r="K270" s="11">
        <v>35.736417</v>
      </c>
      <c r="L270" s="11">
        <v>142.038334</v>
      </c>
      <c r="M270" s="11">
        <v>4.8834</v>
      </c>
      <c r="N270" s="11">
        <v>115.386091</v>
      </c>
      <c r="O270" s="11">
        <v>384.283966</v>
      </c>
      <c r="P270" s="11">
        <v>20122.513839</v>
      </c>
      <c r="Q270" s="11">
        <v>118.877476</v>
      </c>
      <c r="R270" s="11">
        <v>20241.391315</v>
      </c>
      <c r="S270" s="15"/>
      <c r="T270" s="15"/>
      <c r="U270" s="15"/>
      <c r="V270" s="15"/>
      <c r="W270" s="15"/>
      <c r="X270" s="15"/>
      <c r="Y270" s="15"/>
      <c r="Z270" s="15"/>
    </row>
    <row r="271" ht="13.5" customHeight="1">
      <c r="A271" s="7">
        <v>2024.0</v>
      </c>
      <c r="B271" s="10" t="s">
        <v>33</v>
      </c>
      <c r="C271" s="11">
        <v>665.627183</v>
      </c>
      <c r="D271" s="11">
        <v>4907.124286</v>
      </c>
      <c r="E271" s="11">
        <v>5572.751469</v>
      </c>
      <c r="F271" s="11">
        <v>2075.359053</v>
      </c>
      <c r="G271" s="11">
        <v>2934.457511</v>
      </c>
      <c r="H271" s="11">
        <v>6505.404624</v>
      </c>
      <c r="I271" s="11">
        <v>603.324111</v>
      </c>
      <c r="J271" s="11">
        <v>21.430037</v>
      </c>
      <c r="K271" s="11">
        <v>30.052095</v>
      </c>
      <c r="L271" s="11">
        <v>130.006844</v>
      </c>
      <c r="M271" s="11">
        <v>6.77797</v>
      </c>
      <c r="N271" s="11">
        <v>88.387164</v>
      </c>
      <c r="O271" s="11">
        <v>371.753884</v>
      </c>
      <c r="P271" s="11">
        <v>18339.704762</v>
      </c>
      <c r="Q271" s="11">
        <v>105.449561</v>
      </c>
      <c r="R271" s="11">
        <v>18445.154323</v>
      </c>
      <c r="S271" s="15"/>
      <c r="T271" s="15"/>
      <c r="U271" s="15"/>
      <c r="V271" s="15"/>
      <c r="W271" s="15"/>
      <c r="X271" s="15"/>
      <c r="Y271" s="15"/>
      <c r="Z271" s="15"/>
    </row>
    <row r="272" ht="13.5" customHeight="1">
      <c r="A272" s="7">
        <v>2024.0</v>
      </c>
      <c r="B272" s="10" t="s">
        <v>34</v>
      </c>
      <c r="C272" s="11">
        <v>601.452183</v>
      </c>
      <c r="D272" s="11">
        <v>4565.508123</v>
      </c>
      <c r="E272" s="11">
        <v>5166.960306</v>
      </c>
      <c r="F272" s="11">
        <v>2006.128075</v>
      </c>
      <c r="G272" s="11">
        <v>2895.65903</v>
      </c>
      <c r="H272" s="11">
        <v>6603.684628</v>
      </c>
      <c r="I272" s="11">
        <v>599.489875</v>
      </c>
      <c r="J272" s="11">
        <v>20.979874</v>
      </c>
      <c r="K272" s="11">
        <v>30.146131</v>
      </c>
      <c r="L272" s="11">
        <v>126.245984</v>
      </c>
      <c r="M272" s="11">
        <v>8.251</v>
      </c>
      <c r="N272" s="11">
        <v>118.519418</v>
      </c>
      <c r="O272" s="11">
        <v>381.690636</v>
      </c>
      <c r="P272" s="11">
        <v>17957.754957</v>
      </c>
      <c r="Q272" s="11">
        <v>116.032979</v>
      </c>
      <c r="R272" s="11">
        <v>18073.787936</v>
      </c>
      <c r="S272" s="15"/>
      <c r="T272" s="15"/>
      <c r="U272" s="15"/>
      <c r="V272" s="15"/>
      <c r="W272" s="15"/>
      <c r="X272" s="15"/>
      <c r="Y272" s="15"/>
      <c r="Z272" s="15"/>
    </row>
    <row r="273" ht="13.5" customHeight="1">
      <c r="A273" s="7">
        <v>2024.0</v>
      </c>
      <c r="B273" s="10" t="s">
        <v>35</v>
      </c>
      <c r="C273" s="11">
        <v>583.788723</v>
      </c>
      <c r="D273" s="11">
        <v>4669.578196</v>
      </c>
      <c r="E273" s="11">
        <v>5253.366919</v>
      </c>
      <c r="F273" s="11">
        <v>2033.810715</v>
      </c>
      <c r="G273" s="11">
        <v>2978.103372</v>
      </c>
      <c r="H273" s="11">
        <v>6646.856219</v>
      </c>
      <c r="I273" s="11">
        <v>622.66008</v>
      </c>
      <c r="J273" s="11">
        <v>22.154774</v>
      </c>
      <c r="K273" s="11">
        <v>24.586291</v>
      </c>
      <c r="L273" s="11">
        <v>129.180947</v>
      </c>
      <c r="M273" s="11">
        <v>4.59719</v>
      </c>
      <c r="N273" s="11">
        <v>98.577282</v>
      </c>
      <c r="O273" s="11">
        <v>394.915043</v>
      </c>
      <c r="P273" s="11">
        <v>18208.808832</v>
      </c>
      <c r="Q273" s="11">
        <v>109.43269</v>
      </c>
      <c r="R273" s="11">
        <v>18318.241522</v>
      </c>
      <c r="S273" s="15"/>
      <c r="T273" s="15"/>
      <c r="U273" s="15"/>
      <c r="V273" s="15"/>
      <c r="W273" s="15"/>
      <c r="X273" s="15"/>
      <c r="Y273" s="15"/>
      <c r="Z273" s="15"/>
    </row>
    <row r="274" ht="13.5" customHeight="1">
      <c r="A274" s="7">
        <v>2024.0</v>
      </c>
      <c r="B274" s="10" t="s">
        <v>36</v>
      </c>
      <c r="C274" s="11">
        <v>569.041506</v>
      </c>
      <c r="D274" s="11">
        <v>4454.728954</v>
      </c>
      <c r="E274" s="11">
        <v>5023.77046</v>
      </c>
      <c r="F274" s="11">
        <v>1970.534725</v>
      </c>
      <c r="G274" s="11">
        <v>2845.89733</v>
      </c>
      <c r="H274" s="11">
        <v>6438.436914</v>
      </c>
      <c r="I274" s="11">
        <v>559.716894</v>
      </c>
      <c r="J274" s="11">
        <v>21.084316</v>
      </c>
      <c r="K274" s="11">
        <v>20.440631</v>
      </c>
      <c r="L274" s="11">
        <v>124.891268</v>
      </c>
      <c r="M274" s="11">
        <v>3.94337</v>
      </c>
      <c r="N274" s="11">
        <v>106.745627</v>
      </c>
      <c r="O274" s="11">
        <v>385.899361</v>
      </c>
      <c r="P274" s="11">
        <v>17501.360896</v>
      </c>
      <c r="Q274" s="11">
        <v>106.443893</v>
      </c>
      <c r="R274" s="11">
        <v>17607.804789</v>
      </c>
      <c r="S274" s="15"/>
      <c r="T274" s="15"/>
      <c r="U274" s="15"/>
      <c r="V274" s="15"/>
      <c r="W274" s="15"/>
      <c r="X274" s="15"/>
      <c r="Y274" s="15"/>
      <c r="Z274" s="15"/>
    </row>
    <row r="275" ht="13.5" customHeight="1">
      <c r="A275" s="7">
        <v>2024.0</v>
      </c>
      <c r="B275" s="10" t="s">
        <v>37</v>
      </c>
      <c r="C275" s="11">
        <v>596.342218</v>
      </c>
      <c r="D275" s="11">
        <v>4444.235667</v>
      </c>
      <c r="E275" s="11">
        <v>5040.577885</v>
      </c>
      <c r="F275" s="11">
        <v>1968.236445</v>
      </c>
      <c r="G275" s="11">
        <v>2860.724617</v>
      </c>
      <c r="H275" s="11">
        <v>6650.114424</v>
      </c>
      <c r="I275" s="11">
        <v>586.586556</v>
      </c>
      <c r="J275" s="11">
        <v>20.929207</v>
      </c>
      <c r="K275" s="11">
        <v>19.113763</v>
      </c>
      <c r="L275" s="11">
        <v>125.632333</v>
      </c>
      <c r="M275" s="11">
        <v>6.55957</v>
      </c>
      <c r="N275" s="11">
        <v>113.808236</v>
      </c>
      <c r="O275" s="11">
        <v>400.049815</v>
      </c>
      <c r="P275" s="11">
        <v>17792.332851</v>
      </c>
      <c r="Q275" s="11">
        <v>107.486042</v>
      </c>
      <c r="R275" s="11">
        <v>17899.818893</v>
      </c>
      <c r="S275" s="15"/>
      <c r="T275" s="15"/>
      <c r="U275" s="15"/>
      <c r="V275" s="15"/>
      <c r="W275" s="15"/>
      <c r="X275" s="15"/>
      <c r="Y275" s="15"/>
      <c r="Z275" s="15"/>
    </row>
    <row r="276" ht="13.5" customHeight="1">
      <c r="A276" s="7">
        <v>2024.0</v>
      </c>
      <c r="B276" s="10" t="s">
        <v>38</v>
      </c>
      <c r="C276" s="11">
        <v>558.739496</v>
      </c>
      <c r="D276" s="11">
        <v>4230.018805</v>
      </c>
      <c r="E276" s="11">
        <v>4788.758301</v>
      </c>
      <c r="F276" s="11">
        <v>1906.012087</v>
      </c>
      <c r="G276" s="11">
        <v>2824.939005</v>
      </c>
      <c r="H276" s="11">
        <v>6379.13422</v>
      </c>
      <c r="I276" s="11">
        <v>576.622606</v>
      </c>
      <c r="J276" s="11">
        <v>20.002558</v>
      </c>
      <c r="K276" s="11">
        <v>17.953499</v>
      </c>
      <c r="L276" s="11">
        <v>122.267754</v>
      </c>
      <c r="M276" s="11">
        <v>8.49089</v>
      </c>
      <c r="N276" s="11">
        <v>90.361727</v>
      </c>
      <c r="O276" s="11">
        <v>396.602298</v>
      </c>
      <c r="P276" s="11">
        <v>17131.144945</v>
      </c>
      <c r="Q276" s="11">
        <v>100.75509</v>
      </c>
      <c r="R276" s="11">
        <v>17231.900035</v>
      </c>
      <c r="S276" s="15"/>
      <c r="T276" s="15"/>
      <c r="U276" s="15"/>
      <c r="V276" s="15"/>
      <c r="W276" s="15"/>
      <c r="X276" s="15"/>
      <c r="Y276" s="15"/>
      <c r="Z276" s="15"/>
    </row>
    <row r="277" ht="13.5" customHeight="1">
      <c r="A277" s="7">
        <v>2024.0</v>
      </c>
      <c r="B277" s="10" t="s">
        <v>39</v>
      </c>
      <c r="C277" s="11">
        <v>540.025449</v>
      </c>
      <c r="D277" s="11">
        <v>3780.030421</v>
      </c>
      <c r="E277" s="11">
        <v>4320.05587</v>
      </c>
      <c r="F277" s="11">
        <v>1812.582303</v>
      </c>
      <c r="G277" s="11">
        <v>2585.329876</v>
      </c>
      <c r="H277" s="11">
        <v>5852.912177</v>
      </c>
      <c r="I277" s="11">
        <v>550.393174</v>
      </c>
      <c r="J277" s="11">
        <v>18.379438</v>
      </c>
      <c r="K277" s="11">
        <v>48.685615</v>
      </c>
      <c r="L277" s="11">
        <v>123.352195</v>
      </c>
      <c r="M277" s="11">
        <v>14.76294</v>
      </c>
      <c r="N277" s="11">
        <v>101.474145</v>
      </c>
      <c r="O277" s="11">
        <v>408.309461</v>
      </c>
      <c r="P277" s="11">
        <v>15836.237194</v>
      </c>
      <c r="Q277" s="11">
        <v>106.201371</v>
      </c>
      <c r="R277" s="11">
        <v>15942.438565</v>
      </c>
      <c r="S277" s="15"/>
      <c r="T277" s="15"/>
      <c r="U277" s="15"/>
      <c r="V277" s="15"/>
      <c r="W277" s="15"/>
      <c r="X277" s="15"/>
      <c r="Y277" s="15"/>
      <c r="Z277" s="15"/>
    </row>
    <row r="278" ht="13.5" customHeight="1">
      <c r="A278" s="7">
        <v>2025.0</v>
      </c>
      <c r="B278" s="10" t="s">
        <v>28</v>
      </c>
      <c r="C278" s="11">
        <v>507.898987</v>
      </c>
      <c r="D278" s="11">
        <v>3247.813551</v>
      </c>
      <c r="E278" s="11">
        <v>3755.712538</v>
      </c>
      <c r="F278" s="11">
        <v>1655.127852</v>
      </c>
      <c r="G278" s="11">
        <v>2442.307918</v>
      </c>
      <c r="H278" s="11">
        <v>5870.136011</v>
      </c>
      <c r="I278" s="11">
        <v>524.019481</v>
      </c>
      <c r="J278" s="11">
        <v>17.241702</v>
      </c>
      <c r="K278" s="11">
        <v>70.241697</v>
      </c>
      <c r="L278" s="11">
        <v>113.194167</v>
      </c>
      <c r="M278" s="11">
        <v>13.92651</v>
      </c>
      <c r="N278" s="11">
        <v>117.451927</v>
      </c>
      <c r="O278" s="11">
        <v>408.639916</v>
      </c>
      <c r="P278" s="11">
        <v>14987.999719</v>
      </c>
      <c r="Q278" s="11">
        <v>98.744206</v>
      </c>
      <c r="R278" s="11">
        <v>15086.743925</v>
      </c>
      <c r="S278" s="15"/>
      <c r="T278" s="15"/>
      <c r="U278" s="15"/>
      <c r="V278" s="15"/>
      <c r="W278" s="15"/>
      <c r="X278" s="15"/>
      <c r="Y278" s="15"/>
      <c r="Z278" s="15"/>
    </row>
    <row r="279" ht="13.5" customHeight="1">
      <c r="A279" s="7">
        <v>2025.0</v>
      </c>
      <c r="B279" s="10" t="s">
        <v>29</v>
      </c>
      <c r="C279" s="11">
        <v>519.117574</v>
      </c>
      <c r="D279" s="11">
        <v>3436.318271</v>
      </c>
      <c r="E279" s="11">
        <v>3955.435845</v>
      </c>
      <c r="F279" s="11">
        <v>1685.203254</v>
      </c>
      <c r="G279" s="11">
        <v>2513.701081</v>
      </c>
      <c r="H279" s="11">
        <v>5828.876214</v>
      </c>
      <c r="I279" s="11">
        <v>537.515329</v>
      </c>
      <c r="J279" s="11">
        <v>17.977567</v>
      </c>
      <c r="K279" s="11">
        <v>68.019745</v>
      </c>
      <c r="L279" s="11">
        <v>112.672179</v>
      </c>
      <c r="M279" s="11">
        <v>18.88154</v>
      </c>
      <c r="N279" s="11">
        <v>95.205182</v>
      </c>
      <c r="O279" s="11">
        <v>369.937434</v>
      </c>
      <c r="P279" s="11">
        <v>15203.42537</v>
      </c>
      <c r="Q279" s="11">
        <v>122.582895</v>
      </c>
      <c r="R279" s="11">
        <v>15326.008265</v>
      </c>
      <c r="S279" s="15"/>
      <c r="T279" s="15"/>
      <c r="U279" s="15"/>
      <c r="V279" s="15"/>
      <c r="W279" s="15"/>
      <c r="X279" s="15"/>
      <c r="Y279" s="15"/>
      <c r="Z279" s="15"/>
    </row>
    <row r="280" ht="13.5" customHeight="1">
      <c r="A280" s="7">
        <v>2025.0</v>
      </c>
      <c r="B280" s="10" t="s">
        <v>30</v>
      </c>
      <c r="C280" s="11">
        <v>733.482396</v>
      </c>
      <c r="D280" s="11">
        <v>4403.798446</v>
      </c>
      <c r="E280" s="11">
        <v>5137.280842</v>
      </c>
      <c r="F280" s="11">
        <v>2013.05583</v>
      </c>
      <c r="G280" s="11">
        <v>2958.015365</v>
      </c>
      <c r="H280" s="11">
        <v>6677.688008</v>
      </c>
      <c r="I280" s="11">
        <v>642.204453</v>
      </c>
      <c r="J280" s="11">
        <v>21.43793</v>
      </c>
      <c r="K280" s="11">
        <v>64.426356</v>
      </c>
      <c r="L280" s="11">
        <v>131.417721</v>
      </c>
      <c r="M280" s="11">
        <v>26.04868</v>
      </c>
      <c r="N280" s="11">
        <v>112.154464</v>
      </c>
      <c r="O280" s="11">
        <v>400.543833</v>
      </c>
      <c r="P280" s="11">
        <v>18184.273482</v>
      </c>
      <c r="Q280" s="11">
        <v>119.662325</v>
      </c>
      <c r="R280" s="11">
        <v>18303.935807</v>
      </c>
      <c r="S280" s="15"/>
      <c r="T280" s="15"/>
      <c r="U280" s="15"/>
      <c r="V280" s="15"/>
      <c r="W280" s="15"/>
      <c r="X280" s="15"/>
      <c r="Y280" s="15"/>
      <c r="Z280" s="15"/>
    </row>
    <row r="281" ht="13.5" customHeight="1">
      <c r="A281" s="7">
        <v>2025.0</v>
      </c>
      <c r="B281" s="10" t="s">
        <v>31</v>
      </c>
      <c r="C281" s="11">
        <v>802.152647</v>
      </c>
      <c r="D281" s="11">
        <v>4732.204724</v>
      </c>
      <c r="E281" s="11">
        <v>5534.357371</v>
      </c>
      <c r="F281" s="11">
        <v>2023.827919</v>
      </c>
      <c r="G281" s="11">
        <v>2778.219861</v>
      </c>
      <c r="H281" s="11">
        <v>6051.846697</v>
      </c>
      <c r="I281" s="11">
        <v>634.599222</v>
      </c>
      <c r="J281" s="11">
        <v>21.219531</v>
      </c>
      <c r="K281" s="11">
        <v>42.58638</v>
      </c>
      <c r="L281" s="11">
        <v>128.667846</v>
      </c>
      <c r="M281" s="11">
        <v>12.64329</v>
      </c>
      <c r="N281" s="11">
        <v>101.574145</v>
      </c>
      <c r="O281" s="11">
        <v>383.540481</v>
      </c>
      <c r="P281" s="11">
        <v>17713.082743</v>
      </c>
      <c r="Q281" s="11">
        <v>116.500426</v>
      </c>
      <c r="R281" s="11">
        <v>17829.583169</v>
      </c>
      <c r="S281" s="15"/>
      <c r="T281" s="15"/>
      <c r="U281" s="15"/>
      <c r="V281" s="15"/>
      <c r="W281" s="15"/>
      <c r="X281" s="15"/>
      <c r="Y281" s="15"/>
      <c r="Z281" s="15"/>
    </row>
    <row r="282" ht="13.5" customHeight="1">
      <c r="A282" s="7">
        <v>2025.0</v>
      </c>
      <c r="B282" s="10" t="s">
        <v>32</v>
      </c>
      <c r="C282" s="11">
        <v>856.307802</v>
      </c>
      <c r="D282" s="11">
        <v>4922.209923</v>
      </c>
      <c r="E282" s="11">
        <v>5778.517725</v>
      </c>
      <c r="F282" s="11">
        <v>2109.062197</v>
      </c>
      <c r="G282" s="11">
        <v>3023.080927</v>
      </c>
      <c r="H282" s="11">
        <v>6721.198796</v>
      </c>
      <c r="I282" s="11">
        <v>602.679939</v>
      </c>
      <c r="J282" s="11">
        <v>21.773784</v>
      </c>
      <c r="K282" s="11">
        <v>20.761115</v>
      </c>
      <c r="L282" s="11">
        <v>137.304428</v>
      </c>
      <c r="M282" s="11">
        <v>2.30596</v>
      </c>
      <c r="N282" s="11">
        <v>92.505855</v>
      </c>
      <c r="O282" s="11">
        <v>389.89065</v>
      </c>
      <c r="P282" s="11">
        <v>18899.081376</v>
      </c>
      <c r="Q282" s="11">
        <v>119.831986</v>
      </c>
      <c r="R282" s="11">
        <v>19018.913362</v>
      </c>
      <c r="S282" s="15"/>
      <c r="T282" s="15"/>
      <c r="U282" s="15"/>
      <c r="V282" s="15"/>
      <c r="W282" s="15"/>
      <c r="X282" s="15"/>
      <c r="Y282" s="15"/>
      <c r="Z282" s="15"/>
    </row>
    <row r="283" ht="13.5" customHeight="1">
      <c r="A283" s="7">
        <v>2025.0</v>
      </c>
      <c r="B283" s="10" t="s">
        <v>33</v>
      </c>
      <c r="C283" s="11">
        <v>680.272024</v>
      </c>
      <c r="D283" s="11">
        <v>4692.340887</v>
      </c>
      <c r="E283" s="11">
        <v>5372.612911</v>
      </c>
      <c r="F283" s="11">
        <v>2041.244506</v>
      </c>
      <c r="G283" s="11">
        <v>2904.342392</v>
      </c>
      <c r="H283" s="11">
        <v>6343.189147</v>
      </c>
      <c r="I283" s="11">
        <v>577.099946</v>
      </c>
      <c r="J283" s="11">
        <v>20.930918</v>
      </c>
      <c r="K283" s="11">
        <v>22.633859</v>
      </c>
      <c r="L283" s="11">
        <v>129.935132</v>
      </c>
      <c r="M283" s="11">
        <v>7.278</v>
      </c>
      <c r="N283" s="11">
        <v>98.706045</v>
      </c>
      <c r="O283" s="11">
        <v>382.486759</v>
      </c>
      <c r="P283" s="11">
        <v>17900.459615</v>
      </c>
      <c r="Q283" s="11">
        <v>108.70997</v>
      </c>
      <c r="R283" s="11">
        <v>18009.169585</v>
      </c>
      <c r="S283" s="15"/>
      <c r="T283" s="15"/>
      <c r="U283" s="15"/>
      <c r="V283" s="15"/>
      <c r="W283" s="15"/>
      <c r="X283" s="15"/>
      <c r="Y283" s="15"/>
      <c r="Z283" s="15"/>
    </row>
    <row r="284" ht="13.5" customHeight="1">
      <c r="A284" s="15"/>
      <c r="B284" s="15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15"/>
      <c r="T284" s="15"/>
      <c r="U284" s="15"/>
      <c r="V284" s="15"/>
      <c r="W284" s="15"/>
      <c r="X284" s="15"/>
      <c r="Y284" s="15"/>
      <c r="Z284" s="15"/>
    </row>
    <row r="285" ht="13.5" customHeight="1">
      <c r="A285" s="15" t="s">
        <v>57</v>
      </c>
      <c r="B285" s="15" t="s">
        <v>57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3.5" customHeight="1">
      <c r="A286" s="21" t="s">
        <v>58</v>
      </c>
      <c r="B286" s="21" t="s">
        <v>58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3.5" customHeight="1">
      <c r="A287" s="15" t="s">
        <v>59</v>
      </c>
      <c r="B287" s="15" t="s">
        <v>59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3.5" customHeight="1">
      <c r="A288" s="21" t="s">
        <v>60</v>
      </c>
      <c r="B288" s="21" t="s">
        <v>60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3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3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3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3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3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3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3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3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3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3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3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3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3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3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3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3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3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3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3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3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3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3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3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3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3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3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3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3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3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3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3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3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3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3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3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3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3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3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3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3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3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3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3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3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3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3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3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3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3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3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3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3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3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3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3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3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3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3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3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3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3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3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3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3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3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3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3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3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3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3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3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3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3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3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3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3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3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3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3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3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3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3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3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3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3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3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3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3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3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3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3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3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3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3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3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3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3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3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3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3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3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3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3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3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3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3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3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3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3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3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3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3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3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3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3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3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3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3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3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3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3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3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3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3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3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3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3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3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3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3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3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3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3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3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3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3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3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3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3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3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3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3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3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3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3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3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3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3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3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3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3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3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3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3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3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3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3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3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3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3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3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3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3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3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3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3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3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3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3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3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3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3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3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3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3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3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3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3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3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3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3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3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3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3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3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3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3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3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3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3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3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3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3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3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3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3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3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3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3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3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3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3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3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3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3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3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3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3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3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3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3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3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3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3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3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3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3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3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3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3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3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3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3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3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3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3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3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3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3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3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3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3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3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3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3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3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3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3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3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3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3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3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3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3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3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3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3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3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3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3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3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3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3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3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3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3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3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3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3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3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3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3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3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3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3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3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3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3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3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3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3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3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3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3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3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3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3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3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3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3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3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3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3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3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3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3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3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3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3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3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3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3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3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3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3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3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3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3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3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3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3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3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3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3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3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3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3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3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3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3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3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3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3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3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3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3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3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3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3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3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3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3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3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3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3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3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3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3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3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3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3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3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3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3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3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3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3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3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3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3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3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3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3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3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3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3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3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3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3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3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3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3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3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3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3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3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3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3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3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3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3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3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3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3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3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3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3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3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3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3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3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3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3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3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3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3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3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3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3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3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3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3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3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3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3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3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3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3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3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3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3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3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3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3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3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3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3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3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3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3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3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3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3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3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3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3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3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3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3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3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3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3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3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3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3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3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3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3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3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3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3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3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3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3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3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3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3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3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3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3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3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3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3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3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3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3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3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3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3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3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3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3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3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3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3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3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3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3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3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3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3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3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3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3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3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3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3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3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3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3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3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3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3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3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3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3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3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3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3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3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3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3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3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3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3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3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3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3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3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3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3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3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3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3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3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3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3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3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3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3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3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3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3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3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3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3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3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3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3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3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3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3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3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3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3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3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3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3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3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3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3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3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3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3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3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3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3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3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3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3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3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3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3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3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3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3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3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3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3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3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3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3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3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3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3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3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3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3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3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3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3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3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3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3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3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3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3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3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3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3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3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3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3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3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3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3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3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3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3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3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3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3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3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3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3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3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3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3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3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3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3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3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3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3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3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3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3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3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3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3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3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3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3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3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3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3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3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3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3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3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3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3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3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3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3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3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3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3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3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3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3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3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3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3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3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3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3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3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3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3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3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3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3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3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3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3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3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3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3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3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3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3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3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3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3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3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3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3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3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3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3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3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3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3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3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3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3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3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3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3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3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3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3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3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3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3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3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3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3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3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3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3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3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3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3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3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3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3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3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3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3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3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3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3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3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3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3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3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3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3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3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3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3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3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3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3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3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3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3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3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3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3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3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3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3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3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3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3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3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3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3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3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3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3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3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3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3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3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3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3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3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3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3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3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3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3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3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3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3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3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3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3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22" footer="0.0" header="0.0" left="1.0" right="0.34" top="0.63"/>
  <pageSetup paperSize="9" scale="75"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6.0"/>
    <col customWidth="1" min="3" max="3" width="8.13"/>
    <col customWidth="1" min="4" max="4" width="5.13"/>
    <col customWidth="1" min="5" max="5" width="15.88"/>
    <col customWidth="1" min="6" max="6" width="9.0"/>
    <col customWidth="1" min="7" max="7" width="10.0"/>
    <col customWidth="1" min="8" max="8" width="9.0"/>
    <col customWidth="1" min="9" max="9" width="10.13"/>
    <col customWidth="1" min="10" max="26" width="8.88"/>
  </cols>
  <sheetData>
    <row r="1">
      <c r="A1" s="12" t="s">
        <v>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  <c r="H1" s="12" t="s">
        <v>67</v>
      </c>
      <c r="I1" s="12" t="s">
        <v>68</v>
      </c>
    </row>
    <row r="2">
      <c r="A2" s="12">
        <v>1993.0</v>
      </c>
      <c r="B2" s="12" t="s">
        <v>69</v>
      </c>
      <c r="C2" s="12" t="str">
        <f t="shared" ref="C2:C2479" si="1">CONCAT(A2,B2)</f>
        <v>1993Dec</v>
      </c>
      <c r="D2" s="12">
        <v>0.0</v>
      </c>
      <c r="E2" s="12" t="s">
        <v>70</v>
      </c>
      <c r="F2" s="12">
        <v>2.9205086E7</v>
      </c>
      <c r="G2" s="12">
        <v>2.9130986E7</v>
      </c>
      <c r="H2" s="12">
        <v>5.8336072E7</v>
      </c>
      <c r="I2" s="12">
        <v>1.3336167E7</v>
      </c>
    </row>
    <row r="3">
      <c r="A3" s="12">
        <v>1993.0</v>
      </c>
      <c r="B3" s="12" t="s">
        <v>69</v>
      </c>
      <c r="C3" s="12" t="str">
        <f t="shared" si="1"/>
        <v>1993Dec</v>
      </c>
      <c r="D3" s="12">
        <v>10.0</v>
      </c>
      <c r="E3" s="12" t="s">
        <v>71</v>
      </c>
      <c r="F3" s="12">
        <v>2760480.0</v>
      </c>
      <c r="G3" s="12">
        <v>2812232.0</v>
      </c>
      <c r="H3" s="12">
        <v>5572712.0</v>
      </c>
      <c r="I3" s="12">
        <v>1472621.0</v>
      </c>
    </row>
    <row r="4">
      <c r="A4" s="12">
        <v>1993.0</v>
      </c>
      <c r="B4" s="12" t="s">
        <v>69</v>
      </c>
      <c r="C4" s="12" t="str">
        <f t="shared" si="1"/>
        <v>1993Dec</v>
      </c>
      <c r="D4" s="12">
        <v>11.0</v>
      </c>
      <c r="E4" s="12" t="s">
        <v>72</v>
      </c>
      <c r="F4" s="12">
        <v>442043.0</v>
      </c>
      <c r="G4" s="12">
        <v>453341.0</v>
      </c>
      <c r="H4" s="12">
        <v>895384.0</v>
      </c>
      <c r="I4" s="12">
        <v>267935.0</v>
      </c>
    </row>
    <row r="5">
      <c r="A5" s="12">
        <v>1993.0</v>
      </c>
      <c r="B5" s="12" t="s">
        <v>69</v>
      </c>
      <c r="C5" s="12" t="str">
        <f t="shared" si="1"/>
        <v>1993Dec</v>
      </c>
      <c r="D5" s="12">
        <v>12.0</v>
      </c>
      <c r="E5" s="12" t="s">
        <v>73</v>
      </c>
      <c r="F5" s="12">
        <v>352531.0</v>
      </c>
      <c r="G5" s="12">
        <v>364874.0</v>
      </c>
      <c r="H5" s="12">
        <v>717405.0</v>
      </c>
      <c r="I5" s="12">
        <v>224651.0</v>
      </c>
    </row>
    <row r="6">
      <c r="A6" s="12">
        <v>1993.0</v>
      </c>
      <c r="B6" s="12" t="s">
        <v>69</v>
      </c>
      <c r="C6" s="12" t="str">
        <f t="shared" si="1"/>
        <v>1993Dec</v>
      </c>
      <c r="D6" s="12">
        <v>13.0</v>
      </c>
      <c r="E6" s="12" t="s">
        <v>74</v>
      </c>
      <c r="F6" s="12">
        <v>247964.0</v>
      </c>
      <c r="G6" s="12">
        <v>252122.0</v>
      </c>
      <c r="H6" s="12">
        <v>500086.0</v>
      </c>
      <c r="I6" s="12">
        <v>160164.0</v>
      </c>
    </row>
    <row r="7">
      <c r="A7" s="12">
        <v>1993.0</v>
      </c>
      <c r="B7" s="12" t="s">
        <v>69</v>
      </c>
      <c r="C7" s="12" t="str">
        <f t="shared" si="1"/>
        <v>1993Dec</v>
      </c>
      <c r="D7" s="12">
        <v>14.0</v>
      </c>
      <c r="E7" s="12" t="s">
        <v>75</v>
      </c>
      <c r="F7" s="12">
        <v>337862.0</v>
      </c>
      <c r="G7" s="12">
        <v>353707.0</v>
      </c>
      <c r="H7" s="12">
        <v>691569.0</v>
      </c>
      <c r="I7" s="12">
        <v>157855.0</v>
      </c>
    </row>
    <row r="8">
      <c r="A8" s="12">
        <v>1993.0</v>
      </c>
      <c r="B8" s="12" t="s">
        <v>69</v>
      </c>
      <c r="C8" s="12" t="str">
        <f t="shared" si="1"/>
        <v>1993Dec</v>
      </c>
      <c r="D8" s="12">
        <v>15.0</v>
      </c>
      <c r="E8" s="12" t="s">
        <v>76</v>
      </c>
      <c r="F8" s="12">
        <v>137426.0</v>
      </c>
      <c r="G8" s="12">
        <v>145629.0</v>
      </c>
      <c r="H8" s="12">
        <v>283055.0</v>
      </c>
      <c r="I8" s="12">
        <v>62700.0</v>
      </c>
    </row>
    <row r="9">
      <c r="A9" s="12">
        <v>1993.0</v>
      </c>
      <c r="B9" s="12" t="s">
        <v>69</v>
      </c>
      <c r="C9" s="12" t="str">
        <f t="shared" si="1"/>
        <v>1993Dec</v>
      </c>
      <c r="D9" s="12">
        <v>16.0</v>
      </c>
      <c r="E9" s="12" t="s">
        <v>77</v>
      </c>
      <c r="F9" s="12">
        <v>373465.0</v>
      </c>
      <c r="G9" s="12">
        <v>359903.0</v>
      </c>
      <c r="H9" s="12">
        <v>733368.0</v>
      </c>
      <c r="I9" s="12">
        <v>178294.0</v>
      </c>
    </row>
    <row r="10">
      <c r="A10" s="12">
        <v>1993.0</v>
      </c>
      <c r="B10" s="12" t="s">
        <v>69</v>
      </c>
      <c r="C10" s="12" t="str">
        <f t="shared" si="1"/>
        <v>1993Dec</v>
      </c>
      <c r="D10" s="12">
        <v>17.0</v>
      </c>
      <c r="E10" s="12" t="s">
        <v>78</v>
      </c>
      <c r="F10" s="12">
        <v>107153.0</v>
      </c>
      <c r="G10" s="12">
        <v>114111.0</v>
      </c>
      <c r="H10" s="12">
        <v>221264.0</v>
      </c>
      <c r="I10" s="12">
        <v>51291.0</v>
      </c>
    </row>
    <row r="11">
      <c r="A11" s="12">
        <v>1993.0</v>
      </c>
      <c r="B11" s="12" t="s">
        <v>69</v>
      </c>
      <c r="C11" s="12" t="str">
        <f t="shared" si="1"/>
        <v>1993Dec</v>
      </c>
      <c r="D11" s="12">
        <v>18.0</v>
      </c>
      <c r="E11" s="12" t="s">
        <v>79</v>
      </c>
      <c r="F11" s="12">
        <v>169305.0</v>
      </c>
      <c r="G11" s="12">
        <v>179028.0</v>
      </c>
      <c r="H11" s="12">
        <v>348333.0</v>
      </c>
      <c r="I11" s="12">
        <v>80640.0</v>
      </c>
    </row>
    <row r="12">
      <c r="A12" s="12">
        <v>1993.0</v>
      </c>
      <c r="B12" s="12" t="s">
        <v>69</v>
      </c>
      <c r="C12" s="12" t="str">
        <f t="shared" si="1"/>
        <v>1993Dec</v>
      </c>
      <c r="D12" s="12">
        <v>19.0</v>
      </c>
      <c r="E12" s="12" t="s">
        <v>80</v>
      </c>
      <c r="F12" s="12">
        <v>280399.0</v>
      </c>
      <c r="G12" s="12">
        <v>277674.0</v>
      </c>
      <c r="H12" s="12">
        <v>558073.0</v>
      </c>
      <c r="I12" s="12">
        <v>135917.0</v>
      </c>
    </row>
    <row r="13">
      <c r="A13" s="12">
        <v>1993.0</v>
      </c>
      <c r="B13" s="12" t="s">
        <v>69</v>
      </c>
      <c r="C13" s="12" t="str">
        <f t="shared" si="1"/>
        <v>1993Dec</v>
      </c>
      <c r="D13" s="12">
        <v>20.0</v>
      </c>
      <c r="E13" s="12" t="s">
        <v>81</v>
      </c>
      <c r="F13" s="12">
        <v>485767.0</v>
      </c>
      <c r="G13" s="12">
        <v>462398.0</v>
      </c>
      <c r="H13" s="12">
        <v>948165.0</v>
      </c>
      <c r="I13" s="12">
        <v>311743.0</v>
      </c>
    </row>
    <row r="14">
      <c r="A14" s="12">
        <v>1993.0</v>
      </c>
      <c r="B14" s="12" t="s">
        <v>69</v>
      </c>
      <c r="C14" s="12" t="str">
        <f t="shared" si="1"/>
        <v>1993Dec</v>
      </c>
      <c r="D14" s="12">
        <v>21.0</v>
      </c>
      <c r="E14" s="12" t="s">
        <v>82</v>
      </c>
      <c r="F14" s="12">
        <v>235177.0</v>
      </c>
      <c r="G14" s="12">
        <v>228561.0</v>
      </c>
      <c r="H14" s="12">
        <v>463738.0</v>
      </c>
      <c r="I14" s="12">
        <v>132123.0</v>
      </c>
    </row>
    <row r="15">
      <c r="A15" s="12">
        <v>1993.0</v>
      </c>
      <c r="B15" s="12" t="s">
        <v>69</v>
      </c>
      <c r="C15" s="12" t="str">
        <f t="shared" si="1"/>
        <v>1993Dec</v>
      </c>
      <c r="D15" s="12">
        <v>22.0</v>
      </c>
      <c r="E15" s="12" t="s">
        <v>83</v>
      </c>
      <c r="F15" s="12">
        <v>232771.0</v>
      </c>
      <c r="G15" s="12">
        <v>227184.0</v>
      </c>
      <c r="H15" s="12">
        <v>459955.0</v>
      </c>
      <c r="I15" s="12">
        <v>122191.0</v>
      </c>
    </row>
    <row r="16">
      <c r="A16" s="12">
        <v>1993.0</v>
      </c>
      <c r="B16" s="12" t="s">
        <v>69</v>
      </c>
      <c r="C16" s="12" t="str">
        <f t="shared" si="1"/>
        <v>1993Dec</v>
      </c>
      <c r="D16" s="12">
        <v>23.0</v>
      </c>
      <c r="E16" s="12" t="s">
        <v>84</v>
      </c>
      <c r="F16" s="12">
        <v>103609.0</v>
      </c>
      <c r="G16" s="12">
        <v>99547.0</v>
      </c>
      <c r="H16" s="12">
        <v>203156.0</v>
      </c>
      <c r="I16" s="12">
        <v>55758.0</v>
      </c>
    </row>
    <row r="17">
      <c r="A17" s="12">
        <v>1993.0</v>
      </c>
      <c r="B17" s="12" t="s">
        <v>69</v>
      </c>
      <c r="C17" s="12" t="str">
        <f t="shared" si="1"/>
        <v>1993Dec</v>
      </c>
      <c r="D17" s="12">
        <v>24.0</v>
      </c>
      <c r="E17" s="12" t="s">
        <v>85</v>
      </c>
      <c r="F17" s="12">
        <v>297457.0</v>
      </c>
      <c r="G17" s="12">
        <v>299936.0</v>
      </c>
      <c r="H17" s="12">
        <v>597393.0</v>
      </c>
      <c r="I17" s="12">
        <v>139954.0</v>
      </c>
    </row>
    <row r="18">
      <c r="A18" s="12">
        <v>1993.0</v>
      </c>
      <c r="B18" s="12" t="s">
        <v>69</v>
      </c>
      <c r="C18" s="12" t="str">
        <f t="shared" si="1"/>
        <v>1993Dec</v>
      </c>
      <c r="D18" s="12">
        <v>25.0</v>
      </c>
      <c r="E18" s="12" t="s">
        <v>86</v>
      </c>
      <c r="F18" s="12">
        <v>209156.0</v>
      </c>
      <c r="G18" s="12">
        <v>203384.0</v>
      </c>
      <c r="H18" s="12">
        <v>412540.0</v>
      </c>
      <c r="I18" s="12">
        <v>94183.0</v>
      </c>
    </row>
    <row r="19">
      <c r="A19" s="12">
        <v>1993.0</v>
      </c>
      <c r="B19" s="12" t="s">
        <v>69</v>
      </c>
      <c r="C19" s="12" t="str">
        <f t="shared" si="1"/>
        <v>1993Dec</v>
      </c>
      <c r="D19" s="12">
        <v>26.0</v>
      </c>
      <c r="E19" s="12" t="s">
        <v>87</v>
      </c>
      <c r="F19" s="12">
        <v>115479.0</v>
      </c>
      <c r="G19" s="12">
        <v>117683.0</v>
      </c>
      <c r="H19" s="12">
        <v>233162.0</v>
      </c>
      <c r="I19" s="12">
        <v>52742.0</v>
      </c>
    </row>
    <row r="20">
      <c r="A20" s="12">
        <v>1993.0</v>
      </c>
      <c r="B20" s="12" t="s">
        <v>69</v>
      </c>
      <c r="C20" s="12" t="str">
        <f t="shared" si="1"/>
        <v>1993Dec</v>
      </c>
      <c r="D20" s="12">
        <v>27.0</v>
      </c>
      <c r="E20" s="12" t="s">
        <v>88</v>
      </c>
      <c r="F20" s="12">
        <v>251347.0</v>
      </c>
      <c r="G20" s="12">
        <v>243245.0</v>
      </c>
      <c r="H20" s="12">
        <v>494592.0</v>
      </c>
      <c r="I20" s="12">
        <v>120589.0</v>
      </c>
    </row>
    <row r="21" ht="15.75" customHeight="1">
      <c r="A21" s="12">
        <v>1993.0</v>
      </c>
      <c r="B21" s="12" t="s">
        <v>69</v>
      </c>
      <c r="C21" s="12" t="str">
        <f t="shared" si="1"/>
        <v>1993Dec</v>
      </c>
      <c r="D21" s="12">
        <v>30.0</v>
      </c>
      <c r="E21" s="12" t="s">
        <v>89</v>
      </c>
      <c r="F21" s="12">
        <v>1216139.0</v>
      </c>
      <c r="G21" s="12">
        <v>1215361.0</v>
      </c>
      <c r="H21" s="12">
        <v>2431500.0</v>
      </c>
      <c r="I21" s="12">
        <v>509864.0</v>
      </c>
    </row>
    <row r="22" ht="15.75" customHeight="1">
      <c r="A22" s="12">
        <v>1993.0</v>
      </c>
      <c r="B22" s="12" t="s">
        <v>69</v>
      </c>
      <c r="C22" s="12" t="str">
        <f t="shared" si="1"/>
        <v>1993Dec</v>
      </c>
      <c r="D22" s="12">
        <v>31.0</v>
      </c>
      <c r="E22" s="12" t="s">
        <v>90</v>
      </c>
      <c r="F22" s="12">
        <v>715647.0</v>
      </c>
      <c r="G22" s="12">
        <v>712866.0</v>
      </c>
      <c r="H22" s="12">
        <v>1428513.0</v>
      </c>
      <c r="I22" s="12">
        <v>263961.0</v>
      </c>
    </row>
    <row r="23" ht="15.75" customHeight="1">
      <c r="A23" s="12">
        <v>1993.0</v>
      </c>
      <c r="B23" s="12" t="s">
        <v>69</v>
      </c>
      <c r="C23" s="12" t="str">
        <f t="shared" si="1"/>
        <v>1993Dec</v>
      </c>
      <c r="D23" s="12">
        <v>32.0</v>
      </c>
      <c r="E23" s="12" t="s">
        <v>91</v>
      </c>
      <c r="F23" s="12">
        <v>659053.0</v>
      </c>
      <c r="G23" s="12">
        <v>657640.0</v>
      </c>
      <c r="H23" s="12">
        <v>1316693.0</v>
      </c>
      <c r="I23" s="12">
        <v>245538.0</v>
      </c>
    </row>
    <row r="24" ht="15.75" customHeight="1">
      <c r="A24" s="12">
        <v>1993.0</v>
      </c>
      <c r="B24" s="12" t="s">
        <v>69</v>
      </c>
      <c r="C24" s="12" t="str">
        <f t="shared" si="1"/>
        <v>1993Dec</v>
      </c>
      <c r="D24" s="12">
        <v>33.0</v>
      </c>
      <c r="E24" s="12" t="s">
        <v>92</v>
      </c>
      <c r="F24" s="12">
        <v>683399.0</v>
      </c>
      <c r="G24" s="12">
        <v>681834.0</v>
      </c>
      <c r="H24" s="12">
        <v>1365233.0</v>
      </c>
      <c r="I24" s="12">
        <v>246323.0</v>
      </c>
    </row>
    <row r="25" ht="15.75" customHeight="1">
      <c r="A25" s="12">
        <v>1993.0</v>
      </c>
      <c r="B25" s="12" t="s">
        <v>69</v>
      </c>
      <c r="C25" s="12" t="str">
        <f t="shared" si="1"/>
        <v>1993Dec</v>
      </c>
      <c r="D25" s="12">
        <v>34.0</v>
      </c>
      <c r="E25" s="12" t="s">
        <v>93</v>
      </c>
      <c r="F25" s="12">
        <v>834173.0</v>
      </c>
      <c r="G25" s="12">
        <v>825934.0</v>
      </c>
      <c r="H25" s="12">
        <v>1660107.0</v>
      </c>
      <c r="I25" s="12">
        <v>299122.0</v>
      </c>
    </row>
    <row r="26" ht="15.75" customHeight="1">
      <c r="A26" s="12">
        <v>1993.0</v>
      </c>
      <c r="B26" s="12" t="s">
        <v>69</v>
      </c>
      <c r="C26" s="12" t="str">
        <f t="shared" si="1"/>
        <v>1993Dec</v>
      </c>
      <c r="D26" s="12">
        <v>35.0</v>
      </c>
      <c r="E26" s="12" t="s">
        <v>94</v>
      </c>
      <c r="F26" s="12">
        <v>263554.0</v>
      </c>
      <c r="G26" s="12">
        <v>261860.0</v>
      </c>
      <c r="H26" s="12">
        <v>525414.0</v>
      </c>
      <c r="I26" s="12">
        <v>98612.0</v>
      </c>
    </row>
    <row r="27" ht="15.75" customHeight="1">
      <c r="A27" s="12">
        <v>1993.0</v>
      </c>
      <c r="B27" s="12" t="s">
        <v>69</v>
      </c>
      <c r="C27" s="12" t="str">
        <f t="shared" si="1"/>
        <v>1993Dec</v>
      </c>
      <c r="D27" s="12">
        <v>36.0</v>
      </c>
      <c r="E27" s="12" t="s">
        <v>95</v>
      </c>
      <c r="F27" s="12">
        <v>544946.0</v>
      </c>
      <c r="G27" s="12">
        <v>541780.0</v>
      </c>
      <c r="H27" s="12">
        <v>1086726.0</v>
      </c>
      <c r="I27" s="12">
        <v>234791.0</v>
      </c>
    </row>
    <row r="28" ht="15.75" customHeight="1">
      <c r="A28" s="12">
        <v>1993.0</v>
      </c>
      <c r="B28" s="12" t="s">
        <v>69</v>
      </c>
      <c r="C28" s="12" t="str">
        <f t="shared" si="1"/>
        <v>1993Dec</v>
      </c>
      <c r="D28" s="12">
        <v>37.0</v>
      </c>
      <c r="E28" s="12" t="s">
        <v>96</v>
      </c>
      <c r="F28" s="12">
        <v>173433.0</v>
      </c>
      <c r="G28" s="12">
        <v>171443.0</v>
      </c>
      <c r="H28" s="12">
        <v>344876.0</v>
      </c>
      <c r="I28" s="12">
        <v>62120.0</v>
      </c>
    </row>
    <row r="29" ht="15.75" customHeight="1">
      <c r="A29" s="12">
        <v>1993.0</v>
      </c>
      <c r="B29" s="12" t="s">
        <v>69</v>
      </c>
      <c r="C29" s="12" t="str">
        <f t="shared" si="1"/>
        <v>1993Dec</v>
      </c>
      <c r="D29" s="12">
        <v>39.0</v>
      </c>
      <c r="E29" s="12" t="s">
        <v>97</v>
      </c>
      <c r="F29" s="12">
        <v>229947.0</v>
      </c>
      <c r="G29" s="12">
        <v>224148.0</v>
      </c>
      <c r="H29" s="12">
        <v>454095.0</v>
      </c>
      <c r="I29" s="12">
        <v>88677.0</v>
      </c>
    </row>
    <row r="30" ht="15.75" customHeight="1">
      <c r="A30" s="12">
        <v>1993.0</v>
      </c>
      <c r="B30" s="12" t="s">
        <v>69</v>
      </c>
      <c r="C30" s="12" t="str">
        <f t="shared" si="1"/>
        <v>1993Dec</v>
      </c>
      <c r="D30" s="12">
        <v>40.0</v>
      </c>
      <c r="E30" s="12" t="s">
        <v>98</v>
      </c>
      <c r="F30" s="12">
        <v>823879.0</v>
      </c>
      <c r="G30" s="12">
        <v>813150.0</v>
      </c>
      <c r="H30" s="12">
        <v>1637029.0</v>
      </c>
      <c r="I30" s="12">
        <v>333742.0</v>
      </c>
    </row>
    <row r="31" ht="15.75" customHeight="1">
      <c r="A31" s="12">
        <v>1993.0</v>
      </c>
      <c r="B31" s="12" t="s">
        <v>69</v>
      </c>
      <c r="C31" s="12" t="str">
        <f t="shared" si="1"/>
        <v>1993Dec</v>
      </c>
      <c r="D31" s="12">
        <v>41.0</v>
      </c>
      <c r="E31" s="12" t="s">
        <v>99</v>
      </c>
      <c r="F31" s="12">
        <v>705253.0</v>
      </c>
      <c r="G31" s="12">
        <v>693738.0</v>
      </c>
      <c r="H31" s="12">
        <v>1398991.0</v>
      </c>
      <c r="I31" s="12">
        <v>281336.0</v>
      </c>
    </row>
    <row r="32" ht="15.75" customHeight="1">
      <c r="A32" s="12">
        <v>1993.0</v>
      </c>
      <c r="B32" s="12" t="s">
        <v>69</v>
      </c>
      <c r="C32" s="12" t="str">
        <f t="shared" si="1"/>
        <v>1993Dec</v>
      </c>
      <c r="D32" s="12">
        <v>42.0</v>
      </c>
      <c r="E32" s="12" t="s">
        <v>100</v>
      </c>
      <c r="F32" s="12">
        <v>314659.0</v>
      </c>
      <c r="G32" s="12">
        <v>300083.0</v>
      </c>
      <c r="H32" s="12">
        <v>614742.0</v>
      </c>
      <c r="I32" s="12">
        <v>131777.0</v>
      </c>
    </row>
    <row r="33" ht="15.75" customHeight="1">
      <c r="A33" s="12">
        <v>1993.0</v>
      </c>
      <c r="B33" s="12" t="s">
        <v>69</v>
      </c>
      <c r="C33" s="12" t="str">
        <f t="shared" si="1"/>
        <v>1993Dec</v>
      </c>
      <c r="D33" s="12">
        <v>43.0</v>
      </c>
      <c r="E33" s="12" t="s">
        <v>101</v>
      </c>
      <c r="F33" s="12">
        <v>430896.0</v>
      </c>
      <c r="G33" s="12">
        <v>422810.0</v>
      </c>
      <c r="H33" s="12">
        <v>853706.0</v>
      </c>
      <c r="I33" s="12">
        <v>170523.0</v>
      </c>
    </row>
    <row r="34" ht="15.75" customHeight="1">
      <c r="A34" s="12">
        <v>1993.0</v>
      </c>
      <c r="B34" s="12" t="s">
        <v>69</v>
      </c>
      <c r="C34" s="12" t="str">
        <f t="shared" si="1"/>
        <v>1993Dec</v>
      </c>
      <c r="D34" s="12">
        <v>44.0</v>
      </c>
      <c r="E34" s="12" t="s">
        <v>102</v>
      </c>
      <c r="F34" s="12">
        <v>434747.0</v>
      </c>
      <c r="G34" s="12">
        <v>437577.0</v>
      </c>
      <c r="H34" s="12">
        <v>872324.0</v>
      </c>
      <c r="I34" s="12">
        <v>166333.0</v>
      </c>
    </row>
    <row r="35" ht="15.75" customHeight="1">
      <c r="A35" s="12">
        <v>1993.0</v>
      </c>
      <c r="B35" s="12" t="s">
        <v>69</v>
      </c>
      <c r="C35" s="12" t="str">
        <f t="shared" si="1"/>
        <v>1993Dec</v>
      </c>
      <c r="D35" s="12">
        <v>45.0</v>
      </c>
      <c r="E35" s="12" t="s">
        <v>103</v>
      </c>
      <c r="F35" s="12">
        <v>630574.0</v>
      </c>
      <c r="G35" s="12">
        <v>624402.0</v>
      </c>
      <c r="H35" s="12">
        <v>1254976.0</v>
      </c>
      <c r="I35" s="12">
        <v>229958.0</v>
      </c>
    </row>
    <row r="36" ht="15.75" customHeight="1">
      <c r="A36" s="12">
        <v>1993.0</v>
      </c>
      <c r="B36" s="12" t="s">
        <v>69</v>
      </c>
      <c r="C36" s="12" t="str">
        <f t="shared" si="1"/>
        <v>1993Dec</v>
      </c>
      <c r="D36" s="12">
        <v>46.0</v>
      </c>
      <c r="E36" s="12" t="s">
        <v>104</v>
      </c>
      <c r="F36" s="12">
        <v>461071.0</v>
      </c>
      <c r="G36" s="12">
        <v>459339.0</v>
      </c>
      <c r="H36" s="12">
        <v>920410.0</v>
      </c>
      <c r="I36" s="12">
        <v>177401.0</v>
      </c>
    </row>
    <row r="37" ht="15.75" customHeight="1">
      <c r="A37" s="12">
        <v>1993.0</v>
      </c>
      <c r="B37" s="12" t="s">
        <v>69</v>
      </c>
      <c r="C37" s="12" t="str">
        <f t="shared" si="1"/>
        <v>1993Dec</v>
      </c>
      <c r="D37" s="12">
        <v>47.0</v>
      </c>
      <c r="E37" s="12" t="s">
        <v>105</v>
      </c>
      <c r="F37" s="12">
        <v>510441.0</v>
      </c>
      <c r="G37" s="12">
        <v>510678.0</v>
      </c>
      <c r="H37" s="12">
        <v>1021119.0</v>
      </c>
      <c r="I37" s="12">
        <v>193697.0</v>
      </c>
    </row>
    <row r="38" ht="15.75" customHeight="1">
      <c r="A38" s="12">
        <v>1993.0</v>
      </c>
      <c r="B38" s="12" t="s">
        <v>69</v>
      </c>
      <c r="C38" s="12" t="str">
        <f t="shared" si="1"/>
        <v>1993Dec</v>
      </c>
      <c r="D38" s="12">
        <v>48.0</v>
      </c>
      <c r="E38" s="12" t="s">
        <v>106</v>
      </c>
      <c r="F38" s="12">
        <v>337736.0</v>
      </c>
      <c r="G38" s="12">
        <v>338463.0</v>
      </c>
      <c r="H38" s="12">
        <v>676199.0</v>
      </c>
      <c r="I38" s="12">
        <v>124343.0</v>
      </c>
    </row>
    <row r="39" ht="15.75" customHeight="1">
      <c r="A39" s="12">
        <v>1993.0</v>
      </c>
      <c r="B39" s="12" t="s">
        <v>69</v>
      </c>
      <c r="C39" s="12" t="str">
        <f t="shared" si="1"/>
        <v>1993Dec</v>
      </c>
      <c r="D39" s="12">
        <v>49.0</v>
      </c>
      <c r="E39" s="12" t="s">
        <v>107</v>
      </c>
      <c r="F39" s="12">
        <v>154826.0</v>
      </c>
      <c r="G39" s="12">
        <v>153507.0</v>
      </c>
      <c r="H39" s="12">
        <v>308333.0</v>
      </c>
      <c r="I39" s="12">
        <v>55723.0</v>
      </c>
    </row>
    <row r="40" ht="15.75" customHeight="1">
      <c r="A40" s="12">
        <v>1993.0</v>
      </c>
      <c r="B40" s="12" t="s">
        <v>69</v>
      </c>
      <c r="C40" s="12" t="str">
        <f t="shared" si="1"/>
        <v>1993Dec</v>
      </c>
      <c r="D40" s="12">
        <v>50.0</v>
      </c>
      <c r="E40" s="12" t="s">
        <v>108</v>
      </c>
      <c r="F40" s="12">
        <v>774848.0</v>
      </c>
      <c r="G40" s="12">
        <v>759226.0</v>
      </c>
      <c r="H40" s="12">
        <v>1534074.0</v>
      </c>
      <c r="I40" s="12">
        <v>447881.0</v>
      </c>
    </row>
    <row r="41" ht="15.75" customHeight="1">
      <c r="A41" s="12">
        <v>1993.0</v>
      </c>
      <c r="B41" s="12" t="s">
        <v>69</v>
      </c>
      <c r="C41" s="12" t="str">
        <f t="shared" si="1"/>
        <v>1993Dec</v>
      </c>
      <c r="D41" s="12">
        <v>51.0</v>
      </c>
      <c r="E41" s="12" t="s">
        <v>109</v>
      </c>
      <c r="F41" s="12">
        <v>201245.0</v>
      </c>
      <c r="G41" s="12">
        <v>201520.0</v>
      </c>
      <c r="H41" s="12">
        <v>402765.0</v>
      </c>
      <c r="I41" s="12">
        <v>114102.0</v>
      </c>
    </row>
    <row r="42" ht="15.75" customHeight="1">
      <c r="A42" s="12">
        <v>1993.0</v>
      </c>
      <c r="B42" s="12" t="s">
        <v>69</v>
      </c>
      <c r="C42" s="12" t="str">
        <f t="shared" si="1"/>
        <v>1993Dec</v>
      </c>
      <c r="D42" s="12">
        <v>52.0</v>
      </c>
      <c r="E42" s="12" t="s">
        <v>110</v>
      </c>
      <c r="F42" s="12">
        <v>401641.0</v>
      </c>
      <c r="G42" s="12">
        <v>396205.0</v>
      </c>
      <c r="H42" s="12">
        <v>797846.0</v>
      </c>
      <c r="I42" s="12">
        <v>205067.0</v>
      </c>
    </row>
    <row r="43" ht="15.75" customHeight="1">
      <c r="A43" s="12">
        <v>1993.0</v>
      </c>
      <c r="B43" s="12" t="s">
        <v>69</v>
      </c>
      <c r="C43" s="12" t="str">
        <f t="shared" si="1"/>
        <v>1993Dec</v>
      </c>
      <c r="D43" s="12">
        <v>53.0</v>
      </c>
      <c r="E43" s="12" t="s">
        <v>111</v>
      </c>
      <c r="F43" s="12">
        <v>237074.0</v>
      </c>
      <c r="G43" s="12">
        <v>237798.0</v>
      </c>
      <c r="H43" s="12">
        <v>474872.0</v>
      </c>
      <c r="I43" s="12">
        <v>110890.0</v>
      </c>
    </row>
    <row r="44" ht="15.75" customHeight="1">
      <c r="A44" s="12">
        <v>1993.0</v>
      </c>
      <c r="B44" s="12" t="s">
        <v>69</v>
      </c>
      <c r="C44" s="12" t="str">
        <f t="shared" si="1"/>
        <v>1993Dec</v>
      </c>
      <c r="D44" s="12">
        <v>54.0</v>
      </c>
      <c r="E44" s="12" t="s">
        <v>112</v>
      </c>
      <c r="F44" s="12">
        <v>244821.0</v>
      </c>
      <c r="G44" s="12">
        <v>246373.0</v>
      </c>
      <c r="H44" s="12">
        <v>491194.0</v>
      </c>
      <c r="I44" s="12">
        <v>128266.0</v>
      </c>
    </row>
    <row r="45" ht="15.75" customHeight="1">
      <c r="A45" s="12">
        <v>1993.0</v>
      </c>
      <c r="B45" s="12" t="s">
        <v>69</v>
      </c>
      <c r="C45" s="12" t="str">
        <f t="shared" si="1"/>
        <v>1993Dec</v>
      </c>
      <c r="D45" s="12">
        <v>55.0</v>
      </c>
      <c r="E45" s="12" t="s">
        <v>113</v>
      </c>
      <c r="F45" s="12">
        <v>233721.0</v>
      </c>
      <c r="G45" s="12">
        <v>226222.0</v>
      </c>
      <c r="H45" s="12">
        <v>459943.0</v>
      </c>
      <c r="I45" s="12">
        <v>107717.0</v>
      </c>
    </row>
    <row r="46" ht="15.75" customHeight="1">
      <c r="A46" s="12">
        <v>1993.0</v>
      </c>
      <c r="B46" s="12" t="s">
        <v>69</v>
      </c>
      <c r="C46" s="12" t="str">
        <f t="shared" si="1"/>
        <v>1993Dec</v>
      </c>
      <c r="D46" s="12">
        <v>56.0</v>
      </c>
      <c r="E46" s="12" t="s">
        <v>114</v>
      </c>
      <c r="F46" s="12">
        <v>257861.0</v>
      </c>
      <c r="G46" s="12">
        <v>252942.0</v>
      </c>
      <c r="H46" s="12">
        <v>510803.0</v>
      </c>
      <c r="I46" s="12">
        <v>134840.0</v>
      </c>
    </row>
    <row r="47" ht="15.75" customHeight="1">
      <c r="A47" s="12">
        <v>1993.0</v>
      </c>
      <c r="B47" s="12" t="s">
        <v>69</v>
      </c>
      <c r="C47" s="12" t="str">
        <f t="shared" si="1"/>
        <v>1993Dec</v>
      </c>
      <c r="D47" s="12">
        <v>57.0</v>
      </c>
      <c r="E47" s="12" t="s">
        <v>115</v>
      </c>
      <c r="F47" s="12">
        <v>629603.0</v>
      </c>
      <c r="G47" s="12">
        <v>612262.0</v>
      </c>
      <c r="H47" s="12">
        <v>1241865.0</v>
      </c>
      <c r="I47" s="12">
        <v>322966.0</v>
      </c>
    </row>
    <row r="48" ht="15.75" customHeight="1">
      <c r="A48" s="12">
        <v>1993.0</v>
      </c>
      <c r="B48" s="12" t="s">
        <v>69</v>
      </c>
      <c r="C48" s="12" t="str">
        <f t="shared" si="1"/>
        <v>1993Dec</v>
      </c>
      <c r="D48" s="12">
        <v>58.0</v>
      </c>
      <c r="E48" s="12" t="s">
        <v>116</v>
      </c>
      <c r="F48" s="12">
        <v>109149.0</v>
      </c>
      <c r="G48" s="12">
        <v>100081.0</v>
      </c>
      <c r="H48" s="12">
        <v>209230.0</v>
      </c>
      <c r="I48" s="12">
        <v>49840.0</v>
      </c>
    </row>
    <row r="49" ht="15.75" customHeight="1">
      <c r="A49" s="12">
        <v>1993.0</v>
      </c>
      <c r="B49" s="12" t="s">
        <v>69</v>
      </c>
      <c r="C49" s="12" t="str">
        <f t="shared" si="1"/>
        <v>1993Dec</v>
      </c>
      <c r="D49" s="12">
        <v>60.0</v>
      </c>
      <c r="E49" s="12" t="s">
        <v>117</v>
      </c>
      <c r="F49" s="12">
        <v>549971.0</v>
      </c>
      <c r="G49" s="12">
        <v>559577.0</v>
      </c>
      <c r="H49" s="12">
        <v>1109548.0</v>
      </c>
      <c r="I49" s="12">
        <v>266645.0</v>
      </c>
    </row>
    <row r="50" ht="15.75" customHeight="1">
      <c r="A50" s="12">
        <v>1993.0</v>
      </c>
      <c r="B50" s="12" t="s">
        <v>69</v>
      </c>
      <c r="C50" s="12" t="str">
        <f t="shared" si="1"/>
        <v>1993Dec</v>
      </c>
      <c r="D50" s="12">
        <v>61.0</v>
      </c>
      <c r="E50" s="12" t="s">
        <v>118</v>
      </c>
      <c r="F50" s="12">
        <v>158288.0</v>
      </c>
      <c r="G50" s="12">
        <v>160806.0</v>
      </c>
      <c r="H50" s="12">
        <v>319094.0</v>
      </c>
      <c r="I50" s="12">
        <v>78505.0</v>
      </c>
    </row>
    <row r="51" ht="15.75" customHeight="1">
      <c r="A51" s="12">
        <v>1993.0</v>
      </c>
      <c r="B51" s="12" t="s">
        <v>69</v>
      </c>
      <c r="C51" s="12" t="str">
        <f t="shared" si="1"/>
        <v>1993Dec</v>
      </c>
      <c r="D51" s="12">
        <v>62.0</v>
      </c>
      <c r="E51" s="12" t="s">
        <v>119</v>
      </c>
      <c r="F51" s="12">
        <v>378065.0</v>
      </c>
      <c r="G51" s="12">
        <v>377744.0</v>
      </c>
      <c r="H51" s="12">
        <v>755809.0</v>
      </c>
      <c r="I51" s="12">
        <v>170081.0</v>
      </c>
    </row>
    <row r="52" ht="15.75" customHeight="1">
      <c r="A52" s="12">
        <v>1993.0</v>
      </c>
      <c r="B52" s="12" t="s">
        <v>69</v>
      </c>
      <c r="C52" s="12" t="str">
        <f t="shared" si="1"/>
        <v>1993Dec</v>
      </c>
      <c r="D52" s="12">
        <v>63.0</v>
      </c>
      <c r="E52" s="12" t="s">
        <v>120</v>
      </c>
      <c r="F52" s="12">
        <v>217070.0</v>
      </c>
      <c r="G52" s="12">
        <v>210539.0</v>
      </c>
      <c r="H52" s="12">
        <v>427609.0</v>
      </c>
      <c r="I52" s="12">
        <v>101377.0</v>
      </c>
    </row>
    <row r="53" ht="15.75" customHeight="1">
      <c r="A53" s="12">
        <v>1993.0</v>
      </c>
      <c r="B53" s="12" t="s">
        <v>69</v>
      </c>
      <c r="C53" s="12" t="str">
        <f t="shared" si="1"/>
        <v>1993Dec</v>
      </c>
      <c r="D53" s="12">
        <v>64.0</v>
      </c>
      <c r="E53" s="12" t="s">
        <v>121</v>
      </c>
      <c r="F53" s="12">
        <v>301098.0</v>
      </c>
      <c r="G53" s="12">
        <v>312045.0</v>
      </c>
      <c r="H53" s="12">
        <v>613143.0</v>
      </c>
      <c r="I53" s="12">
        <v>144536.0</v>
      </c>
    </row>
    <row r="54" ht="15.75" customHeight="1">
      <c r="A54" s="12">
        <v>1993.0</v>
      </c>
      <c r="B54" s="12" t="s">
        <v>69</v>
      </c>
      <c r="C54" s="12" t="str">
        <f t="shared" si="1"/>
        <v>1993Dec</v>
      </c>
      <c r="D54" s="12">
        <v>65.0</v>
      </c>
      <c r="E54" s="12" t="s">
        <v>122</v>
      </c>
      <c r="F54" s="12">
        <v>420050.0</v>
      </c>
      <c r="G54" s="12">
        <v>419223.0</v>
      </c>
      <c r="H54" s="12">
        <v>839273.0</v>
      </c>
      <c r="I54" s="12">
        <v>198293.0</v>
      </c>
    </row>
    <row r="55" ht="15.75" customHeight="1">
      <c r="A55" s="12">
        <v>1993.0</v>
      </c>
      <c r="B55" s="12" t="s">
        <v>69</v>
      </c>
      <c r="C55" s="12" t="str">
        <f t="shared" si="1"/>
        <v>1993Dec</v>
      </c>
      <c r="D55" s="12">
        <v>66.0</v>
      </c>
      <c r="E55" s="12" t="s">
        <v>123</v>
      </c>
      <c r="F55" s="12">
        <v>290632.0</v>
      </c>
      <c r="G55" s="12">
        <v>299285.0</v>
      </c>
      <c r="H55" s="12">
        <v>589917.0</v>
      </c>
      <c r="I55" s="12">
        <v>127626.0</v>
      </c>
    </row>
    <row r="56" ht="15.75" customHeight="1">
      <c r="A56" s="12">
        <v>1993.0</v>
      </c>
      <c r="B56" s="12" t="s">
        <v>69</v>
      </c>
      <c r="C56" s="12" t="str">
        <f t="shared" si="1"/>
        <v>1993Dec</v>
      </c>
      <c r="D56" s="12">
        <v>67.0</v>
      </c>
      <c r="E56" s="12" t="s">
        <v>124</v>
      </c>
      <c r="F56" s="12">
        <v>525457.0</v>
      </c>
      <c r="G56" s="12">
        <v>511895.0</v>
      </c>
      <c r="H56" s="12">
        <v>1037352.0</v>
      </c>
      <c r="I56" s="12">
        <v>227895.0</v>
      </c>
    </row>
    <row r="57" ht="15.75" customHeight="1">
      <c r="A57" s="12">
        <v>1993.0</v>
      </c>
      <c r="B57" s="12" t="s">
        <v>69</v>
      </c>
      <c r="C57" s="12" t="str">
        <f t="shared" si="1"/>
        <v>1993Dec</v>
      </c>
      <c r="D57" s="12">
        <v>70.0</v>
      </c>
      <c r="E57" s="12" t="s">
        <v>125</v>
      </c>
      <c r="F57" s="12">
        <v>387801.0</v>
      </c>
      <c r="G57" s="12">
        <v>395485.0</v>
      </c>
      <c r="H57" s="12">
        <v>783286.0</v>
      </c>
      <c r="I57" s="12">
        <v>171055.0</v>
      </c>
    </row>
    <row r="58" ht="15.75" customHeight="1">
      <c r="A58" s="12">
        <v>1993.0</v>
      </c>
      <c r="B58" s="12" t="s">
        <v>69</v>
      </c>
      <c r="C58" s="12" t="str">
        <f t="shared" si="1"/>
        <v>1993Dec</v>
      </c>
      <c r="D58" s="12">
        <v>71.0</v>
      </c>
      <c r="E58" s="12" t="s">
        <v>126</v>
      </c>
      <c r="F58" s="12">
        <v>370501.0</v>
      </c>
      <c r="G58" s="12">
        <v>354174.0</v>
      </c>
      <c r="H58" s="12">
        <v>724675.0</v>
      </c>
      <c r="I58" s="12">
        <v>172838.0</v>
      </c>
    </row>
    <row r="59" ht="15.75" customHeight="1">
      <c r="A59" s="12">
        <v>1993.0</v>
      </c>
      <c r="B59" s="12" t="s">
        <v>69</v>
      </c>
      <c r="C59" s="12" t="str">
        <f t="shared" si="1"/>
        <v>1993Dec</v>
      </c>
      <c r="D59" s="12">
        <v>72.0</v>
      </c>
      <c r="E59" s="12" t="s">
        <v>127</v>
      </c>
      <c r="F59" s="12">
        <v>413941.0</v>
      </c>
      <c r="G59" s="12">
        <v>428111.0</v>
      </c>
      <c r="H59" s="12">
        <v>842052.0</v>
      </c>
      <c r="I59" s="12">
        <v>178623.0</v>
      </c>
    </row>
    <row r="60" ht="15.75" customHeight="1">
      <c r="A60" s="12">
        <v>1993.0</v>
      </c>
      <c r="B60" s="12" t="s">
        <v>69</v>
      </c>
      <c r="C60" s="12" t="str">
        <f t="shared" si="1"/>
        <v>1993Dec</v>
      </c>
      <c r="D60" s="12">
        <v>73.0</v>
      </c>
      <c r="E60" s="12" t="s">
        <v>128</v>
      </c>
      <c r="F60" s="12">
        <v>350495.0</v>
      </c>
      <c r="G60" s="12">
        <v>359795.0</v>
      </c>
      <c r="H60" s="12">
        <v>710290.0</v>
      </c>
      <c r="I60" s="12">
        <v>164305.0</v>
      </c>
    </row>
    <row r="61" ht="15.75" customHeight="1">
      <c r="A61" s="12">
        <v>1993.0</v>
      </c>
      <c r="B61" s="12" t="s">
        <v>69</v>
      </c>
      <c r="C61" s="12" t="str">
        <f t="shared" si="1"/>
        <v>1993Dec</v>
      </c>
      <c r="D61" s="12">
        <v>74.0</v>
      </c>
      <c r="E61" s="12" t="s">
        <v>129</v>
      </c>
      <c r="F61" s="12">
        <v>185328.0</v>
      </c>
      <c r="G61" s="12">
        <v>188136.0</v>
      </c>
      <c r="H61" s="12">
        <v>373464.0</v>
      </c>
      <c r="I61" s="12">
        <v>110708.0</v>
      </c>
    </row>
    <row r="62" ht="15.75" customHeight="1">
      <c r="A62" s="12">
        <v>1993.0</v>
      </c>
      <c r="B62" s="12" t="s">
        <v>69</v>
      </c>
      <c r="C62" s="12" t="str">
        <f t="shared" si="1"/>
        <v>1993Dec</v>
      </c>
      <c r="D62" s="12">
        <v>75.0</v>
      </c>
      <c r="E62" s="12" t="s">
        <v>130</v>
      </c>
      <c r="F62" s="12">
        <v>100892.0</v>
      </c>
      <c r="G62" s="12">
        <v>105104.0</v>
      </c>
      <c r="H62" s="12">
        <v>205996.0</v>
      </c>
      <c r="I62" s="12">
        <v>43557.0</v>
      </c>
    </row>
    <row r="63" ht="15.75" customHeight="1">
      <c r="A63" s="12">
        <v>1993.0</v>
      </c>
      <c r="B63" s="12" t="s">
        <v>69</v>
      </c>
      <c r="C63" s="12" t="str">
        <f t="shared" si="1"/>
        <v>1993Dec</v>
      </c>
      <c r="D63" s="12">
        <v>76.0</v>
      </c>
      <c r="E63" s="12" t="s">
        <v>131</v>
      </c>
      <c r="F63" s="12">
        <v>217784.0</v>
      </c>
      <c r="G63" s="12">
        <v>223228.0</v>
      </c>
      <c r="H63" s="12">
        <v>441012.0</v>
      </c>
      <c r="I63" s="12">
        <v>110298.0</v>
      </c>
    </row>
    <row r="64" ht="15.75" customHeight="1">
      <c r="A64" s="12">
        <v>1993.0</v>
      </c>
      <c r="B64" s="12" t="s">
        <v>69</v>
      </c>
      <c r="C64" s="12" t="str">
        <f t="shared" si="1"/>
        <v>1993Dec</v>
      </c>
      <c r="D64" s="12">
        <v>77.0</v>
      </c>
      <c r="E64" s="12" t="s">
        <v>132</v>
      </c>
      <c r="F64" s="12">
        <v>231441.0</v>
      </c>
      <c r="G64" s="12">
        <v>220794.0</v>
      </c>
      <c r="H64" s="12">
        <v>452235.0</v>
      </c>
      <c r="I64" s="12">
        <v>114478.0</v>
      </c>
    </row>
    <row r="65" ht="15.75" customHeight="1">
      <c r="A65" s="12">
        <v>1993.0</v>
      </c>
      <c r="B65" s="12" t="s">
        <v>69</v>
      </c>
      <c r="C65" s="12" t="str">
        <f t="shared" si="1"/>
        <v>1993Dec</v>
      </c>
      <c r="D65" s="12">
        <v>80.0</v>
      </c>
      <c r="E65" s="12" t="s">
        <v>133</v>
      </c>
      <c r="F65" s="12">
        <v>736991.0</v>
      </c>
      <c r="G65" s="12">
        <v>739069.0</v>
      </c>
      <c r="H65" s="12">
        <v>1476060.0</v>
      </c>
      <c r="I65" s="12">
        <v>301870.0</v>
      </c>
    </row>
    <row r="66" ht="15.75" customHeight="1">
      <c r="A66" s="12">
        <v>1993.0</v>
      </c>
      <c r="B66" s="12" t="s">
        <v>69</v>
      </c>
      <c r="C66" s="12" t="str">
        <f t="shared" si="1"/>
        <v>1993Dec</v>
      </c>
      <c r="D66" s="12">
        <v>81.0</v>
      </c>
      <c r="E66" s="12" t="s">
        <v>134</v>
      </c>
      <c r="F66" s="12">
        <v>160050.0</v>
      </c>
      <c r="G66" s="12">
        <v>154577.0</v>
      </c>
      <c r="H66" s="12">
        <v>314627.0</v>
      </c>
      <c r="I66" s="12">
        <v>61776.0</v>
      </c>
    </row>
    <row r="67" ht="15.75" customHeight="1">
      <c r="A67" s="12">
        <v>1993.0</v>
      </c>
      <c r="B67" s="12" t="s">
        <v>69</v>
      </c>
      <c r="C67" s="12" t="str">
        <f t="shared" si="1"/>
        <v>1993Dec</v>
      </c>
      <c r="D67" s="12">
        <v>82.0</v>
      </c>
      <c r="E67" s="12" t="s">
        <v>135</v>
      </c>
      <c r="F67" s="12">
        <v>111429.0</v>
      </c>
      <c r="G67" s="12">
        <v>107641.0</v>
      </c>
      <c r="H67" s="12">
        <v>219070.0</v>
      </c>
      <c r="I67" s="12">
        <v>50163.0</v>
      </c>
    </row>
    <row r="68" ht="15.75" customHeight="1">
      <c r="A68" s="12">
        <v>1993.0</v>
      </c>
      <c r="B68" s="12" t="s">
        <v>69</v>
      </c>
      <c r="C68" s="12" t="str">
        <f t="shared" si="1"/>
        <v>1993Dec</v>
      </c>
      <c r="D68" s="12">
        <v>83.0</v>
      </c>
      <c r="E68" s="12" t="s">
        <v>136</v>
      </c>
      <c r="F68" s="12">
        <v>97284.0</v>
      </c>
      <c r="G68" s="12">
        <v>96894.0</v>
      </c>
      <c r="H68" s="12">
        <v>194178.0</v>
      </c>
      <c r="I68" s="12">
        <v>56849.0</v>
      </c>
    </row>
    <row r="69" ht="15.75" customHeight="1">
      <c r="A69" s="12">
        <v>1993.0</v>
      </c>
      <c r="B69" s="12" t="s">
        <v>69</v>
      </c>
      <c r="C69" s="12" t="str">
        <f t="shared" si="1"/>
        <v>1993Dec</v>
      </c>
      <c r="D69" s="12">
        <v>84.0</v>
      </c>
      <c r="E69" s="12" t="s">
        <v>137</v>
      </c>
      <c r="F69" s="12">
        <v>403886.0</v>
      </c>
      <c r="G69" s="12">
        <v>398187.0</v>
      </c>
      <c r="H69" s="12">
        <v>802073.0</v>
      </c>
      <c r="I69" s="12">
        <v>188929.0</v>
      </c>
    </row>
    <row r="70" ht="15.75" customHeight="1">
      <c r="A70" s="12">
        <v>1993.0</v>
      </c>
      <c r="B70" s="12" t="s">
        <v>69</v>
      </c>
      <c r="C70" s="12" t="str">
        <f t="shared" si="1"/>
        <v>1993Dec</v>
      </c>
      <c r="D70" s="12">
        <v>85.0</v>
      </c>
      <c r="E70" s="12" t="s">
        <v>138</v>
      </c>
      <c r="F70" s="12">
        <v>70192.0</v>
      </c>
      <c r="G70" s="12">
        <v>64559.0</v>
      </c>
      <c r="H70" s="12">
        <v>134751.0</v>
      </c>
      <c r="I70" s="12">
        <v>34253.0</v>
      </c>
    </row>
    <row r="71" ht="15.75" customHeight="1">
      <c r="A71" s="12">
        <v>1993.0</v>
      </c>
      <c r="B71" s="12" t="s">
        <v>69</v>
      </c>
      <c r="C71" s="12" t="str">
        <f t="shared" si="1"/>
        <v>1993Dec</v>
      </c>
      <c r="D71" s="12">
        <v>86.0</v>
      </c>
      <c r="E71" s="12" t="s">
        <v>139</v>
      </c>
      <c r="F71" s="12">
        <v>213109.0</v>
      </c>
      <c r="G71" s="12">
        <v>207535.0</v>
      </c>
      <c r="H71" s="12">
        <v>420644.0</v>
      </c>
      <c r="I71" s="12">
        <v>106588.0</v>
      </c>
    </row>
    <row r="72" ht="15.75" customHeight="1">
      <c r="A72" s="12">
        <v>1993.0</v>
      </c>
      <c r="B72" s="12" t="s">
        <v>69</v>
      </c>
      <c r="C72" s="12" t="str">
        <f t="shared" si="1"/>
        <v>1993Dec</v>
      </c>
      <c r="D72" s="12">
        <v>90.0</v>
      </c>
      <c r="E72" s="12" t="s">
        <v>140</v>
      </c>
      <c r="F72" s="12">
        <v>561294.0</v>
      </c>
      <c r="G72" s="12">
        <v>564611.0</v>
      </c>
      <c r="H72" s="12">
        <v>1125905.0</v>
      </c>
      <c r="I72" s="12">
        <v>241132.0</v>
      </c>
    </row>
    <row r="73" ht="15.75" customHeight="1">
      <c r="A73" s="12">
        <v>1993.0</v>
      </c>
      <c r="B73" s="12" t="s">
        <v>69</v>
      </c>
      <c r="C73" s="12" t="str">
        <f t="shared" si="1"/>
        <v>1993Dec</v>
      </c>
      <c r="D73" s="12">
        <v>91.0</v>
      </c>
      <c r="E73" s="12" t="s">
        <v>141</v>
      </c>
      <c r="F73" s="12">
        <v>119664.0</v>
      </c>
      <c r="G73" s="12">
        <v>117146.0</v>
      </c>
      <c r="H73" s="12">
        <v>236810.0</v>
      </c>
      <c r="I73" s="12">
        <v>47459.0</v>
      </c>
    </row>
    <row r="74" ht="15.75" customHeight="1">
      <c r="A74" s="12">
        <v>1993.0</v>
      </c>
      <c r="B74" s="12" t="s">
        <v>69</v>
      </c>
      <c r="C74" s="12" t="str">
        <f t="shared" si="1"/>
        <v>1993Dec</v>
      </c>
      <c r="D74" s="12">
        <v>92.0</v>
      </c>
      <c r="E74" s="12" t="s">
        <v>142</v>
      </c>
      <c r="F74" s="12">
        <v>272230.0</v>
      </c>
      <c r="G74" s="12">
        <v>272375.0</v>
      </c>
      <c r="H74" s="12">
        <v>544605.0</v>
      </c>
      <c r="I74" s="12">
        <v>109907.0</v>
      </c>
    </row>
    <row r="75" ht="15.75" customHeight="1">
      <c r="A75" s="12">
        <v>1993.0</v>
      </c>
      <c r="B75" s="12" t="s">
        <v>69</v>
      </c>
      <c r="C75" s="12" t="str">
        <f t="shared" si="1"/>
        <v>1993Dec</v>
      </c>
      <c r="D75" s="12">
        <v>93.0</v>
      </c>
      <c r="E75" s="12" t="s">
        <v>143</v>
      </c>
      <c r="F75" s="12">
        <v>240457.0</v>
      </c>
      <c r="G75" s="12">
        <v>245311.0</v>
      </c>
      <c r="H75" s="12">
        <v>485768.0</v>
      </c>
      <c r="I75" s="12">
        <v>102954.0</v>
      </c>
    </row>
    <row r="76" ht="15.75" customHeight="1">
      <c r="A76" s="12">
        <v>1993.0</v>
      </c>
      <c r="B76" s="12" t="s">
        <v>69</v>
      </c>
      <c r="C76" s="12" t="str">
        <f t="shared" si="1"/>
        <v>1993Dec</v>
      </c>
      <c r="D76" s="12">
        <v>94.0</v>
      </c>
      <c r="E76" s="12" t="s">
        <v>144</v>
      </c>
      <c r="F76" s="12">
        <v>273966.0</v>
      </c>
      <c r="G76" s="12">
        <v>280032.0</v>
      </c>
      <c r="H76" s="12">
        <v>553998.0</v>
      </c>
      <c r="I76" s="12">
        <v>104777.0</v>
      </c>
    </row>
    <row r="77" ht="15.75" customHeight="1">
      <c r="A77" s="12">
        <v>1993.0</v>
      </c>
      <c r="B77" s="12" t="s">
        <v>69</v>
      </c>
      <c r="C77" s="12" t="str">
        <f t="shared" si="1"/>
        <v>1993Dec</v>
      </c>
      <c r="D77" s="12">
        <v>95.0</v>
      </c>
      <c r="E77" s="12" t="s">
        <v>145</v>
      </c>
      <c r="F77" s="12">
        <v>193822.0</v>
      </c>
      <c r="G77" s="12">
        <v>186965.0</v>
      </c>
      <c r="H77" s="12">
        <v>380787.0</v>
      </c>
      <c r="I77" s="12">
        <v>78672.0</v>
      </c>
    </row>
    <row r="78" ht="15.75" customHeight="1">
      <c r="A78" s="12">
        <v>1993.0</v>
      </c>
      <c r="B78" s="12" t="s">
        <v>69</v>
      </c>
      <c r="C78" s="12" t="str">
        <f t="shared" si="1"/>
        <v>1993Dec</v>
      </c>
      <c r="D78" s="12">
        <v>96.0</v>
      </c>
      <c r="E78" s="12" t="s">
        <v>146</v>
      </c>
      <c r="F78" s="12">
        <v>298171.0</v>
      </c>
      <c r="G78" s="12">
        <v>296342.0</v>
      </c>
      <c r="H78" s="12">
        <v>594513.0</v>
      </c>
      <c r="I78" s="12">
        <v>113257.0</v>
      </c>
    </row>
    <row r="79" ht="15.75" customHeight="1">
      <c r="A79" s="12">
        <v>1994.0</v>
      </c>
      <c r="B79" s="12" t="s">
        <v>69</v>
      </c>
      <c r="C79" s="12" t="str">
        <f t="shared" si="1"/>
        <v>1994Dec</v>
      </c>
      <c r="D79" s="12">
        <v>0.0</v>
      </c>
      <c r="E79" s="12" t="s">
        <v>70</v>
      </c>
      <c r="F79" s="12">
        <v>2.9552978E7</v>
      </c>
      <c r="G79" s="12">
        <v>2.9542441E7</v>
      </c>
      <c r="H79" s="12">
        <v>5.9095419E7</v>
      </c>
      <c r="I79" s="12">
        <v>1.3997449E7</v>
      </c>
    </row>
    <row r="80" ht="15.75" customHeight="1">
      <c r="A80" s="12">
        <v>1994.0</v>
      </c>
      <c r="B80" s="12" t="s">
        <v>69</v>
      </c>
      <c r="C80" s="12" t="str">
        <f t="shared" si="1"/>
        <v>1994Dec</v>
      </c>
      <c r="D80" s="12">
        <v>10.0</v>
      </c>
      <c r="E80" s="12" t="s">
        <v>71</v>
      </c>
      <c r="F80" s="12">
        <v>2760025.0</v>
      </c>
      <c r="G80" s="12">
        <v>2824201.0</v>
      </c>
      <c r="H80" s="12">
        <v>5584226.0</v>
      </c>
      <c r="I80" s="12">
        <v>1562110.0</v>
      </c>
    </row>
    <row r="81" ht="15.75" customHeight="1">
      <c r="A81" s="12">
        <v>1994.0</v>
      </c>
      <c r="B81" s="12" t="s">
        <v>69</v>
      </c>
      <c r="C81" s="12" t="str">
        <f t="shared" si="1"/>
        <v>1994Dec</v>
      </c>
      <c r="D81" s="12">
        <v>11.0</v>
      </c>
      <c r="E81" s="12" t="s">
        <v>72</v>
      </c>
      <c r="F81" s="12">
        <v>450700.0</v>
      </c>
      <c r="G81" s="12">
        <v>463660.0</v>
      </c>
      <c r="H81" s="12">
        <v>914360.0</v>
      </c>
      <c r="I81" s="12">
        <v>291390.0</v>
      </c>
    </row>
    <row r="82" ht="15.75" customHeight="1">
      <c r="A82" s="12">
        <v>1994.0</v>
      </c>
      <c r="B82" s="12" t="s">
        <v>69</v>
      </c>
      <c r="C82" s="12" t="str">
        <f t="shared" si="1"/>
        <v>1994Dec</v>
      </c>
      <c r="D82" s="12">
        <v>12.0</v>
      </c>
      <c r="E82" s="12" t="s">
        <v>73</v>
      </c>
      <c r="F82" s="12">
        <v>362918.0</v>
      </c>
      <c r="G82" s="12">
        <v>377647.0</v>
      </c>
      <c r="H82" s="12">
        <v>740565.0</v>
      </c>
      <c r="I82" s="12">
        <v>253921.0</v>
      </c>
    </row>
    <row r="83" ht="15.75" customHeight="1">
      <c r="A83" s="12">
        <v>1994.0</v>
      </c>
      <c r="B83" s="12" t="s">
        <v>69</v>
      </c>
      <c r="C83" s="12" t="str">
        <f t="shared" si="1"/>
        <v>1994Dec</v>
      </c>
      <c r="D83" s="12">
        <v>13.0</v>
      </c>
      <c r="E83" s="12" t="s">
        <v>74</v>
      </c>
      <c r="F83" s="12">
        <v>253403.0</v>
      </c>
      <c r="G83" s="12">
        <v>258045.0</v>
      </c>
      <c r="H83" s="12">
        <v>511448.0</v>
      </c>
      <c r="I83" s="12">
        <v>183083.0</v>
      </c>
    </row>
    <row r="84" ht="15.75" customHeight="1">
      <c r="A84" s="12">
        <v>1994.0</v>
      </c>
      <c r="B84" s="12" t="s">
        <v>69</v>
      </c>
      <c r="C84" s="12" t="str">
        <f t="shared" si="1"/>
        <v>1994Dec</v>
      </c>
      <c r="D84" s="12">
        <v>14.0</v>
      </c>
      <c r="E84" s="12" t="s">
        <v>75</v>
      </c>
      <c r="F84" s="12">
        <v>341832.0</v>
      </c>
      <c r="G84" s="12">
        <v>357568.0</v>
      </c>
      <c r="H84" s="12">
        <v>699400.0</v>
      </c>
      <c r="I84" s="12">
        <v>165328.0</v>
      </c>
    </row>
    <row r="85" ht="15.75" customHeight="1">
      <c r="A85" s="12">
        <v>1994.0</v>
      </c>
      <c r="B85" s="12" t="s">
        <v>69</v>
      </c>
      <c r="C85" s="12" t="str">
        <f t="shared" si="1"/>
        <v>1994Dec</v>
      </c>
      <c r="D85" s="12">
        <v>15.0</v>
      </c>
      <c r="E85" s="12" t="s">
        <v>76</v>
      </c>
      <c r="F85" s="12">
        <v>137986.0</v>
      </c>
      <c r="G85" s="12">
        <v>146434.0</v>
      </c>
      <c r="H85" s="12">
        <v>284420.0</v>
      </c>
      <c r="I85" s="12">
        <v>64373.0</v>
      </c>
    </row>
    <row r="86" ht="15.75" customHeight="1">
      <c r="A86" s="12">
        <v>1994.0</v>
      </c>
      <c r="B86" s="12" t="s">
        <v>69</v>
      </c>
      <c r="C86" s="12" t="str">
        <f t="shared" si="1"/>
        <v>1994Dec</v>
      </c>
      <c r="D86" s="12">
        <v>16.0</v>
      </c>
      <c r="E86" s="12" t="s">
        <v>77</v>
      </c>
      <c r="F86" s="12">
        <v>375942.0</v>
      </c>
      <c r="G86" s="12">
        <v>362126.0</v>
      </c>
      <c r="H86" s="12">
        <v>738068.0</v>
      </c>
      <c r="I86" s="12">
        <v>185818.0</v>
      </c>
    </row>
    <row r="87" ht="15.75" customHeight="1">
      <c r="A87" s="12">
        <v>1994.0</v>
      </c>
      <c r="B87" s="12" t="s">
        <v>69</v>
      </c>
      <c r="C87" s="12" t="str">
        <f t="shared" si="1"/>
        <v>1994Dec</v>
      </c>
      <c r="D87" s="12">
        <v>17.0</v>
      </c>
      <c r="E87" s="12" t="s">
        <v>78</v>
      </c>
      <c r="F87" s="12">
        <v>107513.0</v>
      </c>
      <c r="G87" s="12">
        <v>114514.0</v>
      </c>
      <c r="H87" s="12">
        <v>222027.0</v>
      </c>
      <c r="I87" s="12">
        <v>52918.0</v>
      </c>
    </row>
    <row r="88" ht="15.75" customHeight="1">
      <c r="A88" s="12">
        <v>1994.0</v>
      </c>
      <c r="B88" s="12" t="s">
        <v>69</v>
      </c>
      <c r="C88" s="12" t="str">
        <f t="shared" si="1"/>
        <v>1994Dec</v>
      </c>
      <c r="D88" s="12">
        <v>18.0</v>
      </c>
      <c r="E88" s="12" t="s">
        <v>79</v>
      </c>
      <c r="F88" s="12">
        <v>169242.0</v>
      </c>
      <c r="G88" s="12">
        <v>179069.0</v>
      </c>
      <c r="H88" s="12">
        <v>348311.0</v>
      </c>
      <c r="I88" s="12">
        <v>83209.0</v>
      </c>
    </row>
    <row r="89" ht="15.75" customHeight="1">
      <c r="A89" s="12">
        <v>1994.0</v>
      </c>
      <c r="B89" s="12" t="s">
        <v>69</v>
      </c>
      <c r="C89" s="12" t="str">
        <f t="shared" si="1"/>
        <v>1994Dec</v>
      </c>
      <c r="D89" s="12">
        <v>19.0</v>
      </c>
      <c r="E89" s="12" t="s">
        <v>80</v>
      </c>
      <c r="F89" s="12">
        <v>283662.0</v>
      </c>
      <c r="G89" s="12">
        <v>281405.0</v>
      </c>
      <c r="H89" s="12">
        <v>565067.0</v>
      </c>
      <c r="I89" s="12">
        <v>143635.0</v>
      </c>
    </row>
    <row r="90" ht="15.75" customHeight="1">
      <c r="A90" s="12">
        <v>1994.0</v>
      </c>
      <c r="B90" s="12" t="s">
        <v>69</v>
      </c>
      <c r="C90" s="12" t="str">
        <f t="shared" si="1"/>
        <v>1994Dec</v>
      </c>
      <c r="D90" s="12">
        <v>20.0</v>
      </c>
      <c r="E90" s="12" t="s">
        <v>81</v>
      </c>
      <c r="F90" s="12">
        <v>491645.0</v>
      </c>
      <c r="G90" s="12">
        <v>470757.0</v>
      </c>
      <c r="H90" s="12">
        <v>962402.0</v>
      </c>
      <c r="I90" s="12">
        <v>328872.0</v>
      </c>
    </row>
    <row r="91" ht="15.75" customHeight="1">
      <c r="A91" s="12">
        <v>1994.0</v>
      </c>
      <c r="B91" s="12" t="s">
        <v>69</v>
      </c>
      <c r="C91" s="12" t="str">
        <f t="shared" si="1"/>
        <v>1994Dec</v>
      </c>
      <c r="D91" s="12">
        <v>21.0</v>
      </c>
      <c r="E91" s="12" t="s">
        <v>82</v>
      </c>
      <c r="F91" s="12">
        <v>236372.0</v>
      </c>
      <c r="G91" s="12">
        <v>230987.0</v>
      </c>
      <c r="H91" s="12">
        <v>467359.0</v>
      </c>
      <c r="I91" s="12">
        <v>140408.0</v>
      </c>
    </row>
    <row r="92" ht="15.75" customHeight="1">
      <c r="A92" s="12">
        <v>1994.0</v>
      </c>
      <c r="B92" s="12" t="s">
        <v>69</v>
      </c>
      <c r="C92" s="12" t="str">
        <f t="shared" si="1"/>
        <v>1994Dec</v>
      </c>
      <c r="D92" s="12">
        <v>22.0</v>
      </c>
      <c r="E92" s="12" t="s">
        <v>83</v>
      </c>
      <c r="F92" s="12">
        <v>234143.0</v>
      </c>
      <c r="G92" s="12">
        <v>230012.0</v>
      </c>
      <c r="H92" s="12">
        <v>464155.0</v>
      </c>
      <c r="I92" s="12">
        <v>128204.0</v>
      </c>
    </row>
    <row r="93" ht="15.75" customHeight="1">
      <c r="A93" s="12">
        <v>1994.0</v>
      </c>
      <c r="B93" s="12" t="s">
        <v>69</v>
      </c>
      <c r="C93" s="12" t="str">
        <f t="shared" si="1"/>
        <v>1994Dec</v>
      </c>
      <c r="D93" s="12">
        <v>23.0</v>
      </c>
      <c r="E93" s="12" t="s">
        <v>84</v>
      </c>
      <c r="F93" s="12">
        <v>104334.0</v>
      </c>
      <c r="G93" s="12">
        <v>100743.0</v>
      </c>
      <c r="H93" s="12">
        <v>205077.0</v>
      </c>
      <c r="I93" s="12">
        <v>58576.0</v>
      </c>
    </row>
    <row r="94" ht="15.75" customHeight="1">
      <c r="A94" s="12">
        <v>1994.0</v>
      </c>
      <c r="B94" s="12" t="s">
        <v>69</v>
      </c>
      <c r="C94" s="12" t="str">
        <f t="shared" si="1"/>
        <v>1994Dec</v>
      </c>
      <c r="D94" s="12">
        <v>24.0</v>
      </c>
      <c r="E94" s="12" t="s">
        <v>85</v>
      </c>
      <c r="F94" s="12">
        <v>301176.0</v>
      </c>
      <c r="G94" s="12">
        <v>304152.0</v>
      </c>
      <c r="H94" s="12">
        <v>605328.0</v>
      </c>
      <c r="I94" s="12">
        <v>146665.0</v>
      </c>
    </row>
    <row r="95" ht="15.75" customHeight="1">
      <c r="A95" s="12">
        <v>1994.0</v>
      </c>
      <c r="B95" s="12" t="s">
        <v>69</v>
      </c>
      <c r="C95" s="12" t="str">
        <f t="shared" si="1"/>
        <v>1994Dec</v>
      </c>
      <c r="D95" s="12">
        <v>25.0</v>
      </c>
      <c r="E95" s="12" t="s">
        <v>86</v>
      </c>
      <c r="F95" s="12">
        <v>212863.0</v>
      </c>
      <c r="G95" s="12">
        <v>208959.0</v>
      </c>
      <c r="H95" s="12">
        <v>421822.0</v>
      </c>
      <c r="I95" s="12">
        <v>98994.0</v>
      </c>
    </row>
    <row r="96" ht="15.75" customHeight="1">
      <c r="A96" s="12">
        <v>1994.0</v>
      </c>
      <c r="B96" s="12" t="s">
        <v>69</v>
      </c>
      <c r="C96" s="12" t="str">
        <f t="shared" si="1"/>
        <v>1994Dec</v>
      </c>
      <c r="D96" s="12">
        <v>26.0</v>
      </c>
      <c r="E96" s="12" t="s">
        <v>87</v>
      </c>
      <c r="F96" s="12">
        <v>116086.0</v>
      </c>
      <c r="G96" s="12">
        <v>118678.0</v>
      </c>
      <c r="H96" s="12">
        <v>234764.0</v>
      </c>
      <c r="I96" s="12">
        <v>54501.0</v>
      </c>
    </row>
    <row r="97" ht="15.75" customHeight="1">
      <c r="A97" s="12">
        <v>1994.0</v>
      </c>
      <c r="B97" s="12" t="s">
        <v>69</v>
      </c>
      <c r="C97" s="12" t="str">
        <f t="shared" si="1"/>
        <v>1994Dec</v>
      </c>
      <c r="D97" s="12">
        <v>27.0</v>
      </c>
      <c r="E97" s="12" t="s">
        <v>88</v>
      </c>
      <c r="F97" s="12">
        <v>252769.0</v>
      </c>
      <c r="G97" s="12">
        <v>246453.0</v>
      </c>
      <c r="H97" s="12">
        <v>499222.0</v>
      </c>
      <c r="I97" s="12">
        <v>127953.0</v>
      </c>
    </row>
    <row r="98" ht="15.75" customHeight="1">
      <c r="A98" s="12">
        <v>1994.0</v>
      </c>
      <c r="B98" s="12" t="s">
        <v>69</v>
      </c>
      <c r="C98" s="12" t="str">
        <f t="shared" si="1"/>
        <v>1994Dec</v>
      </c>
      <c r="D98" s="12">
        <v>30.0</v>
      </c>
      <c r="E98" s="12" t="s">
        <v>89</v>
      </c>
      <c r="F98" s="12">
        <v>1231887.0</v>
      </c>
      <c r="G98" s="12">
        <v>1231983.0</v>
      </c>
      <c r="H98" s="12">
        <v>2463870.0</v>
      </c>
      <c r="I98" s="12">
        <v>534782.0</v>
      </c>
    </row>
    <row r="99" ht="15.75" customHeight="1">
      <c r="A99" s="12">
        <v>1994.0</v>
      </c>
      <c r="B99" s="12" t="s">
        <v>69</v>
      </c>
      <c r="C99" s="12" t="str">
        <f t="shared" si="1"/>
        <v>1994Dec</v>
      </c>
      <c r="D99" s="12">
        <v>31.0</v>
      </c>
      <c r="E99" s="12" t="s">
        <v>90</v>
      </c>
      <c r="F99" s="12">
        <v>723109.0</v>
      </c>
      <c r="G99" s="12">
        <v>721944.0</v>
      </c>
      <c r="H99" s="12">
        <v>1445053.0</v>
      </c>
      <c r="I99" s="12">
        <v>271835.0</v>
      </c>
    </row>
    <row r="100" ht="15.75" customHeight="1">
      <c r="A100" s="12">
        <v>1994.0</v>
      </c>
      <c r="B100" s="12" t="s">
        <v>69</v>
      </c>
      <c r="C100" s="12" t="str">
        <f t="shared" si="1"/>
        <v>1994Dec</v>
      </c>
      <c r="D100" s="12">
        <v>32.0</v>
      </c>
      <c r="E100" s="12" t="s">
        <v>91</v>
      </c>
      <c r="F100" s="12">
        <v>664990.0</v>
      </c>
      <c r="G100" s="12">
        <v>665032.0</v>
      </c>
      <c r="H100" s="12">
        <v>1330022.0</v>
      </c>
      <c r="I100" s="12">
        <v>252502.0</v>
      </c>
    </row>
    <row r="101" ht="15.75" customHeight="1">
      <c r="A101" s="12">
        <v>1994.0</v>
      </c>
      <c r="B101" s="12" t="s">
        <v>69</v>
      </c>
      <c r="C101" s="12" t="str">
        <f t="shared" si="1"/>
        <v>1994Dec</v>
      </c>
      <c r="D101" s="12">
        <v>33.0</v>
      </c>
      <c r="E101" s="12" t="s">
        <v>92</v>
      </c>
      <c r="F101" s="12">
        <v>693364.0</v>
      </c>
      <c r="G101" s="12">
        <v>691594.0</v>
      </c>
      <c r="H101" s="12">
        <v>1384958.0</v>
      </c>
      <c r="I101" s="12">
        <v>254196.0</v>
      </c>
    </row>
    <row r="102" ht="15.75" customHeight="1">
      <c r="A102" s="12">
        <v>1994.0</v>
      </c>
      <c r="B102" s="12" t="s">
        <v>69</v>
      </c>
      <c r="C102" s="12" t="str">
        <f t="shared" si="1"/>
        <v>1994Dec</v>
      </c>
      <c r="D102" s="12">
        <v>34.0</v>
      </c>
      <c r="E102" s="12" t="s">
        <v>93</v>
      </c>
      <c r="F102" s="12">
        <v>843360.0</v>
      </c>
      <c r="G102" s="12">
        <v>836507.0</v>
      </c>
      <c r="H102" s="12">
        <v>1679867.0</v>
      </c>
      <c r="I102" s="12">
        <v>310087.0</v>
      </c>
    </row>
    <row r="103" ht="15.75" customHeight="1">
      <c r="A103" s="12">
        <v>1994.0</v>
      </c>
      <c r="B103" s="12" t="s">
        <v>69</v>
      </c>
      <c r="C103" s="12" t="str">
        <f t="shared" si="1"/>
        <v>1994Dec</v>
      </c>
      <c r="D103" s="12">
        <v>35.0</v>
      </c>
      <c r="E103" s="12" t="s">
        <v>94</v>
      </c>
      <c r="F103" s="12">
        <v>270025.0</v>
      </c>
      <c r="G103" s="12">
        <v>267745.0</v>
      </c>
      <c r="H103" s="12">
        <v>537770.0</v>
      </c>
      <c r="I103" s="12">
        <v>102927.0</v>
      </c>
    </row>
    <row r="104" ht="15.75" customHeight="1">
      <c r="A104" s="12">
        <v>1994.0</v>
      </c>
      <c r="B104" s="12" t="s">
        <v>69</v>
      </c>
      <c r="C104" s="12" t="str">
        <f t="shared" si="1"/>
        <v>1994Dec</v>
      </c>
      <c r="D104" s="12">
        <v>36.0</v>
      </c>
      <c r="E104" s="12" t="s">
        <v>95</v>
      </c>
      <c r="F104" s="12">
        <v>541838.0</v>
      </c>
      <c r="G104" s="12">
        <v>541705.0</v>
      </c>
      <c r="H104" s="12">
        <v>1083543.0</v>
      </c>
      <c r="I104" s="12">
        <v>241594.0</v>
      </c>
    </row>
    <row r="105" ht="15.75" customHeight="1">
      <c r="A105" s="12">
        <v>1994.0</v>
      </c>
      <c r="B105" s="12" t="s">
        <v>69</v>
      </c>
      <c r="C105" s="12" t="str">
        <f t="shared" si="1"/>
        <v>1994Dec</v>
      </c>
      <c r="D105" s="12">
        <v>37.0</v>
      </c>
      <c r="E105" s="12" t="s">
        <v>96</v>
      </c>
      <c r="F105" s="12">
        <v>176360.0</v>
      </c>
      <c r="G105" s="12">
        <v>174170.0</v>
      </c>
      <c r="H105" s="12">
        <v>350530.0</v>
      </c>
      <c r="I105" s="12">
        <v>64850.0</v>
      </c>
    </row>
    <row r="106" ht="15.75" customHeight="1">
      <c r="A106" s="12">
        <v>1994.0</v>
      </c>
      <c r="B106" s="12" t="s">
        <v>69</v>
      </c>
      <c r="C106" s="12" t="str">
        <f t="shared" si="1"/>
        <v>1994Dec</v>
      </c>
      <c r="D106" s="12">
        <v>39.0</v>
      </c>
      <c r="E106" s="12" t="s">
        <v>97</v>
      </c>
      <c r="F106" s="12">
        <v>239073.0</v>
      </c>
      <c r="G106" s="12">
        <v>233130.0</v>
      </c>
      <c r="H106" s="12">
        <v>472203.0</v>
      </c>
      <c r="I106" s="12">
        <v>93308.0</v>
      </c>
    </row>
    <row r="107" ht="15.75" customHeight="1">
      <c r="A107" s="12">
        <v>1994.0</v>
      </c>
      <c r="B107" s="12" t="s">
        <v>69</v>
      </c>
      <c r="C107" s="12" t="str">
        <f t="shared" si="1"/>
        <v>1994Dec</v>
      </c>
      <c r="D107" s="12">
        <v>40.0</v>
      </c>
      <c r="E107" s="12" t="s">
        <v>98</v>
      </c>
      <c r="F107" s="12">
        <v>843199.0</v>
      </c>
      <c r="G107" s="12">
        <v>835347.0</v>
      </c>
      <c r="H107" s="12">
        <v>1678546.0</v>
      </c>
      <c r="I107" s="12">
        <v>360311.0</v>
      </c>
    </row>
    <row r="108" ht="15.75" customHeight="1">
      <c r="A108" s="12">
        <v>1994.0</v>
      </c>
      <c r="B108" s="12" t="s">
        <v>69</v>
      </c>
      <c r="C108" s="12" t="str">
        <f t="shared" si="1"/>
        <v>1994Dec</v>
      </c>
      <c r="D108" s="12">
        <v>41.0</v>
      </c>
      <c r="E108" s="12" t="s">
        <v>99</v>
      </c>
      <c r="F108" s="12">
        <v>726308.0</v>
      </c>
      <c r="G108" s="12">
        <v>715663.0</v>
      </c>
      <c r="H108" s="12">
        <v>1441971.0</v>
      </c>
      <c r="I108" s="12">
        <v>295427.0</v>
      </c>
    </row>
    <row r="109" ht="15.75" customHeight="1">
      <c r="A109" s="12">
        <v>1994.0</v>
      </c>
      <c r="B109" s="12" t="s">
        <v>69</v>
      </c>
      <c r="C109" s="12" t="str">
        <f t="shared" si="1"/>
        <v>1994Dec</v>
      </c>
      <c r="D109" s="12">
        <v>42.0</v>
      </c>
      <c r="E109" s="12" t="s">
        <v>100</v>
      </c>
      <c r="F109" s="12">
        <v>315746.0</v>
      </c>
      <c r="G109" s="12">
        <v>302173.0</v>
      </c>
      <c r="H109" s="12">
        <v>617919.0</v>
      </c>
      <c r="I109" s="12">
        <v>135044.0</v>
      </c>
    </row>
    <row r="110" ht="15.75" customHeight="1">
      <c r="A110" s="12">
        <v>1994.0</v>
      </c>
      <c r="B110" s="12" t="s">
        <v>69</v>
      </c>
      <c r="C110" s="12" t="str">
        <f t="shared" si="1"/>
        <v>1994Dec</v>
      </c>
      <c r="D110" s="12">
        <v>43.0</v>
      </c>
      <c r="E110" s="12" t="s">
        <v>101</v>
      </c>
      <c r="F110" s="12">
        <v>436951.0</v>
      </c>
      <c r="G110" s="12">
        <v>429095.0</v>
      </c>
      <c r="H110" s="12">
        <v>866046.0</v>
      </c>
      <c r="I110" s="12">
        <v>176877.0</v>
      </c>
    </row>
    <row r="111" ht="15.75" customHeight="1">
      <c r="A111" s="12">
        <v>1994.0</v>
      </c>
      <c r="B111" s="12" t="s">
        <v>69</v>
      </c>
      <c r="C111" s="12" t="str">
        <f t="shared" si="1"/>
        <v>1994Dec</v>
      </c>
      <c r="D111" s="12">
        <v>44.0</v>
      </c>
      <c r="E111" s="12" t="s">
        <v>102</v>
      </c>
      <c r="F111" s="12">
        <v>453686.0</v>
      </c>
      <c r="G111" s="12">
        <v>454595.0</v>
      </c>
      <c r="H111" s="12">
        <v>908281.0</v>
      </c>
      <c r="I111" s="12">
        <v>174733.0</v>
      </c>
    </row>
    <row r="112" ht="15.75" customHeight="1">
      <c r="A112" s="12">
        <v>1994.0</v>
      </c>
      <c r="B112" s="12" t="s">
        <v>69</v>
      </c>
      <c r="C112" s="12" t="str">
        <f t="shared" si="1"/>
        <v>1994Dec</v>
      </c>
      <c r="D112" s="12">
        <v>45.0</v>
      </c>
      <c r="E112" s="12" t="s">
        <v>103</v>
      </c>
      <c r="F112" s="12">
        <v>643663.0</v>
      </c>
      <c r="G112" s="12">
        <v>639284.0</v>
      </c>
      <c r="H112" s="12">
        <v>1282947.0</v>
      </c>
      <c r="I112" s="12">
        <v>241786.0</v>
      </c>
    </row>
    <row r="113" ht="15.75" customHeight="1">
      <c r="A113" s="12">
        <v>1994.0</v>
      </c>
      <c r="B113" s="12" t="s">
        <v>69</v>
      </c>
      <c r="C113" s="12" t="str">
        <f t="shared" si="1"/>
        <v>1994Dec</v>
      </c>
      <c r="D113" s="12">
        <v>46.0</v>
      </c>
      <c r="E113" s="12" t="s">
        <v>104</v>
      </c>
      <c r="F113" s="12">
        <v>478685.0</v>
      </c>
      <c r="G113" s="12">
        <v>476440.0</v>
      </c>
      <c r="H113" s="12">
        <v>955125.0</v>
      </c>
      <c r="I113" s="12">
        <v>185349.0</v>
      </c>
    </row>
    <row r="114" ht="15.75" customHeight="1">
      <c r="A114" s="12">
        <v>1994.0</v>
      </c>
      <c r="B114" s="12" t="s">
        <v>69</v>
      </c>
      <c r="C114" s="12" t="str">
        <f t="shared" si="1"/>
        <v>1994Dec</v>
      </c>
      <c r="D114" s="12">
        <v>47.0</v>
      </c>
      <c r="E114" s="12" t="s">
        <v>105</v>
      </c>
      <c r="F114" s="12">
        <v>524099.0</v>
      </c>
      <c r="G114" s="12">
        <v>524802.0</v>
      </c>
      <c r="H114" s="12">
        <v>1048901.0</v>
      </c>
      <c r="I114" s="12">
        <v>202520.0</v>
      </c>
    </row>
    <row r="115" ht="15.75" customHeight="1">
      <c r="A115" s="12">
        <v>1994.0</v>
      </c>
      <c r="B115" s="12" t="s">
        <v>69</v>
      </c>
      <c r="C115" s="12" t="str">
        <f t="shared" si="1"/>
        <v>1994Dec</v>
      </c>
      <c r="D115" s="12">
        <v>48.0</v>
      </c>
      <c r="E115" s="12" t="s">
        <v>106</v>
      </c>
      <c r="F115" s="12">
        <v>340752.0</v>
      </c>
      <c r="G115" s="12">
        <v>341875.0</v>
      </c>
      <c r="H115" s="12">
        <v>682627.0</v>
      </c>
      <c r="I115" s="12">
        <v>128362.0</v>
      </c>
    </row>
    <row r="116" ht="15.75" customHeight="1">
      <c r="A116" s="12">
        <v>1994.0</v>
      </c>
      <c r="B116" s="12" t="s">
        <v>69</v>
      </c>
      <c r="C116" s="12" t="str">
        <f t="shared" si="1"/>
        <v>1994Dec</v>
      </c>
      <c r="D116" s="12">
        <v>49.0</v>
      </c>
      <c r="E116" s="12" t="s">
        <v>107</v>
      </c>
      <c r="F116" s="12">
        <v>156513.0</v>
      </c>
      <c r="G116" s="12">
        <v>155689.0</v>
      </c>
      <c r="H116" s="12">
        <v>312202.0</v>
      </c>
      <c r="I116" s="12">
        <v>58360.0</v>
      </c>
    </row>
    <row r="117" ht="15.75" customHeight="1">
      <c r="A117" s="12">
        <v>1994.0</v>
      </c>
      <c r="B117" s="12" t="s">
        <v>69</v>
      </c>
      <c r="C117" s="12" t="str">
        <f t="shared" si="1"/>
        <v>1994Dec</v>
      </c>
      <c r="D117" s="12">
        <v>50.0</v>
      </c>
      <c r="E117" s="12" t="s">
        <v>108</v>
      </c>
      <c r="F117" s="12">
        <v>779611.0</v>
      </c>
      <c r="G117" s="12">
        <v>767474.0</v>
      </c>
      <c r="H117" s="12">
        <v>1547085.0</v>
      </c>
      <c r="I117" s="12">
        <v>462450.0</v>
      </c>
    </row>
    <row r="118" ht="15.75" customHeight="1">
      <c r="A118" s="12">
        <v>1994.0</v>
      </c>
      <c r="B118" s="12" t="s">
        <v>69</v>
      </c>
      <c r="C118" s="12" t="str">
        <f t="shared" si="1"/>
        <v>1994Dec</v>
      </c>
      <c r="D118" s="12">
        <v>51.0</v>
      </c>
      <c r="E118" s="12" t="s">
        <v>109</v>
      </c>
      <c r="F118" s="12">
        <v>202244.0</v>
      </c>
      <c r="G118" s="12">
        <v>203491.0</v>
      </c>
      <c r="H118" s="12">
        <v>405735.0</v>
      </c>
      <c r="I118" s="12">
        <v>117312.0</v>
      </c>
    </row>
    <row r="119" ht="15.75" customHeight="1">
      <c r="A119" s="12">
        <v>1994.0</v>
      </c>
      <c r="B119" s="12" t="s">
        <v>69</v>
      </c>
      <c r="C119" s="12" t="str">
        <f t="shared" si="1"/>
        <v>1994Dec</v>
      </c>
      <c r="D119" s="12">
        <v>52.0</v>
      </c>
      <c r="E119" s="12" t="s">
        <v>110</v>
      </c>
      <c r="F119" s="12">
        <v>404223.0</v>
      </c>
      <c r="G119" s="12">
        <v>399509.0</v>
      </c>
      <c r="H119" s="12">
        <v>803732.0</v>
      </c>
      <c r="I119" s="12">
        <v>210883.0</v>
      </c>
    </row>
    <row r="120" ht="15.75" customHeight="1">
      <c r="A120" s="12">
        <v>1994.0</v>
      </c>
      <c r="B120" s="12" t="s">
        <v>69</v>
      </c>
      <c r="C120" s="12" t="str">
        <f t="shared" si="1"/>
        <v>1994Dec</v>
      </c>
      <c r="D120" s="12">
        <v>53.0</v>
      </c>
      <c r="E120" s="12" t="s">
        <v>111</v>
      </c>
      <c r="F120" s="12">
        <v>237948.0</v>
      </c>
      <c r="G120" s="12">
        <v>238990.0</v>
      </c>
      <c r="H120" s="12">
        <v>476938.0</v>
      </c>
      <c r="I120" s="12">
        <v>113902.0</v>
      </c>
    </row>
    <row r="121" ht="15.75" customHeight="1">
      <c r="A121" s="12">
        <v>1994.0</v>
      </c>
      <c r="B121" s="12" t="s">
        <v>69</v>
      </c>
      <c r="C121" s="12" t="str">
        <f t="shared" si="1"/>
        <v>1994Dec</v>
      </c>
      <c r="D121" s="12">
        <v>54.0</v>
      </c>
      <c r="E121" s="12" t="s">
        <v>112</v>
      </c>
      <c r="F121" s="12">
        <v>246048.0</v>
      </c>
      <c r="G121" s="12">
        <v>248307.0</v>
      </c>
      <c r="H121" s="12">
        <v>494355.0</v>
      </c>
      <c r="I121" s="12">
        <v>131465.0</v>
      </c>
    </row>
    <row r="122" ht="15.75" customHeight="1">
      <c r="A122" s="12">
        <v>1994.0</v>
      </c>
      <c r="B122" s="12" t="s">
        <v>69</v>
      </c>
      <c r="C122" s="12" t="str">
        <f t="shared" si="1"/>
        <v>1994Dec</v>
      </c>
      <c r="D122" s="12">
        <v>55.0</v>
      </c>
      <c r="E122" s="12" t="s">
        <v>113</v>
      </c>
      <c r="F122" s="12">
        <v>236138.0</v>
      </c>
      <c r="G122" s="12">
        <v>228865.0</v>
      </c>
      <c r="H122" s="12">
        <v>465003.0</v>
      </c>
      <c r="I122" s="12">
        <v>111518.0</v>
      </c>
    </row>
    <row r="123" ht="15.75" customHeight="1">
      <c r="A123" s="12">
        <v>1994.0</v>
      </c>
      <c r="B123" s="12" t="s">
        <v>69</v>
      </c>
      <c r="C123" s="12" t="str">
        <f t="shared" si="1"/>
        <v>1994Dec</v>
      </c>
      <c r="D123" s="12">
        <v>56.0</v>
      </c>
      <c r="E123" s="12" t="s">
        <v>114</v>
      </c>
      <c r="F123" s="12">
        <v>258435.0</v>
      </c>
      <c r="G123" s="12">
        <v>255036.0</v>
      </c>
      <c r="H123" s="12">
        <v>513471.0</v>
      </c>
      <c r="I123" s="12">
        <v>139445.0</v>
      </c>
    </row>
    <row r="124" ht="15.75" customHeight="1">
      <c r="A124" s="12">
        <v>1994.0</v>
      </c>
      <c r="B124" s="12" t="s">
        <v>69</v>
      </c>
      <c r="C124" s="12" t="str">
        <f t="shared" si="1"/>
        <v>1994Dec</v>
      </c>
      <c r="D124" s="12">
        <v>57.0</v>
      </c>
      <c r="E124" s="12" t="s">
        <v>115</v>
      </c>
      <c r="F124" s="12">
        <v>633154.0</v>
      </c>
      <c r="G124" s="12">
        <v>618427.0</v>
      </c>
      <c r="H124" s="12">
        <v>1251581.0</v>
      </c>
      <c r="I124" s="12">
        <v>336029.0</v>
      </c>
    </row>
    <row r="125" ht="15.75" customHeight="1">
      <c r="A125" s="12">
        <v>1994.0</v>
      </c>
      <c r="B125" s="12" t="s">
        <v>69</v>
      </c>
      <c r="C125" s="12" t="str">
        <f t="shared" si="1"/>
        <v>1994Dec</v>
      </c>
      <c r="D125" s="12">
        <v>58.0</v>
      </c>
      <c r="E125" s="12" t="s">
        <v>116</v>
      </c>
      <c r="F125" s="12">
        <v>111413.0</v>
      </c>
      <c r="G125" s="12">
        <v>102304.0</v>
      </c>
      <c r="H125" s="12">
        <v>213717.0</v>
      </c>
      <c r="I125" s="12">
        <v>52928.0</v>
      </c>
    </row>
    <row r="126" ht="15.75" customHeight="1">
      <c r="A126" s="12">
        <v>1994.0</v>
      </c>
      <c r="B126" s="12" t="s">
        <v>69</v>
      </c>
      <c r="C126" s="12" t="str">
        <f t="shared" si="1"/>
        <v>1994Dec</v>
      </c>
      <c r="D126" s="12">
        <v>60.0</v>
      </c>
      <c r="E126" s="12" t="s">
        <v>117</v>
      </c>
      <c r="F126" s="12">
        <v>553472.0</v>
      </c>
      <c r="G126" s="12">
        <v>563731.0</v>
      </c>
      <c r="H126" s="12">
        <v>1117203.0</v>
      </c>
      <c r="I126" s="12">
        <v>275181.0</v>
      </c>
    </row>
    <row r="127" ht="15.75" customHeight="1">
      <c r="A127" s="12">
        <v>1994.0</v>
      </c>
      <c r="B127" s="12" t="s">
        <v>69</v>
      </c>
      <c r="C127" s="12" t="str">
        <f t="shared" si="1"/>
        <v>1994Dec</v>
      </c>
      <c r="D127" s="12">
        <v>61.0</v>
      </c>
      <c r="E127" s="12" t="s">
        <v>118</v>
      </c>
      <c r="F127" s="12">
        <v>160013.0</v>
      </c>
      <c r="G127" s="12">
        <v>162657.0</v>
      </c>
      <c r="H127" s="12">
        <v>322670.0</v>
      </c>
      <c r="I127" s="12">
        <v>81593.0</v>
      </c>
    </row>
    <row r="128" ht="15.75" customHeight="1">
      <c r="A128" s="12">
        <v>1994.0</v>
      </c>
      <c r="B128" s="12" t="s">
        <v>69</v>
      </c>
      <c r="C128" s="12" t="str">
        <f t="shared" si="1"/>
        <v>1994Dec</v>
      </c>
      <c r="D128" s="12">
        <v>62.0</v>
      </c>
      <c r="E128" s="12" t="s">
        <v>119</v>
      </c>
      <c r="F128" s="12">
        <v>379481.0</v>
      </c>
      <c r="G128" s="12">
        <v>379972.0</v>
      </c>
      <c r="H128" s="12">
        <v>759453.0</v>
      </c>
      <c r="I128" s="12">
        <v>175740.0</v>
      </c>
    </row>
    <row r="129" ht="15.75" customHeight="1">
      <c r="A129" s="12">
        <v>1994.0</v>
      </c>
      <c r="B129" s="12" t="s">
        <v>69</v>
      </c>
      <c r="C129" s="12" t="str">
        <f t="shared" si="1"/>
        <v>1994Dec</v>
      </c>
      <c r="D129" s="12">
        <v>63.0</v>
      </c>
      <c r="E129" s="12" t="s">
        <v>120</v>
      </c>
      <c r="F129" s="12">
        <v>224155.0</v>
      </c>
      <c r="G129" s="12">
        <v>216029.0</v>
      </c>
      <c r="H129" s="12">
        <v>440184.0</v>
      </c>
      <c r="I129" s="12">
        <v>110953.0</v>
      </c>
    </row>
    <row r="130" ht="15.75" customHeight="1">
      <c r="A130" s="12">
        <v>1994.0</v>
      </c>
      <c r="B130" s="12" t="s">
        <v>69</v>
      </c>
      <c r="C130" s="12" t="str">
        <f t="shared" si="1"/>
        <v>1994Dec</v>
      </c>
      <c r="D130" s="12">
        <v>64.0</v>
      </c>
      <c r="E130" s="12" t="s">
        <v>121</v>
      </c>
      <c r="F130" s="12">
        <v>302946.0</v>
      </c>
      <c r="G130" s="12">
        <v>314150.0</v>
      </c>
      <c r="H130" s="12">
        <v>617096.0</v>
      </c>
      <c r="I130" s="12">
        <v>148814.0</v>
      </c>
    </row>
    <row r="131" ht="15.75" customHeight="1">
      <c r="A131" s="12">
        <v>1994.0</v>
      </c>
      <c r="B131" s="12" t="s">
        <v>69</v>
      </c>
      <c r="C131" s="12" t="str">
        <f t="shared" si="1"/>
        <v>1994Dec</v>
      </c>
      <c r="D131" s="12">
        <v>65.0</v>
      </c>
      <c r="E131" s="12" t="s">
        <v>122</v>
      </c>
      <c r="F131" s="12">
        <v>424999.0</v>
      </c>
      <c r="G131" s="12">
        <v>423925.0</v>
      </c>
      <c r="H131" s="12">
        <v>848924.0</v>
      </c>
      <c r="I131" s="12">
        <v>208000.0</v>
      </c>
    </row>
    <row r="132" ht="15.75" customHeight="1">
      <c r="A132" s="12">
        <v>1994.0</v>
      </c>
      <c r="B132" s="12" t="s">
        <v>69</v>
      </c>
      <c r="C132" s="12" t="str">
        <f t="shared" si="1"/>
        <v>1994Dec</v>
      </c>
      <c r="D132" s="12">
        <v>66.0</v>
      </c>
      <c r="E132" s="12" t="s">
        <v>123</v>
      </c>
      <c r="F132" s="12">
        <v>292080.0</v>
      </c>
      <c r="G132" s="12">
        <v>301098.0</v>
      </c>
      <c r="H132" s="12">
        <v>593178.0</v>
      </c>
      <c r="I132" s="12">
        <v>131309.0</v>
      </c>
    </row>
    <row r="133" ht="15.75" customHeight="1">
      <c r="A133" s="12">
        <v>1994.0</v>
      </c>
      <c r="B133" s="12" t="s">
        <v>69</v>
      </c>
      <c r="C133" s="12" t="str">
        <f t="shared" si="1"/>
        <v>1994Dec</v>
      </c>
      <c r="D133" s="12">
        <v>67.0</v>
      </c>
      <c r="E133" s="12" t="s">
        <v>124</v>
      </c>
      <c r="F133" s="12">
        <v>527495.0</v>
      </c>
      <c r="G133" s="12">
        <v>514599.0</v>
      </c>
      <c r="H133" s="12">
        <v>1042094.0</v>
      </c>
      <c r="I133" s="12">
        <v>234567.0</v>
      </c>
    </row>
    <row r="134" ht="15.75" customHeight="1">
      <c r="A134" s="12">
        <v>1994.0</v>
      </c>
      <c r="B134" s="12" t="s">
        <v>69</v>
      </c>
      <c r="C134" s="12" t="str">
        <f t="shared" si="1"/>
        <v>1994Dec</v>
      </c>
      <c r="D134" s="12">
        <v>70.0</v>
      </c>
      <c r="E134" s="12" t="s">
        <v>125</v>
      </c>
      <c r="F134" s="12">
        <v>390817.0</v>
      </c>
      <c r="G134" s="12">
        <v>399326.0</v>
      </c>
      <c r="H134" s="12">
        <v>790143.0</v>
      </c>
      <c r="I134" s="12">
        <v>178638.0</v>
      </c>
    </row>
    <row r="135" ht="15.75" customHeight="1">
      <c r="A135" s="12">
        <v>1994.0</v>
      </c>
      <c r="B135" s="12" t="s">
        <v>69</v>
      </c>
      <c r="C135" s="12" t="str">
        <f t="shared" si="1"/>
        <v>1994Dec</v>
      </c>
      <c r="D135" s="12">
        <v>71.0</v>
      </c>
      <c r="E135" s="12" t="s">
        <v>126</v>
      </c>
      <c r="F135" s="12">
        <v>376002.0</v>
      </c>
      <c r="G135" s="12">
        <v>360994.0</v>
      </c>
      <c r="H135" s="12">
        <v>736996.0</v>
      </c>
      <c r="I135" s="12">
        <v>186881.0</v>
      </c>
    </row>
    <row r="136" ht="15.75" customHeight="1">
      <c r="A136" s="12">
        <v>1994.0</v>
      </c>
      <c r="B136" s="12" t="s">
        <v>69</v>
      </c>
      <c r="C136" s="12" t="str">
        <f t="shared" si="1"/>
        <v>1994Dec</v>
      </c>
      <c r="D136" s="12">
        <v>72.0</v>
      </c>
      <c r="E136" s="12" t="s">
        <v>127</v>
      </c>
      <c r="F136" s="12">
        <v>408466.0</v>
      </c>
      <c r="G136" s="12">
        <v>426180.0</v>
      </c>
      <c r="H136" s="12">
        <v>834646.0</v>
      </c>
      <c r="I136" s="12">
        <v>185872.0</v>
      </c>
    </row>
    <row r="137" ht="15.75" customHeight="1">
      <c r="A137" s="12">
        <v>1994.0</v>
      </c>
      <c r="B137" s="12" t="s">
        <v>69</v>
      </c>
      <c r="C137" s="12" t="str">
        <f t="shared" si="1"/>
        <v>1994Dec</v>
      </c>
      <c r="D137" s="12">
        <v>73.0</v>
      </c>
      <c r="E137" s="12" t="s">
        <v>128</v>
      </c>
      <c r="F137" s="12">
        <v>354770.0</v>
      </c>
      <c r="G137" s="12">
        <v>364495.0</v>
      </c>
      <c r="H137" s="12">
        <v>719265.0</v>
      </c>
      <c r="I137" s="12">
        <v>175639.0</v>
      </c>
    </row>
    <row r="138" ht="15.75" customHeight="1">
      <c r="A138" s="12">
        <v>1994.0</v>
      </c>
      <c r="B138" s="12" t="s">
        <v>69</v>
      </c>
      <c r="C138" s="12" t="str">
        <f t="shared" si="1"/>
        <v>1994Dec</v>
      </c>
      <c r="D138" s="12">
        <v>74.0</v>
      </c>
      <c r="E138" s="12" t="s">
        <v>129</v>
      </c>
      <c r="F138" s="12">
        <v>189139.0</v>
      </c>
      <c r="G138" s="12">
        <v>192177.0</v>
      </c>
      <c r="H138" s="12">
        <v>381316.0</v>
      </c>
      <c r="I138" s="12">
        <v>120532.0</v>
      </c>
    </row>
    <row r="139" ht="15.75" customHeight="1">
      <c r="A139" s="12">
        <v>1994.0</v>
      </c>
      <c r="B139" s="12" t="s">
        <v>69</v>
      </c>
      <c r="C139" s="12" t="str">
        <f t="shared" si="1"/>
        <v>1994Dec</v>
      </c>
      <c r="D139" s="12">
        <v>75.0</v>
      </c>
      <c r="E139" s="12" t="s">
        <v>130</v>
      </c>
      <c r="F139" s="12">
        <v>101005.0</v>
      </c>
      <c r="G139" s="12">
        <v>105263.0</v>
      </c>
      <c r="H139" s="12">
        <v>206268.0</v>
      </c>
      <c r="I139" s="12">
        <v>44891.0</v>
      </c>
    </row>
    <row r="140" ht="15.75" customHeight="1">
      <c r="A140" s="12">
        <v>1994.0</v>
      </c>
      <c r="B140" s="12" t="s">
        <v>69</v>
      </c>
      <c r="C140" s="12" t="str">
        <f t="shared" si="1"/>
        <v>1994Dec</v>
      </c>
      <c r="D140" s="12">
        <v>76.0</v>
      </c>
      <c r="E140" s="12" t="s">
        <v>131</v>
      </c>
      <c r="F140" s="12">
        <v>219305.0</v>
      </c>
      <c r="G140" s="12">
        <v>225139.0</v>
      </c>
      <c r="H140" s="12">
        <v>444444.0</v>
      </c>
      <c r="I140" s="12">
        <v>114722.0</v>
      </c>
    </row>
    <row r="141" ht="15.75" customHeight="1">
      <c r="A141" s="12">
        <v>1994.0</v>
      </c>
      <c r="B141" s="12" t="s">
        <v>69</v>
      </c>
      <c r="C141" s="12" t="str">
        <f t="shared" si="1"/>
        <v>1994Dec</v>
      </c>
      <c r="D141" s="12">
        <v>77.0</v>
      </c>
      <c r="E141" s="12" t="s">
        <v>132</v>
      </c>
      <c r="F141" s="12">
        <v>232867.0</v>
      </c>
      <c r="G141" s="12">
        <v>223353.0</v>
      </c>
      <c r="H141" s="12">
        <v>456220.0</v>
      </c>
      <c r="I141" s="12">
        <v>119821.0</v>
      </c>
    </row>
    <row r="142" ht="15.75" customHeight="1">
      <c r="A142" s="12">
        <v>1994.0</v>
      </c>
      <c r="B142" s="12" t="s">
        <v>69</v>
      </c>
      <c r="C142" s="12" t="str">
        <f t="shared" si="1"/>
        <v>1994Dec</v>
      </c>
      <c r="D142" s="12">
        <v>80.0</v>
      </c>
      <c r="E142" s="12" t="s">
        <v>133</v>
      </c>
      <c r="F142" s="12">
        <v>743152.0</v>
      </c>
      <c r="G142" s="12">
        <v>745624.0</v>
      </c>
      <c r="H142" s="12">
        <v>1488776.0</v>
      </c>
      <c r="I142" s="12">
        <v>313165.0</v>
      </c>
    </row>
    <row r="143" ht="15.75" customHeight="1">
      <c r="A143" s="12">
        <v>1994.0</v>
      </c>
      <c r="B143" s="12" t="s">
        <v>69</v>
      </c>
      <c r="C143" s="12" t="str">
        <f t="shared" si="1"/>
        <v>1994Dec</v>
      </c>
      <c r="D143" s="12">
        <v>81.0</v>
      </c>
      <c r="E143" s="12" t="s">
        <v>134</v>
      </c>
      <c r="F143" s="12">
        <v>163174.0</v>
      </c>
      <c r="G143" s="12">
        <v>157767.0</v>
      </c>
      <c r="H143" s="12">
        <v>320941.0</v>
      </c>
      <c r="I143" s="12">
        <v>65427.0</v>
      </c>
    </row>
    <row r="144" ht="15.75" customHeight="1">
      <c r="A144" s="12">
        <v>1994.0</v>
      </c>
      <c r="B144" s="12" t="s">
        <v>69</v>
      </c>
      <c r="C144" s="12" t="str">
        <f t="shared" si="1"/>
        <v>1994Dec</v>
      </c>
      <c r="D144" s="12">
        <v>82.0</v>
      </c>
      <c r="E144" s="12" t="s">
        <v>135</v>
      </c>
      <c r="F144" s="12">
        <v>112638.0</v>
      </c>
      <c r="G144" s="12">
        <v>109144.0</v>
      </c>
      <c r="H144" s="12">
        <v>221782.0</v>
      </c>
      <c r="I144" s="12">
        <v>51950.0</v>
      </c>
    </row>
    <row r="145" ht="15.75" customHeight="1">
      <c r="A145" s="12">
        <v>1994.0</v>
      </c>
      <c r="B145" s="12" t="s">
        <v>69</v>
      </c>
      <c r="C145" s="12" t="str">
        <f t="shared" si="1"/>
        <v>1994Dec</v>
      </c>
      <c r="D145" s="12">
        <v>83.0</v>
      </c>
      <c r="E145" s="12" t="s">
        <v>136</v>
      </c>
      <c r="F145" s="12">
        <v>99857.0</v>
      </c>
      <c r="G145" s="12">
        <v>99717.0</v>
      </c>
      <c r="H145" s="12">
        <v>199574.0</v>
      </c>
      <c r="I145" s="12">
        <v>60761.0</v>
      </c>
    </row>
    <row r="146" ht="15.75" customHeight="1">
      <c r="A146" s="12">
        <v>1994.0</v>
      </c>
      <c r="B146" s="12" t="s">
        <v>69</v>
      </c>
      <c r="C146" s="12" t="str">
        <f t="shared" si="1"/>
        <v>1994Dec</v>
      </c>
      <c r="D146" s="12">
        <v>84.0</v>
      </c>
      <c r="E146" s="12" t="s">
        <v>137</v>
      </c>
      <c r="F146" s="12">
        <v>410158.0</v>
      </c>
      <c r="G146" s="12">
        <v>405286.0</v>
      </c>
      <c r="H146" s="12">
        <v>815444.0</v>
      </c>
      <c r="I146" s="12">
        <v>199952.0</v>
      </c>
    </row>
    <row r="147" ht="15.75" customHeight="1">
      <c r="A147" s="12">
        <v>1994.0</v>
      </c>
      <c r="B147" s="12" t="s">
        <v>69</v>
      </c>
      <c r="C147" s="12" t="str">
        <f t="shared" si="1"/>
        <v>1994Dec</v>
      </c>
      <c r="D147" s="12">
        <v>85.0</v>
      </c>
      <c r="E147" s="12" t="s">
        <v>138</v>
      </c>
      <c r="F147" s="12">
        <v>71756.0</v>
      </c>
      <c r="G147" s="12">
        <v>65798.0</v>
      </c>
      <c r="H147" s="12">
        <v>137554.0</v>
      </c>
      <c r="I147" s="12">
        <v>38737.0</v>
      </c>
    </row>
    <row r="148" ht="15.75" customHeight="1">
      <c r="A148" s="12">
        <v>1994.0</v>
      </c>
      <c r="B148" s="12" t="s">
        <v>69</v>
      </c>
      <c r="C148" s="12" t="str">
        <f t="shared" si="1"/>
        <v>1994Dec</v>
      </c>
      <c r="D148" s="12">
        <v>86.0</v>
      </c>
      <c r="E148" s="12" t="s">
        <v>139</v>
      </c>
      <c r="F148" s="12">
        <v>216908.0</v>
      </c>
      <c r="G148" s="12">
        <v>211421.0</v>
      </c>
      <c r="H148" s="12">
        <v>428329.0</v>
      </c>
      <c r="I148" s="12">
        <v>112840.0</v>
      </c>
    </row>
    <row r="149" ht="15.75" customHeight="1">
      <c r="A149" s="12">
        <v>1994.0</v>
      </c>
      <c r="B149" s="12" t="s">
        <v>69</v>
      </c>
      <c r="C149" s="12" t="str">
        <f t="shared" si="1"/>
        <v>1994Dec</v>
      </c>
      <c r="D149" s="12">
        <v>90.0</v>
      </c>
      <c r="E149" s="12" t="s">
        <v>140</v>
      </c>
      <c r="F149" s="12">
        <v>569980.0</v>
      </c>
      <c r="G149" s="12">
        <v>574369.0</v>
      </c>
      <c r="H149" s="12">
        <v>1144349.0</v>
      </c>
      <c r="I149" s="12">
        <v>251115.0</v>
      </c>
    </row>
    <row r="150" ht="15.75" customHeight="1">
      <c r="A150" s="12">
        <v>1994.0</v>
      </c>
      <c r="B150" s="12" t="s">
        <v>69</v>
      </c>
      <c r="C150" s="12" t="str">
        <f t="shared" si="1"/>
        <v>1994Dec</v>
      </c>
      <c r="D150" s="12">
        <v>91.0</v>
      </c>
      <c r="E150" s="12" t="s">
        <v>141</v>
      </c>
      <c r="F150" s="12">
        <v>121719.0</v>
      </c>
      <c r="G150" s="12">
        <v>119411.0</v>
      </c>
      <c r="H150" s="12">
        <v>241130.0</v>
      </c>
      <c r="I150" s="12">
        <v>49571.0</v>
      </c>
    </row>
    <row r="151" ht="15.75" customHeight="1">
      <c r="A151" s="12">
        <v>1994.0</v>
      </c>
      <c r="B151" s="12" t="s">
        <v>69</v>
      </c>
      <c r="C151" s="12" t="str">
        <f t="shared" si="1"/>
        <v>1994Dec</v>
      </c>
      <c r="D151" s="12">
        <v>92.0</v>
      </c>
      <c r="E151" s="12" t="s">
        <v>142</v>
      </c>
      <c r="F151" s="12">
        <v>276313.0</v>
      </c>
      <c r="G151" s="12">
        <v>276903.0</v>
      </c>
      <c r="H151" s="12">
        <v>553216.0</v>
      </c>
      <c r="I151" s="12">
        <v>115558.0</v>
      </c>
    </row>
    <row r="152" ht="15.75" customHeight="1">
      <c r="A152" s="12">
        <v>1994.0</v>
      </c>
      <c r="B152" s="12" t="s">
        <v>69</v>
      </c>
      <c r="C152" s="12" t="str">
        <f t="shared" si="1"/>
        <v>1994Dec</v>
      </c>
      <c r="D152" s="12">
        <v>93.0</v>
      </c>
      <c r="E152" s="12" t="s">
        <v>143</v>
      </c>
      <c r="F152" s="12">
        <v>243047.0</v>
      </c>
      <c r="G152" s="12">
        <v>248040.0</v>
      </c>
      <c r="H152" s="12">
        <v>491087.0</v>
      </c>
      <c r="I152" s="12">
        <v>107285.0</v>
      </c>
    </row>
    <row r="153" ht="15.75" customHeight="1">
      <c r="A153" s="12">
        <v>1994.0</v>
      </c>
      <c r="B153" s="12" t="s">
        <v>69</v>
      </c>
      <c r="C153" s="12" t="str">
        <f t="shared" si="1"/>
        <v>1994Dec</v>
      </c>
      <c r="D153" s="12">
        <v>94.0</v>
      </c>
      <c r="E153" s="12" t="s">
        <v>144</v>
      </c>
      <c r="F153" s="12">
        <v>278515.0</v>
      </c>
      <c r="G153" s="12">
        <v>284644.0</v>
      </c>
      <c r="H153" s="12">
        <v>563159.0</v>
      </c>
      <c r="I153" s="12">
        <v>107364.0</v>
      </c>
    </row>
    <row r="154" ht="15.75" customHeight="1">
      <c r="A154" s="12">
        <v>1994.0</v>
      </c>
      <c r="B154" s="12" t="s">
        <v>69</v>
      </c>
      <c r="C154" s="12" t="str">
        <f t="shared" si="1"/>
        <v>1994Dec</v>
      </c>
      <c r="D154" s="12">
        <v>95.0</v>
      </c>
      <c r="E154" s="12" t="s">
        <v>145</v>
      </c>
      <c r="F154" s="12">
        <v>198769.0</v>
      </c>
      <c r="G154" s="12">
        <v>192108.0</v>
      </c>
      <c r="H154" s="12">
        <v>390877.0</v>
      </c>
      <c r="I154" s="12">
        <v>82422.0</v>
      </c>
    </row>
    <row r="155" ht="15.75" customHeight="1">
      <c r="A155" s="12">
        <v>1994.0</v>
      </c>
      <c r="B155" s="12" t="s">
        <v>69</v>
      </c>
      <c r="C155" s="12" t="str">
        <f t="shared" si="1"/>
        <v>1994Dec</v>
      </c>
      <c r="D155" s="12">
        <v>96.0</v>
      </c>
      <c r="E155" s="12" t="s">
        <v>146</v>
      </c>
      <c r="F155" s="12">
        <v>304547.0</v>
      </c>
      <c r="G155" s="12">
        <v>302535.0</v>
      </c>
      <c r="H155" s="12">
        <v>607082.0</v>
      </c>
      <c r="I155" s="12">
        <v>117409.0</v>
      </c>
    </row>
    <row r="156" ht="15.75" customHeight="1">
      <c r="A156" s="12">
        <v>1995.0</v>
      </c>
      <c r="B156" s="12" t="s">
        <v>69</v>
      </c>
      <c r="C156" s="12" t="str">
        <f t="shared" si="1"/>
        <v>1995Dec</v>
      </c>
      <c r="D156" s="12">
        <v>0.0</v>
      </c>
      <c r="E156" s="12" t="s">
        <v>70</v>
      </c>
      <c r="F156" s="12">
        <v>2.96786E7</v>
      </c>
      <c r="G156" s="12">
        <v>2.9781782E7</v>
      </c>
      <c r="H156" s="12">
        <v>5.9460382E7</v>
      </c>
      <c r="I156" s="12">
        <v>1.4697085E7</v>
      </c>
    </row>
    <row r="157" ht="15.75" customHeight="1">
      <c r="A157" s="12">
        <v>1995.0</v>
      </c>
      <c r="B157" s="12" t="s">
        <v>69</v>
      </c>
      <c r="C157" s="12" t="str">
        <f t="shared" si="1"/>
        <v>1995Dec</v>
      </c>
      <c r="D157" s="12">
        <v>10.0</v>
      </c>
      <c r="E157" s="12" t="s">
        <v>71</v>
      </c>
      <c r="F157" s="12">
        <v>2745431.0</v>
      </c>
      <c r="G157" s="12">
        <v>2825312.0</v>
      </c>
      <c r="H157" s="12">
        <v>5570743.0</v>
      </c>
      <c r="I157" s="12">
        <v>1661311.0</v>
      </c>
    </row>
    <row r="158" ht="15.75" customHeight="1">
      <c r="A158" s="12">
        <v>1995.0</v>
      </c>
      <c r="B158" s="12" t="s">
        <v>69</v>
      </c>
      <c r="C158" s="12" t="str">
        <f t="shared" si="1"/>
        <v>1995Dec</v>
      </c>
      <c r="D158" s="12">
        <v>11.0</v>
      </c>
      <c r="E158" s="12" t="s">
        <v>72</v>
      </c>
      <c r="F158" s="12">
        <v>456003.0</v>
      </c>
      <c r="G158" s="12">
        <v>470107.0</v>
      </c>
      <c r="H158" s="12">
        <v>926110.0</v>
      </c>
      <c r="I158" s="12">
        <v>308545.0</v>
      </c>
    </row>
    <row r="159" ht="15.75" customHeight="1">
      <c r="A159" s="12">
        <v>1995.0</v>
      </c>
      <c r="B159" s="12" t="s">
        <v>69</v>
      </c>
      <c r="C159" s="12" t="str">
        <f t="shared" si="1"/>
        <v>1995Dec</v>
      </c>
      <c r="D159" s="12">
        <v>12.0</v>
      </c>
      <c r="E159" s="12" t="s">
        <v>73</v>
      </c>
      <c r="F159" s="12">
        <v>368295.0</v>
      </c>
      <c r="G159" s="12">
        <v>386332.0</v>
      </c>
      <c r="H159" s="12">
        <v>754627.0</v>
      </c>
      <c r="I159" s="12">
        <v>284207.0</v>
      </c>
    </row>
    <row r="160" ht="15.75" customHeight="1">
      <c r="A160" s="12">
        <v>1995.0</v>
      </c>
      <c r="B160" s="12" t="s">
        <v>69</v>
      </c>
      <c r="C160" s="12" t="str">
        <f t="shared" si="1"/>
        <v>1995Dec</v>
      </c>
      <c r="D160" s="12">
        <v>13.0</v>
      </c>
      <c r="E160" s="12" t="s">
        <v>74</v>
      </c>
      <c r="F160" s="12">
        <v>258898.0</v>
      </c>
      <c r="G160" s="12">
        <v>265353.0</v>
      </c>
      <c r="H160" s="12">
        <v>524251.0</v>
      </c>
      <c r="I160" s="12">
        <v>217223.0</v>
      </c>
    </row>
    <row r="161" ht="15.75" customHeight="1">
      <c r="A161" s="12">
        <v>1995.0</v>
      </c>
      <c r="B161" s="12" t="s">
        <v>69</v>
      </c>
      <c r="C161" s="12" t="str">
        <f t="shared" si="1"/>
        <v>1995Dec</v>
      </c>
      <c r="D161" s="12">
        <v>14.0</v>
      </c>
      <c r="E161" s="12" t="s">
        <v>75</v>
      </c>
      <c r="F161" s="12">
        <v>344707.0</v>
      </c>
      <c r="G161" s="12">
        <v>361795.0</v>
      </c>
      <c r="H161" s="12">
        <v>706502.0</v>
      </c>
      <c r="I161" s="12">
        <v>176041.0</v>
      </c>
    </row>
    <row r="162" ht="15.75" customHeight="1">
      <c r="A162" s="12">
        <v>1995.0</v>
      </c>
      <c r="B162" s="12" t="s">
        <v>69</v>
      </c>
      <c r="C162" s="12" t="str">
        <f t="shared" si="1"/>
        <v>1995Dec</v>
      </c>
      <c r="D162" s="12">
        <v>15.0</v>
      </c>
      <c r="E162" s="12" t="s">
        <v>76</v>
      </c>
      <c r="F162" s="12">
        <v>138864.0</v>
      </c>
      <c r="G162" s="12">
        <v>147525.0</v>
      </c>
      <c r="H162" s="12">
        <v>286389.0</v>
      </c>
      <c r="I162" s="12">
        <v>66416.0</v>
      </c>
    </row>
    <row r="163" ht="15.75" customHeight="1">
      <c r="A163" s="12">
        <v>1995.0</v>
      </c>
      <c r="B163" s="12" t="s">
        <v>69</v>
      </c>
      <c r="C163" s="12" t="str">
        <f t="shared" si="1"/>
        <v>1995Dec</v>
      </c>
      <c r="D163" s="12">
        <v>16.0</v>
      </c>
      <c r="E163" s="12" t="s">
        <v>77</v>
      </c>
      <c r="F163" s="12">
        <v>375974.0</v>
      </c>
      <c r="G163" s="12">
        <v>364852.0</v>
      </c>
      <c r="H163" s="12">
        <v>740826.0</v>
      </c>
      <c r="I163" s="12">
        <v>194314.0</v>
      </c>
    </row>
    <row r="164" ht="15.75" customHeight="1">
      <c r="A164" s="12">
        <v>1995.0</v>
      </c>
      <c r="B164" s="12" t="s">
        <v>69</v>
      </c>
      <c r="C164" s="12" t="str">
        <f t="shared" si="1"/>
        <v>1995Dec</v>
      </c>
      <c r="D164" s="12">
        <v>17.0</v>
      </c>
      <c r="E164" s="12" t="s">
        <v>78</v>
      </c>
      <c r="F164" s="12">
        <v>107804.0</v>
      </c>
      <c r="G164" s="12">
        <v>114936.0</v>
      </c>
      <c r="H164" s="12">
        <v>222740.0</v>
      </c>
      <c r="I164" s="12">
        <v>54719.0</v>
      </c>
    </row>
    <row r="165" ht="15.75" customHeight="1">
      <c r="A165" s="12">
        <v>1995.0</v>
      </c>
      <c r="B165" s="12" t="s">
        <v>69</v>
      </c>
      <c r="C165" s="12" t="str">
        <f t="shared" si="1"/>
        <v>1995Dec</v>
      </c>
      <c r="D165" s="12">
        <v>18.0</v>
      </c>
      <c r="E165" s="12" t="s">
        <v>79</v>
      </c>
      <c r="F165" s="12">
        <v>170118.0</v>
      </c>
      <c r="G165" s="12">
        <v>180200.0</v>
      </c>
      <c r="H165" s="12">
        <v>350318.0</v>
      </c>
      <c r="I165" s="12">
        <v>86031.0</v>
      </c>
    </row>
    <row r="166" ht="15.75" customHeight="1">
      <c r="A166" s="12">
        <v>1995.0</v>
      </c>
      <c r="B166" s="12" t="s">
        <v>69</v>
      </c>
      <c r="C166" s="12" t="str">
        <f t="shared" si="1"/>
        <v>1995Dec</v>
      </c>
      <c r="D166" s="12">
        <v>19.0</v>
      </c>
      <c r="E166" s="12" t="s">
        <v>80</v>
      </c>
      <c r="F166" s="12">
        <v>286246.0</v>
      </c>
      <c r="G166" s="12">
        <v>284437.0</v>
      </c>
      <c r="H166" s="12">
        <v>570683.0</v>
      </c>
      <c r="I166" s="12">
        <v>151749.0</v>
      </c>
    </row>
    <row r="167" ht="15.75" customHeight="1">
      <c r="A167" s="12">
        <v>1995.0</v>
      </c>
      <c r="B167" s="12" t="s">
        <v>69</v>
      </c>
      <c r="C167" s="12" t="str">
        <f t="shared" si="1"/>
        <v>1995Dec</v>
      </c>
      <c r="D167" s="12">
        <v>20.0</v>
      </c>
      <c r="E167" s="12" t="s">
        <v>81</v>
      </c>
      <c r="F167" s="12">
        <v>501870.0</v>
      </c>
      <c r="G167" s="12">
        <v>481105.0</v>
      </c>
      <c r="H167" s="12">
        <v>982975.0</v>
      </c>
      <c r="I167" s="12">
        <v>356124.0</v>
      </c>
    </row>
    <row r="168" ht="15.75" customHeight="1">
      <c r="A168" s="12">
        <v>1995.0</v>
      </c>
      <c r="B168" s="12" t="s">
        <v>69</v>
      </c>
      <c r="C168" s="12" t="str">
        <f t="shared" si="1"/>
        <v>1995Dec</v>
      </c>
      <c r="D168" s="12">
        <v>21.0</v>
      </c>
      <c r="E168" s="12" t="s">
        <v>82</v>
      </c>
      <c r="F168" s="12">
        <v>240972.0</v>
      </c>
      <c r="G168" s="12">
        <v>236923.0</v>
      </c>
      <c r="H168" s="12">
        <v>477895.0</v>
      </c>
      <c r="I168" s="12">
        <v>151696.0</v>
      </c>
    </row>
    <row r="169" ht="15.75" customHeight="1">
      <c r="A169" s="12">
        <v>1995.0</v>
      </c>
      <c r="B169" s="12" t="s">
        <v>69</v>
      </c>
      <c r="C169" s="12" t="str">
        <f t="shared" si="1"/>
        <v>1995Dec</v>
      </c>
      <c r="D169" s="12">
        <v>22.0</v>
      </c>
      <c r="E169" s="12" t="s">
        <v>83</v>
      </c>
      <c r="F169" s="12">
        <v>237433.0</v>
      </c>
      <c r="G169" s="12">
        <v>234380.0</v>
      </c>
      <c r="H169" s="12">
        <v>471813.0</v>
      </c>
      <c r="I169" s="12">
        <v>135507.0</v>
      </c>
    </row>
    <row r="170" ht="15.75" customHeight="1">
      <c r="A170" s="12">
        <v>1995.0</v>
      </c>
      <c r="B170" s="12" t="s">
        <v>69</v>
      </c>
      <c r="C170" s="12" t="str">
        <f t="shared" si="1"/>
        <v>1995Dec</v>
      </c>
      <c r="D170" s="12">
        <v>23.0</v>
      </c>
      <c r="E170" s="12" t="s">
        <v>84</v>
      </c>
      <c r="F170" s="12">
        <v>106111.0</v>
      </c>
      <c r="G170" s="12">
        <v>102516.0</v>
      </c>
      <c r="H170" s="12">
        <v>208627.0</v>
      </c>
      <c r="I170" s="12">
        <v>61460.0</v>
      </c>
    </row>
    <row r="171" ht="15.75" customHeight="1">
      <c r="A171" s="12">
        <v>1995.0</v>
      </c>
      <c r="B171" s="12" t="s">
        <v>69</v>
      </c>
      <c r="C171" s="12" t="str">
        <f t="shared" si="1"/>
        <v>1995Dec</v>
      </c>
      <c r="D171" s="12">
        <v>24.0</v>
      </c>
      <c r="E171" s="12" t="s">
        <v>85</v>
      </c>
      <c r="F171" s="12">
        <v>302471.0</v>
      </c>
      <c r="G171" s="12">
        <v>306770.0</v>
      </c>
      <c r="H171" s="12">
        <v>609241.0</v>
      </c>
      <c r="I171" s="12">
        <v>153956.0</v>
      </c>
    </row>
    <row r="172" ht="15.75" customHeight="1">
      <c r="A172" s="12">
        <v>1995.0</v>
      </c>
      <c r="B172" s="12" t="s">
        <v>69</v>
      </c>
      <c r="C172" s="12" t="str">
        <f t="shared" si="1"/>
        <v>1995Dec</v>
      </c>
      <c r="D172" s="12">
        <v>25.0</v>
      </c>
      <c r="E172" s="12" t="s">
        <v>86</v>
      </c>
      <c r="F172" s="12">
        <v>215102.0</v>
      </c>
      <c r="G172" s="12">
        <v>211537.0</v>
      </c>
      <c r="H172" s="12">
        <v>426639.0</v>
      </c>
      <c r="I172" s="12">
        <v>103959.0</v>
      </c>
    </row>
    <row r="173" ht="15.75" customHeight="1">
      <c r="A173" s="12">
        <v>1995.0</v>
      </c>
      <c r="B173" s="12" t="s">
        <v>69</v>
      </c>
      <c r="C173" s="12" t="str">
        <f t="shared" si="1"/>
        <v>1995Dec</v>
      </c>
      <c r="D173" s="12">
        <v>26.0</v>
      </c>
      <c r="E173" s="12" t="s">
        <v>87</v>
      </c>
      <c r="F173" s="12">
        <v>117386.0</v>
      </c>
      <c r="G173" s="12">
        <v>119759.0</v>
      </c>
      <c r="H173" s="12">
        <v>237145.0</v>
      </c>
      <c r="I173" s="12">
        <v>56854.0</v>
      </c>
    </row>
    <row r="174" ht="15.75" customHeight="1">
      <c r="A174" s="12">
        <v>1995.0</v>
      </c>
      <c r="B174" s="12" t="s">
        <v>69</v>
      </c>
      <c r="C174" s="12" t="str">
        <f t="shared" si="1"/>
        <v>1995Dec</v>
      </c>
      <c r="D174" s="12">
        <v>27.0</v>
      </c>
      <c r="E174" s="12" t="s">
        <v>88</v>
      </c>
      <c r="F174" s="12">
        <v>257012.0</v>
      </c>
      <c r="G174" s="12">
        <v>250731.0</v>
      </c>
      <c r="H174" s="12">
        <v>507743.0</v>
      </c>
      <c r="I174" s="12">
        <v>133064.0</v>
      </c>
    </row>
    <row r="175" ht="15.75" customHeight="1">
      <c r="A175" s="12">
        <v>1995.0</v>
      </c>
      <c r="B175" s="12" t="s">
        <v>69</v>
      </c>
      <c r="C175" s="12" t="str">
        <f t="shared" si="1"/>
        <v>1995Dec</v>
      </c>
      <c r="D175" s="12">
        <v>30.0</v>
      </c>
      <c r="E175" s="12" t="s">
        <v>89</v>
      </c>
      <c r="F175" s="12">
        <v>1230635.0</v>
      </c>
      <c r="G175" s="12">
        <v>1237196.0</v>
      </c>
      <c r="H175" s="12">
        <v>2467831.0</v>
      </c>
      <c r="I175" s="12">
        <v>557691.0</v>
      </c>
    </row>
    <row r="176" ht="15.75" customHeight="1">
      <c r="A176" s="12">
        <v>1995.0</v>
      </c>
      <c r="B176" s="12" t="s">
        <v>69</v>
      </c>
      <c r="C176" s="12" t="str">
        <f t="shared" si="1"/>
        <v>1995Dec</v>
      </c>
      <c r="D176" s="12">
        <v>31.0</v>
      </c>
      <c r="E176" s="12" t="s">
        <v>90</v>
      </c>
      <c r="F176" s="12">
        <v>729043.0</v>
      </c>
      <c r="G176" s="12">
        <v>729245.0</v>
      </c>
      <c r="H176" s="12">
        <v>1458288.0</v>
      </c>
      <c r="I176" s="12">
        <v>281989.0</v>
      </c>
    </row>
    <row r="177" ht="15.75" customHeight="1">
      <c r="A177" s="12">
        <v>1995.0</v>
      </c>
      <c r="B177" s="12" t="s">
        <v>69</v>
      </c>
      <c r="C177" s="12" t="str">
        <f t="shared" si="1"/>
        <v>1995Dec</v>
      </c>
      <c r="D177" s="12">
        <v>32.0</v>
      </c>
      <c r="E177" s="12" t="s">
        <v>91</v>
      </c>
      <c r="F177" s="12">
        <v>672348.0</v>
      </c>
      <c r="G177" s="12">
        <v>672872.0</v>
      </c>
      <c r="H177" s="12">
        <v>1345220.0</v>
      </c>
      <c r="I177" s="12">
        <v>260331.0</v>
      </c>
    </row>
    <row r="178" ht="15.75" customHeight="1">
      <c r="A178" s="12">
        <v>1995.0</v>
      </c>
      <c r="B178" s="12" t="s">
        <v>69</v>
      </c>
      <c r="C178" s="12" t="str">
        <f t="shared" si="1"/>
        <v>1995Dec</v>
      </c>
      <c r="D178" s="12">
        <v>33.0</v>
      </c>
      <c r="E178" s="12" t="s">
        <v>92</v>
      </c>
      <c r="F178" s="12">
        <v>697548.0</v>
      </c>
      <c r="G178" s="12">
        <v>698487.0</v>
      </c>
      <c r="H178" s="12">
        <v>1396035.0</v>
      </c>
      <c r="I178" s="12">
        <v>262421.0</v>
      </c>
    </row>
    <row r="179" ht="15.75" customHeight="1">
      <c r="A179" s="12">
        <v>1995.0</v>
      </c>
      <c r="B179" s="12" t="s">
        <v>69</v>
      </c>
      <c r="C179" s="12" t="str">
        <f t="shared" si="1"/>
        <v>1995Dec</v>
      </c>
      <c r="D179" s="12">
        <v>34.0</v>
      </c>
      <c r="E179" s="12" t="s">
        <v>93</v>
      </c>
      <c r="F179" s="12">
        <v>850915.0</v>
      </c>
      <c r="G179" s="12">
        <v>845880.0</v>
      </c>
      <c r="H179" s="12">
        <v>1696795.0</v>
      </c>
      <c r="I179" s="12">
        <v>326095.0</v>
      </c>
    </row>
    <row r="180" ht="15.75" customHeight="1">
      <c r="A180" s="12">
        <v>1995.0</v>
      </c>
      <c r="B180" s="12" t="s">
        <v>69</v>
      </c>
      <c r="C180" s="12" t="str">
        <f t="shared" si="1"/>
        <v>1995Dec</v>
      </c>
      <c r="D180" s="12">
        <v>35.0</v>
      </c>
      <c r="E180" s="12" t="s">
        <v>94</v>
      </c>
      <c r="F180" s="12">
        <v>272973.0</v>
      </c>
      <c r="G180" s="12">
        <v>270310.0</v>
      </c>
      <c r="H180" s="12">
        <v>543283.0</v>
      </c>
      <c r="I180" s="12">
        <v>106738.0</v>
      </c>
    </row>
    <row r="181" ht="15.75" customHeight="1">
      <c r="A181" s="12">
        <v>1995.0</v>
      </c>
      <c r="B181" s="12" t="s">
        <v>69</v>
      </c>
      <c r="C181" s="12" t="str">
        <f t="shared" si="1"/>
        <v>1995Dec</v>
      </c>
      <c r="D181" s="12">
        <v>36.0</v>
      </c>
      <c r="E181" s="12" t="s">
        <v>95</v>
      </c>
      <c r="F181" s="12">
        <v>546454.0</v>
      </c>
      <c r="G181" s="12">
        <v>546609.0</v>
      </c>
      <c r="H181" s="12">
        <v>1093063.0</v>
      </c>
      <c r="I181" s="12">
        <v>249215.0</v>
      </c>
    </row>
    <row r="182" ht="15.75" customHeight="1">
      <c r="A182" s="12">
        <v>1995.0</v>
      </c>
      <c r="B182" s="12" t="s">
        <v>69</v>
      </c>
      <c r="C182" s="12" t="str">
        <f t="shared" si="1"/>
        <v>1995Dec</v>
      </c>
      <c r="D182" s="12">
        <v>37.0</v>
      </c>
      <c r="E182" s="12" t="s">
        <v>96</v>
      </c>
      <c r="F182" s="12">
        <v>177949.0</v>
      </c>
      <c r="G182" s="12">
        <v>176349.0</v>
      </c>
      <c r="H182" s="12">
        <v>354298.0</v>
      </c>
      <c r="I182" s="12">
        <v>67769.0</v>
      </c>
    </row>
    <row r="183" ht="15.75" customHeight="1">
      <c r="A183" s="12">
        <v>1995.0</v>
      </c>
      <c r="B183" s="12" t="s">
        <v>69</v>
      </c>
      <c r="C183" s="12" t="str">
        <f t="shared" si="1"/>
        <v>1995Dec</v>
      </c>
      <c r="D183" s="12">
        <v>39.0</v>
      </c>
      <c r="E183" s="12" t="s">
        <v>97</v>
      </c>
      <c r="F183" s="12">
        <v>241498.0</v>
      </c>
      <c r="G183" s="12">
        <v>235631.0</v>
      </c>
      <c r="H183" s="12">
        <v>477129.0</v>
      </c>
      <c r="I183" s="12">
        <v>95383.0</v>
      </c>
    </row>
    <row r="184" ht="15.75" customHeight="1">
      <c r="A184" s="12">
        <v>1995.0</v>
      </c>
      <c r="B184" s="12" t="s">
        <v>69</v>
      </c>
      <c r="C184" s="12" t="str">
        <f t="shared" si="1"/>
        <v>1995Dec</v>
      </c>
      <c r="D184" s="12">
        <v>40.0</v>
      </c>
      <c r="E184" s="12" t="s">
        <v>98</v>
      </c>
      <c r="F184" s="12">
        <v>829095.0</v>
      </c>
      <c r="G184" s="12">
        <v>822935.0</v>
      </c>
      <c r="H184" s="12">
        <v>1652030.0</v>
      </c>
      <c r="I184" s="12">
        <v>360433.0</v>
      </c>
    </row>
    <row r="185" ht="15.75" customHeight="1">
      <c r="A185" s="12">
        <v>1995.0</v>
      </c>
      <c r="B185" s="12" t="s">
        <v>69</v>
      </c>
      <c r="C185" s="12" t="str">
        <f t="shared" si="1"/>
        <v>1995Dec</v>
      </c>
      <c r="D185" s="12">
        <v>41.0</v>
      </c>
      <c r="E185" s="12" t="s">
        <v>99</v>
      </c>
      <c r="F185" s="12">
        <v>733044.0</v>
      </c>
      <c r="G185" s="12">
        <v>723110.0</v>
      </c>
      <c r="H185" s="12">
        <v>1456154.0</v>
      </c>
      <c r="I185" s="12">
        <v>306348.0</v>
      </c>
    </row>
    <row r="186" ht="15.75" customHeight="1">
      <c r="A186" s="12">
        <v>1995.0</v>
      </c>
      <c r="B186" s="12" t="s">
        <v>69</v>
      </c>
      <c r="C186" s="12" t="str">
        <f t="shared" si="1"/>
        <v>1995Dec</v>
      </c>
      <c r="D186" s="12">
        <v>42.0</v>
      </c>
      <c r="E186" s="12" t="s">
        <v>100</v>
      </c>
      <c r="F186" s="12">
        <v>317216.0</v>
      </c>
      <c r="G186" s="12">
        <v>304328.0</v>
      </c>
      <c r="H186" s="12">
        <v>621544.0</v>
      </c>
      <c r="I186" s="12">
        <v>139568.0</v>
      </c>
    </row>
    <row r="187" ht="15.75" customHeight="1">
      <c r="A187" s="12">
        <v>1995.0</v>
      </c>
      <c r="B187" s="12" t="s">
        <v>69</v>
      </c>
      <c r="C187" s="12" t="str">
        <f t="shared" si="1"/>
        <v>1995Dec</v>
      </c>
      <c r="D187" s="12">
        <v>43.0</v>
      </c>
      <c r="E187" s="12" t="s">
        <v>101</v>
      </c>
      <c r="F187" s="12">
        <v>440239.0</v>
      </c>
      <c r="G187" s="12">
        <v>433074.0</v>
      </c>
      <c r="H187" s="12">
        <v>873313.0</v>
      </c>
      <c r="I187" s="12">
        <v>184975.0</v>
      </c>
    </row>
    <row r="188" ht="15.75" customHeight="1">
      <c r="A188" s="12">
        <v>1995.0</v>
      </c>
      <c r="B188" s="12" t="s">
        <v>69</v>
      </c>
      <c r="C188" s="12" t="str">
        <f t="shared" si="1"/>
        <v>1995Dec</v>
      </c>
      <c r="D188" s="12">
        <v>44.0</v>
      </c>
      <c r="E188" s="12" t="s">
        <v>102</v>
      </c>
      <c r="F188" s="12">
        <v>453897.0</v>
      </c>
      <c r="G188" s="12">
        <v>456853.0</v>
      </c>
      <c r="H188" s="12">
        <v>910750.0</v>
      </c>
      <c r="I188" s="12">
        <v>180670.0</v>
      </c>
    </row>
    <row r="189" ht="15.75" customHeight="1">
      <c r="A189" s="12">
        <v>1995.0</v>
      </c>
      <c r="B189" s="12" t="s">
        <v>69</v>
      </c>
      <c r="C189" s="12" t="str">
        <f t="shared" si="1"/>
        <v>1995Dec</v>
      </c>
      <c r="D189" s="12">
        <v>45.0</v>
      </c>
      <c r="E189" s="12" t="s">
        <v>103</v>
      </c>
      <c r="F189" s="12">
        <v>647479.0</v>
      </c>
      <c r="G189" s="12">
        <v>644271.0</v>
      </c>
      <c r="H189" s="12">
        <v>1291750.0</v>
      </c>
      <c r="I189" s="12">
        <v>250224.0</v>
      </c>
    </row>
    <row r="190" ht="15.75" customHeight="1">
      <c r="A190" s="12">
        <v>1995.0</v>
      </c>
      <c r="B190" s="12" t="s">
        <v>69</v>
      </c>
      <c r="C190" s="12" t="str">
        <f t="shared" si="1"/>
        <v>1995Dec</v>
      </c>
      <c r="D190" s="12">
        <v>46.0</v>
      </c>
      <c r="E190" s="12" t="s">
        <v>104</v>
      </c>
      <c r="F190" s="12">
        <v>480812.0</v>
      </c>
      <c r="G190" s="12">
        <v>479545.0</v>
      </c>
      <c r="H190" s="12">
        <v>960357.0</v>
      </c>
      <c r="I190" s="12">
        <v>191183.0</v>
      </c>
    </row>
    <row r="191" ht="15.75" customHeight="1">
      <c r="A191" s="12">
        <v>1995.0</v>
      </c>
      <c r="B191" s="12" t="s">
        <v>69</v>
      </c>
      <c r="C191" s="12" t="str">
        <f t="shared" si="1"/>
        <v>1995Dec</v>
      </c>
      <c r="D191" s="12">
        <v>47.0</v>
      </c>
      <c r="E191" s="12" t="s">
        <v>105</v>
      </c>
      <c r="F191" s="12">
        <v>527997.0</v>
      </c>
      <c r="G191" s="12">
        <v>529677.0</v>
      </c>
      <c r="H191" s="12">
        <v>1057674.0</v>
      </c>
      <c r="I191" s="12">
        <v>209993.0</v>
      </c>
    </row>
    <row r="192" ht="15.75" customHeight="1">
      <c r="A192" s="12">
        <v>1995.0</v>
      </c>
      <c r="B192" s="12" t="s">
        <v>69</v>
      </c>
      <c r="C192" s="12" t="str">
        <f t="shared" si="1"/>
        <v>1995Dec</v>
      </c>
      <c r="D192" s="12">
        <v>48.0</v>
      </c>
      <c r="E192" s="12" t="s">
        <v>106</v>
      </c>
      <c r="F192" s="12">
        <v>344263.0</v>
      </c>
      <c r="G192" s="12">
        <v>345772.0</v>
      </c>
      <c r="H192" s="12">
        <v>690035.0</v>
      </c>
      <c r="I192" s="12">
        <v>133723.0</v>
      </c>
    </row>
    <row r="193" ht="15.75" customHeight="1">
      <c r="A193" s="12">
        <v>1995.0</v>
      </c>
      <c r="B193" s="12" t="s">
        <v>69</v>
      </c>
      <c r="C193" s="12" t="str">
        <f t="shared" si="1"/>
        <v>1995Dec</v>
      </c>
      <c r="D193" s="12">
        <v>49.0</v>
      </c>
      <c r="E193" s="12" t="s">
        <v>107</v>
      </c>
      <c r="F193" s="12">
        <v>159271.0</v>
      </c>
      <c r="G193" s="12">
        <v>158371.0</v>
      </c>
      <c r="H193" s="12">
        <v>317642.0</v>
      </c>
      <c r="I193" s="12">
        <v>61627.0</v>
      </c>
    </row>
    <row r="194" ht="15.75" customHeight="1">
      <c r="A194" s="12">
        <v>1995.0</v>
      </c>
      <c r="B194" s="12" t="s">
        <v>69</v>
      </c>
      <c r="C194" s="12" t="str">
        <f t="shared" si="1"/>
        <v>1995Dec</v>
      </c>
      <c r="D194" s="12">
        <v>50.0</v>
      </c>
      <c r="E194" s="12" t="s">
        <v>108</v>
      </c>
      <c r="F194" s="12">
        <v>778776.0</v>
      </c>
      <c r="G194" s="12">
        <v>773990.0</v>
      </c>
      <c r="H194" s="12">
        <v>1552766.0</v>
      </c>
      <c r="I194" s="12">
        <v>484674.0</v>
      </c>
    </row>
    <row r="195" ht="15.75" customHeight="1">
      <c r="A195" s="12">
        <v>1995.0</v>
      </c>
      <c r="B195" s="12" t="s">
        <v>69</v>
      </c>
      <c r="C195" s="12" t="str">
        <f t="shared" si="1"/>
        <v>1995Dec</v>
      </c>
      <c r="D195" s="12">
        <v>51.0</v>
      </c>
      <c r="E195" s="12" t="s">
        <v>109</v>
      </c>
      <c r="F195" s="12">
        <v>201129.0</v>
      </c>
      <c r="G195" s="12">
        <v>203837.0</v>
      </c>
      <c r="H195" s="12">
        <v>404966.0</v>
      </c>
      <c r="I195" s="12">
        <v>122113.0</v>
      </c>
    </row>
    <row r="196" ht="15.75" customHeight="1">
      <c r="A196" s="12">
        <v>1995.0</v>
      </c>
      <c r="B196" s="12" t="s">
        <v>69</v>
      </c>
      <c r="C196" s="12" t="str">
        <f t="shared" si="1"/>
        <v>1995Dec</v>
      </c>
      <c r="D196" s="12">
        <v>52.0</v>
      </c>
      <c r="E196" s="12" t="s">
        <v>110</v>
      </c>
      <c r="F196" s="12">
        <v>402944.0</v>
      </c>
      <c r="G196" s="12">
        <v>400247.0</v>
      </c>
      <c r="H196" s="12">
        <v>803191.0</v>
      </c>
      <c r="I196" s="12">
        <v>218100.0</v>
      </c>
    </row>
    <row r="197" ht="15.75" customHeight="1">
      <c r="A197" s="12">
        <v>1995.0</v>
      </c>
      <c r="B197" s="12" t="s">
        <v>69</v>
      </c>
      <c r="C197" s="12" t="str">
        <f t="shared" si="1"/>
        <v>1995Dec</v>
      </c>
      <c r="D197" s="12">
        <v>53.0</v>
      </c>
      <c r="E197" s="12" t="s">
        <v>111</v>
      </c>
      <c r="F197" s="12">
        <v>237536.0</v>
      </c>
      <c r="G197" s="12">
        <v>239461.0</v>
      </c>
      <c r="H197" s="12">
        <v>476997.0</v>
      </c>
      <c r="I197" s="12">
        <v>117435.0</v>
      </c>
    </row>
    <row r="198" ht="15.75" customHeight="1">
      <c r="A198" s="12">
        <v>1995.0</v>
      </c>
      <c r="B198" s="12" t="s">
        <v>69</v>
      </c>
      <c r="C198" s="12" t="str">
        <f t="shared" si="1"/>
        <v>1995Dec</v>
      </c>
      <c r="D198" s="12">
        <v>54.0</v>
      </c>
      <c r="E198" s="12" t="s">
        <v>112</v>
      </c>
      <c r="F198" s="12">
        <v>245161.0</v>
      </c>
      <c r="G198" s="12">
        <v>248344.0</v>
      </c>
      <c r="H198" s="12">
        <v>493505.0</v>
      </c>
      <c r="I198" s="12">
        <v>134355.0</v>
      </c>
    </row>
    <row r="199" ht="15.75" customHeight="1">
      <c r="A199" s="12">
        <v>1995.0</v>
      </c>
      <c r="B199" s="12" t="s">
        <v>69</v>
      </c>
      <c r="C199" s="12" t="str">
        <f t="shared" si="1"/>
        <v>1995Dec</v>
      </c>
      <c r="D199" s="12">
        <v>55.0</v>
      </c>
      <c r="E199" s="12" t="s">
        <v>113</v>
      </c>
      <c r="F199" s="12">
        <v>240058.0</v>
      </c>
      <c r="G199" s="12">
        <v>233057.0</v>
      </c>
      <c r="H199" s="12">
        <v>473115.0</v>
      </c>
      <c r="I199" s="12">
        <v>115979.0</v>
      </c>
    </row>
    <row r="200" ht="15.75" customHeight="1">
      <c r="A200" s="12">
        <v>1995.0</v>
      </c>
      <c r="B200" s="12" t="s">
        <v>69</v>
      </c>
      <c r="C200" s="12" t="str">
        <f t="shared" si="1"/>
        <v>1995Dec</v>
      </c>
      <c r="D200" s="12">
        <v>56.0</v>
      </c>
      <c r="E200" s="12" t="s">
        <v>114</v>
      </c>
      <c r="F200" s="12">
        <v>259060.0</v>
      </c>
      <c r="G200" s="12">
        <v>258197.0</v>
      </c>
      <c r="H200" s="12">
        <v>517257.0</v>
      </c>
      <c r="I200" s="12">
        <v>144332.0</v>
      </c>
    </row>
    <row r="201" ht="15.75" customHeight="1">
      <c r="A201" s="12">
        <v>1995.0</v>
      </c>
      <c r="B201" s="12" t="s">
        <v>69</v>
      </c>
      <c r="C201" s="12" t="str">
        <f t="shared" si="1"/>
        <v>1995Dec</v>
      </c>
      <c r="D201" s="12">
        <v>57.0</v>
      </c>
      <c r="E201" s="12" t="s">
        <v>115</v>
      </c>
      <c r="F201" s="12">
        <v>629328.0</v>
      </c>
      <c r="G201" s="12">
        <v>620000.0</v>
      </c>
      <c r="H201" s="12">
        <v>1249328.0</v>
      </c>
      <c r="I201" s="12">
        <v>349008.0</v>
      </c>
    </row>
    <row r="202" ht="15.75" customHeight="1">
      <c r="A202" s="12">
        <v>1995.0</v>
      </c>
      <c r="B202" s="12" t="s">
        <v>69</v>
      </c>
      <c r="C202" s="12" t="str">
        <f t="shared" si="1"/>
        <v>1995Dec</v>
      </c>
      <c r="D202" s="12">
        <v>58.0</v>
      </c>
      <c r="E202" s="12" t="s">
        <v>116</v>
      </c>
      <c r="F202" s="12">
        <v>110676.0</v>
      </c>
      <c r="G202" s="12">
        <v>102252.0</v>
      </c>
      <c r="H202" s="12">
        <v>212928.0</v>
      </c>
      <c r="I202" s="12">
        <v>55350.0</v>
      </c>
    </row>
    <row r="203" ht="15.75" customHeight="1">
      <c r="A203" s="12">
        <v>1995.0</v>
      </c>
      <c r="B203" s="12" t="s">
        <v>69</v>
      </c>
      <c r="C203" s="12" t="str">
        <f t="shared" si="1"/>
        <v>1995Dec</v>
      </c>
      <c r="D203" s="12">
        <v>60.0</v>
      </c>
      <c r="E203" s="12" t="s">
        <v>117</v>
      </c>
      <c r="F203" s="12">
        <v>552128.0</v>
      </c>
      <c r="G203" s="12">
        <v>564675.0</v>
      </c>
      <c r="H203" s="12">
        <v>1116803.0</v>
      </c>
      <c r="I203" s="12">
        <v>286041.0</v>
      </c>
    </row>
    <row r="204" ht="15.75" customHeight="1">
      <c r="A204" s="12">
        <v>1995.0</v>
      </c>
      <c r="B204" s="12" t="s">
        <v>69</v>
      </c>
      <c r="C204" s="12" t="str">
        <f t="shared" si="1"/>
        <v>1995Dec</v>
      </c>
      <c r="D204" s="12">
        <v>61.0</v>
      </c>
      <c r="E204" s="12" t="s">
        <v>118</v>
      </c>
      <c r="F204" s="12">
        <v>160709.0</v>
      </c>
      <c r="G204" s="12">
        <v>164021.0</v>
      </c>
      <c r="H204" s="12">
        <v>324730.0</v>
      </c>
      <c r="I204" s="12">
        <v>84967.0</v>
      </c>
    </row>
    <row r="205" ht="15.75" customHeight="1">
      <c r="A205" s="12">
        <v>1995.0</v>
      </c>
      <c r="B205" s="12" t="s">
        <v>69</v>
      </c>
      <c r="C205" s="12" t="str">
        <f t="shared" si="1"/>
        <v>1995Dec</v>
      </c>
      <c r="D205" s="12">
        <v>62.0</v>
      </c>
      <c r="E205" s="12" t="s">
        <v>119</v>
      </c>
      <c r="F205" s="12">
        <v>369768.0</v>
      </c>
      <c r="G205" s="12">
        <v>372615.0</v>
      </c>
      <c r="H205" s="12">
        <v>742383.0</v>
      </c>
      <c r="I205" s="12">
        <v>183361.0</v>
      </c>
    </row>
    <row r="206" ht="15.75" customHeight="1">
      <c r="A206" s="12">
        <v>1995.0</v>
      </c>
      <c r="B206" s="12" t="s">
        <v>69</v>
      </c>
      <c r="C206" s="12" t="str">
        <f t="shared" si="1"/>
        <v>1995Dec</v>
      </c>
      <c r="D206" s="12">
        <v>63.0</v>
      </c>
      <c r="E206" s="12" t="s">
        <v>120</v>
      </c>
      <c r="F206" s="12">
        <v>229113.0</v>
      </c>
      <c r="G206" s="12">
        <v>221040.0</v>
      </c>
      <c r="H206" s="12">
        <v>450153.0</v>
      </c>
      <c r="I206" s="12">
        <v>116608.0</v>
      </c>
    </row>
    <row r="207" ht="15.75" customHeight="1">
      <c r="A207" s="12">
        <v>1995.0</v>
      </c>
      <c r="B207" s="12" t="s">
        <v>69</v>
      </c>
      <c r="C207" s="12" t="str">
        <f t="shared" si="1"/>
        <v>1995Dec</v>
      </c>
      <c r="D207" s="12">
        <v>64.0</v>
      </c>
      <c r="E207" s="12" t="s">
        <v>121</v>
      </c>
      <c r="F207" s="12">
        <v>300473.0</v>
      </c>
      <c r="G207" s="12">
        <v>312844.0</v>
      </c>
      <c r="H207" s="12">
        <v>613317.0</v>
      </c>
      <c r="I207" s="12">
        <v>154514.0</v>
      </c>
    </row>
    <row r="208" ht="15.75" customHeight="1">
      <c r="A208" s="12">
        <v>1995.0</v>
      </c>
      <c r="B208" s="12" t="s">
        <v>69</v>
      </c>
      <c r="C208" s="12" t="str">
        <f t="shared" si="1"/>
        <v>1995Dec</v>
      </c>
      <c r="D208" s="12">
        <v>65.0</v>
      </c>
      <c r="E208" s="12" t="s">
        <v>122</v>
      </c>
      <c r="F208" s="12">
        <v>422249.0</v>
      </c>
      <c r="G208" s="12">
        <v>424381.0</v>
      </c>
      <c r="H208" s="12">
        <v>846630.0</v>
      </c>
      <c r="I208" s="12">
        <v>217113.0</v>
      </c>
    </row>
    <row r="209" ht="15.75" customHeight="1">
      <c r="A209" s="12">
        <v>1995.0</v>
      </c>
      <c r="B209" s="12" t="s">
        <v>69</v>
      </c>
      <c r="C209" s="12" t="str">
        <f t="shared" si="1"/>
        <v>1995Dec</v>
      </c>
      <c r="D209" s="12">
        <v>66.0</v>
      </c>
      <c r="E209" s="12" t="s">
        <v>123</v>
      </c>
      <c r="F209" s="12">
        <v>291001.0</v>
      </c>
      <c r="G209" s="12">
        <v>301124.0</v>
      </c>
      <c r="H209" s="12">
        <v>592125.0</v>
      </c>
      <c r="I209" s="12">
        <v>136327.0</v>
      </c>
    </row>
    <row r="210" ht="15.75" customHeight="1">
      <c r="A210" s="12">
        <v>1995.0</v>
      </c>
      <c r="B210" s="12" t="s">
        <v>69</v>
      </c>
      <c r="C210" s="12" t="str">
        <f t="shared" si="1"/>
        <v>1995Dec</v>
      </c>
      <c r="D210" s="12">
        <v>67.0</v>
      </c>
      <c r="E210" s="12" t="s">
        <v>124</v>
      </c>
      <c r="F210" s="12">
        <v>516537.0</v>
      </c>
      <c r="G210" s="12">
        <v>509600.0</v>
      </c>
      <c r="H210" s="12">
        <v>1026137.0</v>
      </c>
      <c r="I210" s="12">
        <v>244428.0</v>
      </c>
    </row>
    <row r="211" ht="15.75" customHeight="1">
      <c r="A211" s="12">
        <v>1995.0</v>
      </c>
      <c r="B211" s="12" t="s">
        <v>69</v>
      </c>
      <c r="C211" s="12" t="str">
        <f t="shared" si="1"/>
        <v>1995Dec</v>
      </c>
      <c r="D211" s="12">
        <v>70.0</v>
      </c>
      <c r="E211" s="12" t="s">
        <v>125</v>
      </c>
      <c r="F211" s="12">
        <v>393840.0</v>
      </c>
      <c r="G211" s="12">
        <v>404236.0</v>
      </c>
      <c r="H211" s="12">
        <v>798076.0</v>
      </c>
      <c r="I211" s="12">
        <v>186764.0</v>
      </c>
    </row>
    <row r="212" ht="15.75" customHeight="1">
      <c r="A212" s="12">
        <v>1995.0</v>
      </c>
      <c r="B212" s="12" t="s">
        <v>69</v>
      </c>
      <c r="C212" s="12" t="str">
        <f t="shared" si="1"/>
        <v>1995Dec</v>
      </c>
      <c r="D212" s="12">
        <v>71.0</v>
      </c>
      <c r="E212" s="12" t="s">
        <v>126</v>
      </c>
      <c r="F212" s="12">
        <v>379451.0</v>
      </c>
      <c r="G212" s="12">
        <v>365482.0</v>
      </c>
      <c r="H212" s="12">
        <v>744933.0</v>
      </c>
      <c r="I212" s="12">
        <v>195862.0</v>
      </c>
    </row>
    <row r="213" ht="15.75" customHeight="1">
      <c r="A213" s="12">
        <v>1995.0</v>
      </c>
      <c r="B213" s="12" t="s">
        <v>69</v>
      </c>
      <c r="C213" s="12" t="str">
        <f t="shared" si="1"/>
        <v>1995Dec</v>
      </c>
      <c r="D213" s="12">
        <v>72.0</v>
      </c>
      <c r="E213" s="12" t="s">
        <v>127</v>
      </c>
      <c r="F213" s="12">
        <v>410856.0</v>
      </c>
      <c r="G213" s="12">
        <v>429656.0</v>
      </c>
      <c r="H213" s="12">
        <v>840512.0</v>
      </c>
      <c r="I213" s="12">
        <v>192650.0</v>
      </c>
    </row>
    <row r="214" ht="15.75" customHeight="1">
      <c r="A214" s="12">
        <v>1995.0</v>
      </c>
      <c r="B214" s="12" t="s">
        <v>69</v>
      </c>
      <c r="C214" s="12" t="str">
        <f t="shared" si="1"/>
        <v>1995Dec</v>
      </c>
      <c r="D214" s="12">
        <v>73.0</v>
      </c>
      <c r="E214" s="12" t="s">
        <v>128</v>
      </c>
      <c r="F214" s="12">
        <v>359388.0</v>
      </c>
      <c r="G214" s="12">
        <v>370688.0</v>
      </c>
      <c r="H214" s="12">
        <v>730076.0</v>
      </c>
      <c r="I214" s="12">
        <v>188980.0</v>
      </c>
    </row>
    <row r="215" ht="15.75" customHeight="1">
      <c r="A215" s="12">
        <v>1995.0</v>
      </c>
      <c r="B215" s="12" t="s">
        <v>69</v>
      </c>
      <c r="C215" s="12" t="str">
        <f t="shared" si="1"/>
        <v>1995Dec</v>
      </c>
      <c r="D215" s="12">
        <v>74.0</v>
      </c>
      <c r="E215" s="12" t="s">
        <v>129</v>
      </c>
      <c r="F215" s="12">
        <v>193323.0</v>
      </c>
      <c r="G215" s="12">
        <v>197376.0</v>
      </c>
      <c r="H215" s="12">
        <v>390699.0</v>
      </c>
      <c r="I215" s="12">
        <v>132055.0</v>
      </c>
    </row>
    <row r="216" ht="15.75" customHeight="1">
      <c r="A216" s="12">
        <v>1995.0</v>
      </c>
      <c r="B216" s="12" t="s">
        <v>69</v>
      </c>
      <c r="C216" s="12" t="str">
        <f t="shared" si="1"/>
        <v>1995Dec</v>
      </c>
      <c r="D216" s="12">
        <v>75.0</v>
      </c>
      <c r="E216" s="12" t="s">
        <v>130</v>
      </c>
      <c r="F216" s="12">
        <v>101230.0</v>
      </c>
      <c r="G216" s="12">
        <v>105749.0</v>
      </c>
      <c r="H216" s="12">
        <v>206979.0</v>
      </c>
      <c r="I216" s="12">
        <v>46477.0</v>
      </c>
    </row>
    <row r="217" ht="15.75" customHeight="1">
      <c r="A217" s="12">
        <v>1995.0</v>
      </c>
      <c r="B217" s="12" t="s">
        <v>69</v>
      </c>
      <c r="C217" s="12" t="str">
        <f t="shared" si="1"/>
        <v>1995Dec</v>
      </c>
      <c r="D217" s="12">
        <v>76.0</v>
      </c>
      <c r="E217" s="12" t="s">
        <v>131</v>
      </c>
      <c r="F217" s="12">
        <v>220249.0</v>
      </c>
      <c r="G217" s="12">
        <v>226845.0</v>
      </c>
      <c r="H217" s="12">
        <v>447094.0</v>
      </c>
      <c r="I217" s="12">
        <v>118950.0</v>
      </c>
    </row>
    <row r="218" ht="15.75" customHeight="1">
      <c r="A218" s="12">
        <v>1995.0</v>
      </c>
      <c r="B218" s="12" t="s">
        <v>69</v>
      </c>
      <c r="C218" s="12" t="str">
        <f t="shared" si="1"/>
        <v>1995Dec</v>
      </c>
      <c r="D218" s="12">
        <v>77.0</v>
      </c>
      <c r="E218" s="12" t="s">
        <v>132</v>
      </c>
      <c r="F218" s="12">
        <v>234779.0</v>
      </c>
      <c r="G218" s="12">
        <v>226237.0</v>
      </c>
      <c r="H218" s="12">
        <v>461016.0</v>
      </c>
      <c r="I218" s="12">
        <v>125328.0</v>
      </c>
    </row>
    <row r="219" ht="15.75" customHeight="1">
      <c r="A219" s="12">
        <v>1995.0</v>
      </c>
      <c r="B219" s="12" t="s">
        <v>69</v>
      </c>
      <c r="C219" s="12" t="str">
        <f t="shared" si="1"/>
        <v>1995Dec</v>
      </c>
      <c r="D219" s="12">
        <v>80.0</v>
      </c>
      <c r="E219" s="12" t="s">
        <v>133</v>
      </c>
      <c r="F219" s="12">
        <v>742045.0</v>
      </c>
      <c r="G219" s="12">
        <v>746902.0</v>
      </c>
      <c r="H219" s="12">
        <v>1488947.0</v>
      </c>
      <c r="I219" s="12">
        <v>327299.0</v>
      </c>
    </row>
    <row r="220" ht="15.75" customHeight="1">
      <c r="A220" s="12">
        <v>1995.0</v>
      </c>
      <c r="B220" s="12" t="s">
        <v>69</v>
      </c>
      <c r="C220" s="12" t="str">
        <f t="shared" si="1"/>
        <v>1995Dec</v>
      </c>
      <c r="D220" s="12">
        <v>81.0</v>
      </c>
      <c r="E220" s="12" t="s">
        <v>134</v>
      </c>
      <c r="F220" s="12">
        <v>167687.0</v>
      </c>
      <c r="G220" s="12">
        <v>162407.0</v>
      </c>
      <c r="H220" s="12">
        <v>330094.0</v>
      </c>
      <c r="I220" s="12">
        <v>70237.0</v>
      </c>
    </row>
    <row r="221" ht="15.75" customHeight="1">
      <c r="A221" s="12">
        <v>1995.0</v>
      </c>
      <c r="B221" s="12" t="s">
        <v>69</v>
      </c>
      <c r="C221" s="12" t="str">
        <f t="shared" si="1"/>
        <v>1995Dec</v>
      </c>
      <c r="D221" s="12">
        <v>82.0</v>
      </c>
      <c r="E221" s="12" t="s">
        <v>135</v>
      </c>
      <c r="F221" s="12">
        <v>113941.0</v>
      </c>
      <c r="G221" s="12">
        <v>110559.0</v>
      </c>
      <c r="H221" s="12">
        <v>224500.0</v>
      </c>
      <c r="I221" s="12">
        <v>54627.0</v>
      </c>
    </row>
    <row r="222" ht="15.75" customHeight="1">
      <c r="A222" s="12">
        <v>1995.0</v>
      </c>
      <c r="B222" s="12" t="s">
        <v>69</v>
      </c>
      <c r="C222" s="12" t="str">
        <f t="shared" si="1"/>
        <v>1995Dec</v>
      </c>
      <c r="D222" s="12">
        <v>83.0</v>
      </c>
      <c r="E222" s="12" t="s">
        <v>136</v>
      </c>
      <c r="F222" s="12">
        <v>103445.0</v>
      </c>
      <c r="G222" s="12">
        <v>104332.0</v>
      </c>
      <c r="H222" s="12">
        <v>207777.0</v>
      </c>
      <c r="I222" s="12">
        <v>68222.0</v>
      </c>
    </row>
    <row r="223" ht="15.75" customHeight="1">
      <c r="A223" s="12">
        <v>1995.0</v>
      </c>
      <c r="B223" s="12" t="s">
        <v>69</v>
      </c>
      <c r="C223" s="12" t="str">
        <f t="shared" si="1"/>
        <v>1995Dec</v>
      </c>
      <c r="D223" s="12">
        <v>84.0</v>
      </c>
      <c r="E223" s="12" t="s">
        <v>137</v>
      </c>
      <c r="F223" s="12">
        <v>417496.0</v>
      </c>
      <c r="G223" s="12">
        <v>413882.0</v>
      </c>
      <c r="H223" s="12">
        <v>831378.0</v>
      </c>
      <c r="I223" s="12">
        <v>212346.0</v>
      </c>
    </row>
    <row r="224" ht="15.75" customHeight="1">
      <c r="A224" s="12">
        <v>1995.0</v>
      </c>
      <c r="B224" s="12" t="s">
        <v>69</v>
      </c>
      <c r="C224" s="12" t="str">
        <f t="shared" si="1"/>
        <v>1995Dec</v>
      </c>
      <c r="D224" s="12">
        <v>85.0</v>
      </c>
      <c r="E224" s="12" t="s">
        <v>138</v>
      </c>
      <c r="F224" s="12">
        <v>74662.0</v>
      </c>
      <c r="G224" s="12">
        <v>68735.0</v>
      </c>
      <c r="H224" s="12">
        <v>143397.0</v>
      </c>
      <c r="I224" s="12">
        <v>42689.0</v>
      </c>
    </row>
    <row r="225" ht="15.75" customHeight="1">
      <c r="A225" s="12">
        <v>1995.0</v>
      </c>
      <c r="B225" s="12" t="s">
        <v>69</v>
      </c>
      <c r="C225" s="12" t="str">
        <f t="shared" si="1"/>
        <v>1995Dec</v>
      </c>
      <c r="D225" s="12">
        <v>86.0</v>
      </c>
      <c r="E225" s="12" t="s">
        <v>139</v>
      </c>
      <c r="F225" s="12">
        <v>218673.0</v>
      </c>
      <c r="G225" s="12">
        <v>214194.0</v>
      </c>
      <c r="H225" s="12">
        <v>432867.0</v>
      </c>
      <c r="I225" s="12">
        <v>118918.0</v>
      </c>
    </row>
    <row r="226" ht="15.75" customHeight="1">
      <c r="A226" s="12">
        <v>1995.0</v>
      </c>
      <c r="B226" s="12" t="s">
        <v>69</v>
      </c>
      <c r="C226" s="12" t="str">
        <f t="shared" si="1"/>
        <v>1995Dec</v>
      </c>
      <c r="D226" s="12">
        <v>90.0</v>
      </c>
      <c r="E226" s="12" t="s">
        <v>140</v>
      </c>
      <c r="F226" s="12">
        <v>576531.0</v>
      </c>
      <c r="G226" s="12">
        <v>583141.0</v>
      </c>
      <c r="H226" s="12">
        <v>1159672.0</v>
      </c>
      <c r="I226" s="12">
        <v>266172.0</v>
      </c>
    </row>
    <row r="227" ht="15.75" customHeight="1">
      <c r="A227" s="12">
        <v>1995.0</v>
      </c>
      <c r="B227" s="12" t="s">
        <v>69</v>
      </c>
      <c r="C227" s="12" t="str">
        <f t="shared" si="1"/>
        <v>1995Dec</v>
      </c>
      <c r="D227" s="12">
        <v>91.0</v>
      </c>
      <c r="E227" s="12" t="s">
        <v>141</v>
      </c>
      <c r="F227" s="12">
        <v>123210.0</v>
      </c>
      <c r="G227" s="12">
        <v>121287.0</v>
      </c>
      <c r="H227" s="12">
        <v>244497.0</v>
      </c>
      <c r="I227" s="12">
        <v>52179.0</v>
      </c>
    </row>
    <row r="228" ht="15.75" customHeight="1">
      <c r="A228" s="12">
        <v>1995.0</v>
      </c>
      <c r="B228" s="12" t="s">
        <v>69</v>
      </c>
      <c r="C228" s="12" t="str">
        <f t="shared" si="1"/>
        <v>1995Dec</v>
      </c>
      <c r="D228" s="12">
        <v>92.0</v>
      </c>
      <c r="E228" s="12" t="s">
        <v>142</v>
      </c>
      <c r="F228" s="12">
        <v>279678.0</v>
      </c>
      <c r="G228" s="12">
        <v>281209.0</v>
      </c>
      <c r="H228" s="12">
        <v>560887.0</v>
      </c>
      <c r="I228" s="12">
        <v>121947.0</v>
      </c>
    </row>
    <row r="229" ht="15.75" customHeight="1">
      <c r="A229" s="12">
        <v>1995.0</v>
      </c>
      <c r="B229" s="12" t="s">
        <v>69</v>
      </c>
      <c r="C229" s="12" t="str">
        <f t="shared" si="1"/>
        <v>1995Dec</v>
      </c>
      <c r="D229" s="12">
        <v>93.0</v>
      </c>
      <c r="E229" s="12" t="s">
        <v>143</v>
      </c>
      <c r="F229" s="12">
        <v>242448.0</v>
      </c>
      <c r="G229" s="12">
        <v>248878.0</v>
      </c>
      <c r="H229" s="12">
        <v>491326.0</v>
      </c>
      <c r="I229" s="12">
        <v>112119.0</v>
      </c>
    </row>
    <row r="230" ht="15.75" customHeight="1">
      <c r="A230" s="12">
        <v>1995.0</v>
      </c>
      <c r="B230" s="12" t="s">
        <v>69</v>
      </c>
      <c r="C230" s="12" t="str">
        <f t="shared" si="1"/>
        <v>1995Dec</v>
      </c>
      <c r="D230" s="12">
        <v>94.0</v>
      </c>
      <c r="E230" s="12" t="s">
        <v>144</v>
      </c>
      <c r="F230" s="12">
        <v>282692.0</v>
      </c>
      <c r="G230" s="12">
        <v>289499.0</v>
      </c>
      <c r="H230" s="12">
        <v>572191.0</v>
      </c>
      <c r="I230" s="12">
        <v>110480.0</v>
      </c>
    </row>
    <row r="231" ht="15.75" customHeight="1">
      <c r="A231" s="12">
        <v>1995.0</v>
      </c>
      <c r="B231" s="12" t="s">
        <v>69</v>
      </c>
      <c r="C231" s="12" t="str">
        <f t="shared" si="1"/>
        <v>1995Dec</v>
      </c>
      <c r="D231" s="12">
        <v>95.0</v>
      </c>
      <c r="E231" s="12" t="s">
        <v>145</v>
      </c>
      <c r="F231" s="12">
        <v>202671.0</v>
      </c>
      <c r="G231" s="12">
        <v>196693.0</v>
      </c>
      <c r="H231" s="12">
        <v>399364.0</v>
      </c>
      <c r="I231" s="12">
        <v>86060.0</v>
      </c>
    </row>
    <row r="232" ht="15.75" customHeight="1">
      <c r="A232" s="12">
        <v>1995.0</v>
      </c>
      <c r="B232" s="12" t="s">
        <v>69</v>
      </c>
      <c r="C232" s="12" t="str">
        <f t="shared" si="1"/>
        <v>1995Dec</v>
      </c>
      <c r="D232" s="12">
        <v>96.0</v>
      </c>
      <c r="E232" s="12" t="s">
        <v>146</v>
      </c>
      <c r="F232" s="12">
        <v>310286.0</v>
      </c>
      <c r="G232" s="12">
        <v>309025.0</v>
      </c>
      <c r="H232" s="12">
        <v>619311.0</v>
      </c>
      <c r="I232" s="12">
        <v>122467.0</v>
      </c>
    </row>
    <row r="233" ht="15.75" customHeight="1">
      <c r="A233" s="12">
        <v>1996.0</v>
      </c>
      <c r="B233" s="12" t="s">
        <v>69</v>
      </c>
      <c r="C233" s="12" t="str">
        <f t="shared" si="1"/>
        <v>1996Dec</v>
      </c>
      <c r="D233" s="12">
        <v>0.0</v>
      </c>
      <c r="E233" s="12" t="s">
        <v>70</v>
      </c>
      <c r="F233" s="12">
        <v>2.9973059E7</v>
      </c>
      <c r="G233" s="12">
        <v>3.0143123E7</v>
      </c>
      <c r="H233" s="12">
        <v>6.0116182E7</v>
      </c>
      <c r="I233" s="12">
        <v>1.5341204E7</v>
      </c>
    </row>
    <row r="234" ht="15.75" customHeight="1">
      <c r="A234" s="12">
        <v>1996.0</v>
      </c>
      <c r="B234" s="12" t="s">
        <v>69</v>
      </c>
      <c r="C234" s="12" t="str">
        <f t="shared" si="1"/>
        <v>1996Dec</v>
      </c>
      <c r="D234" s="12">
        <v>10.0</v>
      </c>
      <c r="E234" s="12" t="s">
        <v>71</v>
      </c>
      <c r="F234" s="12">
        <v>2746352.0</v>
      </c>
      <c r="G234" s="12">
        <v>2838611.0</v>
      </c>
      <c r="H234" s="12">
        <v>5584963.0</v>
      </c>
      <c r="I234" s="12">
        <v>1703128.0</v>
      </c>
    </row>
    <row r="235" ht="15.75" customHeight="1">
      <c r="A235" s="12">
        <v>1996.0</v>
      </c>
      <c r="B235" s="12" t="s">
        <v>69</v>
      </c>
      <c r="C235" s="12" t="str">
        <f t="shared" si="1"/>
        <v>1996Dec</v>
      </c>
      <c r="D235" s="12">
        <v>11.0</v>
      </c>
      <c r="E235" s="12" t="s">
        <v>72</v>
      </c>
      <c r="F235" s="12">
        <v>466084.0</v>
      </c>
      <c r="G235" s="12">
        <v>482149.0</v>
      </c>
      <c r="H235" s="12">
        <v>948233.0</v>
      </c>
      <c r="I235" s="12">
        <v>329705.0</v>
      </c>
    </row>
    <row r="236" ht="15.75" customHeight="1">
      <c r="A236" s="12">
        <v>1996.0</v>
      </c>
      <c r="B236" s="12" t="s">
        <v>69</v>
      </c>
      <c r="C236" s="12" t="str">
        <f t="shared" si="1"/>
        <v>1996Dec</v>
      </c>
      <c r="D236" s="12">
        <v>12.0</v>
      </c>
      <c r="E236" s="12" t="s">
        <v>73</v>
      </c>
      <c r="F236" s="12">
        <v>381502.0</v>
      </c>
      <c r="G236" s="12">
        <v>402082.0</v>
      </c>
      <c r="H236" s="12">
        <v>783584.0</v>
      </c>
      <c r="I236" s="12">
        <v>320003.0</v>
      </c>
    </row>
    <row r="237" ht="15.75" customHeight="1">
      <c r="A237" s="12">
        <v>1996.0</v>
      </c>
      <c r="B237" s="12" t="s">
        <v>69</v>
      </c>
      <c r="C237" s="12" t="str">
        <f t="shared" si="1"/>
        <v>1996Dec</v>
      </c>
      <c r="D237" s="12">
        <v>13.0</v>
      </c>
      <c r="E237" s="12" t="s">
        <v>74</v>
      </c>
      <c r="F237" s="12">
        <v>271492.0</v>
      </c>
      <c r="G237" s="12">
        <v>279428.0</v>
      </c>
      <c r="H237" s="12">
        <v>550920.0</v>
      </c>
      <c r="I237" s="12">
        <v>249265.0</v>
      </c>
    </row>
    <row r="238" ht="15.75" customHeight="1">
      <c r="A238" s="12">
        <v>1996.0</v>
      </c>
      <c r="B238" s="12" t="s">
        <v>69</v>
      </c>
      <c r="C238" s="12" t="str">
        <f t="shared" si="1"/>
        <v>1996Dec</v>
      </c>
      <c r="D238" s="12">
        <v>14.0</v>
      </c>
      <c r="E238" s="12" t="s">
        <v>75</v>
      </c>
      <c r="F238" s="12">
        <v>348613.0</v>
      </c>
      <c r="G238" s="12">
        <v>366043.0</v>
      </c>
      <c r="H238" s="12">
        <v>714656.0</v>
      </c>
      <c r="I238" s="12">
        <v>183889.0</v>
      </c>
    </row>
    <row r="239" ht="15.75" customHeight="1">
      <c r="A239" s="12">
        <v>1996.0</v>
      </c>
      <c r="B239" s="12" t="s">
        <v>69</v>
      </c>
      <c r="C239" s="12" t="str">
        <f t="shared" si="1"/>
        <v>1996Dec</v>
      </c>
      <c r="D239" s="12">
        <v>15.0</v>
      </c>
      <c r="E239" s="12" t="s">
        <v>76</v>
      </c>
      <c r="F239" s="12">
        <v>139594.0</v>
      </c>
      <c r="G239" s="12">
        <v>148443.0</v>
      </c>
      <c r="H239" s="12">
        <v>288037.0</v>
      </c>
      <c r="I239" s="12">
        <v>68481.0</v>
      </c>
    </row>
    <row r="240" ht="15.75" customHeight="1">
      <c r="A240" s="12">
        <v>1996.0</v>
      </c>
      <c r="B240" s="12" t="s">
        <v>69</v>
      </c>
      <c r="C240" s="12" t="str">
        <f t="shared" si="1"/>
        <v>1996Dec</v>
      </c>
      <c r="D240" s="12">
        <v>16.0</v>
      </c>
      <c r="E240" s="12" t="s">
        <v>77</v>
      </c>
      <c r="F240" s="12">
        <v>381241.0</v>
      </c>
      <c r="G240" s="12">
        <v>368246.0</v>
      </c>
      <c r="H240" s="12">
        <v>749487.0</v>
      </c>
      <c r="I240" s="12">
        <v>200853.0</v>
      </c>
    </row>
    <row r="241" ht="15.75" customHeight="1">
      <c r="A241" s="12">
        <v>1996.0</v>
      </c>
      <c r="B241" s="12" t="s">
        <v>69</v>
      </c>
      <c r="C241" s="12" t="str">
        <f t="shared" si="1"/>
        <v>1996Dec</v>
      </c>
      <c r="D241" s="12">
        <v>17.0</v>
      </c>
      <c r="E241" s="12" t="s">
        <v>78</v>
      </c>
      <c r="F241" s="12">
        <v>109090.0</v>
      </c>
      <c r="G241" s="12">
        <v>115913.0</v>
      </c>
      <c r="H241" s="12">
        <v>225003.0</v>
      </c>
      <c r="I241" s="12">
        <v>56052.0</v>
      </c>
    </row>
    <row r="242" ht="15.75" customHeight="1">
      <c r="A242" s="12">
        <v>1996.0</v>
      </c>
      <c r="B242" s="12" t="s">
        <v>69</v>
      </c>
      <c r="C242" s="12" t="str">
        <f t="shared" si="1"/>
        <v>1996Dec</v>
      </c>
      <c r="D242" s="12">
        <v>18.0</v>
      </c>
      <c r="E242" s="12" t="s">
        <v>79</v>
      </c>
      <c r="F242" s="12">
        <v>170748.0</v>
      </c>
      <c r="G242" s="12">
        <v>180842.0</v>
      </c>
      <c r="H242" s="12">
        <v>351590.0</v>
      </c>
      <c r="I242" s="12">
        <v>88407.0</v>
      </c>
    </row>
    <row r="243" ht="15.75" customHeight="1">
      <c r="A243" s="12">
        <v>1996.0</v>
      </c>
      <c r="B243" s="12" t="s">
        <v>69</v>
      </c>
      <c r="C243" s="12" t="str">
        <f t="shared" si="1"/>
        <v>1996Dec</v>
      </c>
      <c r="D243" s="12">
        <v>19.0</v>
      </c>
      <c r="E243" s="12" t="s">
        <v>80</v>
      </c>
      <c r="F243" s="12">
        <v>289878.0</v>
      </c>
      <c r="G243" s="12">
        <v>287890.0</v>
      </c>
      <c r="H243" s="12">
        <v>577768.0</v>
      </c>
      <c r="I243" s="12">
        <v>159420.0</v>
      </c>
    </row>
    <row r="244" ht="15.75" customHeight="1">
      <c r="A244" s="12">
        <v>1996.0</v>
      </c>
      <c r="B244" s="12" t="s">
        <v>69</v>
      </c>
      <c r="C244" s="12" t="str">
        <f t="shared" si="1"/>
        <v>1996Dec</v>
      </c>
      <c r="D244" s="12">
        <v>20.0</v>
      </c>
      <c r="E244" s="12" t="s">
        <v>81</v>
      </c>
      <c r="F244" s="12">
        <v>515548.0</v>
      </c>
      <c r="G244" s="12">
        <v>493493.0</v>
      </c>
      <c r="H244" s="12">
        <v>1009041.0</v>
      </c>
      <c r="I244" s="12">
        <v>384458.0</v>
      </c>
    </row>
    <row r="245" ht="15.75" customHeight="1">
      <c r="A245" s="12">
        <v>1996.0</v>
      </c>
      <c r="B245" s="12" t="s">
        <v>69</v>
      </c>
      <c r="C245" s="12" t="str">
        <f t="shared" si="1"/>
        <v>1996Dec</v>
      </c>
      <c r="D245" s="12">
        <v>21.0</v>
      </c>
      <c r="E245" s="12" t="s">
        <v>82</v>
      </c>
      <c r="F245" s="12">
        <v>247395.0</v>
      </c>
      <c r="G245" s="12">
        <v>242742.0</v>
      </c>
      <c r="H245" s="12">
        <v>490137.0</v>
      </c>
      <c r="I245" s="12">
        <v>167899.0</v>
      </c>
    </row>
    <row r="246" ht="15.75" customHeight="1">
      <c r="A246" s="12">
        <v>1996.0</v>
      </c>
      <c r="B246" s="12" t="s">
        <v>69</v>
      </c>
      <c r="C246" s="12" t="str">
        <f t="shared" si="1"/>
        <v>1996Dec</v>
      </c>
      <c r="D246" s="12">
        <v>22.0</v>
      </c>
      <c r="E246" s="12" t="s">
        <v>83</v>
      </c>
      <c r="F246" s="12">
        <v>240801.0</v>
      </c>
      <c r="G246" s="12">
        <v>238303.0</v>
      </c>
      <c r="H246" s="12">
        <v>479104.0</v>
      </c>
      <c r="I246" s="12">
        <v>142398.0</v>
      </c>
    </row>
    <row r="247" ht="15.75" customHeight="1">
      <c r="A247" s="12">
        <v>1996.0</v>
      </c>
      <c r="B247" s="12" t="s">
        <v>69</v>
      </c>
      <c r="C247" s="12" t="str">
        <f t="shared" si="1"/>
        <v>1996Dec</v>
      </c>
      <c r="D247" s="12">
        <v>23.0</v>
      </c>
      <c r="E247" s="12" t="s">
        <v>84</v>
      </c>
      <c r="F247" s="12">
        <v>106739.0</v>
      </c>
      <c r="G247" s="12">
        <v>103315.0</v>
      </c>
      <c r="H247" s="12">
        <v>210054.0</v>
      </c>
      <c r="I247" s="12">
        <v>64138.0</v>
      </c>
    </row>
    <row r="248" ht="15.75" customHeight="1">
      <c r="A248" s="12">
        <v>1996.0</v>
      </c>
      <c r="B248" s="12" t="s">
        <v>69</v>
      </c>
      <c r="C248" s="12" t="str">
        <f t="shared" si="1"/>
        <v>1996Dec</v>
      </c>
      <c r="D248" s="12">
        <v>24.0</v>
      </c>
      <c r="E248" s="12" t="s">
        <v>85</v>
      </c>
      <c r="F248" s="12">
        <v>308744.0</v>
      </c>
      <c r="G248" s="12">
        <v>313131.0</v>
      </c>
      <c r="H248" s="12">
        <v>621875.0</v>
      </c>
      <c r="I248" s="12">
        <v>163923.0</v>
      </c>
    </row>
    <row r="249" ht="15.75" customHeight="1">
      <c r="A249" s="12">
        <v>1996.0</v>
      </c>
      <c r="B249" s="12" t="s">
        <v>69</v>
      </c>
      <c r="C249" s="12" t="str">
        <f t="shared" si="1"/>
        <v>1996Dec</v>
      </c>
      <c r="D249" s="12">
        <v>25.0</v>
      </c>
      <c r="E249" s="12" t="s">
        <v>86</v>
      </c>
      <c r="F249" s="12">
        <v>218054.0</v>
      </c>
      <c r="G249" s="12">
        <v>214197.0</v>
      </c>
      <c r="H249" s="12">
        <v>432251.0</v>
      </c>
      <c r="I249" s="12">
        <v>109775.0</v>
      </c>
    </row>
    <row r="250" ht="15.75" customHeight="1">
      <c r="A250" s="12">
        <v>1996.0</v>
      </c>
      <c r="B250" s="12" t="s">
        <v>69</v>
      </c>
      <c r="C250" s="12" t="str">
        <f t="shared" si="1"/>
        <v>1996Dec</v>
      </c>
      <c r="D250" s="12">
        <v>26.0</v>
      </c>
      <c r="E250" s="12" t="s">
        <v>87</v>
      </c>
      <c r="F250" s="12">
        <v>118717.0</v>
      </c>
      <c r="G250" s="12">
        <v>121167.0</v>
      </c>
      <c r="H250" s="12">
        <v>239884.0</v>
      </c>
      <c r="I250" s="12">
        <v>59211.0</v>
      </c>
    </row>
    <row r="251" ht="15.75" customHeight="1">
      <c r="A251" s="12">
        <v>1996.0</v>
      </c>
      <c r="B251" s="12" t="s">
        <v>69</v>
      </c>
      <c r="C251" s="12" t="str">
        <f t="shared" si="1"/>
        <v>1996Dec</v>
      </c>
      <c r="D251" s="12">
        <v>27.0</v>
      </c>
      <c r="E251" s="12" t="s">
        <v>88</v>
      </c>
      <c r="F251" s="12">
        <v>261041.0</v>
      </c>
      <c r="G251" s="12">
        <v>254412.0</v>
      </c>
      <c r="H251" s="12">
        <v>515453.0</v>
      </c>
      <c r="I251" s="12">
        <v>137685.0</v>
      </c>
    </row>
    <row r="252" ht="15.75" customHeight="1">
      <c r="A252" s="12">
        <v>1996.0</v>
      </c>
      <c r="B252" s="12" t="s">
        <v>69</v>
      </c>
      <c r="C252" s="12" t="str">
        <f t="shared" si="1"/>
        <v>1996Dec</v>
      </c>
      <c r="D252" s="12">
        <v>30.0</v>
      </c>
      <c r="E252" s="12" t="s">
        <v>89</v>
      </c>
      <c r="F252" s="12">
        <v>1242702.0</v>
      </c>
      <c r="G252" s="12">
        <v>1251814.0</v>
      </c>
      <c r="H252" s="12">
        <v>2494516.0</v>
      </c>
      <c r="I252" s="12">
        <v>581859.0</v>
      </c>
    </row>
    <row r="253" ht="15.75" customHeight="1">
      <c r="A253" s="12">
        <v>1996.0</v>
      </c>
      <c r="B253" s="12" t="s">
        <v>69</v>
      </c>
      <c r="C253" s="12" t="str">
        <f t="shared" si="1"/>
        <v>1996Dec</v>
      </c>
      <c r="D253" s="12">
        <v>31.0</v>
      </c>
      <c r="E253" s="12" t="s">
        <v>90</v>
      </c>
      <c r="F253" s="12">
        <v>738019.0</v>
      </c>
      <c r="G253" s="12">
        <v>738965.0</v>
      </c>
      <c r="H253" s="12">
        <v>1476984.0</v>
      </c>
      <c r="I253" s="12">
        <v>292256.0</v>
      </c>
    </row>
    <row r="254" ht="15.75" customHeight="1">
      <c r="A254" s="12">
        <v>1996.0</v>
      </c>
      <c r="B254" s="12" t="s">
        <v>69</v>
      </c>
      <c r="C254" s="12" t="str">
        <f t="shared" si="1"/>
        <v>1996Dec</v>
      </c>
      <c r="D254" s="12">
        <v>32.0</v>
      </c>
      <c r="E254" s="12" t="s">
        <v>91</v>
      </c>
      <c r="F254" s="12">
        <v>679106.0</v>
      </c>
      <c r="G254" s="12">
        <v>680443.0</v>
      </c>
      <c r="H254" s="12">
        <v>1359549.0</v>
      </c>
      <c r="I254" s="12">
        <v>267356.0</v>
      </c>
    </row>
    <row r="255" ht="15.75" customHeight="1">
      <c r="A255" s="12">
        <v>1996.0</v>
      </c>
      <c r="B255" s="12" t="s">
        <v>69</v>
      </c>
      <c r="C255" s="12" t="str">
        <f t="shared" si="1"/>
        <v>1996Dec</v>
      </c>
      <c r="D255" s="12">
        <v>33.0</v>
      </c>
      <c r="E255" s="12" t="s">
        <v>92</v>
      </c>
      <c r="F255" s="12">
        <v>703870.0</v>
      </c>
      <c r="G255" s="12">
        <v>706132.0</v>
      </c>
      <c r="H255" s="12">
        <v>1410002.0</v>
      </c>
      <c r="I255" s="12">
        <v>270423.0</v>
      </c>
    </row>
    <row r="256" ht="15.75" customHeight="1">
      <c r="A256" s="12">
        <v>1996.0</v>
      </c>
      <c r="B256" s="12" t="s">
        <v>69</v>
      </c>
      <c r="C256" s="12" t="str">
        <f t="shared" si="1"/>
        <v>1996Dec</v>
      </c>
      <c r="D256" s="12">
        <v>34.0</v>
      </c>
      <c r="E256" s="12" t="s">
        <v>93</v>
      </c>
      <c r="F256" s="12">
        <v>860727.0</v>
      </c>
      <c r="G256" s="12">
        <v>856445.0</v>
      </c>
      <c r="H256" s="12">
        <v>1717172.0</v>
      </c>
      <c r="I256" s="12">
        <v>340036.0</v>
      </c>
    </row>
    <row r="257" ht="15.75" customHeight="1">
      <c r="A257" s="12">
        <v>1996.0</v>
      </c>
      <c r="B257" s="12" t="s">
        <v>69</v>
      </c>
      <c r="C257" s="12" t="str">
        <f t="shared" si="1"/>
        <v>1996Dec</v>
      </c>
      <c r="D257" s="12">
        <v>35.0</v>
      </c>
      <c r="E257" s="12" t="s">
        <v>94</v>
      </c>
      <c r="F257" s="12">
        <v>274501.0</v>
      </c>
      <c r="G257" s="12">
        <v>272465.0</v>
      </c>
      <c r="H257" s="12">
        <v>546966.0</v>
      </c>
      <c r="I257" s="12">
        <v>110470.0</v>
      </c>
    </row>
    <row r="258" ht="15.75" customHeight="1">
      <c r="A258" s="12">
        <v>1996.0</v>
      </c>
      <c r="B258" s="12" t="s">
        <v>69</v>
      </c>
      <c r="C258" s="12" t="str">
        <f t="shared" si="1"/>
        <v>1996Dec</v>
      </c>
      <c r="D258" s="12">
        <v>36.0</v>
      </c>
      <c r="E258" s="12" t="s">
        <v>95</v>
      </c>
      <c r="F258" s="12">
        <v>551207.0</v>
      </c>
      <c r="G258" s="12">
        <v>551963.0</v>
      </c>
      <c r="H258" s="12">
        <v>1103170.0</v>
      </c>
      <c r="I258" s="12">
        <v>256573.0</v>
      </c>
    </row>
    <row r="259" ht="15.75" customHeight="1">
      <c r="A259" s="12">
        <v>1996.0</v>
      </c>
      <c r="B259" s="12" t="s">
        <v>69</v>
      </c>
      <c r="C259" s="12" t="str">
        <f t="shared" si="1"/>
        <v>1996Dec</v>
      </c>
      <c r="D259" s="12">
        <v>37.0</v>
      </c>
      <c r="E259" s="12" t="s">
        <v>96</v>
      </c>
      <c r="F259" s="12">
        <v>179419.0</v>
      </c>
      <c r="G259" s="12">
        <v>177915.0</v>
      </c>
      <c r="H259" s="12">
        <v>357334.0</v>
      </c>
      <c r="I259" s="12">
        <v>70495.0</v>
      </c>
    </row>
    <row r="260" ht="15.75" customHeight="1">
      <c r="A260" s="12">
        <v>1996.0</v>
      </c>
      <c r="B260" s="12" t="s">
        <v>69</v>
      </c>
      <c r="C260" s="12" t="str">
        <f t="shared" si="1"/>
        <v>1996Dec</v>
      </c>
      <c r="D260" s="12">
        <v>39.0</v>
      </c>
      <c r="E260" s="12" t="s">
        <v>97</v>
      </c>
      <c r="F260" s="12">
        <v>243578.0</v>
      </c>
      <c r="G260" s="12">
        <v>238147.0</v>
      </c>
      <c r="H260" s="12">
        <v>481725.0</v>
      </c>
      <c r="I260" s="12">
        <v>97816.0</v>
      </c>
    </row>
    <row r="261" ht="15.75" customHeight="1">
      <c r="A261" s="12">
        <v>1996.0</v>
      </c>
      <c r="B261" s="12" t="s">
        <v>69</v>
      </c>
      <c r="C261" s="12" t="str">
        <f t="shared" si="1"/>
        <v>1996Dec</v>
      </c>
      <c r="D261" s="12">
        <v>40.0</v>
      </c>
      <c r="E261" s="12" t="s">
        <v>98</v>
      </c>
      <c r="F261" s="12">
        <v>838181.0</v>
      </c>
      <c r="G261" s="12">
        <v>834218.0</v>
      </c>
      <c r="H261" s="12">
        <v>1672399.0</v>
      </c>
      <c r="I261" s="12">
        <v>373755.0</v>
      </c>
    </row>
    <row r="262" ht="15.75" customHeight="1">
      <c r="A262" s="12">
        <v>1996.0</v>
      </c>
      <c r="B262" s="12" t="s">
        <v>69</v>
      </c>
      <c r="C262" s="12" t="str">
        <f t="shared" si="1"/>
        <v>1996Dec</v>
      </c>
      <c r="D262" s="12">
        <v>41.0</v>
      </c>
      <c r="E262" s="12" t="s">
        <v>99</v>
      </c>
      <c r="F262" s="12">
        <v>739803.0</v>
      </c>
      <c r="G262" s="12">
        <v>731085.0</v>
      </c>
      <c r="H262" s="12">
        <v>1470888.0</v>
      </c>
      <c r="I262" s="12">
        <v>317726.0</v>
      </c>
    </row>
    <row r="263" ht="15.75" customHeight="1">
      <c r="A263" s="12">
        <v>1996.0</v>
      </c>
      <c r="B263" s="12" t="s">
        <v>69</v>
      </c>
      <c r="C263" s="12" t="str">
        <f t="shared" si="1"/>
        <v>1996Dec</v>
      </c>
      <c r="D263" s="12">
        <v>42.0</v>
      </c>
      <c r="E263" s="12" t="s">
        <v>100</v>
      </c>
      <c r="F263" s="12">
        <v>319389.0</v>
      </c>
      <c r="G263" s="12">
        <v>307177.0</v>
      </c>
      <c r="H263" s="12">
        <v>626566.0</v>
      </c>
      <c r="I263" s="12">
        <v>144206.0</v>
      </c>
    </row>
    <row r="264" ht="15.75" customHeight="1">
      <c r="A264" s="12">
        <v>1996.0</v>
      </c>
      <c r="B264" s="12" t="s">
        <v>69</v>
      </c>
      <c r="C264" s="12" t="str">
        <f t="shared" si="1"/>
        <v>1996Dec</v>
      </c>
      <c r="D264" s="12">
        <v>43.0</v>
      </c>
      <c r="E264" s="12" t="s">
        <v>101</v>
      </c>
      <c r="F264" s="12">
        <v>443416.0</v>
      </c>
      <c r="G264" s="12">
        <v>437682.0</v>
      </c>
      <c r="H264" s="12">
        <v>881098.0</v>
      </c>
      <c r="I264" s="12">
        <v>191715.0</v>
      </c>
    </row>
    <row r="265" ht="15.75" customHeight="1">
      <c r="A265" s="12">
        <v>1996.0</v>
      </c>
      <c r="B265" s="12" t="s">
        <v>69</v>
      </c>
      <c r="C265" s="12" t="str">
        <f t="shared" si="1"/>
        <v>1996Dec</v>
      </c>
      <c r="D265" s="12">
        <v>44.0</v>
      </c>
      <c r="E265" s="12" t="s">
        <v>102</v>
      </c>
      <c r="F265" s="12">
        <v>457998.0</v>
      </c>
      <c r="G265" s="12">
        <v>461617.0</v>
      </c>
      <c r="H265" s="12">
        <v>919615.0</v>
      </c>
      <c r="I265" s="12">
        <v>186838.0</v>
      </c>
    </row>
    <row r="266" ht="15.75" customHeight="1">
      <c r="A266" s="12">
        <v>1996.0</v>
      </c>
      <c r="B266" s="12" t="s">
        <v>69</v>
      </c>
      <c r="C266" s="12" t="str">
        <f t="shared" si="1"/>
        <v>1996Dec</v>
      </c>
      <c r="D266" s="12">
        <v>45.0</v>
      </c>
      <c r="E266" s="12" t="s">
        <v>103</v>
      </c>
      <c r="F266" s="12">
        <v>652107.0</v>
      </c>
      <c r="G266" s="12">
        <v>650315.0</v>
      </c>
      <c r="H266" s="12">
        <v>1302422.0</v>
      </c>
      <c r="I266" s="12">
        <v>258540.0</v>
      </c>
    </row>
    <row r="267" ht="15.75" customHeight="1">
      <c r="A267" s="12">
        <v>1996.0</v>
      </c>
      <c r="B267" s="12" t="s">
        <v>69</v>
      </c>
      <c r="C267" s="12" t="str">
        <f t="shared" si="1"/>
        <v>1996Dec</v>
      </c>
      <c r="D267" s="12">
        <v>46.0</v>
      </c>
      <c r="E267" s="12" t="s">
        <v>104</v>
      </c>
      <c r="F267" s="12">
        <v>484746.0</v>
      </c>
      <c r="G267" s="12">
        <v>483969.0</v>
      </c>
      <c r="H267" s="12">
        <v>968715.0</v>
      </c>
      <c r="I267" s="12">
        <v>198100.0</v>
      </c>
    </row>
    <row r="268" ht="15.75" customHeight="1">
      <c r="A268" s="12">
        <v>1996.0</v>
      </c>
      <c r="B268" s="12" t="s">
        <v>69</v>
      </c>
      <c r="C268" s="12" t="str">
        <f t="shared" si="1"/>
        <v>1996Dec</v>
      </c>
      <c r="D268" s="12">
        <v>47.0</v>
      </c>
      <c r="E268" s="12" t="s">
        <v>105</v>
      </c>
      <c r="F268" s="12">
        <v>532696.0</v>
      </c>
      <c r="G268" s="12">
        <v>535172.0</v>
      </c>
      <c r="H268" s="12">
        <v>1067868.0</v>
      </c>
      <c r="I268" s="12">
        <v>218582.0</v>
      </c>
    </row>
    <row r="269" ht="15.75" customHeight="1">
      <c r="A269" s="12">
        <v>1996.0</v>
      </c>
      <c r="B269" s="12" t="s">
        <v>69</v>
      </c>
      <c r="C269" s="12" t="str">
        <f t="shared" si="1"/>
        <v>1996Dec</v>
      </c>
      <c r="D269" s="12">
        <v>48.0</v>
      </c>
      <c r="E269" s="12" t="s">
        <v>106</v>
      </c>
      <c r="F269" s="12">
        <v>347756.0</v>
      </c>
      <c r="G269" s="12">
        <v>348864.0</v>
      </c>
      <c r="H269" s="12">
        <v>696620.0</v>
      </c>
      <c r="I269" s="12">
        <v>138271.0</v>
      </c>
    </row>
    <row r="270" ht="15.75" customHeight="1">
      <c r="A270" s="12">
        <v>1996.0</v>
      </c>
      <c r="B270" s="12" t="s">
        <v>69</v>
      </c>
      <c r="C270" s="12" t="str">
        <f t="shared" si="1"/>
        <v>1996Dec</v>
      </c>
      <c r="D270" s="12">
        <v>49.0</v>
      </c>
      <c r="E270" s="12" t="s">
        <v>107</v>
      </c>
      <c r="F270" s="12">
        <v>161642.0</v>
      </c>
      <c r="G270" s="12">
        <v>160949.0</v>
      </c>
      <c r="H270" s="12">
        <v>322591.0</v>
      </c>
      <c r="I270" s="12">
        <v>65000.0</v>
      </c>
    </row>
    <row r="271" ht="15.75" customHeight="1">
      <c r="A271" s="12">
        <v>1996.0</v>
      </c>
      <c r="B271" s="12" t="s">
        <v>69</v>
      </c>
      <c r="C271" s="12" t="str">
        <f t="shared" si="1"/>
        <v>1996Dec</v>
      </c>
      <c r="D271" s="12">
        <v>50.0</v>
      </c>
      <c r="E271" s="12" t="s">
        <v>108</v>
      </c>
      <c r="F271" s="12">
        <v>782322.0</v>
      </c>
      <c r="G271" s="12">
        <v>782116.0</v>
      </c>
      <c r="H271" s="12">
        <v>1564438.0</v>
      </c>
      <c r="I271" s="12">
        <v>501663.0</v>
      </c>
    </row>
    <row r="272" ht="15.75" customHeight="1">
      <c r="A272" s="12">
        <v>1996.0</v>
      </c>
      <c r="B272" s="12" t="s">
        <v>69</v>
      </c>
      <c r="C272" s="12" t="str">
        <f t="shared" si="1"/>
        <v>1996Dec</v>
      </c>
      <c r="D272" s="12">
        <v>51.0</v>
      </c>
      <c r="E272" s="12" t="s">
        <v>109</v>
      </c>
      <c r="F272" s="12">
        <v>201184.0</v>
      </c>
      <c r="G272" s="12">
        <v>204880.0</v>
      </c>
      <c r="H272" s="12">
        <v>406064.0</v>
      </c>
      <c r="I272" s="12">
        <v>125263.0</v>
      </c>
    </row>
    <row r="273" ht="15.75" customHeight="1">
      <c r="A273" s="12">
        <v>1996.0</v>
      </c>
      <c r="B273" s="12" t="s">
        <v>69</v>
      </c>
      <c r="C273" s="12" t="str">
        <f t="shared" si="1"/>
        <v>1996Dec</v>
      </c>
      <c r="D273" s="12">
        <v>52.0</v>
      </c>
      <c r="E273" s="12" t="s">
        <v>110</v>
      </c>
      <c r="F273" s="12">
        <v>402275.0</v>
      </c>
      <c r="G273" s="12">
        <v>402420.0</v>
      </c>
      <c r="H273" s="12">
        <v>804695.0</v>
      </c>
      <c r="I273" s="12">
        <v>224560.0</v>
      </c>
    </row>
    <row r="274" ht="15.75" customHeight="1">
      <c r="A274" s="12">
        <v>1996.0</v>
      </c>
      <c r="B274" s="12" t="s">
        <v>69</v>
      </c>
      <c r="C274" s="12" t="str">
        <f t="shared" si="1"/>
        <v>1996Dec</v>
      </c>
      <c r="D274" s="12">
        <v>53.0</v>
      </c>
      <c r="E274" s="12" t="s">
        <v>111</v>
      </c>
      <c r="F274" s="12">
        <v>238598.0</v>
      </c>
      <c r="G274" s="12">
        <v>241044.0</v>
      </c>
      <c r="H274" s="12">
        <v>479642.0</v>
      </c>
      <c r="I274" s="12">
        <v>120837.0</v>
      </c>
    </row>
    <row r="275" ht="15.75" customHeight="1">
      <c r="A275" s="12">
        <v>1996.0</v>
      </c>
      <c r="B275" s="12" t="s">
        <v>69</v>
      </c>
      <c r="C275" s="12" t="str">
        <f t="shared" si="1"/>
        <v>1996Dec</v>
      </c>
      <c r="D275" s="12">
        <v>54.0</v>
      </c>
      <c r="E275" s="12" t="s">
        <v>112</v>
      </c>
      <c r="F275" s="12">
        <v>245024.0</v>
      </c>
      <c r="G275" s="12">
        <v>249168.0</v>
      </c>
      <c r="H275" s="12">
        <v>494192.0</v>
      </c>
      <c r="I275" s="12">
        <v>137268.0</v>
      </c>
    </row>
    <row r="276" ht="15.75" customHeight="1">
      <c r="A276" s="12">
        <v>1996.0</v>
      </c>
      <c r="B276" s="12" t="s">
        <v>69</v>
      </c>
      <c r="C276" s="12" t="str">
        <f t="shared" si="1"/>
        <v>1996Dec</v>
      </c>
      <c r="D276" s="12">
        <v>55.0</v>
      </c>
      <c r="E276" s="12" t="s">
        <v>113</v>
      </c>
      <c r="F276" s="12">
        <v>243724.0</v>
      </c>
      <c r="G276" s="12">
        <v>237047.0</v>
      </c>
      <c r="H276" s="12">
        <v>480771.0</v>
      </c>
      <c r="I276" s="12">
        <v>119746.0</v>
      </c>
    </row>
    <row r="277" ht="15.75" customHeight="1">
      <c r="A277" s="12">
        <v>1996.0</v>
      </c>
      <c r="B277" s="12" t="s">
        <v>69</v>
      </c>
      <c r="C277" s="12" t="str">
        <f t="shared" si="1"/>
        <v>1996Dec</v>
      </c>
      <c r="D277" s="12">
        <v>56.0</v>
      </c>
      <c r="E277" s="12" t="s">
        <v>114</v>
      </c>
      <c r="F277" s="12">
        <v>258665.0</v>
      </c>
      <c r="G277" s="12">
        <v>259185.0</v>
      </c>
      <c r="H277" s="12">
        <v>517850.0</v>
      </c>
      <c r="I277" s="12">
        <v>147532.0</v>
      </c>
    </row>
    <row r="278" ht="15.75" customHeight="1">
      <c r="A278" s="12">
        <v>1996.0</v>
      </c>
      <c r="B278" s="12" t="s">
        <v>69</v>
      </c>
      <c r="C278" s="12" t="str">
        <f t="shared" si="1"/>
        <v>1996Dec</v>
      </c>
      <c r="D278" s="12">
        <v>57.0</v>
      </c>
      <c r="E278" s="12" t="s">
        <v>115</v>
      </c>
      <c r="F278" s="12">
        <v>629677.0</v>
      </c>
      <c r="G278" s="12">
        <v>623525.0</v>
      </c>
      <c r="H278" s="12">
        <v>1253202.0</v>
      </c>
      <c r="I278" s="12">
        <v>357523.0</v>
      </c>
    </row>
    <row r="279" ht="15.75" customHeight="1">
      <c r="A279" s="12">
        <v>1996.0</v>
      </c>
      <c r="B279" s="12" t="s">
        <v>69</v>
      </c>
      <c r="C279" s="12" t="str">
        <f t="shared" si="1"/>
        <v>1996Dec</v>
      </c>
      <c r="D279" s="12">
        <v>58.0</v>
      </c>
      <c r="E279" s="12" t="s">
        <v>116</v>
      </c>
      <c r="F279" s="12">
        <v>117775.0</v>
      </c>
      <c r="G279" s="12">
        <v>109147.0</v>
      </c>
      <c r="H279" s="12">
        <v>226922.0</v>
      </c>
      <c r="I279" s="12">
        <v>57925.0</v>
      </c>
    </row>
    <row r="280" ht="15.75" customHeight="1">
      <c r="A280" s="12">
        <v>1996.0</v>
      </c>
      <c r="B280" s="12" t="s">
        <v>69</v>
      </c>
      <c r="C280" s="12" t="str">
        <f t="shared" si="1"/>
        <v>1996Dec</v>
      </c>
      <c r="D280" s="12">
        <v>60.0</v>
      </c>
      <c r="E280" s="12" t="s">
        <v>117</v>
      </c>
      <c r="F280" s="12">
        <v>554957.0</v>
      </c>
      <c r="G280" s="12">
        <v>569313.0</v>
      </c>
      <c r="H280" s="12">
        <v>1124270.0</v>
      </c>
      <c r="I280" s="12">
        <v>295819.0</v>
      </c>
    </row>
    <row r="281" ht="15.75" customHeight="1">
      <c r="A281" s="12">
        <v>1996.0</v>
      </c>
      <c r="B281" s="12" t="s">
        <v>69</v>
      </c>
      <c r="C281" s="12" t="str">
        <f t="shared" si="1"/>
        <v>1996Dec</v>
      </c>
      <c r="D281" s="12">
        <v>61.0</v>
      </c>
      <c r="E281" s="12" t="s">
        <v>118</v>
      </c>
      <c r="F281" s="12">
        <v>161772.0</v>
      </c>
      <c r="G281" s="12">
        <v>165225.0</v>
      </c>
      <c r="H281" s="12">
        <v>326997.0</v>
      </c>
      <c r="I281" s="12">
        <v>87637.0</v>
      </c>
    </row>
    <row r="282" ht="15.75" customHeight="1">
      <c r="A282" s="12">
        <v>1996.0</v>
      </c>
      <c r="B282" s="12" t="s">
        <v>69</v>
      </c>
      <c r="C282" s="12" t="str">
        <f t="shared" si="1"/>
        <v>1996Dec</v>
      </c>
      <c r="D282" s="12">
        <v>62.0</v>
      </c>
      <c r="E282" s="12" t="s">
        <v>119</v>
      </c>
      <c r="F282" s="12">
        <v>370975.0</v>
      </c>
      <c r="G282" s="12">
        <v>374776.0</v>
      </c>
      <c r="H282" s="12">
        <v>745751.0</v>
      </c>
      <c r="I282" s="12">
        <v>189298.0</v>
      </c>
    </row>
    <row r="283" ht="15.75" customHeight="1">
      <c r="A283" s="12">
        <v>1996.0</v>
      </c>
      <c r="B283" s="12" t="s">
        <v>69</v>
      </c>
      <c r="C283" s="12" t="str">
        <f t="shared" si="1"/>
        <v>1996Dec</v>
      </c>
      <c r="D283" s="12">
        <v>63.0</v>
      </c>
      <c r="E283" s="12" t="s">
        <v>120</v>
      </c>
      <c r="F283" s="12">
        <v>235005.0</v>
      </c>
      <c r="G283" s="12">
        <v>226503.0</v>
      </c>
      <c r="H283" s="12">
        <v>461508.0</v>
      </c>
      <c r="I283" s="12">
        <v>121192.0</v>
      </c>
    </row>
    <row r="284" ht="15.75" customHeight="1">
      <c r="A284" s="12">
        <v>1996.0</v>
      </c>
      <c r="B284" s="12" t="s">
        <v>69</v>
      </c>
      <c r="C284" s="12" t="str">
        <f t="shared" si="1"/>
        <v>1996Dec</v>
      </c>
      <c r="D284" s="12">
        <v>64.0</v>
      </c>
      <c r="E284" s="12" t="s">
        <v>121</v>
      </c>
      <c r="F284" s="12">
        <v>301386.0</v>
      </c>
      <c r="G284" s="12">
        <v>314857.0</v>
      </c>
      <c r="H284" s="12">
        <v>616243.0</v>
      </c>
      <c r="I284" s="12">
        <v>159343.0</v>
      </c>
    </row>
    <row r="285" ht="15.75" customHeight="1">
      <c r="A285" s="12">
        <v>1996.0</v>
      </c>
      <c r="B285" s="12" t="s">
        <v>69</v>
      </c>
      <c r="C285" s="12" t="str">
        <f t="shared" si="1"/>
        <v>1996Dec</v>
      </c>
      <c r="D285" s="12">
        <v>65.0</v>
      </c>
      <c r="E285" s="12" t="s">
        <v>122</v>
      </c>
      <c r="F285" s="12">
        <v>425768.0</v>
      </c>
      <c r="G285" s="12">
        <v>428122.0</v>
      </c>
      <c r="H285" s="12">
        <v>853890.0</v>
      </c>
      <c r="I285" s="12">
        <v>226594.0</v>
      </c>
    </row>
    <row r="286" ht="15.75" customHeight="1">
      <c r="A286" s="12">
        <v>1996.0</v>
      </c>
      <c r="B286" s="12" t="s">
        <v>69</v>
      </c>
      <c r="C286" s="12" t="str">
        <f t="shared" si="1"/>
        <v>1996Dec</v>
      </c>
      <c r="D286" s="12">
        <v>66.0</v>
      </c>
      <c r="E286" s="12" t="s">
        <v>123</v>
      </c>
      <c r="F286" s="12">
        <v>293065.0</v>
      </c>
      <c r="G286" s="12">
        <v>304137.0</v>
      </c>
      <c r="H286" s="12">
        <v>597202.0</v>
      </c>
      <c r="I286" s="12">
        <v>141441.0</v>
      </c>
    </row>
    <row r="287" ht="15.75" customHeight="1">
      <c r="A287" s="12">
        <v>1996.0</v>
      </c>
      <c r="B287" s="12" t="s">
        <v>69</v>
      </c>
      <c r="C287" s="12" t="str">
        <f t="shared" si="1"/>
        <v>1996Dec</v>
      </c>
      <c r="D287" s="12">
        <v>67.0</v>
      </c>
      <c r="E287" s="12" t="s">
        <v>124</v>
      </c>
      <c r="F287" s="12">
        <v>519120.0</v>
      </c>
      <c r="G287" s="12">
        <v>513542.0</v>
      </c>
      <c r="H287" s="12">
        <v>1032662.0</v>
      </c>
      <c r="I287" s="12">
        <v>252256.0</v>
      </c>
    </row>
    <row r="288" ht="15.75" customHeight="1">
      <c r="A288" s="12">
        <v>1996.0</v>
      </c>
      <c r="B288" s="12" t="s">
        <v>69</v>
      </c>
      <c r="C288" s="12" t="str">
        <f t="shared" si="1"/>
        <v>1996Dec</v>
      </c>
      <c r="D288" s="12">
        <v>70.0</v>
      </c>
      <c r="E288" s="12" t="s">
        <v>125</v>
      </c>
      <c r="F288" s="12">
        <v>398281.0</v>
      </c>
      <c r="G288" s="12">
        <v>408883.0</v>
      </c>
      <c r="H288" s="12">
        <v>807164.0</v>
      </c>
      <c r="I288" s="12">
        <v>196122.0</v>
      </c>
    </row>
    <row r="289" ht="15.75" customHeight="1">
      <c r="A289" s="12">
        <v>1996.0</v>
      </c>
      <c r="B289" s="12" t="s">
        <v>69</v>
      </c>
      <c r="C289" s="12" t="str">
        <f t="shared" si="1"/>
        <v>1996Dec</v>
      </c>
      <c r="D289" s="12">
        <v>71.0</v>
      </c>
      <c r="E289" s="12" t="s">
        <v>126</v>
      </c>
      <c r="F289" s="12">
        <v>385617.0</v>
      </c>
      <c r="G289" s="12">
        <v>370911.0</v>
      </c>
      <c r="H289" s="12">
        <v>756528.0</v>
      </c>
      <c r="I289" s="12">
        <v>204466.0</v>
      </c>
    </row>
    <row r="290" ht="15.75" customHeight="1">
      <c r="A290" s="12">
        <v>1996.0</v>
      </c>
      <c r="B290" s="12" t="s">
        <v>69</v>
      </c>
      <c r="C290" s="12" t="str">
        <f t="shared" si="1"/>
        <v>1996Dec</v>
      </c>
      <c r="D290" s="12">
        <v>72.0</v>
      </c>
      <c r="E290" s="12" t="s">
        <v>127</v>
      </c>
      <c r="F290" s="12">
        <v>414481.0</v>
      </c>
      <c r="G290" s="12">
        <v>433386.0</v>
      </c>
      <c r="H290" s="12">
        <v>847867.0</v>
      </c>
      <c r="I290" s="12">
        <v>200430.0</v>
      </c>
    </row>
    <row r="291" ht="15.75" customHeight="1">
      <c r="A291" s="12">
        <v>1996.0</v>
      </c>
      <c r="B291" s="12" t="s">
        <v>69</v>
      </c>
      <c r="C291" s="12" t="str">
        <f t="shared" si="1"/>
        <v>1996Dec</v>
      </c>
      <c r="D291" s="12">
        <v>73.0</v>
      </c>
      <c r="E291" s="12" t="s">
        <v>128</v>
      </c>
      <c r="F291" s="12">
        <v>364995.0</v>
      </c>
      <c r="G291" s="12">
        <v>377237.0</v>
      </c>
      <c r="H291" s="12">
        <v>742232.0</v>
      </c>
      <c r="I291" s="12">
        <v>201934.0</v>
      </c>
    </row>
    <row r="292" ht="15.75" customHeight="1">
      <c r="A292" s="12">
        <v>1996.0</v>
      </c>
      <c r="B292" s="12" t="s">
        <v>69</v>
      </c>
      <c r="C292" s="12" t="str">
        <f t="shared" si="1"/>
        <v>1996Dec</v>
      </c>
      <c r="D292" s="12">
        <v>74.0</v>
      </c>
      <c r="E292" s="12" t="s">
        <v>129</v>
      </c>
      <c r="F292" s="12">
        <v>197331.0</v>
      </c>
      <c r="G292" s="12">
        <v>201741.0</v>
      </c>
      <c r="H292" s="12">
        <v>399072.0</v>
      </c>
      <c r="I292" s="12">
        <v>143033.0</v>
      </c>
    </row>
    <row r="293" ht="15.75" customHeight="1">
      <c r="A293" s="12">
        <v>1996.0</v>
      </c>
      <c r="B293" s="12" t="s">
        <v>69</v>
      </c>
      <c r="C293" s="12" t="str">
        <f t="shared" si="1"/>
        <v>1996Dec</v>
      </c>
      <c r="D293" s="12">
        <v>75.0</v>
      </c>
      <c r="E293" s="12" t="s">
        <v>130</v>
      </c>
      <c r="F293" s="12">
        <v>101416.0</v>
      </c>
      <c r="G293" s="12">
        <v>106119.0</v>
      </c>
      <c r="H293" s="12">
        <v>207535.0</v>
      </c>
      <c r="I293" s="12">
        <v>47927.0</v>
      </c>
    </row>
    <row r="294" ht="15.75" customHeight="1">
      <c r="A294" s="12">
        <v>1996.0</v>
      </c>
      <c r="B294" s="12" t="s">
        <v>69</v>
      </c>
      <c r="C294" s="12" t="str">
        <f t="shared" si="1"/>
        <v>1996Dec</v>
      </c>
      <c r="D294" s="12">
        <v>76.0</v>
      </c>
      <c r="E294" s="12" t="s">
        <v>131</v>
      </c>
      <c r="F294" s="12">
        <v>220834.0</v>
      </c>
      <c r="G294" s="12">
        <v>229206.0</v>
      </c>
      <c r="H294" s="12">
        <v>450040.0</v>
      </c>
      <c r="I294" s="12">
        <v>124724.0</v>
      </c>
    </row>
    <row r="295" ht="15.75" customHeight="1">
      <c r="A295" s="12">
        <v>1996.0</v>
      </c>
      <c r="B295" s="12" t="s">
        <v>69</v>
      </c>
      <c r="C295" s="12" t="str">
        <f t="shared" si="1"/>
        <v>1996Dec</v>
      </c>
      <c r="D295" s="12">
        <v>77.0</v>
      </c>
      <c r="E295" s="12" t="s">
        <v>132</v>
      </c>
      <c r="F295" s="12">
        <v>235417.0</v>
      </c>
      <c r="G295" s="12">
        <v>227715.0</v>
      </c>
      <c r="H295" s="12">
        <v>463132.0</v>
      </c>
      <c r="I295" s="12">
        <v>131591.0</v>
      </c>
    </row>
    <row r="296" ht="15.75" customHeight="1">
      <c r="A296" s="12">
        <v>1996.0</v>
      </c>
      <c r="B296" s="12" t="s">
        <v>69</v>
      </c>
      <c r="C296" s="12" t="str">
        <f t="shared" si="1"/>
        <v>1996Dec</v>
      </c>
      <c r="D296" s="12">
        <v>80.0</v>
      </c>
      <c r="E296" s="12" t="s">
        <v>133</v>
      </c>
      <c r="F296" s="12">
        <v>748810.0</v>
      </c>
      <c r="G296" s="12">
        <v>754346.0</v>
      </c>
      <c r="H296" s="12">
        <v>1503156.0</v>
      </c>
      <c r="I296" s="12">
        <v>340704.0</v>
      </c>
    </row>
    <row r="297" ht="15.75" customHeight="1">
      <c r="A297" s="12">
        <v>1996.0</v>
      </c>
      <c r="B297" s="12" t="s">
        <v>69</v>
      </c>
      <c r="C297" s="12" t="str">
        <f t="shared" si="1"/>
        <v>1996Dec</v>
      </c>
      <c r="D297" s="12">
        <v>81.0</v>
      </c>
      <c r="E297" s="12" t="s">
        <v>134</v>
      </c>
      <c r="F297" s="12">
        <v>171900.0</v>
      </c>
      <c r="G297" s="12">
        <v>166945.0</v>
      </c>
      <c r="H297" s="12">
        <v>338845.0</v>
      </c>
      <c r="I297" s="12">
        <v>74775.0</v>
      </c>
    </row>
    <row r="298" ht="15.75" customHeight="1">
      <c r="A298" s="12">
        <v>1996.0</v>
      </c>
      <c r="B298" s="12" t="s">
        <v>69</v>
      </c>
      <c r="C298" s="12" t="str">
        <f t="shared" si="1"/>
        <v>1996Dec</v>
      </c>
      <c r="D298" s="12">
        <v>82.0</v>
      </c>
      <c r="E298" s="12" t="s">
        <v>135</v>
      </c>
      <c r="F298" s="12">
        <v>115692.0</v>
      </c>
      <c r="G298" s="12">
        <v>112222.0</v>
      </c>
      <c r="H298" s="12">
        <v>227914.0</v>
      </c>
      <c r="I298" s="12">
        <v>57391.0</v>
      </c>
    </row>
    <row r="299" ht="15.75" customHeight="1">
      <c r="A299" s="12">
        <v>1996.0</v>
      </c>
      <c r="B299" s="12" t="s">
        <v>69</v>
      </c>
      <c r="C299" s="12" t="str">
        <f t="shared" si="1"/>
        <v>1996Dec</v>
      </c>
      <c r="D299" s="12">
        <v>83.0</v>
      </c>
      <c r="E299" s="12" t="s">
        <v>136</v>
      </c>
      <c r="F299" s="12">
        <v>106199.0</v>
      </c>
      <c r="G299" s="12">
        <v>108434.0</v>
      </c>
      <c r="H299" s="12">
        <v>214633.0</v>
      </c>
      <c r="I299" s="12">
        <v>74449.0</v>
      </c>
    </row>
    <row r="300" ht="15.75" customHeight="1">
      <c r="A300" s="12">
        <v>1996.0</v>
      </c>
      <c r="B300" s="12" t="s">
        <v>69</v>
      </c>
      <c r="C300" s="12" t="str">
        <f t="shared" si="1"/>
        <v>1996Dec</v>
      </c>
      <c r="D300" s="12">
        <v>84.0</v>
      </c>
      <c r="E300" s="12" t="s">
        <v>137</v>
      </c>
      <c r="F300" s="12">
        <v>423193.0</v>
      </c>
      <c r="G300" s="12">
        <v>419918.0</v>
      </c>
      <c r="H300" s="12">
        <v>843111.0</v>
      </c>
      <c r="I300" s="12">
        <v>224525.0</v>
      </c>
    </row>
    <row r="301" ht="15.75" customHeight="1">
      <c r="A301" s="12">
        <v>1996.0</v>
      </c>
      <c r="B301" s="12" t="s">
        <v>69</v>
      </c>
      <c r="C301" s="12" t="str">
        <f t="shared" si="1"/>
        <v>1996Dec</v>
      </c>
      <c r="D301" s="12">
        <v>85.0</v>
      </c>
      <c r="E301" s="12" t="s">
        <v>138</v>
      </c>
      <c r="F301" s="12">
        <v>76469.0</v>
      </c>
      <c r="G301" s="12">
        <v>70912.0</v>
      </c>
      <c r="H301" s="12">
        <v>147381.0</v>
      </c>
      <c r="I301" s="12">
        <v>45195.0</v>
      </c>
    </row>
    <row r="302" ht="15.75" customHeight="1">
      <c r="A302" s="12">
        <v>1996.0</v>
      </c>
      <c r="B302" s="12" t="s">
        <v>69</v>
      </c>
      <c r="C302" s="12" t="str">
        <f t="shared" si="1"/>
        <v>1996Dec</v>
      </c>
      <c r="D302" s="12">
        <v>86.0</v>
      </c>
      <c r="E302" s="12" t="s">
        <v>139</v>
      </c>
      <c r="F302" s="12">
        <v>221946.0</v>
      </c>
      <c r="G302" s="12">
        <v>218050.0</v>
      </c>
      <c r="H302" s="12">
        <v>439996.0</v>
      </c>
      <c r="I302" s="12">
        <v>124452.0</v>
      </c>
    </row>
    <row r="303" ht="15.75" customHeight="1">
      <c r="A303" s="12">
        <v>1996.0</v>
      </c>
      <c r="B303" s="12" t="s">
        <v>69</v>
      </c>
      <c r="C303" s="12" t="str">
        <f t="shared" si="1"/>
        <v>1996Dec</v>
      </c>
      <c r="D303" s="12">
        <v>90.0</v>
      </c>
      <c r="E303" s="12" t="s">
        <v>140</v>
      </c>
      <c r="F303" s="12">
        <v>578807.0</v>
      </c>
      <c r="G303" s="12">
        <v>587712.0</v>
      </c>
      <c r="H303" s="12">
        <v>1166519.0</v>
      </c>
      <c r="I303" s="12">
        <v>282205.0</v>
      </c>
    </row>
    <row r="304" ht="15.75" customHeight="1">
      <c r="A304" s="12">
        <v>1996.0</v>
      </c>
      <c r="B304" s="12" t="s">
        <v>69</v>
      </c>
      <c r="C304" s="12" t="str">
        <f t="shared" si="1"/>
        <v>1996Dec</v>
      </c>
      <c r="D304" s="12">
        <v>91.0</v>
      </c>
      <c r="E304" s="12" t="s">
        <v>141</v>
      </c>
      <c r="F304" s="12">
        <v>126012.0</v>
      </c>
      <c r="G304" s="12">
        <v>124465.0</v>
      </c>
      <c r="H304" s="12">
        <v>250477.0</v>
      </c>
      <c r="I304" s="12">
        <v>55703.0</v>
      </c>
    </row>
    <row r="305" ht="15.75" customHeight="1">
      <c r="A305" s="12">
        <v>1996.0</v>
      </c>
      <c r="B305" s="12" t="s">
        <v>69</v>
      </c>
      <c r="C305" s="12" t="str">
        <f t="shared" si="1"/>
        <v>1996Dec</v>
      </c>
      <c r="D305" s="12">
        <v>92.0</v>
      </c>
      <c r="E305" s="12" t="s">
        <v>142</v>
      </c>
      <c r="F305" s="12">
        <v>281134.0</v>
      </c>
      <c r="G305" s="12">
        <v>283526.0</v>
      </c>
      <c r="H305" s="12">
        <v>564660.0</v>
      </c>
      <c r="I305" s="12">
        <v>129177.0</v>
      </c>
    </row>
    <row r="306" ht="15.75" customHeight="1">
      <c r="A306" s="12">
        <v>1996.0</v>
      </c>
      <c r="B306" s="12" t="s">
        <v>69</v>
      </c>
      <c r="C306" s="12" t="str">
        <f t="shared" si="1"/>
        <v>1996Dec</v>
      </c>
      <c r="D306" s="12">
        <v>93.0</v>
      </c>
      <c r="E306" s="12" t="s">
        <v>143</v>
      </c>
      <c r="F306" s="12">
        <v>243863.0</v>
      </c>
      <c r="G306" s="12">
        <v>250882.0</v>
      </c>
      <c r="H306" s="12">
        <v>494745.0</v>
      </c>
      <c r="I306" s="12">
        <v>116560.0</v>
      </c>
    </row>
    <row r="307" ht="15.75" customHeight="1">
      <c r="A307" s="12">
        <v>1996.0</v>
      </c>
      <c r="B307" s="12" t="s">
        <v>69</v>
      </c>
      <c r="C307" s="12" t="str">
        <f t="shared" si="1"/>
        <v>1996Dec</v>
      </c>
      <c r="D307" s="12">
        <v>94.0</v>
      </c>
      <c r="E307" s="12" t="s">
        <v>144</v>
      </c>
      <c r="F307" s="12">
        <v>287146.0</v>
      </c>
      <c r="G307" s="12">
        <v>294974.0</v>
      </c>
      <c r="H307" s="12">
        <v>582120.0</v>
      </c>
      <c r="I307" s="12">
        <v>113742.0</v>
      </c>
    </row>
    <row r="308" ht="15.75" customHeight="1">
      <c r="A308" s="12">
        <v>1996.0</v>
      </c>
      <c r="B308" s="12" t="s">
        <v>69</v>
      </c>
      <c r="C308" s="12" t="str">
        <f t="shared" si="1"/>
        <v>1996Dec</v>
      </c>
      <c r="D308" s="12">
        <v>95.0</v>
      </c>
      <c r="E308" s="12" t="s">
        <v>145</v>
      </c>
      <c r="F308" s="12">
        <v>203586.0</v>
      </c>
      <c r="G308" s="12">
        <v>198972.0</v>
      </c>
      <c r="H308" s="12">
        <v>402558.0</v>
      </c>
      <c r="I308" s="12">
        <v>90246.0</v>
      </c>
    </row>
    <row r="309" ht="15.75" customHeight="1">
      <c r="A309" s="12">
        <v>1996.0</v>
      </c>
      <c r="B309" s="12" t="s">
        <v>69</v>
      </c>
      <c r="C309" s="12" t="str">
        <f t="shared" si="1"/>
        <v>1996Dec</v>
      </c>
      <c r="D309" s="12">
        <v>96.0</v>
      </c>
      <c r="E309" s="12" t="s">
        <v>146</v>
      </c>
      <c r="F309" s="12">
        <v>316142.0</v>
      </c>
      <c r="G309" s="12">
        <v>315816.0</v>
      </c>
      <c r="H309" s="12">
        <v>631958.0</v>
      </c>
      <c r="I309" s="12">
        <v>127249.0</v>
      </c>
    </row>
    <row r="310" ht="15.75" customHeight="1">
      <c r="A310" s="12">
        <v>1997.0</v>
      </c>
      <c r="B310" s="12" t="s">
        <v>69</v>
      </c>
      <c r="C310" s="12" t="str">
        <f t="shared" si="1"/>
        <v>1997Dec</v>
      </c>
      <c r="D310" s="12">
        <v>0.0</v>
      </c>
      <c r="E310" s="12" t="s">
        <v>70</v>
      </c>
      <c r="F310" s="12">
        <v>3.0295655E7</v>
      </c>
      <c r="G310" s="12">
        <v>3.0520374E7</v>
      </c>
      <c r="H310" s="12">
        <v>6.0816029E7</v>
      </c>
      <c r="I310" s="12">
        <v>1.5495755E7</v>
      </c>
    </row>
    <row r="311" ht="15.75" customHeight="1">
      <c r="A311" s="12">
        <v>1997.0</v>
      </c>
      <c r="B311" s="12" t="s">
        <v>69</v>
      </c>
      <c r="C311" s="12" t="str">
        <f t="shared" si="1"/>
        <v>1997Dec</v>
      </c>
      <c r="D311" s="12">
        <v>10.0</v>
      </c>
      <c r="E311" s="12" t="s">
        <v>71</v>
      </c>
      <c r="F311" s="12">
        <v>2749947.0</v>
      </c>
      <c r="G311" s="12">
        <v>2854825.0</v>
      </c>
      <c r="H311" s="12">
        <v>5604772.0</v>
      </c>
      <c r="I311" s="12">
        <v>1810530.0</v>
      </c>
    </row>
    <row r="312" ht="15.75" customHeight="1">
      <c r="A312" s="12">
        <v>1997.0</v>
      </c>
      <c r="B312" s="12" t="s">
        <v>69</v>
      </c>
      <c r="C312" s="12" t="str">
        <f t="shared" si="1"/>
        <v>1997Dec</v>
      </c>
      <c r="D312" s="12">
        <v>11.0</v>
      </c>
      <c r="E312" s="12" t="s">
        <v>72</v>
      </c>
      <c r="F312" s="12">
        <v>469223.0</v>
      </c>
      <c r="G312" s="12">
        <v>487041.0</v>
      </c>
      <c r="H312" s="12">
        <v>956264.0</v>
      </c>
      <c r="I312" s="12">
        <v>341929.0</v>
      </c>
    </row>
    <row r="313" ht="15.75" customHeight="1">
      <c r="A313" s="12">
        <v>1997.0</v>
      </c>
      <c r="B313" s="12" t="s">
        <v>69</v>
      </c>
      <c r="C313" s="12" t="str">
        <f t="shared" si="1"/>
        <v>1997Dec</v>
      </c>
      <c r="D313" s="12">
        <v>12.0</v>
      </c>
      <c r="E313" s="12" t="s">
        <v>73</v>
      </c>
      <c r="F313" s="12">
        <v>388692.0</v>
      </c>
      <c r="G313" s="12">
        <v>412017.0</v>
      </c>
      <c r="H313" s="12">
        <v>800709.0</v>
      </c>
      <c r="I313" s="12">
        <v>341784.0</v>
      </c>
    </row>
    <row r="314" ht="15.75" customHeight="1">
      <c r="A314" s="12">
        <v>1997.0</v>
      </c>
      <c r="B314" s="12" t="s">
        <v>69</v>
      </c>
      <c r="C314" s="12" t="str">
        <f t="shared" si="1"/>
        <v>1997Dec</v>
      </c>
      <c r="D314" s="12">
        <v>13.0</v>
      </c>
      <c r="E314" s="12" t="s">
        <v>74</v>
      </c>
      <c r="F314" s="12">
        <v>291341.0</v>
      </c>
      <c r="G314" s="12">
        <v>300983.0</v>
      </c>
      <c r="H314" s="12">
        <v>592324.0</v>
      </c>
      <c r="I314" s="12">
        <v>261661.0</v>
      </c>
    </row>
    <row r="315" ht="15.75" customHeight="1">
      <c r="A315" s="12">
        <v>1997.0</v>
      </c>
      <c r="B315" s="12" t="s">
        <v>69</v>
      </c>
      <c r="C315" s="12" t="str">
        <f t="shared" si="1"/>
        <v>1997Dec</v>
      </c>
      <c r="D315" s="12">
        <v>14.0</v>
      </c>
      <c r="E315" s="12" t="s">
        <v>75</v>
      </c>
      <c r="F315" s="12">
        <v>351965.0</v>
      </c>
      <c r="G315" s="12">
        <v>369528.0</v>
      </c>
      <c r="H315" s="12">
        <v>721493.0</v>
      </c>
      <c r="I315" s="12">
        <v>184286.0</v>
      </c>
    </row>
    <row r="316" ht="15.75" customHeight="1">
      <c r="A316" s="12">
        <v>1997.0</v>
      </c>
      <c r="B316" s="12" t="s">
        <v>69</v>
      </c>
      <c r="C316" s="12" t="str">
        <f t="shared" si="1"/>
        <v>1997Dec</v>
      </c>
      <c r="D316" s="12">
        <v>15.0</v>
      </c>
      <c r="E316" s="12" t="s">
        <v>76</v>
      </c>
      <c r="F316" s="12">
        <v>140345.0</v>
      </c>
      <c r="G316" s="12">
        <v>149052.0</v>
      </c>
      <c r="H316" s="12">
        <v>289397.0</v>
      </c>
      <c r="I316" s="12">
        <v>68000.0</v>
      </c>
    </row>
    <row r="317" ht="15.75" customHeight="1">
      <c r="A317" s="12">
        <v>1997.0</v>
      </c>
      <c r="B317" s="12" t="s">
        <v>69</v>
      </c>
      <c r="C317" s="12" t="str">
        <f t="shared" si="1"/>
        <v>1997Dec</v>
      </c>
      <c r="D317" s="12">
        <v>16.0</v>
      </c>
      <c r="E317" s="12" t="s">
        <v>77</v>
      </c>
      <c r="F317" s="12">
        <v>384581.0</v>
      </c>
      <c r="G317" s="12">
        <v>371902.0</v>
      </c>
      <c r="H317" s="12">
        <v>756483.0</v>
      </c>
      <c r="I317" s="12">
        <v>197040.0</v>
      </c>
    </row>
    <row r="318" ht="15.75" customHeight="1">
      <c r="A318" s="12">
        <v>1997.0</v>
      </c>
      <c r="B318" s="12" t="s">
        <v>69</v>
      </c>
      <c r="C318" s="12" t="str">
        <f t="shared" si="1"/>
        <v>1997Dec</v>
      </c>
      <c r="D318" s="12">
        <v>17.0</v>
      </c>
      <c r="E318" s="12" t="s">
        <v>78</v>
      </c>
      <c r="F318" s="12">
        <v>109043.0</v>
      </c>
      <c r="G318" s="12">
        <v>116037.0</v>
      </c>
      <c r="H318" s="12">
        <v>225080.0</v>
      </c>
      <c r="I318" s="12">
        <v>55053.0</v>
      </c>
    </row>
    <row r="319" ht="15.75" customHeight="1">
      <c r="A319" s="12">
        <v>1997.0</v>
      </c>
      <c r="B319" s="12" t="s">
        <v>69</v>
      </c>
      <c r="C319" s="12" t="str">
        <f t="shared" si="1"/>
        <v>1997Dec</v>
      </c>
      <c r="D319" s="12">
        <v>18.0</v>
      </c>
      <c r="E319" s="12" t="s">
        <v>79</v>
      </c>
      <c r="F319" s="12">
        <v>171241.0</v>
      </c>
      <c r="G319" s="12">
        <v>181293.0</v>
      </c>
      <c r="H319" s="12">
        <v>352534.0</v>
      </c>
      <c r="I319" s="12">
        <v>87464.0</v>
      </c>
    </row>
    <row r="320" ht="15.75" customHeight="1">
      <c r="A320" s="12">
        <v>1997.0</v>
      </c>
      <c r="B320" s="12" t="s">
        <v>69</v>
      </c>
      <c r="C320" s="12" t="str">
        <f t="shared" si="1"/>
        <v>1997Dec</v>
      </c>
      <c r="D320" s="12">
        <v>19.0</v>
      </c>
      <c r="E320" s="12" t="s">
        <v>80</v>
      </c>
      <c r="F320" s="12">
        <v>299470.0</v>
      </c>
      <c r="G320" s="12">
        <v>296967.0</v>
      </c>
      <c r="H320" s="12">
        <v>596437.0</v>
      </c>
      <c r="I320" s="12">
        <v>157961.0</v>
      </c>
    </row>
    <row r="321" ht="15.75" customHeight="1">
      <c r="A321" s="12">
        <v>1997.0</v>
      </c>
      <c r="B321" s="12" t="s">
        <v>69</v>
      </c>
      <c r="C321" s="12" t="str">
        <f t="shared" si="1"/>
        <v>1997Dec</v>
      </c>
      <c r="D321" s="12">
        <v>20.0</v>
      </c>
      <c r="E321" s="12" t="s">
        <v>81</v>
      </c>
      <c r="F321" s="12">
        <v>523295.0</v>
      </c>
      <c r="G321" s="12">
        <v>505330.0</v>
      </c>
      <c r="H321" s="12">
        <v>1028625.0</v>
      </c>
      <c r="I321" s="12">
        <v>396209.0</v>
      </c>
    </row>
    <row r="322" ht="15.75" customHeight="1">
      <c r="A322" s="12">
        <v>1997.0</v>
      </c>
      <c r="B322" s="12" t="s">
        <v>69</v>
      </c>
      <c r="C322" s="12" t="str">
        <f t="shared" si="1"/>
        <v>1997Dec</v>
      </c>
      <c r="D322" s="12">
        <v>21.0</v>
      </c>
      <c r="E322" s="12" t="s">
        <v>82</v>
      </c>
      <c r="F322" s="12">
        <v>254726.0</v>
      </c>
      <c r="G322" s="12">
        <v>249901.0</v>
      </c>
      <c r="H322" s="12">
        <v>504627.0</v>
      </c>
      <c r="I322" s="12">
        <v>171766.0</v>
      </c>
    </row>
    <row r="323" ht="15.75" customHeight="1">
      <c r="A323" s="12">
        <v>1997.0</v>
      </c>
      <c r="B323" s="12" t="s">
        <v>69</v>
      </c>
      <c r="C323" s="12" t="str">
        <f t="shared" si="1"/>
        <v>1997Dec</v>
      </c>
      <c r="D323" s="12">
        <v>22.0</v>
      </c>
      <c r="E323" s="12" t="s">
        <v>83</v>
      </c>
      <c r="F323" s="12">
        <v>243261.0</v>
      </c>
      <c r="G323" s="12">
        <v>240902.0</v>
      </c>
      <c r="H323" s="12">
        <v>484163.0</v>
      </c>
      <c r="I323" s="12">
        <v>138808.0</v>
      </c>
    </row>
    <row r="324" ht="15.75" customHeight="1">
      <c r="A324" s="12">
        <v>1997.0</v>
      </c>
      <c r="B324" s="12" t="s">
        <v>69</v>
      </c>
      <c r="C324" s="12" t="str">
        <f t="shared" si="1"/>
        <v>1997Dec</v>
      </c>
      <c r="D324" s="12">
        <v>23.0</v>
      </c>
      <c r="E324" s="12" t="s">
        <v>84</v>
      </c>
      <c r="F324" s="12">
        <v>111781.0</v>
      </c>
      <c r="G324" s="12">
        <v>108219.0</v>
      </c>
      <c r="H324" s="12">
        <v>220000.0</v>
      </c>
      <c r="I324" s="12">
        <v>65319.0</v>
      </c>
    </row>
    <row r="325" ht="15.75" customHeight="1">
      <c r="A325" s="12">
        <v>1997.0</v>
      </c>
      <c r="B325" s="12" t="s">
        <v>69</v>
      </c>
      <c r="C325" s="12" t="str">
        <f t="shared" si="1"/>
        <v>1997Dec</v>
      </c>
      <c r="D325" s="12">
        <v>24.0</v>
      </c>
      <c r="E325" s="12" t="s">
        <v>85</v>
      </c>
      <c r="F325" s="12">
        <v>311157.0</v>
      </c>
      <c r="G325" s="12">
        <v>315962.0</v>
      </c>
      <c r="H325" s="12">
        <v>627119.0</v>
      </c>
      <c r="I325" s="12">
        <v>163056.0</v>
      </c>
    </row>
    <row r="326" ht="15.75" customHeight="1">
      <c r="A326" s="12">
        <v>1997.0</v>
      </c>
      <c r="B326" s="12" t="s">
        <v>69</v>
      </c>
      <c r="C326" s="12" t="str">
        <f t="shared" si="1"/>
        <v>1997Dec</v>
      </c>
      <c r="D326" s="12">
        <v>25.0</v>
      </c>
      <c r="E326" s="12" t="s">
        <v>86</v>
      </c>
      <c r="F326" s="12">
        <v>220434.0</v>
      </c>
      <c r="G326" s="12">
        <v>216522.0</v>
      </c>
      <c r="H326" s="12">
        <v>436956.0</v>
      </c>
      <c r="I326" s="12">
        <v>110310.0</v>
      </c>
    </row>
    <row r="327" ht="15.75" customHeight="1">
      <c r="A327" s="12">
        <v>1997.0</v>
      </c>
      <c r="B327" s="12" t="s">
        <v>69</v>
      </c>
      <c r="C327" s="12" t="str">
        <f t="shared" si="1"/>
        <v>1997Dec</v>
      </c>
      <c r="D327" s="12">
        <v>26.0</v>
      </c>
      <c r="E327" s="12" t="s">
        <v>87</v>
      </c>
      <c r="F327" s="12">
        <v>119768.0</v>
      </c>
      <c r="G327" s="12">
        <v>122171.0</v>
      </c>
      <c r="H327" s="12">
        <v>241939.0</v>
      </c>
      <c r="I327" s="12">
        <v>58682.0</v>
      </c>
    </row>
    <row r="328" ht="15.75" customHeight="1">
      <c r="A328" s="12">
        <v>1997.0</v>
      </c>
      <c r="B328" s="12" t="s">
        <v>69</v>
      </c>
      <c r="C328" s="12" t="str">
        <f t="shared" si="1"/>
        <v>1997Dec</v>
      </c>
      <c r="D328" s="12">
        <v>27.0</v>
      </c>
      <c r="E328" s="12" t="s">
        <v>88</v>
      </c>
      <c r="F328" s="12">
        <v>263875.0</v>
      </c>
      <c r="G328" s="12">
        <v>257557.0</v>
      </c>
      <c r="H328" s="12">
        <v>521432.0</v>
      </c>
      <c r="I328" s="12">
        <v>131770.0</v>
      </c>
    </row>
    <row r="329" ht="15.75" customHeight="1">
      <c r="A329" s="12">
        <v>1997.0</v>
      </c>
      <c r="B329" s="12" t="s">
        <v>69</v>
      </c>
      <c r="C329" s="12" t="str">
        <f t="shared" si="1"/>
        <v>1997Dec</v>
      </c>
      <c r="D329" s="12">
        <v>30.0</v>
      </c>
      <c r="E329" s="12" t="s">
        <v>89</v>
      </c>
      <c r="F329" s="12">
        <v>1249077.0</v>
      </c>
      <c r="G329" s="12">
        <v>1261762.0</v>
      </c>
      <c r="H329" s="12">
        <v>2510839.0</v>
      </c>
      <c r="I329" s="12">
        <v>581173.0</v>
      </c>
    </row>
    <row r="330" ht="15.75" customHeight="1">
      <c r="A330" s="12">
        <v>1997.0</v>
      </c>
      <c r="B330" s="12" t="s">
        <v>69</v>
      </c>
      <c r="C330" s="12" t="str">
        <f t="shared" si="1"/>
        <v>1997Dec</v>
      </c>
      <c r="D330" s="12">
        <v>31.0</v>
      </c>
      <c r="E330" s="12" t="s">
        <v>90</v>
      </c>
      <c r="F330" s="12">
        <v>746541.0</v>
      </c>
      <c r="G330" s="12">
        <v>748295.0</v>
      </c>
      <c r="H330" s="12">
        <v>1494836.0</v>
      </c>
      <c r="I330" s="12">
        <v>293292.0</v>
      </c>
    </row>
    <row r="331" ht="15.75" customHeight="1">
      <c r="A331" s="12">
        <v>1997.0</v>
      </c>
      <c r="B331" s="12" t="s">
        <v>69</v>
      </c>
      <c r="C331" s="12" t="str">
        <f t="shared" si="1"/>
        <v>1997Dec</v>
      </c>
      <c r="D331" s="12">
        <v>32.0</v>
      </c>
      <c r="E331" s="12" t="s">
        <v>91</v>
      </c>
      <c r="F331" s="12">
        <v>682866.0</v>
      </c>
      <c r="G331" s="12">
        <v>684817.0</v>
      </c>
      <c r="H331" s="12">
        <v>1367683.0</v>
      </c>
      <c r="I331" s="12">
        <v>264246.0</v>
      </c>
    </row>
    <row r="332" ht="15.75" customHeight="1">
      <c r="A332" s="12">
        <v>1997.0</v>
      </c>
      <c r="B332" s="12" t="s">
        <v>69</v>
      </c>
      <c r="C332" s="12" t="str">
        <f t="shared" si="1"/>
        <v>1997Dec</v>
      </c>
      <c r="D332" s="12">
        <v>33.0</v>
      </c>
      <c r="E332" s="12" t="s">
        <v>92</v>
      </c>
      <c r="F332" s="12">
        <v>709960.0</v>
      </c>
      <c r="G332" s="12">
        <v>712567.0</v>
      </c>
      <c r="H332" s="12">
        <v>1422527.0</v>
      </c>
      <c r="I332" s="12">
        <v>267167.0</v>
      </c>
    </row>
    <row r="333" ht="15.75" customHeight="1">
      <c r="A333" s="12">
        <v>1997.0</v>
      </c>
      <c r="B333" s="12" t="s">
        <v>69</v>
      </c>
      <c r="C333" s="12" t="str">
        <f t="shared" si="1"/>
        <v>1997Dec</v>
      </c>
      <c r="D333" s="12">
        <v>34.0</v>
      </c>
      <c r="E333" s="12" t="s">
        <v>93</v>
      </c>
      <c r="F333" s="12">
        <v>867326.0</v>
      </c>
      <c r="G333" s="12">
        <v>863778.0</v>
      </c>
      <c r="H333" s="12">
        <v>1731104.0</v>
      </c>
      <c r="I333" s="12">
        <v>338980.0</v>
      </c>
    </row>
    <row r="334" ht="15.75" customHeight="1">
      <c r="A334" s="12">
        <v>1997.0</v>
      </c>
      <c r="B334" s="12" t="s">
        <v>69</v>
      </c>
      <c r="C334" s="12" t="str">
        <f t="shared" si="1"/>
        <v>1997Dec</v>
      </c>
      <c r="D334" s="12">
        <v>35.0</v>
      </c>
      <c r="E334" s="12" t="s">
        <v>94</v>
      </c>
      <c r="F334" s="12">
        <v>275584.0</v>
      </c>
      <c r="G334" s="12">
        <v>273882.0</v>
      </c>
      <c r="H334" s="12">
        <v>549466.0</v>
      </c>
      <c r="I334" s="12">
        <v>112401.0</v>
      </c>
    </row>
    <row r="335" ht="15.75" customHeight="1">
      <c r="A335" s="12">
        <v>1997.0</v>
      </c>
      <c r="B335" s="12" t="s">
        <v>69</v>
      </c>
      <c r="C335" s="12" t="str">
        <f t="shared" si="1"/>
        <v>1997Dec</v>
      </c>
      <c r="D335" s="12">
        <v>36.0</v>
      </c>
      <c r="E335" s="12" t="s">
        <v>95</v>
      </c>
      <c r="F335" s="12">
        <v>557404.0</v>
      </c>
      <c r="G335" s="12">
        <v>558091.0</v>
      </c>
      <c r="H335" s="12">
        <v>1115495.0</v>
      </c>
      <c r="I335" s="12">
        <v>253367.0</v>
      </c>
    </row>
    <row r="336" ht="15.75" customHeight="1">
      <c r="A336" s="12">
        <v>1997.0</v>
      </c>
      <c r="B336" s="12" t="s">
        <v>69</v>
      </c>
      <c r="C336" s="12" t="str">
        <f t="shared" si="1"/>
        <v>1997Dec</v>
      </c>
      <c r="D336" s="12">
        <v>37.0</v>
      </c>
      <c r="E336" s="12" t="s">
        <v>96</v>
      </c>
      <c r="F336" s="12">
        <v>180998.0</v>
      </c>
      <c r="G336" s="12">
        <v>179342.0</v>
      </c>
      <c r="H336" s="12">
        <v>360340.0</v>
      </c>
      <c r="I336" s="12">
        <v>70700.0</v>
      </c>
    </row>
    <row r="337" ht="15.75" customHeight="1">
      <c r="A337" s="12">
        <v>1997.0</v>
      </c>
      <c r="B337" s="12" t="s">
        <v>69</v>
      </c>
      <c r="C337" s="12" t="str">
        <f t="shared" si="1"/>
        <v>1997Dec</v>
      </c>
      <c r="D337" s="12">
        <v>39.0</v>
      </c>
      <c r="E337" s="12" t="s">
        <v>97</v>
      </c>
      <c r="F337" s="12">
        <v>245566.0</v>
      </c>
      <c r="G337" s="12">
        <v>240587.0</v>
      </c>
      <c r="H337" s="12">
        <v>486153.0</v>
      </c>
      <c r="I337" s="12">
        <v>98524.0</v>
      </c>
    </row>
    <row r="338" ht="15.75" customHeight="1">
      <c r="A338" s="12">
        <v>1997.0</v>
      </c>
      <c r="B338" s="12" t="s">
        <v>69</v>
      </c>
      <c r="C338" s="12" t="str">
        <f t="shared" si="1"/>
        <v>1997Dec</v>
      </c>
      <c r="D338" s="12">
        <v>40.0</v>
      </c>
      <c r="E338" s="12" t="s">
        <v>98</v>
      </c>
      <c r="F338" s="12">
        <v>863818.0</v>
      </c>
      <c r="G338" s="12">
        <v>862776.0</v>
      </c>
      <c r="H338" s="12">
        <v>1726594.0</v>
      </c>
      <c r="I338" s="12">
        <v>388714.0</v>
      </c>
    </row>
    <row r="339" ht="15.75" customHeight="1">
      <c r="A339" s="12">
        <v>1997.0</v>
      </c>
      <c r="B339" s="12" t="s">
        <v>69</v>
      </c>
      <c r="C339" s="12" t="str">
        <f t="shared" si="1"/>
        <v>1997Dec</v>
      </c>
      <c r="D339" s="12">
        <v>41.0</v>
      </c>
      <c r="E339" s="12" t="s">
        <v>99</v>
      </c>
      <c r="F339" s="12">
        <v>750695.0</v>
      </c>
      <c r="G339" s="12">
        <v>740865.0</v>
      </c>
      <c r="H339" s="12">
        <v>1491560.0</v>
      </c>
      <c r="I339" s="12">
        <v>321305.0</v>
      </c>
    </row>
    <row r="340" ht="15.75" customHeight="1">
      <c r="A340" s="12">
        <v>1997.0</v>
      </c>
      <c r="B340" s="12" t="s">
        <v>69</v>
      </c>
      <c r="C340" s="12" t="str">
        <f t="shared" si="1"/>
        <v>1997Dec</v>
      </c>
      <c r="D340" s="12">
        <v>42.0</v>
      </c>
      <c r="E340" s="12" t="s">
        <v>100</v>
      </c>
      <c r="F340" s="12">
        <v>321250.0</v>
      </c>
      <c r="G340" s="12">
        <v>309626.0</v>
      </c>
      <c r="H340" s="12">
        <v>630876.0</v>
      </c>
      <c r="I340" s="12">
        <v>145041.0</v>
      </c>
    </row>
    <row r="341" ht="15.75" customHeight="1">
      <c r="A341" s="12">
        <v>1997.0</v>
      </c>
      <c r="B341" s="12" t="s">
        <v>69</v>
      </c>
      <c r="C341" s="12" t="str">
        <f t="shared" si="1"/>
        <v>1997Dec</v>
      </c>
      <c r="D341" s="12">
        <v>43.0</v>
      </c>
      <c r="E341" s="12" t="s">
        <v>101</v>
      </c>
      <c r="F341" s="12">
        <v>447235.0</v>
      </c>
      <c r="G341" s="12">
        <v>441467.0</v>
      </c>
      <c r="H341" s="12">
        <v>888702.0</v>
      </c>
      <c r="I341" s="12">
        <v>189868.0</v>
      </c>
    </row>
    <row r="342" ht="15.75" customHeight="1">
      <c r="A342" s="12">
        <v>1997.0</v>
      </c>
      <c r="B342" s="12" t="s">
        <v>69</v>
      </c>
      <c r="C342" s="12" t="str">
        <f t="shared" si="1"/>
        <v>1997Dec</v>
      </c>
      <c r="D342" s="12">
        <v>44.0</v>
      </c>
      <c r="E342" s="12" t="s">
        <v>102</v>
      </c>
      <c r="F342" s="12">
        <v>461912.0</v>
      </c>
      <c r="G342" s="12">
        <v>465841.0</v>
      </c>
      <c r="H342" s="12">
        <v>927753.0</v>
      </c>
      <c r="I342" s="12">
        <v>190568.0</v>
      </c>
    </row>
    <row r="343" ht="15.75" customHeight="1">
      <c r="A343" s="12">
        <v>1997.0</v>
      </c>
      <c r="B343" s="12" t="s">
        <v>69</v>
      </c>
      <c r="C343" s="12" t="str">
        <f t="shared" si="1"/>
        <v>1997Dec</v>
      </c>
      <c r="D343" s="12">
        <v>45.0</v>
      </c>
      <c r="E343" s="12" t="s">
        <v>103</v>
      </c>
      <c r="F343" s="12">
        <v>655619.0</v>
      </c>
      <c r="G343" s="12">
        <v>654476.0</v>
      </c>
      <c r="H343" s="12">
        <v>1310095.0</v>
      </c>
      <c r="I343" s="12">
        <v>263029.0</v>
      </c>
    </row>
    <row r="344" ht="15.75" customHeight="1">
      <c r="A344" s="12">
        <v>1997.0</v>
      </c>
      <c r="B344" s="12" t="s">
        <v>69</v>
      </c>
      <c r="C344" s="12" t="str">
        <f t="shared" si="1"/>
        <v>1997Dec</v>
      </c>
      <c r="D344" s="12">
        <v>46.0</v>
      </c>
      <c r="E344" s="12" t="s">
        <v>104</v>
      </c>
      <c r="F344" s="12">
        <v>487175.0</v>
      </c>
      <c r="G344" s="12">
        <v>487285.0</v>
      </c>
      <c r="H344" s="12">
        <v>974460.0</v>
      </c>
      <c r="I344" s="12">
        <v>196569.0</v>
      </c>
    </row>
    <row r="345" ht="15.75" customHeight="1">
      <c r="A345" s="12">
        <v>1997.0</v>
      </c>
      <c r="B345" s="12" t="s">
        <v>69</v>
      </c>
      <c r="C345" s="12" t="str">
        <f t="shared" si="1"/>
        <v>1997Dec</v>
      </c>
      <c r="D345" s="12">
        <v>47.0</v>
      </c>
      <c r="E345" s="12" t="s">
        <v>105</v>
      </c>
      <c r="F345" s="12">
        <v>537444.0</v>
      </c>
      <c r="G345" s="12">
        <v>539764.0</v>
      </c>
      <c r="H345" s="12">
        <v>1077208.0</v>
      </c>
      <c r="I345" s="12">
        <v>222321.0</v>
      </c>
    </row>
    <row r="346" ht="15.75" customHeight="1">
      <c r="A346" s="12">
        <v>1997.0</v>
      </c>
      <c r="B346" s="12" t="s">
        <v>69</v>
      </c>
      <c r="C346" s="12" t="str">
        <f t="shared" si="1"/>
        <v>1997Dec</v>
      </c>
      <c r="D346" s="12">
        <v>48.0</v>
      </c>
      <c r="E346" s="12" t="s">
        <v>106</v>
      </c>
      <c r="F346" s="12">
        <v>351635.0</v>
      </c>
      <c r="G346" s="12">
        <v>352300.0</v>
      </c>
      <c r="H346" s="12">
        <v>703935.0</v>
      </c>
      <c r="I346" s="12">
        <v>140872.0</v>
      </c>
    </row>
    <row r="347" ht="15.75" customHeight="1">
      <c r="A347" s="12">
        <v>1997.0</v>
      </c>
      <c r="B347" s="12" t="s">
        <v>69</v>
      </c>
      <c r="C347" s="12" t="str">
        <f t="shared" si="1"/>
        <v>1997Dec</v>
      </c>
      <c r="D347" s="12">
        <v>49.0</v>
      </c>
      <c r="E347" s="12" t="s">
        <v>107</v>
      </c>
      <c r="F347" s="12">
        <v>163437.0</v>
      </c>
      <c r="G347" s="12">
        <v>162751.0</v>
      </c>
      <c r="H347" s="12">
        <v>326188.0</v>
      </c>
      <c r="I347" s="12">
        <v>65642.0</v>
      </c>
    </row>
    <row r="348" ht="15.75" customHeight="1">
      <c r="A348" s="12">
        <v>1997.0</v>
      </c>
      <c r="B348" s="12" t="s">
        <v>69</v>
      </c>
      <c r="C348" s="12" t="str">
        <f t="shared" si="1"/>
        <v>1997Dec</v>
      </c>
      <c r="D348" s="12">
        <v>50.0</v>
      </c>
      <c r="E348" s="12" t="s">
        <v>108</v>
      </c>
      <c r="F348" s="12">
        <v>784729.0</v>
      </c>
      <c r="G348" s="12">
        <v>789028.0</v>
      </c>
      <c r="H348" s="12">
        <v>1573757.0</v>
      </c>
      <c r="I348" s="12">
        <v>496500.0</v>
      </c>
    </row>
    <row r="349" ht="15.75" customHeight="1">
      <c r="A349" s="12">
        <v>1997.0</v>
      </c>
      <c r="B349" s="12" t="s">
        <v>69</v>
      </c>
      <c r="C349" s="12" t="str">
        <f t="shared" si="1"/>
        <v>1997Dec</v>
      </c>
      <c r="D349" s="12">
        <v>51.0</v>
      </c>
      <c r="E349" s="12" t="s">
        <v>109</v>
      </c>
      <c r="F349" s="12">
        <v>201931.0</v>
      </c>
      <c r="G349" s="12">
        <v>206873.0</v>
      </c>
      <c r="H349" s="12">
        <v>408804.0</v>
      </c>
      <c r="I349" s="12">
        <v>122799.0</v>
      </c>
    </row>
    <row r="350" ht="15.75" customHeight="1">
      <c r="A350" s="12">
        <v>1997.0</v>
      </c>
      <c r="B350" s="12" t="s">
        <v>69</v>
      </c>
      <c r="C350" s="12" t="str">
        <f t="shared" si="1"/>
        <v>1997Dec</v>
      </c>
      <c r="D350" s="12">
        <v>52.0</v>
      </c>
      <c r="E350" s="12" t="s">
        <v>110</v>
      </c>
      <c r="F350" s="12">
        <v>403404.0</v>
      </c>
      <c r="G350" s="12">
        <v>403957.0</v>
      </c>
      <c r="H350" s="12">
        <v>807361.0</v>
      </c>
      <c r="I350" s="12">
        <v>221682.0</v>
      </c>
    </row>
    <row r="351" ht="15.75" customHeight="1">
      <c r="A351" s="12">
        <v>1997.0</v>
      </c>
      <c r="B351" s="12" t="s">
        <v>69</v>
      </c>
      <c r="C351" s="12" t="str">
        <f t="shared" si="1"/>
        <v>1997Dec</v>
      </c>
      <c r="D351" s="12">
        <v>53.0</v>
      </c>
      <c r="E351" s="12" t="s">
        <v>111</v>
      </c>
      <c r="F351" s="12">
        <v>239359.0</v>
      </c>
      <c r="G351" s="12">
        <v>242204.0</v>
      </c>
      <c r="H351" s="12">
        <v>481563.0</v>
      </c>
      <c r="I351" s="12">
        <v>120343.0</v>
      </c>
    </row>
    <row r="352" ht="15.75" customHeight="1">
      <c r="A352" s="12">
        <v>1997.0</v>
      </c>
      <c r="B352" s="12" t="s">
        <v>69</v>
      </c>
      <c r="C352" s="12" t="str">
        <f t="shared" si="1"/>
        <v>1997Dec</v>
      </c>
      <c r="D352" s="12">
        <v>54.0</v>
      </c>
      <c r="E352" s="12" t="s">
        <v>112</v>
      </c>
      <c r="F352" s="12">
        <v>244902.0</v>
      </c>
      <c r="G352" s="12">
        <v>249735.0</v>
      </c>
      <c r="H352" s="12">
        <v>494637.0</v>
      </c>
      <c r="I352" s="12">
        <v>135422.0</v>
      </c>
    </row>
    <row r="353" ht="15.75" customHeight="1">
      <c r="A353" s="12">
        <v>1997.0</v>
      </c>
      <c r="B353" s="12" t="s">
        <v>69</v>
      </c>
      <c r="C353" s="12" t="str">
        <f t="shared" si="1"/>
        <v>1997Dec</v>
      </c>
      <c r="D353" s="12">
        <v>55.0</v>
      </c>
      <c r="E353" s="12" t="s">
        <v>113</v>
      </c>
      <c r="F353" s="12">
        <v>245286.0</v>
      </c>
      <c r="G353" s="12">
        <v>238829.0</v>
      </c>
      <c r="H353" s="12">
        <v>484115.0</v>
      </c>
      <c r="I353" s="12">
        <v>121380.0</v>
      </c>
    </row>
    <row r="354" ht="15.75" customHeight="1">
      <c r="A354" s="12">
        <v>1997.0</v>
      </c>
      <c r="B354" s="12" t="s">
        <v>69</v>
      </c>
      <c r="C354" s="12" t="str">
        <f t="shared" si="1"/>
        <v>1997Dec</v>
      </c>
      <c r="D354" s="12">
        <v>56.0</v>
      </c>
      <c r="E354" s="12" t="s">
        <v>114</v>
      </c>
      <c r="F354" s="12">
        <v>258171.0</v>
      </c>
      <c r="G354" s="12">
        <v>259451.0</v>
      </c>
      <c r="H354" s="12">
        <v>517622.0</v>
      </c>
      <c r="I354" s="12">
        <v>143090.0</v>
      </c>
    </row>
    <row r="355" ht="15.75" customHeight="1">
      <c r="A355" s="12">
        <v>1997.0</v>
      </c>
      <c r="B355" s="12" t="s">
        <v>69</v>
      </c>
      <c r="C355" s="12" t="str">
        <f t="shared" si="1"/>
        <v>1997Dec</v>
      </c>
      <c r="D355" s="12">
        <v>57.0</v>
      </c>
      <c r="E355" s="12" t="s">
        <v>115</v>
      </c>
      <c r="F355" s="12">
        <v>632576.0</v>
      </c>
      <c r="G355" s="12">
        <v>628562.0</v>
      </c>
      <c r="H355" s="12">
        <v>1261138.0</v>
      </c>
      <c r="I355" s="12">
        <v>349616.0</v>
      </c>
    </row>
    <row r="356" ht="15.75" customHeight="1">
      <c r="A356" s="12">
        <v>1997.0</v>
      </c>
      <c r="B356" s="12" t="s">
        <v>69</v>
      </c>
      <c r="C356" s="12" t="str">
        <f t="shared" si="1"/>
        <v>1997Dec</v>
      </c>
      <c r="D356" s="12">
        <v>58.0</v>
      </c>
      <c r="E356" s="12" t="s">
        <v>116</v>
      </c>
      <c r="F356" s="12">
        <v>118884.0</v>
      </c>
      <c r="G356" s="12">
        <v>110400.0</v>
      </c>
      <c r="H356" s="12">
        <v>229284.0</v>
      </c>
      <c r="I356" s="12">
        <v>58946.0</v>
      </c>
    </row>
    <row r="357" ht="15.75" customHeight="1">
      <c r="A357" s="12">
        <v>1997.0</v>
      </c>
      <c r="B357" s="12" t="s">
        <v>69</v>
      </c>
      <c r="C357" s="12" t="str">
        <f t="shared" si="1"/>
        <v>1997Dec</v>
      </c>
      <c r="D357" s="12">
        <v>60.0</v>
      </c>
      <c r="E357" s="12" t="s">
        <v>117</v>
      </c>
      <c r="F357" s="12">
        <v>558505.0</v>
      </c>
      <c r="G357" s="12">
        <v>573394.0</v>
      </c>
      <c r="H357" s="12">
        <v>1131899.0</v>
      </c>
      <c r="I357" s="12">
        <v>287290.0</v>
      </c>
    </row>
    <row r="358" ht="15.75" customHeight="1">
      <c r="A358" s="12">
        <v>1997.0</v>
      </c>
      <c r="B358" s="12" t="s">
        <v>69</v>
      </c>
      <c r="C358" s="12" t="str">
        <f t="shared" si="1"/>
        <v>1997Dec</v>
      </c>
      <c r="D358" s="12">
        <v>61.0</v>
      </c>
      <c r="E358" s="12" t="s">
        <v>118</v>
      </c>
      <c r="F358" s="12">
        <v>162527.0</v>
      </c>
      <c r="G358" s="12">
        <v>166451.0</v>
      </c>
      <c r="H358" s="12">
        <v>328978.0</v>
      </c>
      <c r="I358" s="12">
        <v>83919.0</v>
      </c>
    </row>
    <row r="359" ht="15.75" customHeight="1">
      <c r="A359" s="12">
        <v>1997.0</v>
      </c>
      <c r="B359" s="12" t="s">
        <v>69</v>
      </c>
      <c r="C359" s="12" t="str">
        <f t="shared" si="1"/>
        <v>1997Dec</v>
      </c>
      <c r="D359" s="12">
        <v>62.0</v>
      </c>
      <c r="E359" s="12" t="s">
        <v>119</v>
      </c>
      <c r="F359" s="12">
        <v>381204.0</v>
      </c>
      <c r="G359" s="12">
        <v>384844.0</v>
      </c>
      <c r="H359" s="12">
        <v>766048.0</v>
      </c>
      <c r="I359" s="12">
        <v>179423.0</v>
      </c>
    </row>
    <row r="360" ht="15.75" customHeight="1">
      <c r="A360" s="12">
        <v>1997.0</v>
      </c>
      <c r="B360" s="12" t="s">
        <v>69</v>
      </c>
      <c r="C360" s="12" t="str">
        <f t="shared" si="1"/>
        <v>1997Dec</v>
      </c>
      <c r="D360" s="12">
        <v>63.0</v>
      </c>
      <c r="E360" s="12" t="s">
        <v>120</v>
      </c>
      <c r="F360" s="12">
        <v>239937.0</v>
      </c>
      <c r="G360" s="12">
        <v>231659.0</v>
      </c>
      <c r="H360" s="12">
        <v>471596.0</v>
      </c>
      <c r="I360" s="12">
        <v>122095.0</v>
      </c>
    </row>
    <row r="361" ht="15.75" customHeight="1">
      <c r="A361" s="12">
        <v>1997.0</v>
      </c>
      <c r="B361" s="12" t="s">
        <v>69</v>
      </c>
      <c r="C361" s="12" t="str">
        <f t="shared" si="1"/>
        <v>1997Dec</v>
      </c>
      <c r="D361" s="12">
        <v>64.0</v>
      </c>
      <c r="E361" s="12" t="s">
        <v>121</v>
      </c>
      <c r="F361" s="12">
        <v>306860.0</v>
      </c>
      <c r="G361" s="12">
        <v>320230.0</v>
      </c>
      <c r="H361" s="12">
        <v>627090.0</v>
      </c>
      <c r="I361" s="12">
        <v>156446.0</v>
      </c>
    </row>
    <row r="362" ht="15.75" customHeight="1">
      <c r="A362" s="12">
        <v>1997.0</v>
      </c>
      <c r="B362" s="12" t="s">
        <v>69</v>
      </c>
      <c r="C362" s="12" t="str">
        <f t="shared" si="1"/>
        <v>1997Dec</v>
      </c>
      <c r="D362" s="12">
        <v>65.0</v>
      </c>
      <c r="E362" s="12" t="s">
        <v>122</v>
      </c>
      <c r="F362" s="12">
        <v>430951.0</v>
      </c>
      <c r="G362" s="12">
        <v>434457.0</v>
      </c>
      <c r="H362" s="12">
        <v>865408.0</v>
      </c>
      <c r="I362" s="12">
        <v>222407.0</v>
      </c>
    </row>
    <row r="363" ht="15.75" customHeight="1">
      <c r="A363" s="12">
        <v>1997.0</v>
      </c>
      <c r="B363" s="12" t="s">
        <v>69</v>
      </c>
      <c r="C363" s="12" t="str">
        <f t="shared" si="1"/>
        <v>1997Dec</v>
      </c>
      <c r="D363" s="12">
        <v>66.0</v>
      </c>
      <c r="E363" s="12" t="s">
        <v>123</v>
      </c>
      <c r="F363" s="12">
        <v>295166.0</v>
      </c>
      <c r="G363" s="12">
        <v>305951.0</v>
      </c>
      <c r="H363" s="12">
        <v>601117.0</v>
      </c>
      <c r="I363" s="12">
        <v>138019.0</v>
      </c>
    </row>
    <row r="364" ht="15.75" customHeight="1">
      <c r="A364" s="12">
        <v>1997.0</v>
      </c>
      <c r="B364" s="12" t="s">
        <v>69</v>
      </c>
      <c r="C364" s="12" t="str">
        <f t="shared" si="1"/>
        <v>1997Dec</v>
      </c>
      <c r="D364" s="12">
        <v>67.0</v>
      </c>
      <c r="E364" s="12" t="s">
        <v>124</v>
      </c>
      <c r="F364" s="12">
        <v>523242.0</v>
      </c>
      <c r="G364" s="12">
        <v>517675.0</v>
      </c>
      <c r="H364" s="12">
        <v>1040917.0</v>
      </c>
      <c r="I364" s="12">
        <v>240014.0</v>
      </c>
    </row>
    <row r="365" ht="15.75" customHeight="1">
      <c r="A365" s="12">
        <v>1997.0</v>
      </c>
      <c r="B365" s="12" t="s">
        <v>69</v>
      </c>
      <c r="C365" s="12" t="str">
        <f t="shared" si="1"/>
        <v>1997Dec</v>
      </c>
      <c r="D365" s="12">
        <v>70.0</v>
      </c>
      <c r="E365" s="12" t="s">
        <v>125</v>
      </c>
      <c r="F365" s="12">
        <v>401290.0</v>
      </c>
      <c r="G365" s="12">
        <v>412003.0</v>
      </c>
      <c r="H365" s="12">
        <v>813293.0</v>
      </c>
      <c r="I365" s="12">
        <v>192817.0</v>
      </c>
    </row>
    <row r="366" ht="15.75" customHeight="1">
      <c r="A366" s="12">
        <v>1997.0</v>
      </c>
      <c r="B366" s="12" t="s">
        <v>69</v>
      </c>
      <c r="C366" s="12" t="str">
        <f t="shared" si="1"/>
        <v>1997Dec</v>
      </c>
      <c r="D366" s="12">
        <v>71.0</v>
      </c>
      <c r="E366" s="12" t="s">
        <v>126</v>
      </c>
      <c r="F366" s="12">
        <v>389853.0</v>
      </c>
      <c r="G366" s="12">
        <v>376499.0</v>
      </c>
      <c r="H366" s="12">
        <v>766352.0</v>
      </c>
      <c r="I366" s="12">
        <v>206627.0</v>
      </c>
    </row>
    <row r="367" ht="15.75" customHeight="1">
      <c r="A367" s="12">
        <v>1997.0</v>
      </c>
      <c r="B367" s="12" t="s">
        <v>69</v>
      </c>
      <c r="C367" s="12" t="str">
        <f t="shared" si="1"/>
        <v>1997Dec</v>
      </c>
      <c r="D367" s="12">
        <v>72.0</v>
      </c>
      <c r="E367" s="12" t="s">
        <v>127</v>
      </c>
      <c r="F367" s="12">
        <v>417089.0</v>
      </c>
      <c r="G367" s="12">
        <v>436220.0</v>
      </c>
      <c r="H367" s="12">
        <v>853309.0</v>
      </c>
      <c r="I367" s="12">
        <v>197161.0</v>
      </c>
    </row>
    <row r="368" ht="15.75" customHeight="1">
      <c r="A368" s="12">
        <v>1997.0</v>
      </c>
      <c r="B368" s="12" t="s">
        <v>69</v>
      </c>
      <c r="C368" s="12" t="str">
        <f t="shared" si="1"/>
        <v>1997Dec</v>
      </c>
      <c r="D368" s="12">
        <v>73.0</v>
      </c>
      <c r="E368" s="12" t="s">
        <v>128</v>
      </c>
      <c r="F368" s="12">
        <v>370110.0</v>
      </c>
      <c r="G368" s="12">
        <v>383489.0</v>
      </c>
      <c r="H368" s="12">
        <v>753599.0</v>
      </c>
      <c r="I368" s="12">
        <v>207717.0</v>
      </c>
    </row>
    <row r="369" ht="15.75" customHeight="1">
      <c r="A369" s="12">
        <v>1997.0</v>
      </c>
      <c r="B369" s="12" t="s">
        <v>69</v>
      </c>
      <c r="C369" s="12" t="str">
        <f t="shared" si="1"/>
        <v>1997Dec</v>
      </c>
      <c r="D369" s="12">
        <v>74.0</v>
      </c>
      <c r="E369" s="12" t="s">
        <v>129</v>
      </c>
      <c r="F369" s="12">
        <v>201068.0</v>
      </c>
      <c r="G369" s="12">
        <v>206077.0</v>
      </c>
      <c r="H369" s="12">
        <v>407145.0</v>
      </c>
      <c r="I369" s="12">
        <v>147836.0</v>
      </c>
    </row>
    <row r="370" ht="15.75" customHeight="1">
      <c r="A370" s="12">
        <v>1997.0</v>
      </c>
      <c r="B370" s="12" t="s">
        <v>69</v>
      </c>
      <c r="C370" s="12" t="str">
        <f t="shared" si="1"/>
        <v>1997Dec</v>
      </c>
      <c r="D370" s="12">
        <v>75.0</v>
      </c>
      <c r="E370" s="12" t="s">
        <v>130</v>
      </c>
      <c r="F370" s="12">
        <v>101399.0</v>
      </c>
      <c r="G370" s="12">
        <v>106308.0</v>
      </c>
      <c r="H370" s="12">
        <v>207707.0</v>
      </c>
      <c r="I370" s="12">
        <v>45212.0</v>
      </c>
    </row>
    <row r="371" ht="15.75" customHeight="1">
      <c r="A371" s="12">
        <v>1997.0</v>
      </c>
      <c r="B371" s="12" t="s">
        <v>69</v>
      </c>
      <c r="C371" s="12" t="str">
        <f t="shared" si="1"/>
        <v>1997Dec</v>
      </c>
      <c r="D371" s="12">
        <v>76.0</v>
      </c>
      <c r="E371" s="12" t="s">
        <v>131</v>
      </c>
      <c r="F371" s="12">
        <v>222194.0</v>
      </c>
      <c r="G371" s="12">
        <v>231197.0</v>
      </c>
      <c r="H371" s="12">
        <v>453391.0</v>
      </c>
      <c r="I371" s="12">
        <v>124280.0</v>
      </c>
    </row>
    <row r="372" ht="15.75" customHeight="1">
      <c r="A372" s="12">
        <v>1997.0</v>
      </c>
      <c r="B372" s="12" t="s">
        <v>69</v>
      </c>
      <c r="C372" s="12" t="str">
        <f t="shared" si="1"/>
        <v>1997Dec</v>
      </c>
      <c r="D372" s="12">
        <v>77.0</v>
      </c>
      <c r="E372" s="12" t="s">
        <v>132</v>
      </c>
      <c r="F372" s="12">
        <v>238529.0</v>
      </c>
      <c r="G372" s="12">
        <v>230351.0</v>
      </c>
      <c r="H372" s="12">
        <v>468880.0</v>
      </c>
      <c r="I372" s="12">
        <v>132857.0</v>
      </c>
    </row>
    <row r="373" ht="15.75" customHeight="1">
      <c r="A373" s="12">
        <v>1997.0</v>
      </c>
      <c r="B373" s="12" t="s">
        <v>69</v>
      </c>
      <c r="C373" s="12" t="str">
        <f t="shared" si="1"/>
        <v>1997Dec</v>
      </c>
      <c r="D373" s="12">
        <v>80.0</v>
      </c>
      <c r="E373" s="12" t="s">
        <v>133</v>
      </c>
      <c r="F373" s="12">
        <v>753190.0</v>
      </c>
      <c r="G373" s="12">
        <v>758653.0</v>
      </c>
      <c r="H373" s="12">
        <v>1511843.0</v>
      </c>
      <c r="I373" s="12">
        <v>343586.0</v>
      </c>
    </row>
    <row r="374" ht="15.75" customHeight="1">
      <c r="A374" s="12">
        <v>1997.0</v>
      </c>
      <c r="B374" s="12" t="s">
        <v>69</v>
      </c>
      <c r="C374" s="12" t="str">
        <f t="shared" si="1"/>
        <v>1997Dec</v>
      </c>
      <c r="D374" s="12">
        <v>81.0</v>
      </c>
      <c r="E374" s="12" t="s">
        <v>134</v>
      </c>
      <c r="F374" s="12">
        <v>174709.0</v>
      </c>
      <c r="G374" s="12">
        <v>169901.0</v>
      </c>
      <c r="H374" s="12">
        <v>344610.0</v>
      </c>
      <c r="I374" s="12">
        <v>77299.0</v>
      </c>
    </row>
    <row r="375" ht="15.75" customHeight="1">
      <c r="A375" s="12">
        <v>1997.0</v>
      </c>
      <c r="B375" s="12" t="s">
        <v>69</v>
      </c>
      <c r="C375" s="12" t="str">
        <f t="shared" si="1"/>
        <v>1997Dec</v>
      </c>
      <c r="D375" s="12">
        <v>82.0</v>
      </c>
      <c r="E375" s="12" t="s">
        <v>135</v>
      </c>
      <c r="F375" s="12">
        <v>116493.0</v>
      </c>
      <c r="G375" s="12">
        <v>113211.0</v>
      </c>
      <c r="H375" s="12">
        <v>229704.0</v>
      </c>
      <c r="I375" s="12">
        <v>58539.0</v>
      </c>
    </row>
    <row r="376" ht="15.75" customHeight="1">
      <c r="A376" s="12">
        <v>1997.0</v>
      </c>
      <c r="B376" s="12" t="s">
        <v>69</v>
      </c>
      <c r="C376" s="12" t="str">
        <f t="shared" si="1"/>
        <v>1997Dec</v>
      </c>
      <c r="D376" s="12">
        <v>83.0</v>
      </c>
      <c r="E376" s="12" t="s">
        <v>136</v>
      </c>
      <c r="F376" s="12">
        <v>109741.0</v>
      </c>
      <c r="G376" s="12">
        <v>112094.0</v>
      </c>
      <c r="H376" s="12">
        <v>221835.0</v>
      </c>
      <c r="I376" s="12">
        <v>78991.0</v>
      </c>
    </row>
    <row r="377" ht="15.75" customHeight="1">
      <c r="A377" s="12">
        <v>1997.0</v>
      </c>
      <c r="B377" s="12" t="s">
        <v>69</v>
      </c>
      <c r="C377" s="12" t="str">
        <f t="shared" si="1"/>
        <v>1997Dec</v>
      </c>
      <c r="D377" s="12">
        <v>84.0</v>
      </c>
      <c r="E377" s="12" t="s">
        <v>137</v>
      </c>
      <c r="F377" s="12">
        <v>432121.0</v>
      </c>
      <c r="G377" s="12">
        <v>429112.0</v>
      </c>
      <c r="H377" s="12">
        <v>861233.0</v>
      </c>
      <c r="I377" s="12">
        <v>230278.0</v>
      </c>
    </row>
    <row r="378" ht="15.75" customHeight="1">
      <c r="A378" s="12">
        <v>1997.0</v>
      </c>
      <c r="B378" s="12" t="s">
        <v>69</v>
      </c>
      <c r="C378" s="12" t="str">
        <f t="shared" si="1"/>
        <v>1997Dec</v>
      </c>
      <c r="D378" s="12">
        <v>85.0</v>
      </c>
      <c r="E378" s="12" t="s">
        <v>138</v>
      </c>
      <c r="F378" s="12">
        <v>78598.0</v>
      </c>
      <c r="G378" s="12">
        <v>73270.0</v>
      </c>
      <c r="H378" s="12">
        <v>151868.0</v>
      </c>
      <c r="I378" s="12">
        <v>44905.0</v>
      </c>
    </row>
    <row r="379" ht="15.75" customHeight="1">
      <c r="A379" s="12">
        <v>1997.0</v>
      </c>
      <c r="B379" s="12" t="s">
        <v>69</v>
      </c>
      <c r="C379" s="12" t="str">
        <f t="shared" si="1"/>
        <v>1997Dec</v>
      </c>
      <c r="D379" s="12">
        <v>86.0</v>
      </c>
      <c r="E379" s="12" t="s">
        <v>139</v>
      </c>
      <c r="F379" s="12">
        <v>225966.0</v>
      </c>
      <c r="G379" s="12">
        <v>222121.0</v>
      </c>
      <c r="H379" s="12">
        <v>448087.0</v>
      </c>
      <c r="I379" s="12">
        <v>126602.0</v>
      </c>
    </row>
    <row r="380" ht="15.75" customHeight="1">
      <c r="A380" s="12">
        <v>1997.0</v>
      </c>
      <c r="B380" s="12" t="s">
        <v>69</v>
      </c>
      <c r="C380" s="12" t="str">
        <f t="shared" si="1"/>
        <v>1997Dec</v>
      </c>
      <c r="D380" s="12">
        <v>90.0</v>
      </c>
      <c r="E380" s="12" t="s">
        <v>140</v>
      </c>
      <c r="F380" s="12">
        <v>589983.0</v>
      </c>
      <c r="G380" s="12">
        <v>601250.0</v>
      </c>
      <c r="H380" s="12">
        <v>1191233.0</v>
      </c>
      <c r="I380" s="12">
        <v>291992.0</v>
      </c>
    </row>
    <row r="381" ht="15.75" customHeight="1">
      <c r="A381" s="12">
        <v>1997.0</v>
      </c>
      <c r="B381" s="12" t="s">
        <v>69</v>
      </c>
      <c r="C381" s="12" t="str">
        <f t="shared" si="1"/>
        <v>1997Dec</v>
      </c>
      <c r="D381" s="12">
        <v>91.0</v>
      </c>
      <c r="E381" s="12" t="s">
        <v>141</v>
      </c>
      <c r="F381" s="12">
        <v>127328.0</v>
      </c>
      <c r="G381" s="12">
        <v>125849.0</v>
      </c>
      <c r="H381" s="12">
        <v>253177.0</v>
      </c>
      <c r="I381" s="12">
        <v>56371.0</v>
      </c>
    </row>
    <row r="382" ht="15.75" customHeight="1">
      <c r="A382" s="12">
        <v>1997.0</v>
      </c>
      <c r="B382" s="12" t="s">
        <v>69</v>
      </c>
      <c r="C382" s="12" t="str">
        <f t="shared" si="1"/>
        <v>1997Dec</v>
      </c>
      <c r="D382" s="12">
        <v>92.0</v>
      </c>
      <c r="E382" s="12" t="s">
        <v>142</v>
      </c>
      <c r="F382" s="12">
        <v>286518.0</v>
      </c>
      <c r="G382" s="12">
        <v>289542.0</v>
      </c>
      <c r="H382" s="12">
        <v>576060.0</v>
      </c>
      <c r="I382" s="12">
        <v>130732.0</v>
      </c>
    </row>
    <row r="383" ht="15.75" customHeight="1">
      <c r="A383" s="12">
        <v>1997.0</v>
      </c>
      <c r="B383" s="12" t="s">
        <v>69</v>
      </c>
      <c r="C383" s="12" t="str">
        <f t="shared" si="1"/>
        <v>1997Dec</v>
      </c>
      <c r="D383" s="12">
        <v>93.0</v>
      </c>
      <c r="E383" s="12" t="s">
        <v>143</v>
      </c>
      <c r="F383" s="12">
        <v>245918.0</v>
      </c>
      <c r="G383" s="12">
        <v>252887.0</v>
      </c>
      <c r="H383" s="12">
        <v>498805.0</v>
      </c>
      <c r="I383" s="12">
        <v>118075.0</v>
      </c>
    </row>
    <row r="384" ht="15.75" customHeight="1">
      <c r="A384" s="12">
        <v>1997.0</v>
      </c>
      <c r="B384" s="12" t="s">
        <v>69</v>
      </c>
      <c r="C384" s="12" t="str">
        <f t="shared" si="1"/>
        <v>1997Dec</v>
      </c>
      <c r="D384" s="12">
        <v>94.0</v>
      </c>
      <c r="E384" s="12" t="s">
        <v>144</v>
      </c>
      <c r="F384" s="12">
        <v>291270.0</v>
      </c>
      <c r="G384" s="12">
        <v>299465.0</v>
      </c>
      <c r="H384" s="12">
        <v>590735.0</v>
      </c>
      <c r="I384" s="12">
        <v>116031.0</v>
      </c>
    </row>
    <row r="385" ht="15.75" customHeight="1">
      <c r="A385" s="12">
        <v>1997.0</v>
      </c>
      <c r="B385" s="12" t="s">
        <v>69</v>
      </c>
      <c r="C385" s="12" t="str">
        <f t="shared" si="1"/>
        <v>1997Dec</v>
      </c>
      <c r="D385" s="12">
        <v>95.0</v>
      </c>
      <c r="E385" s="12" t="s">
        <v>145</v>
      </c>
      <c r="F385" s="12">
        <v>211635.0</v>
      </c>
      <c r="G385" s="12">
        <v>207155.0</v>
      </c>
      <c r="H385" s="12">
        <v>418790.0</v>
      </c>
      <c r="I385" s="12">
        <v>93468.0</v>
      </c>
    </row>
    <row r="386" ht="15.75" customHeight="1">
      <c r="A386" s="12">
        <v>1997.0</v>
      </c>
      <c r="B386" s="12" t="s">
        <v>69</v>
      </c>
      <c r="C386" s="12" t="str">
        <f t="shared" si="1"/>
        <v>1997Dec</v>
      </c>
      <c r="D386" s="12">
        <v>96.0</v>
      </c>
      <c r="E386" s="12" t="s">
        <v>146</v>
      </c>
      <c r="F386" s="12">
        <v>323332.0</v>
      </c>
      <c r="G386" s="12">
        <v>323539.0</v>
      </c>
      <c r="H386" s="12">
        <v>646871.0</v>
      </c>
      <c r="I386" s="12">
        <v>129581.0</v>
      </c>
    </row>
    <row r="387" ht="15.75" customHeight="1">
      <c r="A387" s="12">
        <v>1998.0</v>
      </c>
      <c r="B387" s="12" t="s">
        <v>69</v>
      </c>
      <c r="C387" s="12" t="str">
        <f t="shared" si="1"/>
        <v>1998Dec</v>
      </c>
      <c r="D387" s="12">
        <v>0.0</v>
      </c>
      <c r="E387" s="12" t="s">
        <v>70</v>
      </c>
      <c r="F387" s="12">
        <v>3.058226E7</v>
      </c>
      <c r="G387" s="12">
        <v>3.086589E7</v>
      </c>
      <c r="H387" s="12">
        <v>6.144815E7</v>
      </c>
      <c r="I387" s="12">
        <v>1.5888639E7</v>
      </c>
    </row>
    <row r="388" ht="15.75" customHeight="1">
      <c r="A388" s="12">
        <v>1998.0</v>
      </c>
      <c r="B388" s="12" t="s">
        <v>69</v>
      </c>
      <c r="C388" s="12" t="str">
        <f t="shared" si="1"/>
        <v>1998Dec</v>
      </c>
      <c r="D388" s="12">
        <v>10.0</v>
      </c>
      <c r="E388" s="12" t="s">
        <v>71</v>
      </c>
      <c r="F388" s="12">
        <v>2762252.0</v>
      </c>
      <c r="G388" s="12">
        <v>2885547.0</v>
      </c>
      <c r="H388" s="12">
        <v>5647799.0</v>
      </c>
      <c r="I388" s="12">
        <v>1849249.0</v>
      </c>
    </row>
    <row r="389" ht="15.75" customHeight="1">
      <c r="A389" s="12">
        <v>1998.0</v>
      </c>
      <c r="B389" s="12" t="s">
        <v>69</v>
      </c>
      <c r="C389" s="12" t="str">
        <f t="shared" si="1"/>
        <v>1998Dec</v>
      </c>
      <c r="D389" s="12">
        <v>11.0</v>
      </c>
      <c r="E389" s="12" t="s">
        <v>72</v>
      </c>
      <c r="F389" s="12">
        <v>474537.0</v>
      </c>
      <c r="G389" s="12">
        <v>494784.0</v>
      </c>
      <c r="H389" s="12">
        <v>969321.0</v>
      </c>
      <c r="I389" s="12">
        <v>352746.0</v>
      </c>
    </row>
    <row r="390" ht="15.75" customHeight="1">
      <c r="A390" s="12">
        <v>1998.0</v>
      </c>
      <c r="B390" s="12" t="s">
        <v>69</v>
      </c>
      <c r="C390" s="12" t="str">
        <f t="shared" si="1"/>
        <v>1998Dec</v>
      </c>
      <c r="D390" s="12">
        <v>12.0</v>
      </c>
      <c r="E390" s="12" t="s">
        <v>73</v>
      </c>
      <c r="F390" s="12">
        <v>399946.0</v>
      </c>
      <c r="G390" s="12">
        <v>426518.0</v>
      </c>
      <c r="H390" s="12">
        <v>826464.0</v>
      </c>
      <c r="I390" s="12">
        <v>352265.0</v>
      </c>
    </row>
    <row r="391" ht="15.75" customHeight="1">
      <c r="A391" s="12">
        <v>1998.0</v>
      </c>
      <c r="B391" s="12" t="s">
        <v>69</v>
      </c>
      <c r="C391" s="12" t="str">
        <f t="shared" si="1"/>
        <v>1998Dec</v>
      </c>
      <c r="D391" s="12">
        <v>13.0</v>
      </c>
      <c r="E391" s="12" t="s">
        <v>74</v>
      </c>
      <c r="F391" s="12">
        <v>302331.0</v>
      </c>
      <c r="G391" s="12">
        <v>314305.0</v>
      </c>
      <c r="H391" s="12">
        <v>616636.0</v>
      </c>
      <c r="I391" s="12">
        <v>271163.0</v>
      </c>
    </row>
    <row r="392" ht="15.75" customHeight="1">
      <c r="A392" s="12">
        <v>1998.0</v>
      </c>
      <c r="B392" s="12" t="s">
        <v>69</v>
      </c>
      <c r="C392" s="12" t="str">
        <f t="shared" si="1"/>
        <v>1998Dec</v>
      </c>
      <c r="D392" s="12">
        <v>14.0</v>
      </c>
      <c r="E392" s="12" t="s">
        <v>75</v>
      </c>
      <c r="F392" s="12">
        <v>356641.0</v>
      </c>
      <c r="G392" s="12">
        <v>374099.0</v>
      </c>
      <c r="H392" s="12">
        <v>730740.0</v>
      </c>
      <c r="I392" s="12">
        <v>190421.0</v>
      </c>
    </row>
    <row r="393" ht="15.75" customHeight="1">
      <c r="A393" s="12">
        <v>1998.0</v>
      </c>
      <c r="B393" s="12" t="s">
        <v>69</v>
      </c>
      <c r="C393" s="12" t="str">
        <f t="shared" si="1"/>
        <v>1998Dec</v>
      </c>
      <c r="D393" s="12">
        <v>15.0</v>
      </c>
      <c r="E393" s="12" t="s">
        <v>76</v>
      </c>
      <c r="F393" s="12">
        <v>140860.0</v>
      </c>
      <c r="G393" s="12">
        <v>149735.0</v>
      </c>
      <c r="H393" s="12">
        <v>290595.0</v>
      </c>
      <c r="I393" s="12">
        <v>69356.0</v>
      </c>
    </row>
    <row r="394" ht="15.75" customHeight="1">
      <c r="A394" s="12">
        <v>1998.0</v>
      </c>
      <c r="B394" s="12" t="s">
        <v>69</v>
      </c>
      <c r="C394" s="12" t="str">
        <f t="shared" si="1"/>
        <v>1998Dec</v>
      </c>
      <c r="D394" s="12">
        <v>16.0</v>
      </c>
      <c r="E394" s="12" t="s">
        <v>77</v>
      </c>
      <c r="F394" s="12">
        <v>384950.0</v>
      </c>
      <c r="G394" s="12">
        <v>374496.0</v>
      </c>
      <c r="H394" s="12">
        <v>759446.0</v>
      </c>
      <c r="I394" s="12">
        <v>202020.0</v>
      </c>
    </row>
    <row r="395" ht="15.75" customHeight="1">
      <c r="A395" s="12">
        <v>1998.0</v>
      </c>
      <c r="B395" s="12" t="s">
        <v>69</v>
      </c>
      <c r="C395" s="12" t="str">
        <f t="shared" si="1"/>
        <v>1998Dec</v>
      </c>
      <c r="D395" s="12">
        <v>17.0</v>
      </c>
      <c r="E395" s="12" t="s">
        <v>78</v>
      </c>
      <c r="F395" s="12">
        <v>109624.0</v>
      </c>
      <c r="G395" s="12">
        <v>116467.0</v>
      </c>
      <c r="H395" s="12">
        <v>226091.0</v>
      </c>
      <c r="I395" s="12">
        <v>56129.0</v>
      </c>
    </row>
    <row r="396" ht="15.75" customHeight="1">
      <c r="A396" s="12">
        <v>1998.0</v>
      </c>
      <c r="B396" s="12" t="s">
        <v>69</v>
      </c>
      <c r="C396" s="12" t="str">
        <f t="shared" si="1"/>
        <v>1998Dec</v>
      </c>
      <c r="D396" s="12">
        <v>18.0</v>
      </c>
      <c r="E396" s="12" t="s">
        <v>79</v>
      </c>
      <c r="F396" s="12">
        <v>171828.0</v>
      </c>
      <c r="G396" s="12">
        <v>181921.0</v>
      </c>
      <c r="H396" s="12">
        <v>353749.0</v>
      </c>
      <c r="I396" s="12">
        <v>89710.0</v>
      </c>
    </row>
    <row r="397" ht="15.75" customHeight="1">
      <c r="A397" s="12">
        <v>1998.0</v>
      </c>
      <c r="B397" s="12" t="s">
        <v>69</v>
      </c>
      <c r="C397" s="12" t="str">
        <f t="shared" si="1"/>
        <v>1998Dec</v>
      </c>
      <c r="D397" s="12">
        <v>19.0</v>
      </c>
      <c r="E397" s="12" t="s">
        <v>80</v>
      </c>
      <c r="F397" s="12">
        <v>301343.0</v>
      </c>
      <c r="G397" s="12">
        <v>300683.0</v>
      </c>
      <c r="H397" s="12">
        <v>602026.0</v>
      </c>
      <c r="I397" s="12">
        <v>162451.0</v>
      </c>
    </row>
    <row r="398" ht="15.75" customHeight="1">
      <c r="A398" s="12">
        <v>1998.0</v>
      </c>
      <c r="B398" s="12" t="s">
        <v>69</v>
      </c>
      <c r="C398" s="12" t="str">
        <f t="shared" si="1"/>
        <v>1998Dec</v>
      </c>
      <c r="D398" s="12">
        <v>20.0</v>
      </c>
      <c r="E398" s="12" t="s">
        <v>81</v>
      </c>
      <c r="F398" s="12">
        <v>533435.0</v>
      </c>
      <c r="G398" s="12">
        <v>519998.0</v>
      </c>
      <c r="H398" s="12">
        <v>1053433.0</v>
      </c>
      <c r="I398" s="12">
        <v>406764.0</v>
      </c>
    </row>
    <row r="399" ht="15.75" customHeight="1">
      <c r="A399" s="12">
        <v>1998.0</v>
      </c>
      <c r="B399" s="12" t="s">
        <v>69</v>
      </c>
      <c r="C399" s="12" t="str">
        <f t="shared" si="1"/>
        <v>1998Dec</v>
      </c>
      <c r="D399" s="12">
        <v>21.0</v>
      </c>
      <c r="E399" s="12" t="s">
        <v>82</v>
      </c>
      <c r="F399" s="12">
        <v>259571.0</v>
      </c>
      <c r="G399" s="12">
        <v>255437.0</v>
      </c>
      <c r="H399" s="12">
        <v>515008.0</v>
      </c>
      <c r="I399" s="12">
        <v>179694.0</v>
      </c>
    </row>
    <row r="400" ht="15.75" customHeight="1">
      <c r="A400" s="12">
        <v>1998.0</v>
      </c>
      <c r="B400" s="12" t="s">
        <v>69</v>
      </c>
      <c r="C400" s="12" t="str">
        <f t="shared" si="1"/>
        <v>1998Dec</v>
      </c>
      <c r="D400" s="12">
        <v>22.0</v>
      </c>
      <c r="E400" s="12" t="s">
        <v>83</v>
      </c>
      <c r="F400" s="12">
        <v>240989.0</v>
      </c>
      <c r="G400" s="12">
        <v>240069.0</v>
      </c>
      <c r="H400" s="12">
        <v>481058.0</v>
      </c>
      <c r="I400" s="12">
        <v>143209.0</v>
      </c>
    </row>
    <row r="401" ht="15.75" customHeight="1">
      <c r="A401" s="12">
        <v>1998.0</v>
      </c>
      <c r="B401" s="12" t="s">
        <v>69</v>
      </c>
      <c r="C401" s="12" t="str">
        <f t="shared" si="1"/>
        <v>1998Dec</v>
      </c>
      <c r="D401" s="12">
        <v>23.0</v>
      </c>
      <c r="E401" s="12" t="s">
        <v>84</v>
      </c>
      <c r="F401" s="12">
        <v>112594.0</v>
      </c>
      <c r="G401" s="12">
        <v>109310.0</v>
      </c>
      <c r="H401" s="12">
        <v>221904.0</v>
      </c>
      <c r="I401" s="12">
        <v>67354.0</v>
      </c>
    </row>
    <row r="402" ht="15.75" customHeight="1">
      <c r="A402" s="12">
        <v>1998.0</v>
      </c>
      <c r="B402" s="12" t="s">
        <v>69</v>
      </c>
      <c r="C402" s="12" t="str">
        <f t="shared" si="1"/>
        <v>1998Dec</v>
      </c>
      <c r="D402" s="12">
        <v>24.0</v>
      </c>
      <c r="E402" s="12" t="s">
        <v>85</v>
      </c>
      <c r="F402" s="12">
        <v>315526.0</v>
      </c>
      <c r="G402" s="12">
        <v>320797.0</v>
      </c>
      <c r="H402" s="12">
        <v>636323.0</v>
      </c>
      <c r="I402" s="12">
        <v>168578.0</v>
      </c>
    </row>
    <row r="403" ht="15.75" customHeight="1">
      <c r="A403" s="12">
        <v>1998.0</v>
      </c>
      <c r="B403" s="12" t="s">
        <v>69</v>
      </c>
      <c r="C403" s="12" t="str">
        <f t="shared" si="1"/>
        <v>1998Dec</v>
      </c>
      <c r="D403" s="12">
        <v>25.0</v>
      </c>
      <c r="E403" s="12" t="s">
        <v>86</v>
      </c>
      <c r="F403" s="12">
        <v>222073.0</v>
      </c>
      <c r="G403" s="12">
        <v>219270.0</v>
      </c>
      <c r="H403" s="12">
        <v>441343.0</v>
      </c>
      <c r="I403" s="12">
        <v>114083.0</v>
      </c>
    </row>
    <row r="404" ht="15.75" customHeight="1">
      <c r="A404" s="12">
        <v>1998.0</v>
      </c>
      <c r="B404" s="12" t="s">
        <v>69</v>
      </c>
      <c r="C404" s="12" t="str">
        <f t="shared" si="1"/>
        <v>1998Dec</v>
      </c>
      <c r="D404" s="12">
        <v>26.0</v>
      </c>
      <c r="E404" s="12" t="s">
        <v>87</v>
      </c>
      <c r="F404" s="12">
        <v>120274.0</v>
      </c>
      <c r="G404" s="12">
        <v>123001.0</v>
      </c>
      <c r="H404" s="12">
        <v>243275.0</v>
      </c>
      <c r="I404" s="12">
        <v>60082.0</v>
      </c>
    </row>
    <row r="405" ht="15.75" customHeight="1">
      <c r="A405" s="12">
        <v>1998.0</v>
      </c>
      <c r="B405" s="12" t="s">
        <v>69</v>
      </c>
      <c r="C405" s="12" t="str">
        <f t="shared" si="1"/>
        <v>1998Dec</v>
      </c>
      <c r="D405" s="12">
        <v>27.0</v>
      </c>
      <c r="E405" s="12" t="s">
        <v>88</v>
      </c>
      <c r="F405" s="12">
        <v>263120.0</v>
      </c>
      <c r="G405" s="12">
        <v>257548.0</v>
      </c>
      <c r="H405" s="12">
        <v>520668.0</v>
      </c>
      <c r="I405" s="12">
        <v>135900.0</v>
      </c>
    </row>
    <row r="406" ht="15.75" customHeight="1">
      <c r="A406" s="12">
        <v>1998.0</v>
      </c>
      <c r="B406" s="12" t="s">
        <v>69</v>
      </c>
      <c r="C406" s="12" t="str">
        <f t="shared" si="1"/>
        <v>1998Dec</v>
      </c>
      <c r="D406" s="12">
        <v>30.0</v>
      </c>
      <c r="E406" s="12" t="s">
        <v>89</v>
      </c>
      <c r="F406" s="12">
        <v>1259424.0</v>
      </c>
      <c r="G406" s="12">
        <v>1274863.0</v>
      </c>
      <c r="H406" s="12">
        <v>2534287.0</v>
      </c>
      <c r="I406" s="12">
        <v>594975.0</v>
      </c>
    </row>
    <row r="407" ht="15.75" customHeight="1">
      <c r="A407" s="12">
        <v>1998.0</v>
      </c>
      <c r="B407" s="12" t="s">
        <v>69</v>
      </c>
      <c r="C407" s="12" t="str">
        <f t="shared" si="1"/>
        <v>1998Dec</v>
      </c>
      <c r="D407" s="12">
        <v>31.0</v>
      </c>
      <c r="E407" s="12" t="s">
        <v>90</v>
      </c>
      <c r="F407" s="12">
        <v>756573.0</v>
      </c>
      <c r="G407" s="12">
        <v>757316.0</v>
      </c>
      <c r="H407" s="12">
        <v>1513889.0</v>
      </c>
      <c r="I407" s="12">
        <v>302583.0</v>
      </c>
    </row>
    <row r="408" ht="15.75" customHeight="1">
      <c r="A408" s="12">
        <v>1998.0</v>
      </c>
      <c r="B408" s="12" t="s">
        <v>69</v>
      </c>
      <c r="C408" s="12" t="str">
        <f t="shared" si="1"/>
        <v>1998Dec</v>
      </c>
      <c r="D408" s="12">
        <v>32.0</v>
      </c>
      <c r="E408" s="12" t="s">
        <v>91</v>
      </c>
      <c r="F408" s="12">
        <v>690744.0</v>
      </c>
      <c r="G408" s="12">
        <v>691530.0</v>
      </c>
      <c r="H408" s="12">
        <v>1382274.0</v>
      </c>
      <c r="I408" s="12">
        <v>271467.0</v>
      </c>
    </row>
    <row r="409" ht="15.75" customHeight="1">
      <c r="A409" s="12">
        <v>1998.0</v>
      </c>
      <c r="B409" s="12" t="s">
        <v>69</v>
      </c>
      <c r="C409" s="12" t="str">
        <f t="shared" si="1"/>
        <v>1998Dec</v>
      </c>
      <c r="D409" s="12">
        <v>33.0</v>
      </c>
      <c r="E409" s="12" t="s">
        <v>92</v>
      </c>
      <c r="F409" s="12">
        <v>720406.0</v>
      </c>
      <c r="G409" s="12">
        <v>720541.0</v>
      </c>
      <c r="H409" s="12">
        <v>1440947.0</v>
      </c>
      <c r="I409" s="12">
        <v>274077.0</v>
      </c>
    </row>
    <row r="410" ht="15.75" customHeight="1">
      <c r="A410" s="12">
        <v>1998.0</v>
      </c>
      <c r="B410" s="12" t="s">
        <v>69</v>
      </c>
      <c r="C410" s="12" t="str">
        <f t="shared" si="1"/>
        <v>1998Dec</v>
      </c>
      <c r="D410" s="12">
        <v>34.0</v>
      </c>
      <c r="E410" s="12" t="s">
        <v>93</v>
      </c>
      <c r="F410" s="12">
        <v>880329.0</v>
      </c>
      <c r="G410" s="12">
        <v>874581.0</v>
      </c>
      <c r="H410" s="12">
        <v>1754910.0</v>
      </c>
      <c r="I410" s="12">
        <v>349388.0</v>
      </c>
    </row>
    <row r="411" ht="15.75" customHeight="1">
      <c r="A411" s="12">
        <v>1998.0</v>
      </c>
      <c r="B411" s="12" t="s">
        <v>69</v>
      </c>
      <c r="C411" s="12" t="str">
        <f t="shared" si="1"/>
        <v>1998Dec</v>
      </c>
      <c r="D411" s="12">
        <v>35.0</v>
      </c>
      <c r="E411" s="12" t="s">
        <v>94</v>
      </c>
      <c r="F411" s="12">
        <v>278109.0</v>
      </c>
      <c r="G411" s="12">
        <v>275685.0</v>
      </c>
      <c r="H411" s="12">
        <v>553794.0</v>
      </c>
      <c r="I411" s="12">
        <v>115135.0</v>
      </c>
    </row>
    <row r="412" ht="15.75" customHeight="1">
      <c r="A412" s="12">
        <v>1998.0</v>
      </c>
      <c r="B412" s="12" t="s">
        <v>69</v>
      </c>
      <c r="C412" s="12" t="str">
        <f t="shared" si="1"/>
        <v>1998Dec</v>
      </c>
      <c r="D412" s="12">
        <v>36.0</v>
      </c>
      <c r="E412" s="12" t="s">
        <v>95</v>
      </c>
      <c r="F412" s="12">
        <v>561837.0</v>
      </c>
      <c r="G412" s="12">
        <v>562610.0</v>
      </c>
      <c r="H412" s="12">
        <v>1124447.0</v>
      </c>
      <c r="I412" s="12">
        <v>258782.0</v>
      </c>
    </row>
    <row r="413" ht="15.75" customHeight="1">
      <c r="A413" s="12">
        <v>1998.0</v>
      </c>
      <c r="B413" s="12" t="s">
        <v>69</v>
      </c>
      <c r="C413" s="12" t="str">
        <f t="shared" si="1"/>
        <v>1998Dec</v>
      </c>
      <c r="D413" s="12">
        <v>37.0</v>
      </c>
      <c r="E413" s="12" t="s">
        <v>96</v>
      </c>
      <c r="F413" s="12">
        <v>183096.0</v>
      </c>
      <c r="G413" s="12">
        <v>181225.0</v>
      </c>
      <c r="H413" s="12">
        <v>364321.0</v>
      </c>
      <c r="I413" s="12">
        <v>72709.0</v>
      </c>
    </row>
    <row r="414" ht="15.75" customHeight="1">
      <c r="A414" s="12">
        <v>1998.0</v>
      </c>
      <c r="B414" s="12" t="s">
        <v>69</v>
      </c>
      <c r="C414" s="12" t="str">
        <f t="shared" si="1"/>
        <v>1998Dec</v>
      </c>
      <c r="D414" s="12">
        <v>39.0</v>
      </c>
      <c r="E414" s="12" t="s">
        <v>97</v>
      </c>
      <c r="F414" s="12">
        <v>248436.0</v>
      </c>
      <c r="G414" s="12">
        <v>242781.0</v>
      </c>
      <c r="H414" s="12">
        <v>491217.0</v>
      </c>
      <c r="I414" s="12">
        <v>100009.0</v>
      </c>
    </row>
    <row r="415" ht="15.75" customHeight="1">
      <c r="A415" s="12">
        <v>1998.0</v>
      </c>
      <c r="B415" s="12" t="s">
        <v>69</v>
      </c>
      <c r="C415" s="12" t="str">
        <f t="shared" si="1"/>
        <v>1998Dec</v>
      </c>
      <c r="D415" s="12">
        <v>40.0</v>
      </c>
      <c r="E415" s="12" t="s">
        <v>98</v>
      </c>
      <c r="F415" s="12">
        <v>869006.0</v>
      </c>
      <c r="G415" s="12">
        <v>869526.0</v>
      </c>
      <c r="H415" s="12">
        <v>1738532.0</v>
      </c>
      <c r="I415" s="12">
        <v>396928.0</v>
      </c>
    </row>
    <row r="416" ht="15.75" customHeight="1">
      <c r="A416" s="12">
        <v>1998.0</v>
      </c>
      <c r="B416" s="12" t="s">
        <v>69</v>
      </c>
      <c r="C416" s="12" t="str">
        <f t="shared" si="1"/>
        <v>1998Dec</v>
      </c>
      <c r="D416" s="12">
        <v>41.0</v>
      </c>
      <c r="E416" s="12" t="s">
        <v>99</v>
      </c>
      <c r="F416" s="12">
        <v>758643.0</v>
      </c>
      <c r="G416" s="12">
        <v>749239.0</v>
      </c>
      <c r="H416" s="12">
        <v>1507882.0</v>
      </c>
      <c r="I416" s="12">
        <v>330540.0</v>
      </c>
    </row>
    <row r="417" ht="15.75" customHeight="1">
      <c r="A417" s="12">
        <v>1998.0</v>
      </c>
      <c r="B417" s="12" t="s">
        <v>69</v>
      </c>
      <c r="C417" s="12" t="str">
        <f t="shared" si="1"/>
        <v>1998Dec</v>
      </c>
      <c r="D417" s="12">
        <v>42.0</v>
      </c>
      <c r="E417" s="12" t="s">
        <v>100</v>
      </c>
      <c r="F417" s="12">
        <v>323816.0</v>
      </c>
      <c r="G417" s="12">
        <v>312029.0</v>
      </c>
      <c r="H417" s="12">
        <v>635845.0</v>
      </c>
      <c r="I417" s="12">
        <v>147883.0</v>
      </c>
    </row>
    <row r="418" ht="15.75" customHeight="1">
      <c r="A418" s="12">
        <v>1998.0</v>
      </c>
      <c r="B418" s="12" t="s">
        <v>69</v>
      </c>
      <c r="C418" s="12" t="str">
        <f t="shared" si="1"/>
        <v>1998Dec</v>
      </c>
      <c r="D418" s="12">
        <v>43.0</v>
      </c>
      <c r="E418" s="12" t="s">
        <v>101</v>
      </c>
      <c r="F418" s="12">
        <v>452813.0</v>
      </c>
      <c r="G418" s="12">
        <v>444813.0</v>
      </c>
      <c r="H418" s="12">
        <v>897626.0</v>
      </c>
      <c r="I418" s="12">
        <v>194353.0</v>
      </c>
    </row>
    <row r="419" ht="15.75" customHeight="1">
      <c r="A419" s="12">
        <v>1998.0</v>
      </c>
      <c r="B419" s="12" t="s">
        <v>69</v>
      </c>
      <c r="C419" s="12" t="str">
        <f t="shared" si="1"/>
        <v>1998Dec</v>
      </c>
      <c r="D419" s="12">
        <v>44.0</v>
      </c>
      <c r="E419" s="12" t="s">
        <v>102</v>
      </c>
      <c r="F419" s="12">
        <v>466374.0</v>
      </c>
      <c r="G419" s="12">
        <v>470116.0</v>
      </c>
      <c r="H419" s="12">
        <v>936490.0</v>
      </c>
      <c r="I419" s="12">
        <v>195096.0</v>
      </c>
    </row>
    <row r="420" ht="15.75" customHeight="1">
      <c r="A420" s="12">
        <v>1998.0</v>
      </c>
      <c r="B420" s="12" t="s">
        <v>69</v>
      </c>
      <c r="C420" s="12" t="str">
        <f t="shared" si="1"/>
        <v>1998Dec</v>
      </c>
      <c r="D420" s="12">
        <v>45.0</v>
      </c>
      <c r="E420" s="12" t="s">
        <v>103</v>
      </c>
      <c r="F420" s="12">
        <v>661211.0</v>
      </c>
      <c r="G420" s="12">
        <v>659824.0</v>
      </c>
      <c r="H420" s="12">
        <v>1321035.0</v>
      </c>
      <c r="I420" s="12">
        <v>268885.0</v>
      </c>
    </row>
    <row r="421" ht="15.75" customHeight="1">
      <c r="A421" s="12">
        <v>1998.0</v>
      </c>
      <c r="B421" s="12" t="s">
        <v>69</v>
      </c>
      <c r="C421" s="12" t="str">
        <f t="shared" si="1"/>
        <v>1998Dec</v>
      </c>
      <c r="D421" s="12">
        <v>46.0</v>
      </c>
      <c r="E421" s="12" t="s">
        <v>104</v>
      </c>
      <c r="F421" s="12">
        <v>491314.0</v>
      </c>
      <c r="G421" s="12">
        <v>491637.0</v>
      </c>
      <c r="H421" s="12">
        <v>982951.0</v>
      </c>
      <c r="I421" s="12">
        <v>201682.0</v>
      </c>
    </row>
    <row r="422" ht="15.75" customHeight="1">
      <c r="A422" s="12">
        <v>1998.0</v>
      </c>
      <c r="B422" s="12" t="s">
        <v>69</v>
      </c>
      <c r="C422" s="12" t="str">
        <f t="shared" si="1"/>
        <v>1998Dec</v>
      </c>
      <c r="D422" s="12">
        <v>47.0</v>
      </c>
      <c r="E422" s="12" t="s">
        <v>105</v>
      </c>
      <c r="F422" s="12">
        <v>544674.0</v>
      </c>
      <c r="G422" s="12">
        <v>545516.0</v>
      </c>
      <c r="H422" s="12">
        <v>1090190.0</v>
      </c>
      <c r="I422" s="12">
        <v>229961.0</v>
      </c>
    </row>
    <row r="423" ht="15.75" customHeight="1">
      <c r="A423" s="12">
        <v>1998.0</v>
      </c>
      <c r="B423" s="12" t="s">
        <v>69</v>
      </c>
      <c r="C423" s="12" t="str">
        <f t="shared" si="1"/>
        <v>1998Dec</v>
      </c>
      <c r="D423" s="12">
        <v>48.0</v>
      </c>
      <c r="E423" s="12" t="s">
        <v>106</v>
      </c>
      <c r="F423" s="12">
        <v>355390.0</v>
      </c>
      <c r="G423" s="12">
        <v>355726.0</v>
      </c>
      <c r="H423" s="12">
        <v>711116.0</v>
      </c>
      <c r="I423" s="12">
        <v>145161.0</v>
      </c>
    </row>
    <row r="424" ht="15.75" customHeight="1">
      <c r="A424" s="12">
        <v>1998.0</v>
      </c>
      <c r="B424" s="12" t="s">
        <v>69</v>
      </c>
      <c r="C424" s="12" t="str">
        <f t="shared" si="1"/>
        <v>1998Dec</v>
      </c>
      <c r="D424" s="12">
        <v>49.0</v>
      </c>
      <c r="E424" s="12" t="s">
        <v>107</v>
      </c>
      <c r="F424" s="12">
        <v>165959.0</v>
      </c>
      <c r="G424" s="12">
        <v>164454.0</v>
      </c>
      <c r="H424" s="12">
        <v>330413.0</v>
      </c>
      <c r="I424" s="12">
        <v>68026.0</v>
      </c>
    </row>
    <row r="425" ht="15.75" customHeight="1">
      <c r="A425" s="12">
        <v>1998.0</v>
      </c>
      <c r="B425" s="12" t="s">
        <v>69</v>
      </c>
      <c r="C425" s="12" t="str">
        <f t="shared" si="1"/>
        <v>1998Dec</v>
      </c>
      <c r="D425" s="12">
        <v>50.0</v>
      </c>
      <c r="E425" s="12" t="s">
        <v>108</v>
      </c>
      <c r="F425" s="12">
        <v>786732.0</v>
      </c>
      <c r="G425" s="12">
        <v>795490.0</v>
      </c>
      <c r="H425" s="12">
        <v>1582222.0</v>
      </c>
      <c r="I425" s="12">
        <v>503215.0</v>
      </c>
    </row>
    <row r="426" ht="15.75" customHeight="1">
      <c r="A426" s="12">
        <v>1998.0</v>
      </c>
      <c r="B426" s="12" t="s">
        <v>69</v>
      </c>
      <c r="C426" s="12" t="str">
        <f t="shared" si="1"/>
        <v>1998Dec</v>
      </c>
      <c r="D426" s="12">
        <v>51.0</v>
      </c>
      <c r="E426" s="12" t="s">
        <v>109</v>
      </c>
      <c r="F426" s="12">
        <v>201595.0</v>
      </c>
      <c r="G426" s="12">
        <v>207496.0</v>
      </c>
      <c r="H426" s="12">
        <v>409091.0</v>
      </c>
      <c r="I426" s="12">
        <v>124718.0</v>
      </c>
    </row>
    <row r="427" ht="15.75" customHeight="1">
      <c r="A427" s="12">
        <v>1998.0</v>
      </c>
      <c r="B427" s="12" t="s">
        <v>69</v>
      </c>
      <c r="C427" s="12" t="str">
        <f t="shared" si="1"/>
        <v>1998Dec</v>
      </c>
      <c r="D427" s="12">
        <v>52.0</v>
      </c>
      <c r="E427" s="12" t="s">
        <v>110</v>
      </c>
      <c r="F427" s="12">
        <v>403526.0</v>
      </c>
      <c r="G427" s="12">
        <v>405659.0</v>
      </c>
      <c r="H427" s="12">
        <v>809185.0</v>
      </c>
      <c r="I427" s="12">
        <v>225296.0</v>
      </c>
    </row>
    <row r="428" ht="15.75" customHeight="1">
      <c r="A428" s="12">
        <v>1998.0</v>
      </c>
      <c r="B428" s="12" t="s">
        <v>69</v>
      </c>
      <c r="C428" s="12" t="str">
        <f t="shared" si="1"/>
        <v>1998Dec</v>
      </c>
      <c r="D428" s="12">
        <v>53.0</v>
      </c>
      <c r="E428" s="12" t="s">
        <v>111</v>
      </c>
      <c r="F428" s="12">
        <v>240998.0</v>
      </c>
      <c r="G428" s="12">
        <v>243739.0</v>
      </c>
      <c r="H428" s="12">
        <v>484737.0</v>
      </c>
      <c r="I428" s="12">
        <v>122727.0</v>
      </c>
    </row>
    <row r="429" ht="15.75" customHeight="1">
      <c r="A429" s="12">
        <v>1998.0</v>
      </c>
      <c r="B429" s="12" t="s">
        <v>69</v>
      </c>
      <c r="C429" s="12" t="str">
        <f t="shared" si="1"/>
        <v>1998Dec</v>
      </c>
      <c r="D429" s="12">
        <v>54.0</v>
      </c>
      <c r="E429" s="12" t="s">
        <v>112</v>
      </c>
      <c r="F429" s="12">
        <v>245124.0</v>
      </c>
      <c r="G429" s="12">
        <v>250598.0</v>
      </c>
      <c r="H429" s="12">
        <v>495722.0</v>
      </c>
      <c r="I429" s="12">
        <v>137368.0</v>
      </c>
    </row>
    <row r="430" ht="15.75" customHeight="1">
      <c r="A430" s="12">
        <v>1998.0</v>
      </c>
      <c r="B430" s="12" t="s">
        <v>69</v>
      </c>
      <c r="C430" s="12" t="str">
        <f t="shared" si="1"/>
        <v>1998Dec</v>
      </c>
      <c r="D430" s="12">
        <v>55.0</v>
      </c>
      <c r="E430" s="12" t="s">
        <v>113</v>
      </c>
      <c r="F430" s="12">
        <v>247084.0</v>
      </c>
      <c r="G430" s="12">
        <v>241108.0</v>
      </c>
      <c r="H430" s="12">
        <v>488192.0</v>
      </c>
      <c r="I430" s="12">
        <v>123112.0</v>
      </c>
    </row>
    <row r="431" ht="15.75" customHeight="1">
      <c r="A431" s="12">
        <v>1998.0</v>
      </c>
      <c r="B431" s="12" t="s">
        <v>69</v>
      </c>
      <c r="C431" s="12" t="str">
        <f t="shared" si="1"/>
        <v>1998Dec</v>
      </c>
      <c r="D431" s="12">
        <v>56.0</v>
      </c>
      <c r="E431" s="12" t="s">
        <v>114</v>
      </c>
      <c r="F431" s="12">
        <v>257747.0</v>
      </c>
      <c r="G431" s="12">
        <v>259984.0</v>
      </c>
      <c r="H431" s="12">
        <v>517731.0</v>
      </c>
      <c r="I431" s="12">
        <v>145213.0</v>
      </c>
    </row>
    <row r="432" ht="15.75" customHeight="1">
      <c r="A432" s="12">
        <v>1998.0</v>
      </c>
      <c r="B432" s="12" t="s">
        <v>69</v>
      </c>
      <c r="C432" s="12" t="str">
        <f t="shared" si="1"/>
        <v>1998Dec</v>
      </c>
      <c r="D432" s="12">
        <v>57.0</v>
      </c>
      <c r="E432" s="12" t="s">
        <v>115</v>
      </c>
      <c r="F432" s="12">
        <v>635654.0</v>
      </c>
      <c r="G432" s="12">
        <v>632915.0</v>
      </c>
      <c r="H432" s="12">
        <v>1268569.0</v>
      </c>
      <c r="I432" s="12">
        <v>355963.0</v>
      </c>
    </row>
    <row r="433" ht="15.75" customHeight="1">
      <c r="A433" s="12">
        <v>1998.0</v>
      </c>
      <c r="B433" s="12" t="s">
        <v>69</v>
      </c>
      <c r="C433" s="12" t="str">
        <f t="shared" si="1"/>
        <v>1998Dec</v>
      </c>
      <c r="D433" s="12">
        <v>58.0</v>
      </c>
      <c r="E433" s="12" t="s">
        <v>116</v>
      </c>
      <c r="F433" s="12">
        <v>120705.0</v>
      </c>
      <c r="G433" s="12">
        <v>112233.0</v>
      </c>
      <c r="H433" s="12">
        <v>232938.0</v>
      </c>
      <c r="I433" s="12">
        <v>60820.0</v>
      </c>
    </row>
    <row r="434" ht="15.75" customHeight="1">
      <c r="A434" s="12">
        <v>1998.0</v>
      </c>
      <c r="B434" s="12" t="s">
        <v>69</v>
      </c>
      <c r="C434" s="12" t="str">
        <f t="shared" si="1"/>
        <v>1998Dec</v>
      </c>
      <c r="D434" s="12">
        <v>60.0</v>
      </c>
      <c r="E434" s="12" t="s">
        <v>117</v>
      </c>
      <c r="F434" s="12">
        <v>561184.0</v>
      </c>
      <c r="G434" s="12">
        <v>576761.0</v>
      </c>
      <c r="H434" s="12">
        <v>1137945.0</v>
      </c>
      <c r="I434" s="12">
        <v>292709.0</v>
      </c>
    </row>
    <row r="435" ht="15.75" customHeight="1">
      <c r="A435" s="12">
        <v>1998.0</v>
      </c>
      <c r="B435" s="12" t="s">
        <v>69</v>
      </c>
      <c r="C435" s="12" t="str">
        <f t="shared" si="1"/>
        <v>1998Dec</v>
      </c>
      <c r="D435" s="12">
        <v>61.0</v>
      </c>
      <c r="E435" s="12" t="s">
        <v>118</v>
      </c>
      <c r="F435" s="12">
        <v>163550.0</v>
      </c>
      <c r="G435" s="12">
        <v>167745.0</v>
      </c>
      <c r="H435" s="12">
        <v>331295.0</v>
      </c>
      <c r="I435" s="12">
        <v>85698.0</v>
      </c>
    </row>
    <row r="436" ht="15.75" customHeight="1">
      <c r="A436" s="12">
        <v>1998.0</v>
      </c>
      <c r="B436" s="12" t="s">
        <v>69</v>
      </c>
      <c r="C436" s="12" t="str">
        <f t="shared" si="1"/>
        <v>1998Dec</v>
      </c>
      <c r="D436" s="12">
        <v>62.0</v>
      </c>
      <c r="E436" s="12" t="s">
        <v>119</v>
      </c>
      <c r="F436" s="12">
        <v>383760.0</v>
      </c>
      <c r="G436" s="12">
        <v>386907.0</v>
      </c>
      <c r="H436" s="12">
        <v>770667.0</v>
      </c>
      <c r="I436" s="12">
        <v>183665.0</v>
      </c>
    </row>
    <row r="437" ht="15.75" customHeight="1">
      <c r="A437" s="12">
        <v>1998.0</v>
      </c>
      <c r="B437" s="12" t="s">
        <v>69</v>
      </c>
      <c r="C437" s="12" t="str">
        <f t="shared" si="1"/>
        <v>1998Dec</v>
      </c>
      <c r="D437" s="12">
        <v>63.0</v>
      </c>
      <c r="E437" s="12" t="s">
        <v>120</v>
      </c>
      <c r="F437" s="12">
        <v>243852.0</v>
      </c>
      <c r="G437" s="12">
        <v>235253.0</v>
      </c>
      <c r="H437" s="12">
        <v>479105.0</v>
      </c>
      <c r="I437" s="12">
        <v>125596.0</v>
      </c>
    </row>
    <row r="438" ht="15.75" customHeight="1">
      <c r="A438" s="12">
        <v>1998.0</v>
      </c>
      <c r="B438" s="12" t="s">
        <v>69</v>
      </c>
      <c r="C438" s="12" t="str">
        <f t="shared" si="1"/>
        <v>1998Dec</v>
      </c>
      <c r="D438" s="12">
        <v>64.0</v>
      </c>
      <c r="E438" s="12" t="s">
        <v>121</v>
      </c>
      <c r="F438" s="12">
        <v>308457.0</v>
      </c>
      <c r="G438" s="12">
        <v>321835.0</v>
      </c>
      <c r="H438" s="12">
        <v>630292.0</v>
      </c>
      <c r="I438" s="12">
        <v>159211.0</v>
      </c>
    </row>
    <row r="439" ht="15.75" customHeight="1">
      <c r="A439" s="12">
        <v>1998.0</v>
      </c>
      <c r="B439" s="12" t="s">
        <v>69</v>
      </c>
      <c r="C439" s="12" t="str">
        <f t="shared" si="1"/>
        <v>1998Dec</v>
      </c>
      <c r="D439" s="12">
        <v>65.0</v>
      </c>
      <c r="E439" s="12" t="s">
        <v>122</v>
      </c>
      <c r="F439" s="12">
        <v>431883.0</v>
      </c>
      <c r="G439" s="12">
        <v>436801.0</v>
      </c>
      <c r="H439" s="12">
        <v>868684.0</v>
      </c>
      <c r="I439" s="12">
        <v>227398.0</v>
      </c>
    </row>
    <row r="440" ht="15.75" customHeight="1">
      <c r="A440" s="12">
        <v>1998.0</v>
      </c>
      <c r="B440" s="12" t="s">
        <v>69</v>
      </c>
      <c r="C440" s="12" t="str">
        <f t="shared" si="1"/>
        <v>1998Dec</v>
      </c>
      <c r="D440" s="12">
        <v>66.0</v>
      </c>
      <c r="E440" s="12" t="s">
        <v>123</v>
      </c>
      <c r="F440" s="12">
        <v>296748.0</v>
      </c>
      <c r="G440" s="12">
        <v>307291.0</v>
      </c>
      <c r="H440" s="12">
        <v>604039.0</v>
      </c>
      <c r="I440" s="12">
        <v>141007.0</v>
      </c>
    </row>
    <row r="441" ht="15.75" customHeight="1">
      <c r="A441" s="12">
        <v>1998.0</v>
      </c>
      <c r="B441" s="12" t="s">
        <v>69</v>
      </c>
      <c r="C441" s="12" t="str">
        <f t="shared" si="1"/>
        <v>1998Dec</v>
      </c>
      <c r="D441" s="12">
        <v>67.0</v>
      </c>
      <c r="E441" s="12" t="s">
        <v>124</v>
      </c>
      <c r="F441" s="12">
        <v>527196.0</v>
      </c>
      <c r="G441" s="12">
        <v>522320.0</v>
      </c>
      <c r="H441" s="12">
        <v>1049516.0</v>
      </c>
      <c r="I441" s="12">
        <v>244839.0</v>
      </c>
    </row>
    <row r="442" ht="15.75" customHeight="1">
      <c r="A442" s="12">
        <v>1998.0</v>
      </c>
      <c r="B442" s="12" t="s">
        <v>69</v>
      </c>
      <c r="C442" s="12" t="str">
        <f t="shared" si="1"/>
        <v>1998Dec</v>
      </c>
      <c r="D442" s="12">
        <v>70.0</v>
      </c>
      <c r="E442" s="12" t="s">
        <v>125</v>
      </c>
      <c r="F442" s="12">
        <v>403760.0</v>
      </c>
      <c r="G442" s="12">
        <v>415600.0</v>
      </c>
      <c r="H442" s="12">
        <v>819360.0</v>
      </c>
      <c r="I442" s="12">
        <v>197887.0</v>
      </c>
    </row>
    <row r="443" ht="15.75" customHeight="1">
      <c r="A443" s="12">
        <v>1998.0</v>
      </c>
      <c r="B443" s="12" t="s">
        <v>69</v>
      </c>
      <c r="C443" s="12" t="str">
        <f t="shared" si="1"/>
        <v>1998Dec</v>
      </c>
      <c r="D443" s="12">
        <v>71.0</v>
      </c>
      <c r="E443" s="12" t="s">
        <v>126</v>
      </c>
      <c r="F443" s="12">
        <v>393481.0</v>
      </c>
      <c r="G443" s="12">
        <v>381717.0</v>
      </c>
      <c r="H443" s="12">
        <v>775198.0</v>
      </c>
      <c r="I443" s="12">
        <v>211830.0</v>
      </c>
    </row>
    <row r="444" ht="15.75" customHeight="1">
      <c r="A444" s="12">
        <v>1998.0</v>
      </c>
      <c r="B444" s="12" t="s">
        <v>69</v>
      </c>
      <c r="C444" s="12" t="str">
        <f t="shared" si="1"/>
        <v>1998Dec</v>
      </c>
      <c r="D444" s="12">
        <v>72.0</v>
      </c>
      <c r="E444" s="12" t="s">
        <v>127</v>
      </c>
      <c r="F444" s="12">
        <v>419571.0</v>
      </c>
      <c r="G444" s="12">
        <v>439179.0</v>
      </c>
      <c r="H444" s="12">
        <v>858750.0</v>
      </c>
      <c r="I444" s="12">
        <v>202104.0</v>
      </c>
    </row>
    <row r="445" ht="15.75" customHeight="1">
      <c r="A445" s="12">
        <v>1998.0</v>
      </c>
      <c r="B445" s="12" t="s">
        <v>69</v>
      </c>
      <c r="C445" s="12" t="str">
        <f t="shared" si="1"/>
        <v>1998Dec</v>
      </c>
      <c r="D445" s="12">
        <v>73.0</v>
      </c>
      <c r="E445" s="12" t="s">
        <v>128</v>
      </c>
      <c r="F445" s="12">
        <v>374405.0</v>
      </c>
      <c r="G445" s="12">
        <v>391020.0</v>
      </c>
      <c r="H445" s="12">
        <v>765425.0</v>
      </c>
      <c r="I445" s="12">
        <v>213589.0</v>
      </c>
    </row>
    <row r="446" ht="15.75" customHeight="1">
      <c r="A446" s="12">
        <v>1998.0</v>
      </c>
      <c r="B446" s="12" t="s">
        <v>69</v>
      </c>
      <c r="C446" s="12" t="str">
        <f t="shared" si="1"/>
        <v>1998Dec</v>
      </c>
      <c r="D446" s="12">
        <v>74.0</v>
      </c>
      <c r="E446" s="12" t="s">
        <v>129</v>
      </c>
      <c r="F446" s="12">
        <v>205217.0</v>
      </c>
      <c r="G446" s="12">
        <v>211176.0</v>
      </c>
      <c r="H446" s="12">
        <v>416393.0</v>
      </c>
      <c r="I446" s="12">
        <v>152944.0</v>
      </c>
    </row>
    <row r="447" ht="15.75" customHeight="1">
      <c r="A447" s="12">
        <v>1998.0</v>
      </c>
      <c r="B447" s="12" t="s">
        <v>69</v>
      </c>
      <c r="C447" s="12" t="str">
        <f t="shared" si="1"/>
        <v>1998Dec</v>
      </c>
      <c r="D447" s="12">
        <v>75.0</v>
      </c>
      <c r="E447" s="12" t="s">
        <v>130</v>
      </c>
      <c r="F447" s="12">
        <v>101719.0</v>
      </c>
      <c r="G447" s="12">
        <v>106689.0</v>
      </c>
      <c r="H447" s="12">
        <v>208408.0</v>
      </c>
      <c r="I447" s="12">
        <v>45606.0</v>
      </c>
    </row>
    <row r="448" ht="15.75" customHeight="1">
      <c r="A448" s="12">
        <v>1998.0</v>
      </c>
      <c r="B448" s="12" t="s">
        <v>69</v>
      </c>
      <c r="C448" s="12" t="str">
        <f t="shared" si="1"/>
        <v>1998Dec</v>
      </c>
      <c r="D448" s="12">
        <v>76.0</v>
      </c>
      <c r="E448" s="12" t="s">
        <v>131</v>
      </c>
      <c r="F448" s="12">
        <v>223365.0</v>
      </c>
      <c r="G448" s="12">
        <v>233162.0</v>
      </c>
      <c r="H448" s="12">
        <v>456527.0</v>
      </c>
      <c r="I448" s="12">
        <v>127178.0</v>
      </c>
    </row>
    <row r="449" ht="15.75" customHeight="1">
      <c r="A449" s="12">
        <v>1998.0</v>
      </c>
      <c r="B449" s="12" t="s">
        <v>69</v>
      </c>
      <c r="C449" s="12" t="str">
        <f t="shared" si="1"/>
        <v>1998Dec</v>
      </c>
      <c r="D449" s="12">
        <v>77.0</v>
      </c>
      <c r="E449" s="12" t="s">
        <v>132</v>
      </c>
      <c r="F449" s="12">
        <v>240902.0</v>
      </c>
      <c r="G449" s="12">
        <v>232433.0</v>
      </c>
      <c r="H449" s="12">
        <v>473335.0</v>
      </c>
      <c r="I449" s="12">
        <v>136576.0</v>
      </c>
    </row>
    <row r="450" ht="15.75" customHeight="1">
      <c r="A450" s="12">
        <v>1998.0</v>
      </c>
      <c r="B450" s="12" t="s">
        <v>69</v>
      </c>
      <c r="C450" s="12" t="str">
        <f t="shared" si="1"/>
        <v>1998Dec</v>
      </c>
      <c r="D450" s="12">
        <v>80.0</v>
      </c>
      <c r="E450" s="12" t="s">
        <v>133</v>
      </c>
      <c r="F450" s="12">
        <v>758067.0</v>
      </c>
      <c r="G450" s="12">
        <v>762990.0</v>
      </c>
      <c r="H450" s="12">
        <v>1521057.0</v>
      </c>
      <c r="I450" s="12">
        <v>351943.0</v>
      </c>
    </row>
    <row r="451" ht="15.75" customHeight="1">
      <c r="A451" s="12">
        <v>1998.0</v>
      </c>
      <c r="B451" s="12" t="s">
        <v>69</v>
      </c>
      <c r="C451" s="12" t="str">
        <f t="shared" si="1"/>
        <v>1998Dec</v>
      </c>
      <c r="D451" s="12">
        <v>81.0</v>
      </c>
      <c r="E451" s="12" t="s">
        <v>134</v>
      </c>
      <c r="F451" s="12">
        <v>177985.0</v>
      </c>
      <c r="G451" s="12">
        <v>173563.0</v>
      </c>
      <c r="H451" s="12">
        <v>351548.0</v>
      </c>
      <c r="I451" s="12">
        <v>81092.0</v>
      </c>
    </row>
    <row r="452" ht="15.75" customHeight="1">
      <c r="A452" s="12">
        <v>1998.0</v>
      </c>
      <c r="B452" s="12" t="s">
        <v>69</v>
      </c>
      <c r="C452" s="12" t="str">
        <f t="shared" si="1"/>
        <v>1998Dec</v>
      </c>
      <c r="D452" s="12">
        <v>82.0</v>
      </c>
      <c r="E452" s="12" t="s">
        <v>135</v>
      </c>
      <c r="F452" s="12">
        <v>117345.0</v>
      </c>
      <c r="G452" s="12">
        <v>114304.0</v>
      </c>
      <c r="H452" s="12">
        <v>231649.0</v>
      </c>
      <c r="I452" s="12">
        <v>60089.0</v>
      </c>
    </row>
    <row r="453" ht="15.75" customHeight="1">
      <c r="A453" s="12">
        <v>1998.0</v>
      </c>
      <c r="B453" s="12" t="s">
        <v>69</v>
      </c>
      <c r="C453" s="12" t="str">
        <f t="shared" si="1"/>
        <v>1998Dec</v>
      </c>
      <c r="D453" s="12">
        <v>83.0</v>
      </c>
      <c r="E453" s="12" t="s">
        <v>136</v>
      </c>
      <c r="F453" s="12">
        <v>114118.0</v>
      </c>
      <c r="G453" s="12">
        <v>117088.0</v>
      </c>
      <c r="H453" s="12">
        <v>231206.0</v>
      </c>
      <c r="I453" s="12">
        <v>81276.0</v>
      </c>
    </row>
    <row r="454" ht="15.75" customHeight="1">
      <c r="A454" s="12">
        <v>1998.0</v>
      </c>
      <c r="B454" s="12" t="s">
        <v>69</v>
      </c>
      <c r="C454" s="12" t="str">
        <f t="shared" si="1"/>
        <v>1998Dec</v>
      </c>
      <c r="D454" s="12">
        <v>84.0</v>
      </c>
      <c r="E454" s="12" t="s">
        <v>137</v>
      </c>
      <c r="F454" s="12">
        <v>438951.0</v>
      </c>
      <c r="G454" s="12">
        <v>437456.0</v>
      </c>
      <c r="H454" s="12">
        <v>876407.0</v>
      </c>
      <c r="I454" s="12">
        <v>238452.0</v>
      </c>
    </row>
    <row r="455" ht="15.75" customHeight="1">
      <c r="A455" s="12">
        <v>1998.0</v>
      </c>
      <c r="B455" s="12" t="s">
        <v>69</v>
      </c>
      <c r="C455" s="12" t="str">
        <f t="shared" si="1"/>
        <v>1998Dec</v>
      </c>
      <c r="D455" s="12">
        <v>85.0</v>
      </c>
      <c r="E455" s="12" t="s">
        <v>138</v>
      </c>
      <c r="F455" s="12">
        <v>80184.0</v>
      </c>
      <c r="G455" s="12">
        <v>75020.0</v>
      </c>
      <c r="H455" s="12">
        <v>155204.0</v>
      </c>
      <c r="I455" s="12">
        <v>46724.0</v>
      </c>
    </row>
    <row r="456" ht="15.75" customHeight="1">
      <c r="A456" s="12">
        <v>1998.0</v>
      </c>
      <c r="B456" s="12" t="s">
        <v>69</v>
      </c>
      <c r="C456" s="12" t="str">
        <f t="shared" si="1"/>
        <v>1998Dec</v>
      </c>
      <c r="D456" s="12">
        <v>86.0</v>
      </c>
      <c r="E456" s="12" t="s">
        <v>139</v>
      </c>
      <c r="F456" s="12">
        <v>228918.0</v>
      </c>
      <c r="G456" s="12">
        <v>225252.0</v>
      </c>
      <c r="H456" s="12">
        <v>454170.0</v>
      </c>
      <c r="I456" s="12">
        <v>131420.0</v>
      </c>
    </row>
    <row r="457" ht="15.75" customHeight="1">
      <c r="A457" s="12">
        <v>1998.0</v>
      </c>
      <c r="B457" s="12" t="s">
        <v>69</v>
      </c>
      <c r="C457" s="12" t="str">
        <f t="shared" si="1"/>
        <v>1998Dec</v>
      </c>
      <c r="D457" s="12">
        <v>90.0</v>
      </c>
      <c r="E457" s="12" t="s">
        <v>140</v>
      </c>
      <c r="F457" s="12">
        <v>598968.0</v>
      </c>
      <c r="G457" s="12">
        <v>611953.0</v>
      </c>
      <c r="H457" s="12">
        <v>1210921.0</v>
      </c>
      <c r="I457" s="12">
        <v>299590.0</v>
      </c>
    </row>
    <row r="458" ht="15.75" customHeight="1">
      <c r="A458" s="12">
        <v>1998.0</v>
      </c>
      <c r="B458" s="12" t="s">
        <v>69</v>
      </c>
      <c r="C458" s="12" t="str">
        <f t="shared" si="1"/>
        <v>1998Dec</v>
      </c>
      <c r="D458" s="12">
        <v>91.0</v>
      </c>
      <c r="E458" s="12" t="s">
        <v>141</v>
      </c>
      <c r="F458" s="12">
        <v>129136.0</v>
      </c>
      <c r="G458" s="12">
        <v>127664.0</v>
      </c>
      <c r="H458" s="12">
        <v>256800.0</v>
      </c>
      <c r="I458" s="12">
        <v>58444.0</v>
      </c>
    </row>
    <row r="459" ht="15.75" customHeight="1">
      <c r="A459" s="12">
        <v>1998.0</v>
      </c>
      <c r="B459" s="12" t="s">
        <v>69</v>
      </c>
      <c r="C459" s="12" t="str">
        <f t="shared" si="1"/>
        <v>1998Dec</v>
      </c>
      <c r="D459" s="12">
        <v>92.0</v>
      </c>
      <c r="E459" s="12" t="s">
        <v>142</v>
      </c>
      <c r="F459" s="12">
        <v>290546.0</v>
      </c>
      <c r="G459" s="12">
        <v>293608.0</v>
      </c>
      <c r="H459" s="12">
        <v>584154.0</v>
      </c>
      <c r="I459" s="12">
        <v>135641.0</v>
      </c>
    </row>
    <row r="460" ht="15.75" customHeight="1">
      <c r="A460" s="12">
        <v>1998.0</v>
      </c>
      <c r="B460" s="12" t="s">
        <v>69</v>
      </c>
      <c r="C460" s="12" t="str">
        <f t="shared" si="1"/>
        <v>1998Dec</v>
      </c>
      <c r="D460" s="12">
        <v>93.0</v>
      </c>
      <c r="E460" s="12" t="s">
        <v>143</v>
      </c>
      <c r="F460" s="12">
        <v>247723.0</v>
      </c>
      <c r="G460" s="12">
        <v>254986.0</v>
      </c>
      <c r="H460" s="12">
        <v>502709.0</v>
      </c>
      <c r="I460" s="12">
        <v>120903.0</v>
      </c>
    </row>
    <row r="461" ht="15.75" customHeight="1">
      <c r="A461" s="12">
        <v>1998.0</v>
      </c>
      <c r="B461" s="12" t="s">
        <v>69</v>
      </c>
      <c r="C461" s="12" t="str">
        <f t="shared" si="1"/>
        <v>1998Dec</v>
      </c>
      <c r="D461" s="12">
        <v>94.0</v>
      </c>
      <c r="E461" s="12" t="s">
        <v>144</v>
      </c>
      <c r="F461" s="12">
        <v>295398.0</v>
      </c>
      <c r="G461" s="12">
        <v>303821.0</v>
      </c>
      <c r="H461" s="12">
        <v>599219.0</v>
      </c>
      <c r="I461" s="12">
        <v>118787.0</v>
      </c>
    </row>
    <row r="462" ht="15.75" customHeight="1">
      <c r="A462" s="12">
        <v>1998.0</v>
      </c>
      <c r="B462" s="12" t="s">
        <v>69</v>
      </c>
      <c r="C462" s="12" t="str">
        <f t="shared" si="1"/>
        <v>1998Dec</v>
      </c>
      <c r="D462" s="12">
        <v>95.0</v>
      </c>
      <c r="E462" s="12" t="s">
        <v>145</v>
      </c>
      <c r="F462" s="12">
        <v>216164.0</v>
      </c>
      <c r="G462" s="12">
        <v>213337.0</v>
      </c>
      <c r="H462" s="12">
        <v>429501.0</v>
      </c>
      <c r="I462" s="12">
        <v>96681.0</v>
      </c>
    </row>
    <row r="463" ht="15.75" customHeight="1">
      <c r="A463" s="12">
        <v>1998.0</v>
      </c>
      <c r="B463" s="12" t="s">
        <v>69</v>
      </c>
      <c r="C463" s="12" t="str">
        <f t="shared" si="1"/>
        <v>1998Dec</v>
      </c>
      <c r="D463" s="12">
        <v>96.0</v>
      </c>
      <c r="E463" s="12" t="s">
        <v>146</v>
      </c>
      <c r="F463" s="12">
        <v>330494.0</v>
      </c>
      <c r="G463" s="12">
        <v>331740.0</v>
      </c>
      <c r="H463" s="12">
        <v>662234.0</v>
      </c>
      <c r="I463" s="12">
        <v>132514.0</v>
      </c>
    </row>
    <row r="464" ht="15.75" customHeight="1">
      <c r="A464" s="12">
        <v>1999.0</v>
      </c>
      <c r="B464" s="12" t="s">
        <v>69</v>
      </c>
      <c r="C464" s="12" t="str">
        <f t="shared" si="1"/>
        <v>1999Dec</v>
      </c>
      <c r="D464" s="12">
        <v>0.0</v>
      </c>
      <c r="E464" s="12" t="s">
        <v>70</v>
      </c>
      <c r="F464" s="12">
        <v>3.0650172E7</v>
      </c>
      <c r="G464" s="12">
        <v>3.1011529E7</v>
      </c>
      <c r="H464" s="12">
        <v>6.1661701E7</v>
      </c>
      <c r="I464" s="12">
        <v>1.624889E7</v>
      </c>
    </row>
    <row r="465" ht="15.75" customHeight="1">
      <c r="A465" s="12">
        <v>1999.0</v>
      </c>
      <c r="B465" s="12" t="s">
        <v>69</v>
      </c>
      <c r="C465" s="12" t="str">
        <f t="shared" si="1"/>
        <v>1999Dec</v>
      </c>
      <c r="D465" s="12">
        <v>10.0</v>
      </c>
      <c r="E465" s="12" t="s">
        <v>71</v>
      </c>
      <c r="F465" s="12">
        <v>2759879.0</v>
      </c>
      <c r="G465" s="12">
        <v>2902620.0</v>
      </c>
      <c r="H465" s="12">
        <v>5662499.0</v>
      </c>
      <c r="I465" s="12">
        <v>1876577.0</v>
      </c>
    </row>
    <row r="466" ht="15.75" customHeight="1">
      <c r="A466" s="12">
        <v>1999.0</v>
      </c>
      <c r="B466" s="12" t="s">
        <v>69</v>
      </c>
      <c r="C466" s="12" t="str">
        <f t="shared" si="1"/>
        <v>1999Dec</v>
      </c>
      <c r="D466" s="12">
        <v>11.0</v>
      </c>
      <c r="E466" s="12" t="s">
        <v>72</v>
      </c>
      <c r="F466" s="12">
        <v>477565.0</v>
      </c>
      <c r="G466" s="12">
        <v>499823.0</v>
      </c>
      <c r="H466" s="12">
        <v>977388.0</v>
      </c>
      <c r="I466" s="12">
        <v>359078.0</v>
      </c>
    </row>
    <row r="467" ht="15.75" customHeight="1">
      <c r="A467" s="12">
        <v>1999.0</v>
      </c>
      <c r="B467" s="12" t="s">
        <v>69</v>
      </c>
      <c r="C467" s="12" t="str">
        <f t="shared" si="1"/>
        <v>1999Dec</v>
      </c>
      <c r="D467" s="12">
        <v>12.0</v>
      </c>
      <c r="E467" s="12" t="s">
        <v>73</v>
      </c>
      <c r="F467" s="12">
        <v>404169.0</v>
      </c>
      <c r="G467" s="12">
        <v>434860.0</v>
      </c>
      <c r="H467" s="12">
        <v>839029.0</v>
      </c>
      <c r="I467" s="12">
        <v>359035.0</v>
      </c>
    </row>
    <row r="468" ht="15.75" customHeight="1">
      <c r="A468" s="12">
        <v>1999.0</v>
      </c>
      <c r="B468" s="12" t="s">
        <v>69</v>
      </c>
      <c r="C468" s="12" t="str">
        <f t="shared" si="1"/>
        <v>1999Dec</v>
      </c>
      <c r="D468" s="12">
        <v>13.0</v>
      </c>
      <c r="E468" s="12" t="s">
        <v>74</v>
      </c>
      <c r="F468" s="12">
        <v>310033.0</v>
      </c>
      <c r="G468" s="12">
        <v>323961.0</v>
      </c>
      <c r="H468" s="12">
        <v>633994.0</v>
      </c>
      <c r="I468" s="12">
        <v>276628.0</v>
      </c>
    </row>
    <row r="469" ht="15.75" customHeight="1">
      <c r="A469" s="12">
        <v>1999.0</v>
      </c>
      <c r="B469" s="12" t="s">
        <v>69</v>
      </c>
      <c r="C469" s="12" t="str">
        <f t="shared" si="1"/>
        <v>1999Dec</v>
      </c>
      <c r="D469" s="12">
        <v>14.0</v>
      </c>
      <c r="E469" s="12" t="s">
        <v>75</v>
      </c>
      <c r="F469" s="12">
        <v>356328.0</v>
      </c>
      <c r="G469" s="12">
        <v>374063.0</v>
      </c>
      <c r="H469" s="12">
        <v>730391.0</v>
      </c>
      <c r="I469" s="12">
        <v>195117.0</v>
      </c>
    </row>
    <row r="470" ht="15.75" customHeight="1">
      <c r="A470" s="12">
        <v>1999.0</v>
      </c>
      <c r="B470" s="12" t="s">
        <v>69</v>
      </c>
      <c r="C470" s="12" t="str">
        <f t="shared" si="1"/>
        <v>1999Dec</v>
      </c>
      <c r="D470" s="12">
        <v>15.0</v>
      </c>
      <c r="E470" s="12" t="s">
        <v>76</v>
      </c>
      <c r="F470" s="12">
        <v>140250.0</v>
      </c>
      <c r="G470" s="12">
        <v>149277.0</v>
      </c>
      <c r="H470" s="12">
        <v>289527.0</v>
      </c>
      <c r="I470" s="12">
        <v>70788.0</v>
      </c>
    </row>
    <row r="471" ht="15.75" customHeight="1">
      <c r="A471" s="12">
        <v>1999.0</v>
      </c>
      <c r="B471" s="12" t="s">
        <v>69</v>
      </c>
      <c r="C471" s="12" t="str">
        <f t="shared" si="1"/>
        <v>1999Dec</v>
      </c>
      <c r="D471" s="12">
        <v>16.0</v>
      </c>
      <c r="E471" s="12" t="s">
        <v>77</v>
      </c>
      <c r="F471" s="12">
        <v>386296.0</v>
      </c>
      <c r="G471" s="12">
        <v>374558.0</v>
      </c>
      <c r="H471" s="12">
        <v>760854.0</v>
      </c>
      <c r="I471" s="12">
        <v>206674.0</v>
      </c>
    </row>
    <row r="472" ht="15.75" customHeight="1">
      <c r="A472" s="12">
        <v>1999.0</v>
      </c>
      <c r="B472" s="12" t="s">
        <v>69</v>
      </c>
      <c r="C472" s="12" t="str">
        <f t="shared" si="1"/>
        <v>1999Dec</v>
      </c>
      <c r="D472" s="12">
        <v>17.0</v>
      </c>
      <c r="E472" s="12" t="s">
        <v>78</v>
      </c>
      <c r="F472" s="12">
        <v>108364.0</v>
      </c>
      <c r="G472" s="12">
        <v>115739.0</v>
      </c>
      <c r="H472" s="12">
        <v>224103.0</v>
      </c>
      <c r="I472" s="12">
        <v>57087.0</v>
      </c>
    </row>
    <row r="473" ht="15.75" customHeight="1">
      <c r="A473" s="12">
        <v>1999.0</v>
      </c>
      <c r="B473" s="12" t="s">
        <v>69</v>
      </c>
      <c r="C473" s="12" t="str">
        <f t="shared" si="1"/>
        <v>1999Dec</v>
      </c>
      <c r="D473" s="12">
        <v>18.0</v>
      </c>
      <c r="E473" s="12" t="s">
        <v>79</v>
      </c>
      <c r="F473" s="12">
        <v>170850.0</v>
      </c>
      <c r="G473" s="12">
        <v>180768.0</v>
      </c>
      <c r="H473" s="12">
        <v>351618.0</v>
      </c>
      <c r="I473" s="12">
        <v>91586.0</v>
      </c>
    </row>
    <row r="474" ht="15.75" customHeight="1">
      <c r="A474" s="12">
        <v>1999.0</v>
      </c>
      <c r="B474" s="12" t="s">
        <v>69</v>
      </c>
      <c r="C474" s="12" t="str">
        <f t="shared" si="1"/>
        <v>1999Dec</v>
      </c>
      <c r="D474" s="12">
        <v>19.0</v>
      </c>
      <c r="E474" s="12" t="s">
        <v>80</v>
      </c>
      <c r="F474" s="12">
        <v>304225.0</v>
      </c>
      <c r="G474" s="12">
        <v>302817.0</v>
      </c>
      <c r="H474" s="12">
        <v>607042.0</v>
      </c>
      <c r="I474" s="12">
        <v>166134.0</v>
      </c>
    </row>
    <row r="475" ht="15.75" customHeight="1">
      <c r="A475" s="12">
        <v>1999.0</v>
      </c>
      <c r="B475" s="12" t="s">
        <v>69</v>
      </c>
      <c r="C475" s="12" t="str">
        <f t="shared" si="1"/>
        <v>1999Dec</v>
      </c>
      <c r="D475" s="12">
        <v>20.0</v>
      </c>
      <c r="E475" s="12" t="s">
        <v>81</v>
      </c>
      <c r="F475" s="12">
        <v>533981.0</v>
      </c>
      <c r="G475" s="12">
        <v>525775.0</v>
      </c>
      <c r="H475" s="12">
        <v>1059756.0</v>
      </c>
      <c r="I475" s="12">
        <v>415974.0</v>
      </c>
    </row>
    <row r="476" ht="15.75" customHeight="1">
      <c r="A476" s="12">
        <v>1999.0</v>
      </c>
      <c r="B476" s="12" t="s">
        <v>69</v>
      </c>
      <c r="C476" s="12" t="str">
        <f t="shared" si="1"/>
        <v>1999Dec</v>
      </c>
      <c r="D476" s="12">
        <v>21.0</v>
      </c>
      <c r="E476" s="12" t="s">
        <v>82</v>
      </c>
      <c r="F476" s="12">
        <v>258101.0</v>
      </c>
      <c r="G476" s="12">
        <v>255883.0</v>
      </c>
      <c r="H476" s="12">
        <v>513984.0</v>
      </c>
      <c r="I476" s="12">
        <v>185408.0</v>
      </c>
    </row>
    <row r="477" ht="15.75" customHeight="1">
      <c r="A477" s="12">
        <v>1999.0</v>
      </c>
      <c r="B477" s="12" t="s">
        <v>69</v>
      </c>
      <c r="C477" s="12" t="str">
        <f t="shared" si="1"/>
        <v>1999Dec</v>
      </c>
      <c r="D477" s="12">
        <v>22.0</v>
      </c>
      <c r="E477" s="12" t="s">
        <v>83</v>
      </c>
      <c r="F477" s="12">
        <v>245002.0</v>
      </c>
      <c r="G477" s="12">
        <v>245037.0</v>
      </c>
      <c r="H477" s="12">
        <v>490039.0</v>
      </c>
      <c r="I477" s="12">
        <v>146732.0</v>
      </c>
    </row>
    <row r="478" ht="15.75" customHeight="1">
      <c r="A478" s="12">
        <v>1999.0</v>
      </c>
      <c r="B478" s="12" t="s">
        <v>69</v>
      </c>
      <c r="C478" s="12" t="str">
        <f t="shared" si="1"/>
        <v>1999Dec</v>
      </c>
      <c r="D478" s="12">
        <v>23.0</v>
      </c>
      <c r="E478" s="12" t="s">
        <v>84</v>
      </c>
      <c r="F478" s="12">
        <v>113474.0</v>
      </c>
      <c r="G478" s="12">
        <v>110582.0</v>
      </c>
      <c r="H478" s="12">
        <v>224056.0</v>
      </c>
      <c r="I478" s="12">
        <v>69088.0</v>
      </c>
    </row>
    <row r="479" ht="15.75" customHeight="1">
      <c r="A479" s="12">
        <v>1999.0</v>
      </c>
      <c r="B479" s="12" t="s">
        <v>69</v>
      </c>
      <c r="C479" s="12" t="str">
        <f t="shared" si="1"/>
        <v>1999Dec</v>
      </c>
      <c r="D479" s="12">
        <v>24.0</v>
      </c>
      <c r="E479" s="12" t="s">
        <v>85</v>
      </c>
      <c r="F479" s="12">
        <v>315749.0</v>
      </c>
      <c r="G479" s="12">
        <v>321916.0</v>
      </c>
      <c r="H479" s="12">
        <v>637665.0</v>
      </c>
      <c r="I479" s="12">
        <v>173359.0</v>
      </c>
    </row>
    <row r="480" ht="15.75" customHeight="1">
      <c r="A480" s="12">
        <v>1999.0</v>
      </c>
      <c r="B480" s="12" t="s">
        <v>69</v>
      </c>
      <c r="C480" s="12" t="str">
        <f t="shared" si="1"/>
        <v>1999Dec</v>
      </c>
      <c r="D480" s="12">
        <v>25.0</v>
      </c>
      <c r="E480" s="12" t="s">
        <v>86</v>
      </c>
      <c r="F480" s="12">
        <v>221347.0</v>
      </c>
      <c r="G480" s="12">
        <v>219815.0</v>
      </c>
      <c r="H480" s="12">
        <v>441162.0</v>
      </c>
      <c r="I480" s="12">
        <v>117627.0</v>
      </c>
    </row>
    <row r="481" ht="15.75" customHeight="1">
      <c r="A481" s="12">
        <v>1999.0</v>
      </c>
      <c r="B481" s="12" t="s">
        <v>69</v>
      </c>
      <c r="C481" s="12" t="str">
        <f t="shared" si="1"/>
        <v>1999Dec</v>
      </c>
      <c r="D481" s="12">
        <v>26.0</v>
      </c>
      <c r="E481" s="12" t="s">
        <v>87</v>
      </c>
      <c r="F481" s="12">
        <v>120110.0</v>
      </c>
      <c r="G481" s="12">
        <v>123125.0</v>
      </c>
      <c r="H481" s="12">
        <v>243235.0</v>
      </c>
      <c r="I481" s="12">
        <v>62234.0</v>
      </c>
    </row>
    <row r="482" ht="15.75" customHeight="1">
      <c r="A482" s="12">
        <v>1999.0</v>
      </c>
      <c r="B482" s="12" t="s">
        <v>69</v>
      </c>
      <c r="C482" s="12" t="str">
        <f t="shared" si="1"/>
        <v>1999Dec</v>
      </c>
      <c r="D482" s="12">
        <v>27.0</v>
      </c>
      <c r="E482" s="12" t="s">
        <v>88</v>
      </c>
      <c r="F482" s="12">
        <v>267963.0</v>
      </c>
      <c r="G482" s="12">
        <v>263186.0</v>
      </c>
      <c r="H482" s="12">
        <v>531149.0</v>
      </c>
      <c r="I482" s="12">
        <v>138643.0</v>
      </c>
    </row>
    <row r="483" ht="15.75" customHeight="1">
      <c r="A483" s="12">
        <v>1999.0</v>
      </c>
      <c r="B483" s="12" t="s">
        <v>69</v>
      </c>
      <c r="C483" s="12" t="str">
        <f t="shared" si="1"/>
        <v>1999Dec</v>
      </c>
      <c r="D483" s="12">
        <v>30.0</v>
      </c>
      <c r="E483" s="12" t="s">
        <v>89</v>
      </c>
      <c r="F483" s="12">
        <v>1261626.0</v>
      </c>
      <c r="G483" s="12">
        <v>1279036.0</v>
      </c>
      <c r="H483" s="12">
        <v>2540662.0</v>
      </c>
      <c r="I483" s="12">
        <v>605004.0</v>
      </c>
    </row>
    <row r="484" ht="15.75" customHeight="1">
      <c r="A484" s="12">
        <v>1999.0</v>
      </c>
      <c r="B484" s="12" t="s">
        <v>69</v>
      </c>
      <c r="C484" s="12" t="str">
        <f t="shared" si="1"/>
        <v>1999Dec</v>
      </c>
      <c r="D484" s="12">
        <v>31.0</v>
      </c>
      <c r="E484" s="12" t="s">
        <v>90</v>
      </c>
      <c r="F484" s="12">
        <v>759480.0</v>
      </c>
      <c r="G484" s="12">
        <v>760939.0</v>
      </c>
      <c r="H484" s="12">
        <v>1520419.0</v>
      </c>
      <c r="I484" s="12">
        <v>311779.0</v>
      </c>
    </row>
    <row r="485" ht="15.75" customHeight="1">
      <c r="A485" s="12">
        <v>1999.0</v>
      </c>
      <c r="B485" s="12" t="s">
        <v>69</v>
      </c>
      <c r="C485" s="12" t="str">
        <f t="shared" si="1"/>
        <v>1999Dec</v>
      </c>
      <c r="D485" s="12">
        <v>32.0</v>
      </c>
      <c r="E485" s="12" t="s">
        <v>91</v>
      </c>
      <c r="F485" s="12">
        <v>690262.0</v>
      </c>
      <c r="G485" s="12">
        <v>690951.0</v>
      </c>
      <c r="H485" s="12">
        <v>1381213.0</v>
      </c>
      <c r="I485" s="12">
        <v>278250.0</v>
      </c>
    </row>
    <row r="486" ht="15.75" customHeight="1">
      <c r="A486" s="12">
        <v>1999.0</v>
      </c>
      <c r="B486" s="12" t="s">
        <v>69</v>
      </c>
      <c r="C486" s="12" t="str">
        <f t="shared" si="1"/>
        <v>1999Dec</v>
      </c>
      <c r="D486" s="12">
        <v>33.0</v>
      </c>
      <c r="E486" s="12" t="s">
        <v>92</v>
      </c>
      <c r="F486" s="12">
        <v>722211.0</v>
      </c>
      <c r="G486" s="12">
        <v>723145.0</v>
      </c>
      <c r="H486" s="12">
        <v>1445356.0</v>
      </c>
      <c r="I486" s="12">
        <v>281267.0</v>
      </c>
    </row>
    <row r="487" ht="15.75" customHeight="1">
      <c r="A487" s="12">
        <v>1999.0</v>
      </c>
      <c r="B487" s="12" t="s">
        <v>69</v>
      </c>
      <c r="C487" s="12" t="str">
        <f t="shared" si="1"/>
        <v>1999Dec</v>
      </c>
      <c r="D487" s="12">
        <v>34.0</v>
      </c>
      <c r="E487" s="12" t="s">
        <v>93</v>
      </c>
      <c r="F487" s="12">
        <v>882178.0</v>
      </c>
      <c r="G487" s="12">
        <v>877370.0</v>
      </c>
      <c r="H487" s="12">
        <v>1759548.0</v>
      </c>
      <c r="I487" s="12">
        <v>362853.0</v>
      </c>
    </row>
    <row r="488" ht="15.75" customHeight="1">
      <c r="A488" s="12">
        <v>1999.0</v>
      </c>
      <c r="B488" s="12" t="s">
        <v>69</v>
      </c>
      <c r="C488" s="12" t="str">
        <f t="shared" si="1"/>
        <v>1999Dec</v>
      </c>
      <c r="D488" s="12">
        <v>35.0</v>
      </c>
      <c r="E488" s="12" t="s">
        <v>94</v>
      </c>
      <c r="F488" s="12">
        <v>278660.0</v>
      </c>
      <c r="G488" s="12">
        <v>276304.0</v>
      </c>
      <c r="H488" s="12">
        <v>554964.0</v>
      </c>
      <c r="I488" s="12">
        <v>118250.0</v>
      </c>
    </row>
    <row r="489" ht="15.75" customHeight="1">
      <c r="A489" s="12">
        <v>1999.0</v>
      </c>
      <c r="B489" s="12" t="s">
        <v>69</v>
      </c>
      <c r="C489" s="12" t="str">
        <f t="shared" si="1"/>
        <v>1999Dec</v>
      </c>
      <c r="D489" s="12">
        <v>36.0</v>
      </c>
      <c r="E489" s="12" t="s">
        <v>95</v>
      </c>
      <c r="F489" s="12">
        <v>563061.0</v>
      </c>
      <c r="G489" s="12">
        <v>564491.0</v>
      </c>
      <c r="H489" s="12">
        <v>1127552.0</v>
      </c>
      <c r="I489" s="12">
        <v>265172.0</v>
      </c>
    </row>
    <row r="490" ht="15.75" customHeight="1">
      <c r="A490" s="12">
        <v>1999.0</v>
      </c>
      <c r="B490" s="12" t="s">
        <v>69</v>
      </c>
      <c r="C490" s="12" t="str">
        <f t="shared" si="1"/>
        <v>1999Dec</v>
      </c>
      <c r="D490" s="12">
        <v>37.0</v>
      </c>
      <c r="E490" s="12" t="s">
        <v>96</v>
      </c>
      <c r="F490" s="12">
        <v>183872.0</v>
      </c>
      <c r="G490" s="12">
        <v>182071.0</v>
      </c>
      <c r="H490" s="12">
        <v>365943.0</v>
      </c>
      <c r="I490" s="12">
        <v>75275.0</v>
      </c>
    </row>
    <row r="491" ht="15.75" customHeight="1">
      <c r="A491" s="12">
        <v>1999.0</v>
      </c>
      <c r="B491" s="12" t="s">
        <v>69</v>
      </c>
      <c r="C491" s="12" t="str">
        <f t="shared" si="1"/>
        <v>1999Dec</v>
      </c>
      <c r="D491" s="12">
        <v>39.0</v>
      </c>
      <c r="E491" s="12" t="s">
        <v>97</v>
      </c>
      <c r="F491" s="12">
        <v>250037.0</v>
      </c>
      <c r="G491" s="12">
        <v>244290.0</v>
      </c>
      <c r="H491" s="12">
        <v>494327.0</v>
      </c>
      <c r="I491" s="12">
        <v>102236.0</v>
      </c>
    </row>
    <row r="492" ht="15.75" customHeight="1">
      <c r="A492" s="12">
        <v>1999.0</v>
      </c>
      <c r="B492" s="12" t="s">
        <v>69</v>
      </c>
      <c r="C492" s="12" t="str">
        <f t="shared" si="1"/>
        <v>1999Dec</v>
      </c>
      <c r="D492" s="12">
        <v>40.0</v>
      </c>
      <c r="E492" s="12" t="s">
        <v>98</v>
      </c>
      <c r="F492" s="12">
        <v>872534.0</v>
      </c>
      <c r="G492" s="12">
        <v>875196.0</v>
      </c>
      <c r="H492" s="12">
        <v>1747730.0</v>
      </c>
      <c r="I492" s="12">
        <v>405349.0</v>
      </c>
    </row>
    <row r="493" ht="15.75" customHeight="1">
      <c r="A493" s="12">
        <v>1999.0</v>
      </c>
      <c r="B493" s="12" t="s">
        <v>69</v>
      </c>
      <c r="C493" s="12" t="str">
        <f t="shared" si="1"/>
        <v>1999Dec</v>
      </c>
      <c r="D493" s="12">
        <v>41.0</v>
      </c>
      <c r="E493" s="12" t="s">
        <v>99</v>
      </c>
      <c r="F493" s="12">
        <v>764596.0</v>
      </c>
      <c r="G493" s="12">
        <v>756055.0</v>
      </c>
      <c r="H493" s="12">
        <v>1520651.0</v>
      </c>
      <c r="I493" s="12">
        <v>338394.0</v>
      </c>
    </row>
    <row r="494" ht="15.75" customHeight="1">
      <c r="A494" s="12">
        <v>1999.0</v>
      </c>
      <c r="B494" s="12" t="s">
        <v>69</v>
      </c>
      <c r="C494" s="12" t="str">
        <f t="shared" si="1"/>
        <v>1999Dec</v>
      </c>
      <c r="D494" s="12">
        <v>42.0</v>
      </c>
      <c r="E494" s="12" t="s">
        <v>100</v>
      </c>
      <c r="F494" s="12">
        <v>322516.0</v>
      </c>
      <c r="G494" s="12">
        <v>311340.0</v>
      </c>
      <c r="H494" s="12">
        <v>633856.0</v>
      </c>
      <c r="I494" s="12">
        <v>151160.0</v>
      </c>
    </row>
    <row r="495" ht="15.75" customHeight="1">
      <c r="A495" s="12">
        <v>1999.0</v>
      </c>
      <c r="B495" s="12" t="s">
        <v>69</v>
      </c>
      <c r="C495" s="12" t="str">
        <f t="shared" si="1"/>
        <v>1999Dec</v>
      </c>
      <c r="D495" s="12">
        <v>43.0</v>
      </c>
      <c r="E495" s="12" t="s">
        <v>101</v>
      </c>
      <c r="F495" s="12">
        <v>453482.0</v>
      </c>
      <c r="G495" s="12">
        <v>446024.0</v>
      </c>
      <c r="H495" s="12">
        <v>899506.0</v>
      </c>
      <c r="I495" s="12">
        <v>200579.0</v>
      </c>
    </row>
    <row r="496" ht="15.75" customHeight="1">
      <c r="A496" s="12">
        <v>1999.0</v>
      </c>
      <c r="B496" s="12" t="s">
        <v>69</v>
      </c>
      <c r="C496" s="12" t="str">
        <f t="shared" si="1"/>
        <v>1999Dec</v>
      </c>
      <c r="D496" s="12">
        <v>44.0</v>
      </c>
      <c r="E496" s="12" t="s">
        <v>102</v>
      </c>
      <c r="F496" s="12">
        <v>467815.0</v>
      </c>
      <c r="G496" s="12">
        <v>472587.0</v>
      </c>
      <c r="H496" s="12">
        <v>940402.0</v>
      </c>
      <c r="I496" s="12">
        <v>200770.0</v>
      </c>
    </row>
    <row r="497" ht="15.75" customHeight="1">
      <c r="A497" s="12">
        <v>1999.0</v>
      </c>
      <c r="B497" s="12" t="s">
        <v>69</v>
      </c>
      <c r="C497" s="12" t="str">
        <f t="shared" si="1"/>
        <v>1999Dec</v>
      </c>
      <c r="D497" s="12">
        <v>45.0</v>
      </c>
      <c r="E497" s="12" t="s">
        <v>103</v>
      </c>
      <c r="F497" s="12">
        <v>660873.0</v>
      </c>
      <c r="G497" s="12">
        <v>659951.0</v>
      </c>
      <c r="H497" s="12">
        <v>1320824.0</v>
      </c>
      <c r="I497" s="12">
        <v>275681.0</v>
      </c>
    </row>
    <row r="498" ht="15.75" customHeight="1">
      <c r="A498" s="12">
        <v>1999.0</v>
      </c>
      <c r="B498" s="12" t="s">
        <v>69</v>
      </c>
      <c r="C498" s="12" t="str">
        <f t="shared" si="1"/>
        <v>1999Dec</v>
      </c>
      <c r="D498" s="12">
        <v>46.0</v>
      </c>
      <c r="E498" s="12" t="s">
        <v>104</v>
      </c>
      <c r="F498" s="12">
        <v>491644.0</v>
      </c>
      <c r="G498" s="12">
        <v>492402.0</v>
      </c>
      <c r="H498" s="12">
        <v>984046.0</v>
      </c>
      <c r="I498" s="12">
        <v>207017.0</v>
      </c>
    </row>
    <row r="499" ht="15.75" customHeight="1">
      <c r="A499" s="12">
        <v>1999.0</v>
      </c>
      <c r="B499" s="12" t="s">
        <v>69</v>
      </c>
      <c r="C499" s="12" t="str">
        <f t="shared" si="1"/>
        <v>1999Dec</v>
      </c>
      <c r="D499" s="12">
        <v>47.0</v>
      </c>
      <c r="E499" s="12" t="s">
        <v>105</v>
      </c>
      <c r="F499" s="12">
        <v>547285.0</v>
      </c>
      <c r="G499" s="12">
        <v>547330.0</v>
      </c>
      <c r="H499" s="12">
        <v>1094615.0</v>
      </c>
      <c r="I499" s="12">
        <v>237918.0</v>
      </c>
    </row>
    <row r="500" ht="15.75" customHeight="1">
      <c r="A500" s="12">
        <v>1999.0</v>
      </c>
      <c r="B500" s="12" t="s">
        <v>69</v>
      </c>
      <c r="C500" s="12" t="str">
        <f t="shared" si="1"/>
        <v>1999Dec</v>
      </c>
      <c r="D500" s="12">
        <v>48.0</v>
      </c>
      <c r="E500" s="12" t="s">
        <v>106</v>
      </c>
      <c r="F500" s="12">
        <v>357281.0</v>
      </c>
      <c r="G500" s="12">
        <v>357498.0</v>
      </c>
      <c r="H500" s="12">
        <v>714779.0</v>
      </c>
      <c r="I500" s="12">
        <v>148979.0</v>
      </c>
    </row>
    <row r="501" ht="15.75" customHeight="1">
      <c r="A501" s="12">
        <v>1999.0</v>
      </c>
      <c r="B501" s="12" t="s">
        <v>69</v>
      </c>
      <c r="C501" s="12" t="str">
        <f t="shared" si="1"/>
        <v>1999Dec</v>
      </c>
      <c r="D501" s="12">
        <v>49.0</v>
      </c>
      <c r="E501" s="12" t="s">
        <v>107</v>
      </c>
      <c r="F501" s="12">
        <v>167264.0</v>
      </c>
      <c r="G501" s="12">
        <v>165771.0</v>
      </c>
      <c r="H501" s="12">
        <v>333035.0</v>
      </c>
      <c r="I501" s="12">
        <v>70749.0</v>
      </c>
    </row>
    <row r="502" ht="15.75" customHeight="1">
      <c r="A502" s="12">
        <v>1999.0</v>
      </c>
      <c r="B502" s="12" t="s">
        <v>69</v>
      </c>
      <c r="C502" s="12" t="str">
        <f t="shared" si="1"/>
        <v>1999Dec</v>
      </c>
      <c r="D502" s="12">
        <v>50.0</v>
      </c>
      <c r="E502" s="12" t="s">
        <v>108</v>
      </c>
      <c r="F502" s="12">
        <v>787608.0</v>
      </c>
      <c r="G502" s="12">
        <v>799857.0</v>
      </c>
      <c r="H502" s="12">
        <v>1587465.0</v>
      </c>
      <c r="I502" s="12">
        <v>510155.0</v>
      </c>
    </row>
    <row r="503" ht="15.75" customHeight="1">
      <c r="A503" s="12">
        <v>1999.0</v>
      </c>
      <c r="B503" s="12" t="s">
        <v>69</v>
      </c>
      <c r="C503" s="12" t="str">
        <f t="shared" si="1"/>
        <v>1999Dec</v>
      </c>
      <c r="D503" s="12">
        <v>51.0</v>
      </c>
      <c r="E503" s="12" t="s">
        <v>109</v>
      </c>
      <c r="F503" s="12">
        <v>200173.0</v>
      </c>
      <c r="G503" s="12">
        <v>206912.0</v>
      </c>
      <c r="H503" s="12">
        <v>407085.0</v>
      </c>
      <c r="I503" s="12">
        <v>126711.0</v>
      </c>
    </row>
    <row r="504" ht="15.75" customHeight="1">
      <c r="A504" s="12">
        <v>1999.0</v>
      </c>
      <c r="B504" s="12" t="s">
        <v>69</v>
      </c>
      <c r="C504" s="12" t="str">
        <f t="shared" si="1"/>
        <v>1999Dec</v>
      </c>
      <c r="D504" s="12">
        <v>52.0</v>
      </c>
      <c r="E504" s="12" t="s">
        <v>110</v>
      </c>
      <c r="F504" s="12">
        <v>401836.0</v>
      </c>
      <c r="G504" s="12">
        <v>404926.0</v>
      </c>
      <c r="H504" s="12">
        <v>806762.0</v>
      </c>
      <c r="I504" s="12">
        <v>228371.0</v>
      </c>
    </row>
    <row r="505" ht="15.75" customHeight="1">
      <c r="A505" s="12">
        <v>1999.0</v>
      </c>
      <c r="B505" s="12" t="s">
        <v>69</v>
      </c>
      <c r="C505" s="12" t="str">
        <f t="shared" si="1"/>
        <v>1999Dec</v>
      </c>
      <c r="D505" s="12">
        <v>53.0</v>
      </c>
      <c r="E505" s="12" t="s">
        <v>111</v>
      </c>
      <c r="F505" s="12">
        <v>240897.0</v>
      </c>
      <c r="G505" s="12">
        <v>244128.0</v>
      </c>
      <c r="H505" s="12">
        <v>485025.0</v>
      </c>
      <c r="I505" s="12">
        <v>124922.0</v>
      </c>
    </row>
    <row r="506" ht="15.75" customHeight="1">
      <c r="A506" s="12">
        <v>1999.0</v>
      </c>
      <c r="B506" s="12" t="s">
        <v>69</v>
      </c>
      <c r="C506" s="12" t="str">
        <f t="shared" si="1"/>
        <v>1999Dec</v>
      </c>
      <c r="D506" s="12">
        <v>54.0</v>
      </c>
      <c r="E506" s="12" t="s">
        <v>112</v>
      </c>
      <c r="F506" s="12">
        <v>243111.0</v>
      </c>
      <c r="G506" s="12">
        <v>249496.0</v>
      </c>
      <c r="H506" s="12">
        <v>492607.0</v>
      </c>
      <c r="I506" s="12">
        <v>139112.0</v>
      </c>
    </row>
    <row r="507" ht="15.75" customHeight="1">
      <c r="A507" s="12">
        <v>1999.0</v>
      </c>
      <c r="B507" s="12" t="s">
        <v>69</v>
      </c>
      <c r="C507" s="12" t="str">
        <f t="shared" si="1"/>
        <v>1999Dec</v>
      </c>
      <c r="D507" s="12">
        <v>55.0</v>
      </c>
      <c r="E507" s="12" t="s">
        <v>113</v>
      </c>
      <c r="F507" s="12">
        <v>247504.0</v>
      </c>
      <c r="G507" s="12">
        <v>242001.0</v>
      </c>
      <c r="H507" s="12">
        <v>489505.0</v>
      </c>
      <c r="I507" s="12">
        <v>125642.0</v>
      </c>
    </row>
    <row r="508" ht="15.75" customHeight="1">
      <c r="A508" s="12">
        <v>1999.0</v>
      </c>
      <c r="B508" s="12" t="s">
        <v>69</v>
      </c>
      <c r="C508" s="12" t="str">
        <f t="shared" si="1"/>
        <v>1999Dec</v>
      </c>
      <c r="D508" s="12">
        <v>56.0</v>
      </c>
      <c r="E508" s="12" t="s">
        <v>114</v>
      </c>
      <c r="F508" s="12">
        <v>255888.0</v>
      </c>
      <c r="G508" s="12">
        <v>259240.0</v>
      </c>
      <c r="H508" s="12">
        <v>515128.0</v>
      </c>
      <c r="I508" s="12">
        <v>147305.0</v>
      </c>
    </row>
    <row r="509" ht="15.75" customHeight="1">
      <c r="A509" s="12">
        <v>1999.0</v>
      </c>
      <c r="B509" s="12" t="s">
        <v>69</v>
      </c>
      <c r="C509" s="12" t="str">
        <f t="shared" si="1"/>
        <v>1999Dec</v>
      </c>
      <c r="D509" s="12">
        <v>57.0</v>
      </c>
      <c r="E509" s="12" t="s">
        <v>115</v>
      </c>
      <c r="F509" s="12">
        <v>632753.0</v>
      </c>
      <c r="G509" s="12">
        <v>632338.0</v>
      </c>
      <c r="H509" s="12">
        <v>1265091.0</v>
      </c>
      <c r="I509" s="12">
        <v>361545.0</v>
      </c>
    </row>
    <row r="510" ht="15.75" customHeight="1">
      <c r="A510" s="12">
        <v>1999.0</v>
      </c>
      <c r="B510" s="12" t="s">
        <v>69</v>
      </c>
      <c r="C510" s="12" t="str">
        <f t="shared" si="1"/>
        <v>1999Dec</v>
      </c>
      <c r="D510" s="12">
        <v>58.0</v>
      </c>
      <c r="E510" s="12" t="s">
        <v>116</v>
      </c>
      <c r="F510" s="12">
        <v>120453.0</v>
      </c>
      <c r="G510" s="12">
        <v>112030.0</v>
      </c>
      <c r="H510" s="12">
        <v>232483.0</v>
      </c>
      <c r="I510" s="12">
        <v>62952.0</v>
      </c>
    </row>
    <row r="511" ht="15.75" customHeight="1">
      <c r="A511" s="12">
        <v>1999.0</v>
      </c>
      <c r="B511" s="12" t="s">
        <v>69</v>
      </c>
      <c r="C511" s="12" t="str">
        <f t="shared" si="1"/>
        <v>1999Dec</v>
      </c>
      <c r="D511" s="12">
        <v>60.0</v>
      </c>
      <c r="E511" s="12" t="s">
        <v>117</v>
      </c>
      <c r="F511" s="12">
        <v>555107.0</v>
      </c>
      <c r="G511" s="12">
        <v>571204.0</v>
      </c>
      <c r="H511" s="12">
        <v>1126311.0</v>
      </c>
      <c r="I511" s="12">
        <v>299024.0</v>
      </c>
    </row>
    <row r="512" ht="15.75" customHeight="1">
      <c r="A512" s="12">
        <v>1999.0</v>
      </c>
      <c r="B512" s="12" t="s">
        <v>69</v>
      </c>
      <c r="C512" s="12" t="str">
        <f t="shared" si="1"/>
        <v>1999Dec</v>
      </c>
      <c r="D512" s="12">
        <v>61.0</v>
      </c>
      <c r="E512" s="12" t="s">
        <v>118</v>
      </c>
      <c r="F512" s="12">
        <v>163870.0</v>
      </c>
      <c r="G512" s="12">
        <v>168193.0</v>
      </c>
      <c r="H512" s="12">
        <v>332063.0</v>
      </c>
      <c r="I512" s="12">
        <v>86404.0</v>
      </c>
    </row>
    <row r="513" ht="15.75" customHeight="1">
      <c r="A513" s="12">
        <v>1999.0</v>
      </c>
      <c r="B513" s="12" t="s">
        <v>69</v>
      </c>
      <c r="C513" s="12" t="str">
        <f t="shared" si="1"/>
        <v>1999Dec</v>
      </c>
      <c r="D513" s="12">
        <v>62.0</v>
      </c>
      <c r="E513" s="12" t="s">
        <v>119</v>
      </c>
      <c r="F513" s="12">
        <v>381002.0</v>
      </c>
      <c r="G513" s="12">
        <v>384874.0</v>
      </c>
      <c r="H513" s="12">
        <v>765876.0</v>
      </c>
      <c r="I513" s="12">
        <v>187879.0</v>
      </c>
    </row>
    <row r="514" ht="15.75" customHeight="1">
      <c r="A514" s="12">
        <v>1999.0</v>
      </c>
      <c r="B514" s="12" t="s">
        <v>69</v>
      </c>
      <c r="C514" s="12" t="str">
        <f t="shared" si="1"/>
        <v>1999Dec</v>
      </c>
      <c r="D514" s="12">
        <v>63.0</v>
      </c>
      <c r="E514" s="12" t="s">
        <v>120</v>
      </c>
      <c r="F514" s="12">
        <v>246517.0</v>
      </c>
      <c r="G514" s="12">
        <v>238161.0</v>
      </c>
      <c r="H514" s="12">
        <v>484678.0</v>
      </c>
      <c r="I514" s="12">
        <v>128104.0</v>
      </c>
    </row>
    <row r="515" ht="15.75" customHeight="1">
      <c r="A515" s="12">
        <v>1999.0</v>
      </c>
      <c r="B515" s="12" t="s">
        <v>69</v>
      </c>
      <c r="C515" s="12" t="str">
        <f t="shared" si="1"/>
        <v>1999Dec</v>
      </c>
      <c r="D515" s="12">
        <v>64.0</v>
      </c>
      <c r="E515" s="12" t="s">
        <v>121</v>
      </c>
      <c r="F515" s="12">
        <v>306912.0</v>
      </c>
      <c r="G515" s="12">
        <v>320673.0</v>
      </c>
      <c r="H515" s="12">
        <v>627585.0</v>
      </c>
      <c r="I515" s="12">
        <v>162195.0</v>
      </c>
    </row>
    <row r="516" ht="15.75" customHeight="1">
      <c r="A516" s="12">
        <v>1999.0</v>
      </c>
      <c r="B516" s="12" t="s">
        <v>69</v>
      </c>
      <c r="C516" s="12" t="str">
        <f t="shared" si="1"/>
        <v>1999Dec</v>
      </c>
      <c r="D516" s="12">
        <v>65.0</v>
      </c>
      <c r="E516" s="12" t="s">
        <v>122</v>
      </c>
      <c r="F516" s="12">
        <v>431101.0</v>
      </c>
      <c r="G516" s="12">
        <v>437037.0</v>
      </c>
      <c r="H516" s="12">
        <v>868138.0</v>
      </c>
      <c r="I516" s="12">
        <v>231669.0</v>
      </c>
    </row>
    <row r="517" ht="15.75" customHeight="1">
      <c r="A517" s="12">
        <v>1999.0</v>
      </c>
      <c r="B517" s="12" t="s">
        <v>69</v>
      </c>
      <c r="C517" s="12" t="str">
        <f t="shared" si="1"/>
        <v>1999Dec</v>
      </c>
      <c r="D517" s="12">
        <v>66.0</v>
      </c>
      <c r="E517" s="12" t="s">
        <v>123</v>
      </c>
      <c r="F517" s="12">
        <v>293923.0</v>
      </c>
      <c r="G517" s="12">
        <v>304483.0</v>
      </c>
      <c r="H517" s="12">
        <v>598406.0</v>
      </c>
      <c r="I517" s="12">
        <v>143702.0</v>
      </c>
    </row>
    <row r="518" ht="15.75" customHeight="1">
      <c r="A518" s="12">
        <v>1999.0</v>
      </c>
      <c r="B518" s="12" t="s">
        <v>69</v>
      </c>
      <c r="C518" s="12" t="str">
        <f t="shared" si="1"/>
        <v>1999Dec</v>
      </c>
      <c r="D518" s="12">
        <v>67.0</v>
      </c>
      <c r="E518" s="12" t="s">
        <v>124</v>
      </c>
      <c r="F518" s="12">
        <v>521846.0</v>
      </c>
      <c r="G518" s="12">
        <v>518885.0</v>
      </c>
      <c r="H518" s="12">
        <v>1040731.0</v>
      </c>
      <c r="I518" s="12">
        <v>251267.0</v>
      </c>
    </row>
    <row r="519" ht="15.75" customHeight="1">
      <c r="A519" s="12">
        <v>1999.0</v>
      </c>
      <c r="B519" s="12" t="s">
        <v>69</v>
      </c>
      <c r="C519" s="12" t="str">
        <f t="shared" si="1"/>
        <v>1999Dec</v>
      </c>
      <c r="D519" s="12">
        <v>70.0</v>
      </c>
      <c r="E519" s="12" t="s">
        <v>125</v>
      </c>
      <c r="F519" s="12">
        <v>402620.0</v>
      </c>
      <c r="G519" s="12">
        <v>415173.0</v>
      </c>
      <c r="H519" s="12">
        <v>817793.0</v>
      </c>
      <c r="I519" s="12">
        <v>203177.0</v>
      </c>
    </row>
    <row r="520" ht="15.75" customHeight="1">
      <c r="A520" s="12">
        <v>1999.0</v>
      </c>
      <c r="B520" s="12" t="s">
        <v>69</v>
      </c>
      <c r="C520" s="12" t="str">
        <f t="shared" si="1"/>
        <v>1999Dec</v>
      </c>
      <c r="D520" s="12">
        <v>71.0</v>
      </c>
      <c r="E520" s="12" t="s">
        <v>126</v>
      </c>
      <c r="F520" s="12">
        <v>395154.0</v>
      </c>
      <c r="G520" s="12">
        <v>383302.0</v>
      </c>
      <c r="H520" s="12">
        <v>778456.0</v>
      </c>
      <c r="I520" s="12">
        <v>215687.0</v>
      </c>
    </row>
    <row r="521" ht="15.75" customHeight="1">
      <c r="A521" s="12">
        <v>1999.0</v>
      </c>
      <c r="B521" s="12" t="s">
        <v>69</v>
      </c>
      <c r="C521" s="12" t="str">
        <f t="shared" si="1"/>
        <v>1999Dec</v>
      </c>
      <c r="D521" s="12">
        <v>72.0</v>
      </c>
      <c r="E521" s="12" t="s">
        <v>127</v>
      </c>
      <c r="F521" s="12">
        <v>417622.0</v>
      </c>
      <c r="G521" s="12">
        <v>438201.0</v>
      </c>
      <c r="H521" s="12">
        <v>855823.0</v>
      </c>
      <c r="I521" s="12">
        <v>207308.0</v>
      </c>
    </row>
    <row r="522" ht="15.75" customHeight="1">
      <c r="A522" s="12">
        <v>1999.0</v>
      </c>
      <c r="B522" s="12" t="s">
        <v>69</v>
      </c>
      <c r="C522" s="12" t="str">
        <f t="shared" si="1"/>
        <v>1999Dec</v>
      </c>
      <c r="D522" s="12">
        <v>73.0</v>
      </c>
      <c r="E522" s="12" t="s">
        <v>128</v>
      </c>
      <c r="F522" s="12">
        <v>378018.0</v>
      </c>
      <c r="G522" s="12">
        <v>396258.0</v>
      </c>
      <c r="H522" s="12">
        <v>774276.0</v>
      </c>
      <c r="I522" s="12">
        <v>216349.0</v>
      </c>
    </row>
    <row r="523" ht="15.75" customHeight="1">
      <c r="A523" s="12">
        <v>1999.0</v>
      </c>
      <c r="B523" s="12" t="s">
        <v>69</v>
      </c>
      <c r="C523" s="12" t="str">
        <f t="shared" si="1"/>
        <v>1999Dec</v>
      </c>
      <c r="D523" s="12">
        <v>74.0</v>
      </c>
      <c r="E523" s="12" t="s">
        <v>129</v>
      </c>
      <c r="F523" s="12">
        <v>207409.0</v>
      </c>
      <c r="G523" s="12">
        <v>214329.0</v>
      </c>
      <c r="H523" s="12">
        <v>421738.0</v>
      </c>
      <c r="I523" s="12">
        <v>157696.0</v>
      </c>
    </row>
    <row r="524" ht="15.75" customHeight="1">
      <c r="A524" s="12">
        <v>1999.0</v>
      </c>
      <c r="B524" s="12" t="s">
        <v>69</v>
      </c>
      <c r="C524" s="12" t="str">
        <f t="shared" si="1"/>
        <v>1999Dec</v>
      </c>
      <c r="D524" s="12">
        <v>75.0</v>
      </c>
      <c r="E524" s="12" t="s">
        <v>130</v>
      </c>
      <c r="F524" s="12">
        <v>100046.0</v>
      </c>
      <c r="G524" s="12">
        <v>105650.0</v>
      </c>
      <c r="H524" s="12">
        <v>205696.0</v>
      </c>
      <c r="I524" s="12">
        <v>46357.0</v>
      </c>
    </row>
    <row r="525" ht="15.75" customHeight="1">
      <c r="A525" s="12">
        <v>1999.0</v>
      </c>
      <c r="B525" s="12" t="s">
        <v>69</v>
      </c>
      <c r="C525" s="12" t="str">
        <f t="shared" si="1"/>
        <v>1999Dec</v>
      </c>
      <c r="D525" s="12">
        <v>76.0</v>
      </c>
      <c r="E525" s="12" t="s">
        <v>131</v>
      </c>
      <c r="F525" s="12">
        <v>222975.0</v>
      </c>
      <c r="G525" s="12">
        <v>233258.0</v>
      </c>
      <c r="H525" s="12">
        <v>456233.0</v>
      </c>
      <c r="I525" s="12">
        <v>129861.0</v>
      </c>
    </row>
    <row r="526" ht="15.75" customHeight="1">
      <c r="A526" s="12">
        <v>1999.0</v>
      </c>
      <c r="B526" s="12" t="s">
        <v>69</v>
      </c>
      <c r="C526" s="12" t="str">
        <f t="shared" si="1"/>
        <v>1999Dec</v>
      </c>
      <c r="D526" s="12">
        <v>77.0</v>
      </c>
      <c r="E526" s="12" t="s">
        <v>132</v>
      </c>
      <c r="F526" s="12">
        <v>242902.0</v>
      </c>
      <c r="G526" s="12">
        <v>234288.0</v>
      </c>
      <c r="H526" s="12">
        <v>477190.0</v>
      </c>
      <c r="I526" s="12">
        <v>135864.0</v>
      </c>
    </row>
    <row r="527" ht="15.75" customHeight="1">
      <c r="A527" s="12">
        <v>1999.0</v>
      </c>
      <c r="B527" s="12" t="s">
        <v>69</v>
      </c>
      <c r="C527" s="12" t="str">
        <f t="shared" si="1"/>
        <v>1999Dec</v>
      </c>
      <c r="D527" s="12">
        <v>80.0</v>
      </c>
      <c r="E527" s="12" t="s">
        <v>133</v>
      </c>
      <c r="F527" s="12">
        <v>760324.0</v>
      </c>
      <c r="G527" s="12">
        <v>765233.0</v>
      </c>
      <c r="H527" s="12">
        <v>1525557.0</v>
      </c>
      <c r="I527" s="12">
        <v>361983.0</v>
      </c>
    </row>
    <row r="528" ht="15.75" customHeight="1">
      <c r="A528" s="12">
        <v>1999.0</v>
      </c>
      <c r="B528" s="12" t="s">
        <v>69</v>
      </c>
      <c r="C528" s="12" t="str">
        <f t="shared" si="1"/>
        <v>1999Dec</v>
      </c>
      <c r="D528" s="12">
        <v>81.0</v>
      </c>
      <c r="E528" s="12" t="s">
        <v>134</v>
      </c>
      <c r="F528" s="12">
        <v>181211.0</v>
      </c>
      <c r="G528" s="12">
        <v>177172.0</v>
      </c>
      <c r="H528" s="12">
        <v>358383.0</v>
      </c>
      <c r="I528" s="12">
        <v>85438.0</v>
      </c>
    </row>
    <row r="529" ht="15.75" customHeight="1">
      <c r="A529" s="12">
        <v>1999.0</v>
      </c>
      <c r="B529" s="12" t="s">
        <v>69</v>
      </c>
      <c r="C529" s="12" t="str">
        <f t="shared" si="1"/>
        <v>1999Dec</v>
      </c>
      <c r="D529" s="12">
        <v>82.0</v>
      </c>
      <c r="E529" s="12" t="s">
        <v>135</v>
      </c>
      <c r="F529" s="12">
        <v>117982.0</v>
      </c>
      <c r="G529" s="12">
        <v>115197.0</v>
      </c>
      <c r="H529" s="12">
        <v>233179.0</v>
      </c>
      <c r="I529" s="12">
        <v>61904.0</v>
      </c>
    </row>
    <row r="530" ht="15.75" customHeight="1">
      <c r="A530" s="12">
        <v>1999.0</v>
      </c>
      <c r="B530" s="12" t="s">
        <v>69</v>
      </c>
      <c r="C530" s="12" t="str">
        <f t="shared" si="1"/>
        <v>1999Dec</v>
      </c>
      <c r="D530" s="12">
        <v>83.0</v>
      </c>
      <c r="E530" s="12" t="s">
        <v>136</v>
      </c>
      <c r="F530" s="12">
        <v>118606.0</v>
      </c>
      <c r="G530" s="12">
        <v>122883.0</v>
      </c>
      <c r="H530" s="12">
        <v>241489.0</v>
      </c>
      <c r="I530" s="12">
        <v>85162.0</v>
      </c>
    </row>
    <row r="531" ht="15.75" customHeight="1">
      <c r="A531" s="12">
        <v>1999.0</v>
      </c>
      <c r="B531" s="12" t="s">
        <v>69</v>
      </c>
      <c r="C531" s="12" t="str">
        <f t="shared" si="1"/>
        <v>1999Dec</v>
      </c>
      <c r="D531" s="12">
        <v>84.0</v>
      </c>
      <c r="E531" s="12" t="s">
        <v>137</v>
      </c>
      <c r="F531" s="12">
        <v>443416.0</v>
      </c>
      <c r="G531" s="12">
        <v>443563.0</v>
      </c>
      <c r="H531" s="12">
        <v>886979.0</v>
      </c>
      <c r="I531" s="12">
        <v>247667.0</v>
      </c>
    </row>
    <row r="532" ht="15.75" customHeight="1">
      <c r="A532" s="12">
        <v>1999.0</v>
      </c>
      <c r="B532" s="12" t="s">
        <v>69</v>
      </c>
      <c r="C532" s="12" t="str">
        <f t="shared" si="1"/>
        <v>1999Dec</v>
      </c>
      <c r="D532" s="12">
        <v>85.0</v>
      </c>
      <c r="E532" s="12" t="s">
        <v>138</v>
      </c>
      <c r="F532" s="12">
        <v>81505.0</v>
      </c>
      <c r="G532" s="12">
        <v>76680.0</v>
      </c>
      <c r="H532" s="12">
        <v>158185.0</v>
      </c>
      <c r="I532" s="12">
        <v>48830.0</v>
      </c>
    </row>
    <row r="533" ht="15.75" customHeight="1">
      <c r="A533" s="12">
        <v>1999.0</v>
      </c>
      <c r="B533" s="12" t="s">
        <v>69</v>
      </c>
      <c r="C533" s="12" t="str">
        <f t="shared" si="1"/>
        <v>1999Dec</v>
      </c>
      <c r="D533" s="12">
        <v>86.0</v>
      </c>
      <c r="E533" s="12" t="s">
        <v>139</v>
      </c>
      <c r="F533" s="12">
        <v>230635.0</v>
      </c>
      <c r="G533" s="12">
        <v>227662.0</v>
      </c>
      <c r="H533" s="12">
        <v>458297.0</v>
      </c>
      <c r="I533" s="12">
        <v>136161.0</v>
      </c>
    </row>
    <row r="534" ht="15.75" customHeight="1">
      <c r="A534" s="12">
        <v>1999.0</v>
      </c>
      <c r="B534" s="12" t="s">
        <v>69</v>
      </c>
      <c r="C534" s="12" t="str">
        <f t="shared" si="1"/>
        <v>1999Dec</v>
      </c>
      <c r="D534" s="12">
        <v>90.0</v>
      </c>
      <c r="E534" s="12" t="s">
        <v>140</v>
      </c>
      <c r="F534" s="12">
        <v>604425.0</v>
      </c>
      <c r="G534" s="12">
        <v>619408.0</v>
      </c>
      <c r="H534" s="12">
        <v>1223833.0</v>
      </c>
      <c r="I534" s="12">
        <v>305980.0</v>
      </c>
    </row>
    <row r="535" ht="15.75" customHeight="1">
      <c r="A535" s="12">
        <v>1999.0</v>
      </c>
      <c r="B535" s="12" t="s">
        <v>69</v>
      </c>
      <c r="C535" s="12" t="str">
        <f t="shared" si="1"/>
        <v>1999Dec</v>
      </c>
      <c r="D535" s="12">
        <v>91.0</v>
      </c>
      <c r="E535" s="12" t="s">
        <v>141</v>
      </c>
      <c r="F535" s="12">
        <v>130663.0</v>
      </c>
      <c r="G535" s="12">
        <v>129464.0</v>
      </c>
      <c r="H535" s="12">
        <v>260127.0</v>
      </c>
      <c r="I535" s="12">
        <v>60194.0</v>
      </c>
    </row>
    <row r="536" ht="15.75" customHeight="1">
      <c r="A536" s="12">
        <v>1999.0</v>
      </c>
      <c r="B536" s="12" t="s">
        <v>69</v>
      </c>
      <c r="C536" s="12" t="str">
        <f t="shared" si="1"/>
        <v>1999Dec</v>
      </c>
      <c r="D536" s="12">
        <v>92.0</v>
      </c>
      <c r="E536" s="12" t="s">
        <v>142</v>
      </c>
      <c r="F536" s="12">
        <v>292092.0</v>
      </c>
      <c r="G536" s="12">
        <v>295838.0</v>
      </c>
      <c r="H536" s="12">
        <v>587930.0</v>
      </c>
      <c r="I536" s="12">
        <v>140184.0</v>
      </c>
    </row>
    <row r="537" ht="15.75" customHeight="1">
      <c r="A537" s="12">
        <v>1999.0</v>
      </c>
      <c r="B537" s="12" t="s">
        <v>69</v>
      </c>
      <c r="C537" s="12" t="str">
        <f t="shared" si="1"/>
        <v>1999Dec</v>
      </c>
      <c r="D537" s="12">
        <v>93.0</v>
      </c>
      <c r="E537" s="12" t="s">
        <v>143</v>
      </c>
      <c r="F537" s="12">
        <v>247731.0</v>
      </c>
      <c r="G537" s="12">
        <v>254931.0</v>
      </c>
      <c r="H537" s="12">
        <v>502662.0</v>
      </c>
      <c r="I537" s="12">
        <v>123651.0</v>
      </c>
    </row>
    <row r="538" ht="15.75" customHeight="1">
      <c r="A538" s="12">
        <v>1999.0</v>
      </c>
      <c r="B538" s="12" t="s">
        <v>69</v>
      </c>
      <c r="C538" s="12" t="str">
        <f t="shared" si="1"/>
        <v>1999Dec</v>
      </c>
      <c r="D538" s="12">
        <v>94.0</v>
      </c>
      <c r="E538" s="12" t="s">
        <v>144</v>
      </c>
      <c r="F538" s="12">
        <v>300003.0</v>
      </c>
      <c r="G538" s="12">
        <v>308273.0</v>
      </c>
      <c r="H538" s="12">
        <v>608276.0</v>
      </c>
      <c r="I538" s="12">
        <v>121741.0</v>
      </c>
    </row>
    <row r="539" ht="15.75" customHeight="1">
      <c r="A539" s="12">
        <v>1999.0</v>
      </c>
      <c r="B539" s="12" t="s">
        <v>69</v>
      </c>
      <c r="C539" s="12" t="str">
        <f t="shared" si="1"/>
        <v>1999Dec</v>
      </c>
      <c r="D539" s="12">
        <v>95.0</v>
      </c>
      <c r="E539" s="12" t="s">
        <v>145</v>
      </c>
      <c r="F539" s="12">
        <v>219124.0</v>
      </c>
      <c r="G539" s="12">
        <v>216968.0</v>
      </c>
      <c r="H539" s="12">
        <v>436092.0</v>
      </c>
      <c r="I539" s="12">
        <v>99854.0</v>
      </c>
    </row>
    <row r="540" ht="15.75" customHeight="1">
      <c r="A540" s="12">
        <v>1999.0</v>
      </c>
      <c r="B540" s="12" t="s">
        <v>69</v>
      </c>
      <c r="C540" s="12" t="str">
        <f t="shared" si="1"/>
        <v>1999Dec</v>
      </c>
      <c r="D540" s="12">
        <v>96.0</v>
      </c>
      <c r="E540" s="12" t="s">
        <v>146</v>
      </c>
      <c r="F540" s="12">
        <v>334845.0</v>
      </c>
      <c r="G540" s="12">
        <v>336804.0</v>
      </c>
      <c r="H540" s="12">
        <v>671649.0</v>
      </c>
      <c r="I540" s="12">
        <v>136432.0</v>
      </c>
    </row>
    <row r="541" ht="15.75" customHeight="1">
      <c r="A541" s="12">
        <v>2000.0</v>
      </c>
      <c r="B541" s="12" t="s">
        <v>69</v>
      </c>
      <c r="C541" s="12" t="str">
        <f t="shared" si="1"/>
        <v>2000Dec</v>
      </c>
      <c r="D541" s="12">
        <v>0.0</v>
      </c>
      <c r="E541" s="12" t="s">
        <v>70</v>
      </c>
      <c r="F541" s="12">
        <v>3.0725016E7</v>
      </c>
      <c r="G541" s="12">
        <v>3.115373E7</v>
      </c>
      <c r="H541" s="12">
        <v>6.1878746E7</v>
      </c>
      <c r="I541" s="12">
        <v>1.6516322E7</v>
      </c>
    </row>
    <row r="542" ht="15.75" customHeight="1">
      <c r="A542" s="12">
        <v>2000.0</v>
      </c>
      <c r="B542" s="12" t="s">
        <v>69</v>
      </c>
      <c r="C542" s="12" t="str">
        <f t="shared" si="1"/>
        <v>2000Dec</v>
      </c>
      <c r="D542" s="12">
        <v>10.0</v>
      </c>
      <c r="E542" s="12" t="s">
        <v>71</v>
      </c>
      <c r="F542" s="12">
        <v>2761012.0</v>
      </c>
      <c r="G542" s="12">
        <v>2919368.0</v>
      </c>
      <c r="H542" s="12">
        <v>5680380.0</v>
      </c>
      <c r="I542" s="12">
        <v>1900235.0</v>
      </c>
    </row>
    <row r="543" ht="15.75" customHeight="1">
      <c r="A543" s="12">
        <v>2000.0</v>
      </c>
      <c r="B543" s="12" t="s">
        <v>69</v>
      </c>
      <c r="C543" s="12" t="str">
        <f t="shared" si="1"/>
        <v>2000Dec</v>
      </c>
      <c r="D543" s="12">
        <v>11.0</v>
      </c>
      <c r="E543" s="12" t="s">
        <v>72</v>
      </c>
      <c r="F543" s="12">
        <v>485562.0</v>
      </c>
      <c r="G543" s="12">
        <v>510276.0</v>
      </c>
      <c r="H543" s="12">
        <v>995838.0</v>
      </c>
      <c r="I543" s="12">
        <v>363684.0</v>
      </c>
    </row>
    <row r="544" ht="15.75" customHeight="1">
      <c r="A544" s="12">
        <v>2000.0</v>
      </c>
      <c r="B544" s="12" t="s">
        <v>69</v>
      </c>
      <c r="C544" s="12" t="str">
        <f t="shared" si="1"/>
        <v>2000Dec</v>
      </c>
      <c r="D544" s="12">
        <v>12.0</v>
      </c>
      <c r="E544" s="12" t="s">
        <v>73</v>
      </c>
      <c r="F544" s="12">
        <v>412645.0</v>
      </c>
      <c r="G544" s="12">
        <v>446962.0</v>
      </c>
      <c r="H544" s="12">
        <v>859607.0</v>
      </c>
      <c r="I544" s="12">
        <v>363786.0</v>
      </c>
    </row>
    <row r="545" ht="15.75" customHeight="1">
      <c r="A545" s="12">
        <v>2000.0</v>
      </c>
      <c r="B545" s="12" t="s">
        <v>69</v>
      </c>
      <c r="C545" s="12" t="str">
        <f t="shared" si="1"/>
        <v>2000Dec</v>
      </c>
      <c r="D545" s="12">
        <v>13.0</v>
      </c>
      <c r="E545" s="12" t="s">
        <v>74</v>
      </c>
      <c r="F545" s="12">
        <v>319014.0</v>
      </c>
      <c r="G545" s="12">
        <v>335687.0</v>
      </c>
      <c r="H545" s="12">
        <v>654701.0</v>
      </c>
      <c r="I545" s="12">
        <v>282275.0</v>
      </c>
    </row>
    <row r="546" ht="15.75" customHeight="1">
      <c r="A546" s="12">
        <v>2000.0</v>
      </c>
      <c r="B546" s="12" t="s">
        <v>69</v>
      </c>
      <c r="C546" s="12" t="str">
        <f t="shared" si="1"/>
        <v>2000Dec</v>
      </c>
      <c r="D546" s="12">
        <v>14.0</v>
      </c>
      <c r="E546" s="12" t="s">
        <v>75</v>
      </c>
      <c r="F546" s="12">
        <v>357221.0</v>
      </c>
      <c r="G546" s="12">
        <v>376790.0</v>
      </c>
      <c r="H546" s="12">
        <v>734011.0</v>
      </c>
      <c r="I546" s="12">
        <v>198034.0</v>
      </c>
    </row>
    <row r="547" ht="15.75" customHeight="1">
      <c r="A547" s="12">
        <v>2000.0</v>
      </c>
      <c r="B547" s="12" t="s">
        <v>69</v>
      </c>
      <c r="C547" s="12" t="str">
        <f t="shared" si="1"/>
        <v>2000Dec</v>
      </c>
      <c r="D547" s="12">
        <v>15.0</v>
      </c>
      <c r="E547" s="12" t="s">
        <v>76</v>
      </c>
      <c r="F547" s="12">
        <v>139997.0</v>
      </c>
      <c r="G547" s="12">
        <v>149406.0</v>
      </c>
      <c r="H547" s="12">
        <v>289403.0</v>
      </c>
      <c r="I547" s="12">
        <v>71334.0</v>
      </c>
    </row>
    <row r="548" ht="15.75" customHeight="1">
      <c r="A548" s="12">
        <v>2000.0</v>
      </c>
      <c r="B548" s="12" t="s">
        <v>69</v>
      </c>
      <c r="C548" s="12" t="str">
        <f t="shared" si="1"/>
        <v>2000Dec</v>
      </c>
      <c r="D548" s="12">
        <v>16.0</v>
      </c>
      <c r="E548" s="12" t="s">
        <v>77</v>
      </c>
      <c r="F548" s="12">
        <v>385979.0</v>
      </c>
      <c r="G548" s="12">
        <v>375488.0</v>
      </c>
      <c r="H548" s="12">
        <v>761467.0</v>
      </c>
      <c r="I548" s="12">
        <v>209931.0</v>
      </c>
    </row>
    <row r="549" ht="15.75" customHeight="1">
      <c r="A549" s="12">
        <v>2000.0</v>
      </c>
      <c r="B549" s="12" t="s">
        <v>69</v>
      </c>
      <c r="C549" s="12" t="str">
        <f t="shared" si="1"/>
        <v>2000Dec</v>
      </c>
      <c r="D549" s="12">
        <v>17.0</v>
      </c>
      <c r="E549" s="12" t="s">
        <v>78</v>
      </c>
      <c r="F549" s="12">
        <v>108054.0</v>
      </c>
      <c r="G549" s="12">
        <v>115623.0</v>
      </c>
      <c r="H549" s="12">
        <v>223677.0</v>
      </c>
      <c r="I549" s="12">
        <v>57906.0</v>
      </c>
    </row>
    <row r="550" ht="15.75" customHeight="1">
      <c r="A550" s="12">
        <v>2000.0</v>
      </c>
      <c r="B550" s="12" t="s">
        <v>69</v>
      </c>
      <c r="C550" s="12" t="str">
        <f t="shared" si="1"/>
        <v>2000Dec</v>
      </c>
      <c r="D550" s="12">
        <v>18.0</v>
      </c>
      <c r="E550" s="12" t="s">
        <v>79</v>
      </c>
      <c r="F550" s="12">
        <v>170416.0</v>
      </c>
      <c r="G550" s="12">
        <v>180627.0</v>
      </c>
      <c r="H550" s="12">
        <v>351043.0</v>
      </c>
      <c r="I550" s="12">
        <v>92719.0</v>
      </c>
    </row>
    <row r="551" ht="15.75" customHeight="1">
      <c r="A551" s="12">
        <v>2000.0</v>
      </c>
      <c r="B551" s="12" t="s">
        <v>69</v>
      </c>
      <c r="C551" s="12" t="str">
        <f t="shared" si="1"/>
        <v>2000Dec</v>
      </c>
      <c r="D551" s="12">
        <v>19.0</v>
      </c>
      <c r="E551" s="12" t="s">
        <v>80</v>
      </c>
      <c r="F551" s="12">
        <v>304092.0</v>
      </c>
      <c r="G551" s="12">
        <v>303508.0</v>
      </c>
      <c r="H551" s="12">
        <v>607600.0</v>
      </c>
      <c r="I551" s="12">
        <v>168979.0</v>
      </c>
    </row>
    <row r="552" ht="15.75" customHeight="1">
      <c r="A552" s="12">
        <v>2000.0</v>
      </c>
      <c r="B552" s="12" t="s">
        <v>69</v>
      </c>
      <c r="C552" s="12" t="str">
        <f t="shared" si="1"/>
        <v>2000Dec</v>
      </c>
      <c r="D552" s="12">
        <v>20.0</v>
      </c>
      <c r="E552" s="12" t="s">
        <v>81</v>
      </c>
      <c r="F552" s="12">
        <v>542913.0</v>
      </c>
      <c r="G552" s="12">
        <v>535605.0</v>
      </c>
      <c r="H552" s="12">
        <v>1078518.0</v>
      </c>
      <c r="I552" s="12">
        <v>426953.0</v>
      </c>
    </row>
    <row r="553" ht="15.75" customHeight="1">
      <c r="A553" s="12">
        <v>2000.0</v>
      </c>
      <c r="B553" s="12" t="s">
        <v>69</v>
      </c>
      <c r="C553" s="12" t="str">
        <f t="shared" si="1"/>
        <v>2000Dec</v>
      </c>
      <c r="D553" s="12">
        <v>21.0</v>
      </c>
      <c r="E553" s="12" t="s">
        <v>82</v>
      </c>
      <c r="F553" s="12">
        <v>262213.0</v>
      </c>
      <c r="G553" s="12">
        <v>261305.0</v>
      </c>
      <c r="H553" s="12">
        <v>523518.0</v>
      </c>
      <c r="I553" s="12">
        <v>190527.0</v>
      </c>
    </row>
    <row r="554" ht="15.75" customHeight="1">
      <c r="A554" s="12">
        <v>2000.0</v>
      </c>
      <c r="B554" s="12" t="s">
        <v>69</v>
      </c>
      <c r="C554" s="12" t="str">
        <f t="shared" si="1"/>
        <v>2000Dec</v>
      </c>
      <c r="D554" s="12">
        <v>22.0</v>
      </c>
      <c r="E554" s="12" t="s">
        <v>83</v>
      </c>
      <c r="F554" s="12">
        <v>246182.0</v>
      </c>
      <c r="G554" s="12">
        <v>247252.0</v>
      </c>
      <c r="H554" s="12">
        <v>493434.0</v>
      </c>
      <c r="I554" s="12">
        <v>149732.0</v>
      </c>
    </row>
    <row r="555" ht="15.75" customHeight="1">
      <c r="A555" s="12">
        <v>2000.0</v>
      </c>
      <c r="B555" s="12" t="s">
        <v>69</v>
      </c>
      <c r="C555" s="12" t="str">
        <f t="shared" si="1"/>
        <v>2000Dec</v>
      </c>
      <c r="D555" s="12">
        <v>23.0</v>
      </c>
      <c r="E555" s="12" t="s">
        <v>84</v>
      </c>
      <c r="F555" s="12">
        <v>113184.0</v>
      </c>
      <c r="G555" s="12">
        <v>110740.0</v>
      </c>
      <c r="H555" s="12">
        <v>223924.0</v>
      </c>
      <c r="I555" s="12">
        <v>70386.0</v>
      </c>
    </row>
    <row r="556" ht="15.75" customHeight="1">
      <c r="A556" s="12">
        <v>2000.0</v>
      </c>
      <c r="B556" s="12" t="s">
        <v>69</v>
      </c>
      <c r="C556" s="12" t="str">
        <f t="shared" si="1"/>
        <v>2000Dec</v>
      </c>
      <c r="D556" s="12">
        <v>24.0</v>
      </c>
      <c r="E556" s="12" t="s">
        <v>85</v>
      </c>
      <c r="F556" s="12">
        <v>315920.0</v>
      </c>
      <c r="G556" s="12">
        <v>323831.0</v>
      </c>
      <c r="H556" s="12">
        <v>639751.0</v>
      </c>
      <c r="I556" s="12">
        <v>175139.0</v>
      </c>
    </row>
    <row r="557" ht="15.75" customHeight="1">
      <c r="A557" s="12">
        <v>2000.0</v>
      </c>
      <c r="B557" s="12" t="s">
        <v>69</v>
      </c>
      <c r="C557" s="12" t="str">
        <f t="shared" si="1"/>
        <v>2000Dec</v>
      </c>
      <c r="D557" s="12">
        <v>25.0</v>
      </c>
      <c r="E557" s="12" t="s">
        <v>86</v>
      </c>
      <c r="F557" s="12">
        <v>222616.0</v>
      </c>
      <c r="G557" s="12">
        <v>221574.0</v>
      </c>
      <c r="H557" s="12">
        <v>444190.0</v>
      </c>
      <c r="I557" s="12">
        <v>119578.0</v>
      </c>
    </row>
    <row r="558" ht="15.75" customHeight="1">
      <c r="A558" s="12">
        <v>2000.0</v>
      </c>
      <c r="B558" s="12" t="s">
        <v>69</v>
      </c>
      <c r="C558" s="12" t="str">
        <f t="shared" si="1"/>
        <v>2000Dec</v>
      </c>
      <c r="D558" s="12">
        <v>26.0</v>
      </c>
      <c r="E558" s="12" t="s">
        <v>87</v>
      </c>
      <c r="F558" s="12">
        <v>122501.0</v>
      </c>
      <c r="G558" s="12">
        <v>124380.0</v>
      </c>
      <c r="H558" s="12">
        <v>246881.0</v>
      </c>
      <c r="I558" s="12">
        <v>63493.0</v>
      </c>
    </row>
    <row r="559" ht="15.75" customHeight="1">
      <c r="A559" s="12">
        <v>2000.0</v>
      </c>
      <c r="B559" s="12" t="s">
        <v>69</v>
      </c>
      <c r="C559" s="12" t="str">
        <f t="shared" si="1"/>
        <v>2000Dec</v>
      </c>
      <c r="D559" s="12">
        <v>27.0</v>
      </c>
      <c r="E559" s="12" t="s">
        <v>88</v>
      </c>
      <c r="F559" s="12">
        <v>267144.0</v>
      </c>
      <c r="G559" s="12">
        <v>263477.0</v>
      </c>
      <c r="H559" s="12">
        <v>530621.0</v>
      </c>
      <c r="I559" s="12">
        <v>140463.0</v>
      </c>
    </row>
    <row r="560" ht="15.75" customHeight="1">
      <c r="A560" s="12">
        <v>2000.0</v>
      </c>
      <c r="B560" s="12" t="s">
        <v>69</v>
      </c>
      <c r="C560" s="12" t="str">
        <f t="shared" si="1"/>
        <v>2000Dec</v>
      </c>
      <c r="D560" s="12">
        <v>30.0</v>
      </c>
      <c r="E560" s="12" t="s">
        <v>89</v>
      </c>
      <c r="F560" s="12">
        <v>1263823.0</v>
      </c>
      <c r="G560" s="12">
        <v>1282488.0</v>
      </c>
      <c r="H560" s="12">
        <v>2546311.0</v>
      </c>
      <c r="I560" s="12">
        <v>615350.0</v>
      </c>
    </row>
    <row r="561" ht="15.75" customHeight="1">
      <c r="A561" s="12">
        <v>2000.0</v>
      </c>
      <c r="B561" s="12" t="s">
        <v>69</v>
      </c>
      <c r="C561" s="12" t="str">
        <f t="shared" si="1"/>
        <v>2000Dec</v>
      </c>
      <c r="D561" s="12">
        <v>31.0</v>
      </c>
      <c r="E561" s="12" t="s">
        <v>90</v>
      </c>
      <c r="F561" s="12">
        <v>763531.0</v>
      </c>
      <c r="G561" s="12">
        <v>764676.0</v>
      </c>
      <c r="H561" s="12">
        <v>1528207.0</v>
      </c>
      <c r="I561" s="12">
        <v>317104.0</v>
      </c>
    </row>
    <row r="562" ht="15.75" customHeight="1">
      <c r="A562" s="12">
        <v>2000.0</v>
      </c>
      <c r="B562" s="12" t="s">
        <v>69</v>
      </c>
      <c r="C562" s="12" t="str">
        <f t="shared" si="1"/>
        <v>2000Dec</v>
      </c>
      <c r="D562" s="12">
        <v>32.0</v>
      </c>
      <c r="E562" s="12" t="s">
        <v>91</v>
      </c>
      <c r="F562" s="12">
        <v>691777.0</v>
      </c>
      <c r="G562" s="12">
        <v>691379.0</v>
      </c>
      <c r="H562" s="12">
        <v>1383156.0</v>
      </c>
      <c r="I562" s="12">
        <v>282351.0</v>
      </c>
    </row>
    <row r="563" ht="15.75" customHeight="1">
      <c r="A563" s="12">
        <v>2000.0</v>
      </c>
      <c r="B563" s="12" t="s">
        <v>69</v>
      </c>
      <c r="C563" s="12" t="str">
        <f t="shared" si="1"/>
        <v>2000Dec</v>
      </c>
      <c r="D563" s="12">
        <v>33.0</v>
      </c>
      <c r="E563" s="12" t="s">
        <v>92</v>
      </c>
      <c r="F563" s="12">
        <v>721487.0</v>
      </c>
      <c r="G563" s="12">
        <v>722279.0</v>
      </c>
      <c r="H563" s="12">
        <v>1443766.0</v>
      </c>
      <c r="I563" s="12">
        <v>285833.0</v>
      </c>
    </row>
    <row r="564" ht="15.75" customHeight="1">
      <c r="A564" s="12">
        <v>2000.0</v>
      </c>
      <c r="B564" s="12" t="s">
        <v>69</v>
      </c>
      <c r="C564" s="12" t="str">
        <f t="shared" si="1"/>
        <v>2000Dec</v>
      </c>
      <c r="D564" s="12">
        <v>34.0</v>
      </c>
      <c r="E564" s="12" t="s">
        <v>93</v>
      </c>
      <c r="F564" s="12">
        <v>886278.0</v>
      </c>
      <c r="G564" s="12">
        <v>881068.0</v>
      </c>
      <c r="H564" s="12">
        <v>1767346.0</v>
      </c>
      <c r="I564" s="12">
        <v>371570.0</v>
      </c>
    </row>
    <row r="565" ht="15.75" customHeight="1">
      <c r="A565" s="12">
        <v>2000.0</v>
      </c>
      <c r="B565" s="12" t="s">
        <v>69</v>
      </c>
      <c r="C565" s="12" t="str">
        <f t="shared" si="1"/>
        <v>2000Dec</v>
      </c>
      <c r="D565" s="12">
        <v>35.0</v>
      </c>
      <c r="E565" s="12" t="s">
        <v>94</v>
      </c>
      <c r="F565" s="12">
        <v>278327.0</v>
      </c>
      <c r="G565" s="12">
        <v>275655.0</v>
      </c>
      <c r="H565" s="12">
        <v>553982.0</v>
      </c>
      <c r="I565" s="12">
        <v>119884.0</v>
      </c>
    </row>
    <row r="566" ht="15.75" customHeight="1">
      <c r="A566" s="12">
        <v>2000.0</v>
      </c>
      <c r="B566" s="12" t="s">
        <v>69</v>
      </c>
      <c r="C566" s="12" t="str">
        <f t="shared" si="1"/>
        <v>2000Dec</v>
      </c>
      <c r="D566" s="12">
        <v>36.0</v>
      </c>
      <c r="E566" s="12" t="s">
        <v>95</v>
      </c>
      <c r="F566" s="12">
        <v>563116.0</v>
      </c>
      <c r="G566" s="12">
        <v>565850.0</v>
      </c>
      <c r="H566" s="12">
        <v>1128966.0</v>
      </c>
      <c r="I566" s="12">
        <v>269658.0</v>
      </c>
    </row>
    <row r="567" ht="15.75" customHeight="1">
      <c r="A567" s="12">
        <v>2000.0</v>
      </c>
      <c r="B567" s="12" t="s">
        <v>69</v>
      </c>
      <c r="C567" s="12" t="str">
        <f t="shared" si="1"/>
        <v>2000Dec</v>
      </c>
      <c r="D567" s="12">
        <v>37.0</v>
      </c>
      <c r="E567" s="12" t="s">
        <v>96</v>
      </c>
      <c r="F567" s="12">
        <v>184180.0</v>
      </c>
      <c r="G567" s="12">
        <v>182715.0</v>
      </c>
      <c r="H567" s="12">
        <v>366895.0</v>
      </c>
      <c r="I567" s="12">
        <v>76990.0</v>
      </c>
    </row>
    <row r="568" ht="15.75" customHeight="1">
      <c r="A568" s="12">
        <v>2000.0</v>
      </c>
      <c r="B568" s="12" t="s">
        <v>69</v>
      </c>
      <c r="C568" s="12" t="str">
        <f t="shared" si="1"/>
        <v>2000Dec</v>
      </c>
      <c r="D568" s="12">
        <v>39.0</v>
      </c>
      <c r="E568" s="12" t="s">
        <v>97</v>
      </c>
      <c r="F568" s="12">
        <v>249748.0</v>
      </c>
      <c r="G568" s="12">
        <v>244542.0</v>
      </c>
      <c r="H568" s="12">
        <v>494290.0</v>
      </c>
      <c r="I568" s="12">
        <v>104535.0</v>
      </c>
    </row>
    <row r="569" ht="15.75" customHeight="1">
      <c r="A569" s="12">
        <v>2000.0</v>
      </c>
      <c r="B569" s="12" t="s">
        <v>69</v>
      </c>
      <c r="C569" s="12" t="str">
        <f t="shared" si="1"/>
        <v>2000Dec</v>
      </c>
      <c r="D569" s="12">
        <v>40.0</v>
      </c>
      <c r="E569" s="12" t="s">
        <v>98</v>
      </c>
      <c r="F569" s="12">
        <v>871961.0</v>
      </c>
      <c r="G569" s="12">
        <v>876257.0</v>
      </c>
      <c r="H569" s="12">
        <v>1748218.0</v>
      </c>
      <c r="I569" s="12">
        <v>412102.0</v>
      </c>
    </row>
    <row r="570" ht="15.75" customHeight="1">
      <c r="A570" s="12">
        <v>2000.0</v>
      </c>
      <c r="B570" s="12" t="s">
        <v>69</v>
      </c>
      <c r="C570" s="12" t="str">
        <f t="shared" si="1"/>
        <v>2000Dec</v>
      </c>
      <c r="D570" s="12">
        <v>41.0</v>
      </c>
      <c r="E570" s="12" t="s">
        <v>99</v>
      </c>
      <c r="F570" s="12">
        <v>763873.0</v>
      </c>
      <c r="G570" s="12">
        <v>755984.0</v>
      </c>
      <c r="H570" s="12">
        <v>1519857.0</v>
      </c>
      <c r="I570" s="12">
        <v>345729.0</v>
      </c>
    </row>
    <row r="571" ht="15.75" customHeight="1">
      <c r="A571" s="12">
        <v>2000.0</v>
      </c>
      <c r="B571" s="12" t="s">
        <v>69</v>
      </c>
      <c r="C571" s="12" t="str">
        <f t="shared" si="1"/>
        <v>2000Dec</v>
      </c>
      <c r="D571" s="12">
        <v>42.0</v>
      </c>
      <c r="E571" s="12" t="s">
        <v>100</v>
      </c>
      <c r="F571" s="12">
        <v>320843.0</v>
      </c>
      <c r="G571" s="12">
        <v>310565.0</v>
      </c>
      <c r="H571" s="12">
        <v>631408.0</v>
      </c>
      <c r="I571" s="12">
        <v>152494.0</v>
      </c>
    </row>
    <row r="572" ht="15.75" customHeight="1">
      <c r="A572" s="12">
        <v>2000.0</v>
      </c>
      <c r="B572" s="12" t="s">
        <v>69</v>
      </c>
      <c r="C572" s="12" t="str">
        <f t="shared" si="1"/>
        <v>2000Dec</v>
      </c>
      <c r="D572" s="12">
        <v>43.0</v>
      </c>
      <c r="E572" s="12" t="s">
        <v>101</v>
      </c>
      <c r="F572" s="12">
        <v>455430.0</v>
      </c>
      <c r="G572" s="12">
        <v>448456.0</v>
      </c>
      <c r="H572" s="12">
        <v>903886.0</v>
      </c>
      <c r="I572" s="12">
        <v>203432.0</v>
      </c>
    </row>
    <row r="573" ht="15.75" customHeight="1">
      <c r="A573" s="12">
        <v>2000.0</v>
      </c>
      <c r="B573" s="12" t="s">
        <v>69</v>
      </c>
      <c r="C573" s="12" t="str">
        <f t="shared" si="1"/>
        <v>2000Dec</v>
      </c>
      <c r="D573" s="12">
        <v>44.0</v>
      </c>
      <c r="E573" s="12" t="s">
        <v>102</v>
      </c>
      <c r="F573" s="12">
        <v>466401.0</v>
      </c>
      <c r="G573" s="12">
        <v>471459.0</v>
      </c>
      <c r="H573" s="12">
        <v>937860.0</v>
      </c>
      <c r="I573" s="12">
        <v>204349.0</v>
      </c>
    </row>
    <row r="574" ht="15.75" customHeight="1">
      <c r="A574" s="12">
        <v>2000.0</v>
      </c>
      <c r="B574" s="12" t="s">
        <v>69</v>
      </c>
      <c r="C574" s="12" t="str">
        <f t="shared" si="1"/>
        <v>2000Dec</v>
      </c>
      <c r="D574" s="12">
        <v>45.0</v>
      </c>
      <c r="E574" s="12" t="s">
        <v>103</v>
      </c>
      <c r="F574" s="12">
        <v>659005.0</v>
      </c>
      <c r="G574" s="12">
        <v>658782.0</v>
      </c>
      <c r="H574" s="12">
        <v>1317787.0</v>
      </c>
      <c r="I574" s="12">
        <v>280075.0</v>
      </c>
    </row>
    <row r="575" ht="15.75" customHeight="1">
      <c r="A575" s="12">
        <v>2000.0</v>
      </c>
      <c r="B575" s="12" t="s">
        <v>69</v>
      </c>
      <c r="C575" s="12" t="str">
        <f t="shared" si="1"/>
        <v>2000Dec</v>
      </c>
      <c r="D575" s="12">
        <v>46.0</v>
      </c>
      <c r="E575" s="12" t="s">
        <v>104</v>
      </c>
      <c r="F575" s="12">
        <v>491622.0</v>
      </c>
      <c r="G575" s="12">
        <v>492330.0</v>
      </c>
      <c r="H575" s="12">
        <v>983952.0</v>
      </c>
      <c r="I575" s="12">
        <v>210299.0</v>
      </c>
    </row>
    <row r="576" ht="15.75" customHeight="1">
      <c r="A576" s="12">
        <v>2000.0</v>
      </c>
      <c r="B576" s="12" t="s">
        <v>69</v>
      </c>
      <c r="C576" s="12" t="str">
        <f t="shared" si="1"/>
        <v>2000Dec</v>
      </c>
      <c r="D576" s="12">
        <v>47.0</v>
      </c>
      <c r="E576" s="12" t="s">
        <v>105</v>
      </c>
      <c r="F576" s="12">
        <v>548248.0</v>
      </c>
      <c r="G576" s="12">
        <v>549377.0</v>
      </c>
      <c r="H576" s="12">
        <v>1097625.0</v>
      </c>
      <c r="I576" s="12">
        <v>243152.0</v>
      </c>
    </row>
    <row r="577" ht="15.75" customHeight="1">
      <c r="A577" s="12">
        <v>2000.0</v>
      </c>
      <c r="B577" s="12" t="s">
        <v>69</v>
      </c>
      <c r="C577" s="12" t="str">
        <f t="shared" si="1"/>
        <v>2000Dec</v>
      </c>
      <c r="D577" s="12">
        <v>48.0</v>
      </c>
      <c r="E577" s="12" t="s">
        <v>106</v>
      </c>
      <c r="F577" s="12">
        <v>358211.0</v>
      </c>
      <c r="G577" s="12">
        <v>358703.0</v>
      </c>
      <c r="H577" s="12">
        <v>716914.0</v>
      </c>
      <c r="I577" s="12">
        <v>153040.0</v>
      </c>
    </row>
    <row r="578" ht="15.75" customHeight="1">
      <c r="A578" s="12">
        <v>2000.0</v>
      </c>
      <c r="B578" s="12" t="s">
        <v>69</v>
      </c>
      <c r="C578" s="12" t="str">
        <f t="shared" si="1"/>
        <v>2000Dec</v>
      </c>
      <c r="D578" s="12">
        <v>49.0</v>
      </c>
      <c r="E578" s="12" t="s">
        <v>107</v>
      </c>
      <c r="F578" s="12">
        <v>167749.0</v>
      </c>
      <c r="G578" s="12">
        <v>166576.0</v>
      </c>
      <c r="H578" s="12">
        <v>334325.0</v>
      </c>
      <c r="I578" s="12">
        <v>71621.0</v>
      </c>
    </row>
    <row r="579" ht="15.75" customHeight="1">
      <c r="A579" s="12">
        <v>2000.0</v>
      </c>
      <c r="B579" s="12" t="s">
        <v>69</v>
      </c>
      <c r="C579" s="12" t="str">
        <f t="shared" si="1"/>
        <v>2000Dec</v>
      </c>
      <c r="D579" s="12">
        <v>50.0</v>
      </c>
      <c r="E579" s="12" t="s">
        <v>108</v>
      </c>
      <c r="F579" s="12">
        <v>787784.0</v>
      </c>
      <c r="G579" s="12">
        <v>802543.0</v>
      </c>
      <c r="H579" s="12">
        <v>1590327.0</v>
      </c>
      <c r="I579" s="12">
        <v>517936.0</v>
      </c>
    </row>
    <row r="580" ht="15.75" customHeight="1">
      <c r="A580" s="12">
        <v>2000.0</v>
      </c>
      <c r="B580" s="12" t="s">
        <v>69</v>
      </c>
      <c r="C580" s="12" t="str">
        <f t="shared" si="1"/>
        <v>2000Dec</v>
      </c>
      <c r="D580" s="12">
        <v>51.0</v>
      </c>
      <c r="E580" s="12" t="s">
        <v>109</v>
      </c>
      <c r="F580" s="12">
        <v>199389.0</v>
      </c>
      <c r="G580" s="12">
        <v>206738.0</v>
      </c>
      <c r="H580" s="12">
        <v>406127.0</v>
      </c>
      <c r="I580" s="12">
        <v>127906.0</v>
      </c>
    </row>
    <row r="581" ht="15.75" customHeight="1">
      <c r="A581" s="12">
        <v>2000.0</v>
      </c>
      <c r="B581" s="12" t="s">
        <v>69</v>
      </c>
      <c r="C581" s="12" t="str">
        <f t="shared" si="1"/>
        <v>2000Dec</v>
      </c>
      <c r="D581" s="12">
        <v>52.0</v>
      </c>
      <c r="E581" s="12" t="s">
        <v>110</v>
      </c>
      <c r="F581" s="12">
        <v>399718.0</v>
      </c>
      <c r="G581" s="12">
        <v>403724.0</v>
      </c>
      <c r="H581" s="12">
        <v>803442.0</v>
      </c>
      <c r="I581" s="12">
        <v>229545.0</v>
      </c>
    </row>
    <row r="582" ht="15.75" customHeight="1">
      <c r="A582" s="12">
        <v>2000.0</v>
      </c>
      <c r="B582" s="12" t="s">
        <v>69</v>
      </c>
      <c r="C582" s="12" t="str">
        <f t="shared" si="1"/>
        <v>2000Dec</v>
      </c>
      <c r="D582" s="12">
        <v>53.0</v>
      </c>
      <c r="E582" s="12" t="s">
        <v>111</v>
      </c>
      <c r="F582" s="12">
        <v>240297.0</v>
      </c>
      <c r="G582" s="12">
        <v>243605.0</v>
      </c>
      <c r="H582" s="12">
        <v>483902.0</v>
      </c>
      <c r="I582" s="12">
        <v>127119.0</v>
      </c>
    </row>
    <row r="583" ht="15.75" customHeight="1">
      <c r="A583" s="12">
        <v>2000.0</v>
      </c>
      <c r="B583" s="12" t="s">
        <v>69</v>
      </c>
      <c r="C583" s="12" t="str">
        <f t="shared" si="1"/>
        <v>2000Dec</v>
      </c>
      <c r="D583" s="12">
        <v>54.0</v>
      </c>
      <c r="E583" s="12" t="s">
        <v>112</v>
      </c>
      <c r="F583" s="12">
        <v>241364.0</v>
      </c>
      <c r="G583" s="12">
        <v>248226.0</v>
      </c>
      <c r="H583" s="12">
        <v>489590.0</v>
      </c>
      <c r="I583" s="12">
        <v>140202.0</v>
      </c>
    </row>
    <row r="584" ht="15.75" customHeight="1">
      <c r="A584" s="12">
        <v>2000.0</v>
      </c>
      <c r="B584" s="12" t="s">
        <v>69</v>
      </c>
      <c r="C584" s="12" t="str">
        <f t="shared" si="1"/>
        <v>2000Dec</v>
      </c>
      <c r="D584" s="12">
        <v>55.0</v>
      </c>
      <c r="E584" s="12" t="s">
        <v>113</v>
      </c>
      <c r="F584" s="12">
        <v>245594.0</v>
      </c>
      <c r="G584" s="12">
        <v>240499.0</v>
      </c>
      <c r="H584" s="12">
        <v>486093.0</v>
      </c>
      <c r="I584" s="12">
        <v>126548.0</v>
      </c>
    </row>
    <row r="585" ht="15.75" customHeight="1">
      <c r="A585" s="12">
        <v>2000.0</v>
      </c>
      <c r="B585" s="12" t="s">
        <v>69</v>
      </c>
      <c r="C585" s="12" t="str">
        <f t="shared" si="1"/>
        <v>2000Dec</v>
      </c>
      <c r="D585" s="12">
        <v>56.0</v>
      </c>
      <c r="E585" s="12" t="s">
        <v>114</v>
      </c>
      <c r="F585" s="12">
        <v>253738.0</v>
      </c>
      <c r="G585" s="12">
        <v>257878.0</v>
      </c>
      <c r="H585" s="12">
        <v>511616.0</v>
      </c>
      <c r="I585" s="12">
        <v>149380.0</v>
      </c>
    </row>
    <row r="586" ht="15.75" customHeight="1">
      <c r="A586" s="12">
        <v>2000.0</v>
      </c>
      <c r="B586" s="12" t="s">
        <v>69</v>
      </c>
      <c r="C586" s="12" t="str">
        <f t="shared" si="1"/>
        <v>2000Dec</v>
      </c>
      <c r="D586" s="12">
        <v>57.0</v>
      </c>
      <c r="E586" s="12" t="s">
        <v>115</v>
      </c>
      <c r="F586" s="12">
        <v>629313.0</v>
      </c>
      <c r="G586" s="12">
        <v>630675.0</v>
      </c>
      <c r="H586" s="12">
        <v>1259988.0</v>
      </c>
      <c r="I586" s="12">
        <v>366542.0</v>
      </c>
    </row>
    <row r="587" ht="15.75" customHeight="1">
      <c r="A587" s="12">
        <v>2000.0</v>
      </c>
      <c r="B587" s="12" t="s">
        <v>69</v>
      </c>
      <c r="C587" s="12" t="str">
        <f t="shared" si="1"/>
        <v>2000Dec</v>
      </c>
      <c r="D587" s="12">
        <v>58.0</v>
      </c>
      <c r="E587" s="12" t="s">
        <v>116</v>
      </c>
      <c r="F587" s="12">
        <v>121284.0</v>
      </c>
      <c r="G587" s="12">
        <v>112942.0</v>
      </c>
      <c r="H587" s="12">
        <v>234226.0</v>
      </c>
      <c r="I587" s="12">
        <v>64700.0</v>
      </c>
    </row>
    <row r="588" ht="15.75" customHeight="1">
      <c r="A588" s="12">
        <v>2000.0</v>
      </c>
      <c r="B588" s="12" t="s">
        <v>69</v>
      </c>
      <c r="C588" s="12" t="str">
        <f t="shared" si="1"/>
        <v>2000Dec</v>
      </c>
      <c r="D588" s="12">
        <v>60.0</v>
      </c>
      <c r="E588" s="12" t="s">
        <v>117</v>
      </c>
      <c r="F588" s="12">
        <v>554071.0</v>
      </c>
      <c r="G588" s="12">
        <v>571212.0</v>
      </c>
      <c r="H588" s="12">
        <v>1125283.0</v>
      </c>
      <c r="I588" s="12">
        <v>301265.0</v>
      </c>
    </row>
    <row r="589" ht="15.75" customHeight="1">
      <c r="A589" s="12">
        <v>2000.0</v>
      </c>
      <c r="B589" s="12" t="s">
        <v>69</v>
      </c>
      <c r="C589" s="12" t="str">
        <f t="shared" si="1"/>
        <v>2000Dec</v>
      </c>
      <c r="D589" s="12">
        <v>61.0</v>
      </c>
      <c r="E589" s="12" t="s">
        <v>118</v>
      </c>
      <c r="F589" s="12">
        <v>164419.0</v>
      </c>
      <c r="G589" s="12">
        <v>168707.0</v>
      </c>
      <c r="H589" s="12">
        <v>333126.0</v>
      </c>
      <c r="I589" s="12">
        <v>87936.0</v>
      </c>
    </row>
    <row r="590" ht="15.75" customHeight="1">
      <c r="A590" s="12">
        <v>2000.0</v>
      </c>
      <c r="B590" s="12" t="s">
        <v>69</v>
      </c>
      <c r="C590" s="12" t="str">
        <f t="shared" si="1"/>
        <v>2000Dec</v>
      </c>
      <c r="D590" s="12">
        <v>62.0</v>
      </c>
      <c r="E590" s="12" t="s">
        <v>119</v>
      </c>
      <c r="F590" s="12">
        <v>380642.0</v>
      </c>
      <c r="G590" s="12">
        <v>385114.0</v>
      </c>
      <c r="H590" s="12">
        <v>765756.0</v>
      </c>
      <c r="I590" s="12">
        <v>190699.0</v>
      </c>
    </row>
    <row r="591" ht="15.75" customHeight="1">
      <c r="A591" s="12">
        <v>2000.0</v>
      </c>
      <c r="B591" s="12" t="s">
        <v>69</v>
      </c>
      <c r="C591" s="12" t="str">
        <f t="shared" si="1"/>
        <v>2000Dec</v>
      </c>
      <c r="D591" s="12">
        <v>63.0</v>
      </c>
      <c r="E591" s="12" t="s">
        <v>120</v>
      </c>
      <c r="F591" s="12">
        <v>248992.0</v>
      </c>
      <c r="G591" s="12">
        <v>241063.0</v>
      </c>
      <c r="H591" s="12">
        <v>490055.0</v>
      </c>
      <c r="I591" s="12">
        <v>129961.0</v>
      </c>
    </row>
    <row r="592" ht="15.75" customHeight="1">
      <c r="A592" s="12">
        <v>2000.0</v>
      </c>
      <c r="B592" s="12" t="s">
        <v>69</v>
      </c>
      <c r="C592" s="12" t="str">
        <f t="shared" si="1"/>
        <v>2000Dec</v>
      </c>
      <c r="D592" s="12">
        <v>64.0</v>
      </c>
      <c r="E592" s="12" t="s">
        <v>121</v>
      </c>
      <c r="F592" s="12">
        <v>305536.0</v>
      </c>
      <c r="G592" s="12">
        <v>319797.0</v>
      </c>
      <c r="H592" s="12">
        <v>625333.0</v>
      </c>
      <c r="I592" s="12">
        <v>164065.0</v>
      </c>
    </row>
    <row r="593" ht="15.75" customHeight="1">
      <c r="A593" s="12">
        <v>2000.0</v>
      </c>
      <c r="B593" s="12" t="s">
        <v>69</v>
      </c>
      <c r="C593" s="12" t="str">
        <f t="shared" si="1"/>
        <v>2000Dec</v>
      </c>
      <c r="D593" s="12">
        <v>65.0</v>
      </c>
      <c r="E593" s="12" t="s">
        <v>122</v>
      </c>
      <c r="F593" s="12">
        <v>429885.0</v>
      </c>
      <c r="G593" s="12">
        <v>436110.0</v>
      </c>
      <c r="H593" s="12">
        <v>865995.0</v>
      </c>
      <c r="I593" s="12">
        <v>235854.0</v>
      </c>
    </row>
    <row r="594" ht="15.75" customHeight="1">
      <c r="A594" s="12">
        <v>2000.0</v>
      </c>
      <c r="B594" s="12" t="s">
        <v>69</v>
      </c>
      <c r="C594" s="12" t="str">
        <f t="shared" si="1"/>
        <v>2000Dec</v>
      </c>
      <c r="D594" s="12">
        <v>66.0</v>
      </c>
      <c r="E594" s="12" t="s">
        <v>123</v>
      </c>
      <c r="F594" s="12">
        <v>291547.0</v>
      </c>
      <c r="G594" s="12">
        <v>302264.0</v>
      </c>
      <c r="H594" s="12">
        <v>593811.0</v>
      </c>
      <c r="I594" s="12">
        <v>142569.0</v>
      </c>
    </row>
    <row r="595" ht="15.75" customHeight="1">
      <c r="A595" s="12">
        <v>2000.0</v>
      </c>
      <c r="B595" s="12" t="s">
        <v>69</v>
      </c>
      <c r="C595" s="12" t="str">
        <f t="shared" si="1"/>
        <v>2000Dec</v>
      </c>
      <c r="D595" s="12">
        <v>67.0</v>
      </c>
      <c r="E595" s="12" t="s">
        <v>124</v>
      </c>
      <c r="F595" s="12">
        <v>519700.0</v>
      </c>
      <c r="G595" s="12">
        <v>516826.0</v>
      </c>
      <c r="H595" s="12">
        <v>1036526.0</v>
      </c>
      <c r="I595" s="12">
        <v>252235.0</v>
      </c>
    </row>
    <row r="596" ht="15.75" customHeight="1">
      <c r="A596" s="12">
        <v>2000.0</v>
      </c>
      <c r="B596" s="12" t="s">
        <v>69</v>
      </c>
      <c r="C596" s="12" t="str">
        <f t="shared" si="1"/>
        <v>2000Dec</v>
      </c>
      <c r="D596" s="12">
        <v>70.0</v>
      </c>
      <c r="E596" s="12" t="s">
        <v>125</v>
      </c>
      <c r="F596" s="12">
        <v>404114.0</v>
      </c>
      <c r="G596" s="12">
        <v>417489.0</v>
      </c>
      <c r="H596" s="12">
        <v>821603.0</v>
      </c>
      <c r="I596" s="12">
        <v>206656.0</v>
      </c>
    </row>
    <row r="597" ht="15.75" customHeight="1">
      <c r="A597" s="12">
        <v>2000.0</v>
      </c>
      <c r="B597" s="12" t="s">
        <v>69</v>
      </c>
      <c r="C597" s="12" t="str">
        <f t="shared" si="1"/>
        <v>2000Dec</v>
      </c>
      <c r="D597" s="12">
        <v>71.0</v>
      </c>
      <c r="E597" s="12" t="s">
        <v>126</v>
      </c>
      <c r="F597" s="12">
        <v>398639.0</v>
      </c>
      <c r="G597" s="12">
        <v>387362.0</v>
      </c>
      <c r="H597" s="12">
        <v>786001.0</v>
      </c>
      <c r="I597" s="12">
        <v>220126.0</v>
      </c>
    </row>
    <row r="598" ht="15.75" customHeight="1">
      <c r="A598" s="12">
        <v>2000.0</v>
      </c>
      <c r="B598" s="12" t="s">
        <v>69</v>
      </c>
      <c r="C598" s="12" t="str">
        <f t="shared" si="1"/>
        <v>2000Dec</v>
      </c>
      <c r="D598" s="12">
        <v>72.0</v>
      </c>
      <c r="E598" s="12" t="s">
        <v>127</v>
      </c>
      <c r="F598" s="12">
        <v>418255.0</v>
      </c>
      <c r="G598" s="12">
        <v>439946.0</v>
      </c>
      <c r="H598" s="12">
        <v>858201.0</v>
      </c>
      <c r="I598" s="12">
        <v>210723.0</v>
      </c>
    </row>
    <row r="599" ht="15.75" customHeight="1">
      <c r="A599" s="12">
        <v>2000.0</v>
      </c>
      <c r="B599" s="12" t="s">
        <v>69</v>
      </c>
      <c r="C599" s="12" t="str">
        <f t="shared" si="1"/>
        <v>2000Dec</v>
      </c>
      <c r="D599" s="12">
        <v>73.0</v>
      </c>
      <c r="E599" s="12" t="s">
        <v>128</v>
      </c>
      <c r="F599" s="12">
        <v>380867.0</v>
      </c>
      <c r="G599" s="12">
        <v>400271.0</v>
      </c>
      <c r="H599" s="12">
        <v>781138.0</v>
      </c>
      <c r="I599" s="12">
        <v>220804.0</v>
      </c>
    </row>
    <row r="600" ht="15.75" customHeight="1">
      <c r="A600" s="12">
        <v>2000.0</v>
      </c>
      <c r="B600" s="12" t="s">
        <v>69</v>
      </c>
      <c r="C600" s="12" t="str">
        <f t="shared" si="1"/>
        <v>2000Dec</v>
      </c>
      <c r="D600" s="12">
        <v>74.0</v>
      </c>
      <c r="E600" s="12" t="s">
        <v>129</v>
      </c>
      <c r="F600" s="12">
        <v>210494.0</v>
      </c>
      <c r="G600" s="12">
        <v>218320.0</v>
      </c>
      <c r="H600" s="12">
        <v>428814.0</v>
      </c>
      <c r="I600" s="12">
        <v>161658.0</v>
      </c>
    </row>
    <row r="601" ht="15.75" customHeight="1">
      <c r="A601" s="12">
        <v>2000.0</v>
      </c>
      <c r="B601" s="12" t="s">
        <v>69</v>
      </c>
      <c r="C601" s="12" t="str">
        <f t="shared" si="1"/>
        <v>2000Dec</v>
      </c>
      <c r="D601" s="12">
        <v>75.0</v>
      </c>
      <c r="E601" s="12" t="s">
        <v>130</v>
      </c>
      <c r="F601" s="12">
        <v>99493.0</v>
      </c>
      <c r="G601" s="12">
        <v>105502.0</v>
      </c>
      <c r="H601" s="12">
        <v>204995.0</v>
      </c>
      <c r="I601" s="12">
        <v>45642.0</v>
      </c>
    </row>
    <row r="602" ht="15.75" customHeight="1">
      <c r="A602" s="12">
        <v>2000.0</v>
      </c>
      <c r="B602" s="12" t="s">
        <v>69</v>
      </c>
      <c r="C602" s="12" t="str">
        <f t="shared" si="1"/>
        <v>2000Dec</v>
      </c>
      <c r="D602" s="12">
        <v>76.0</v>
      </c>
      <c r="E602" s="12" t="s">
        <v>131</v>
      </c>
      <c r="F602" s="12">
        <v>222772.0</v>
      </c>
      <c r="G602" s="12">
        <v>234121.0</v>
      </c>
      <c r="H602" s="12">
        <v>456893.0</v>
      </c>
      <c r="I602" s="12">
        <v>130928.0</v>
      </c>
    </row>
    <row r="603" ht="15.75" customHeight="1">
      <c r="A603" s="12">
        <v>2000.0</v>
      </c>
      <c r="B603" s="12" t="s">
        <v>69</v>
      </c>
      <c r="C603" s="12" t="str">
        <f t="shared" si="1"/>
        <v>2000Dec</v>
      </c>
      <c r="D603" s="12">
        <v>77.0</v>
      </c>
      <c r="E603" s="12" t="s">
        <v>132</v>
      </c>
      <c r="F603" s="12">
        <v>243378.0</v>
      </c>
      <c r="G603" s="12">
        <v>235566.0</v>
      </c>
      <c r="H603" s="12">
        <v>478944.0</v>
      </c>
      <c r="I603" s="12">
        <v>138021.0</v>
      </c>
    </row>
    <row r="604" ht="15.75" customHeight="1">
      <c r="A604" s="12">
        <v>2000.0</v>
      </c>
      <c r="B604" s="12" t="s">
        <v>69</v>
      </c>
      <c r="C604" s="12" t="str">
        <f t="shared" si="1"/>
        <v>2000Dec</v>
      </c>
      <c r="D604" s="12">
        <v>80.0</v>
      </c>
      <c r="E604" s="12" t="s">
        <v>133</v>
      </c>
      <c r="F604" s="12">
        <v>759738.0</v>
      </c>
      <c r="G604" s="12">
        <v>764820.0</v>
      </c>
      <c r="H604" s="12">
        <v>1524558.0</v>
      </c>
      <c r="I604" s="12">
        <v>368401.0</v>
      </c>
    </row>
    <row r="605" ht="15.75" customHeight="1">
      <c r="A605" s="12">
        <v>2000.0</v>
      </c>
      <c r="B605" s="12" t="s">
        <v>69</v>
      </c>
      <c r="C605" s="12" t="str">
        <f t="shared" si="1"/>
        <v>2000Dec</v>
      </c>
      <c r="D605" s="12">
        <v>81.0</v>
      </c>
      <c r="E605" s="12" t="s">
        <v>134</v>
      </c>
      <c r="F605" s="12">
        <v>184635.0</v>
      </c>
      <c r="G605" s="12">
        <v>180869.0</v>
      </c>
      <c r="H605" s="12">
        <v>365504.0</v>
      </c>
      <c r="I605" s="12">
        <v>88945.0</v>
      </c>
    </row>
    <row r="606" ht="15.75" customHeight="1">
      <c r="A606" s="12">
        <v>2000.0</v>
      </c>
      <c r="B606" s="12" t="s">
        <v>69</v>
      </c>
      <c r="C606" s="12" t="str">
        <f t="shared" si="1"/>
        <v>2000Dec</v>
      </c>
      <c r="D606" s="12">
        <v>82.0</v>
      </c>
      <c r="E606" s="12" t="s">
        <v>135</v>
      </c>
      <c r="F606" s="12">
        <v>119024.0</v>
      </c>
      <c r="G606" s="12">
        <v>116193.0</v>
      </c>
      <c r="H606" s="12">
        <v>235217.0</v>
      </c>
      <c r="I606" s="12">
        <v>63542.0</v>
      </c>
    </row>
    <row r="607" ht="15.75" customHeight="1">
      <c r="A607" s="12">
        <v>2000.0</v>
      </c>
      <c r="B607" s="12" t="s">
        <v>69</v>
      </c>
      <c r="C607" s="12" t="str">
        <f t="shared" si="1"/>
        <v>2000Dec</v>
      </c>
      <c r="D607" s="12">
        <v>83.0</v>
      </c>
      <c r="E607" s="12" t="s">
        <v>136</v>
      </c>
      <c r="F607" s="12">
        <v>122588.0</v>
      </c>
      <c r="G607" s="12">
        <v>128008.0</v>
      </c>
      <c r="H607" s="12">
        <v>250596.0</v>
      </c>
      <c r="I607" s="12">
        <v>89154.0</v>
      </c>
    </row>
    <row r="608" ht="15.75" customHeight="1">
      <c r="A608" s="12">
        <v>2000.0</v>
      </c>
      <c r="B608" s="12" t="s">
        <v>69</v>
      </c>
      <c r="C608" s="12" t="str">
        <f t="shared" si="1"/>
        <v>2000Dec</v>
      </c>
      <c r="D608" s="12">
        <v>84.0</v>
      </c>
      <c r="E608" s="12" t="s">
        <v>137</v>
      </c>
      <c r="F608" s="12">
        <v>446265.0</v>
      </c>
      <c r="G608" s="12">
        <v>447269.0</v>
      </c>
      <c r="H608" s="12">
        <v>893534.0</v>
      </c>
      <c r="I608" s="12">
        <v>255988.0</v>
      </c>
    </row>
    <row r="609" ht="15.75" customHeight="1">
      <c r="A609" s="12">
        <v>2000.0</v>
      </c>
      <c r="B609" s="12" t="s">
        <v>69</v>
      </c>
      <c r="C609" s="12" t="str">
        <f t="shared" si="1"/>
        <v>2000Dec</v>
      </c>
      <c r="D609" s="12">
        <v>85.0</v>
      </c>
      <c r="E609" s="12" t="s">
        <v>138</v>
      </c>
      <c r="F609" s="12">
        <v>82626.0</v>
      </c>
      <c r="G609" s="12">
        <v>78005.0</v>
      </c>
      <c r="H609" s="12">
        <v>160631.0</v>
      </c>
      <c r="I609" s="12">
        <v>50254.0</v>
      </c>
    </row>
    <row r="610" ht="15.75" customHeight="1">
      <c r="A610" s="12">
        <v>2000.0</v>
      </c>
      <c r="B610" s="12" t="s">
        <v>69</v>
      </c>
      <c r="C610" s="12" t="str">
        <f t="shared" si="1"/>
        <v>2000Dec</v>
      </c>
      <c r="D610" s="12">
        <v>86.0</v>
      </c>
      <c r="E610" s="12" t="s">
        <v>139</v>
      </c>
      <c r="F610" s="12">
        <v>232866.0</v>
      </c>
      <c r="G610" s="12">
        <v>230528.0</v>
      </c>
      <c r="H610" s="12">
        <v>463394.0</v>
      </c>
      <c r="I610" s="12">
        <v>139964.0</v>
      </c>
    </row>
    <row r="611" ht="15.75" customHeight="1">
      <c r="A611" s="12">
        <v>2000.0</v>
      </c>
      <c r="B611" s="12" t="s">
        <v>69</v>
      </c>
      <c r="C611" s="12" t="str">
        <f t="shared" si="1"/>
        <v>2000Dec</v>
      </c>
      <c r="D611" s="12">
        <v>90.0</v>
      </c>
      <c r="E611" s="12" t="s">
        <v>140</v>
      </c>
      <c r="F611" s="12">
        <v>607720.0</v>
      </c>
      <c r="G611" s="12">
        <v>624880.0</v>
      </c>
      <c r="H611" s="12">
        <v>1232600.0</v>
      </c>
      <c r="I611" s="12">
        <v>311407.0</v>
      </c>
    </row>
    <row r="612" ht="15.75" customHeight="1">
      <c r="A612" s="12">
        <v>2000.0</v>
      </c>
      <c r="B612" s="12" t="s">
        <v>69</v>
      </c>
      <c r="C612" s="12" t="str">
        <f t="shared" si="1"/>
        <v>2000Dec</v>
      </c>
      <c r="D612" s="12">
        <v>91.0</v>
      </c>
      <c r="E612" s="12" t="s">
        <v>141</v>
      </c>
      <c r="F612" s="12">
        <v>132302.0</v>
      </c>
      <c r="G612" s="12">
        <v>131213.0</v>
      </c>
      <c r="H612" s="12">
        <v>263515.0</v>
      </c>
      <c r="I612" s="12">
        <v>61528.0</v>
      </c>
    </row>
    <row r="613" ht="15.75" customHeight="1">
      <c r="A613" s="12">
        <v>2000.0</v>
      </c>
      <c r="B613" s="12" t="s">
        <v>69</v>
      </c>
      <c r="C613" s="12" t="str">
        <f t="shared" si="1"/>
        <v>2000Dec</v>
      </c>
      <c r="D613" s="12">
        <v>92.0</v>
      </c>
      <c r="E613" s="12" t="s">
        <v>142</v>
      </c>
      <c r="F613" s="12">
        <v>293289.0</v>
      </c>
      <c r="G613" s="12">
        <v>297562.0</v>
      </c>
      <c r="H613" s="12">
        <v>590851.0</v>
      </c>
      <c r="I613" s="12">
        <v>143415.0</v>
      </c>
    </row>
    <row r="614" ht="15.75" customHeight="1">
      <c r="A614" s="12">
        <v>2000.0</v>
      </c>
      <c r="B614" s="12" t="s">
        <v>69</v>
      </c>
      <c r="C614" s="12" t="str">
        <f t="shared" si="1"/>
        <v>2000Dec</v>
      </c>
      <c r="D614" s="12">
        <v>93.0</v>
      </c>
      <c r="E614" s="12" t="s">
        <v>143</v>
      </c>
      <c r="F614" s="12">
        <v>248147.0</v>
      </c>
      <c r="G614" s="12">
        <v>255537.0</v>
      </c>
      <c r="H614" s="12">
        <v>503684.0</v>
      </c>
      <c r="I614" s="12">
        <v>125147.0</v>
      </c>
    </row>
    <row r="615" ht="15.75" customHeight="1">
      <c r="A615" s="12">
        <v>2000.0</v>
      </c>
      <c r="B615" s="12" t="s">
        <v>69</v>
      </c>
      <c r="C615" s="12" t="str">
        <f t="shared" si="1"/>
        <v>2000Dec</v>
      </c>
      <c r="D615" s="12">
        <v>94.0</v>
      </c>
      <c r="E615" s="12" t="s">
        <v>144</v>
      </c>
      <c r="F615" s="12">
        <v>301929.0</v>
      </c>
      <c r="G615" s="12">
        <v>310198.0</v>
      </c>
      <c r="H615" s="12">
        <v>612127.0</v>
      </c>
      <c r="I615" s="12">
        <v>123863.0</v>
      </c>
    </row>
    <row r="616" ht="15.75" customHeight="1">
      <c r="A616" s="12">
        <v>2000.0</v>
      </c>
      <c r="B616" s="12" t="s">
        <v>69</v>
      </c>
      <c r="C616" s="12" t="str">
        <f t="shared" si="1"/>
        <v>2000Dec</v>
      </c>
      <c r="D616" s="12">
        <v>95.0</v>
      </c>
      <c r="E616" s="12" t="s">
        <v>145</v>
      </c>
      <c r="F616" s="12">
        <v>222080.0</v>
      </c>
      <c r="G616" s="12">
        <v>220220.0</v>
      </c>
      <c r="H616" s="12">
        <v>442300.0</v>
      </c>
      <c r="I616" s="12">
        <v>101932.0</v>
      </c>
    </row>
    <row r="617" ht="15.75" customHeight="1">
      <c r="A617" s="12">
        <v>2000.0</v>
      </c>
      <c r="B617" s="12" t="s">
        <v>69</v>
      </c>
      <c r="C617" s="12" t="str">
        <f t="shared" si="1"/>
        <v>2000Dec</v>
      </c>
      <c r="D617" s="12">
        <v>96.0</v>
      </c>
      <c r="E617" s="12" t="s">
        <v>146</v>
      </c>
      <c r="F617" s="12">
        <v>338247.0</v>
      </c>
      <c r="G617" s="12">
        <v>340888.0</v>
      </c>
      <c r="H617" s="12">
        <v>679135.0</v>
      </c>
      <c r="I617" s="12">
        <v>139040.0</v>
      </c>
    </row>
    <row r="618" ht="15.75" customHeight="1">
      <c r="A618" s="12">
        <v>2001.0</v>
      </c>
      <c r="B618" s="12" t="s">
        <v>69</v>
      </c>
      <c r="C618" s="12" t="str">
        <f t="shared" si="1"/>
        <v>2001Dec</v>
      </c>
      <c r="D618" s="12">
        <v>0.0</v>
      </c>
      <c r="E618" s="12" t="s">
        <v>70</v>
      </c>
      <c r="F618" s="12">
        <v>3.0913485E7</v>
      </c>
      <c r="G618" s="12">
        <v>3.1395402E7</v>
      </c>
      <c r="H618" s="12">
        <v>6.2308887E7</v>
      </c>
      <c r="I618" s="12">
        <v>1.6910473E7</v>
      </c>
    </row>
    <row r="619" ht="15.75" customHeight="1">
      <c r="A619" s="12">
        <v>2001.0</v>
      </c>
      <c r="B619" s="12" t="s">
        <v>69</v>
      </c>
      <c r="C619" s="12" t="str">
        <f t="shared" si="1"/>
        <v>2001Dec</v>
      </c>
      <c r="D619" s="12">
        <v>10.0</v>
      </c>
      <c r="E619" s="12" t="s">
        <v>71</v>
      </c>
      <c r="F619" s="12">
        <v>2776975.0</v>
      </c>
      <c r="G619" s="12">
        <v>2949228.0</v>
      </c>
      <c r="H619" s="12">
        <v>5726203.0</v>
      </c>
      <c r="I619" s="12">
        <v>1928921.0</v>
      </c>
    </row>
    <row r="620" ht="15.75" customHeight="1">
      <c r="A620" s="12">
        <v>2001.0</v>
      </c>
      <c r="B620" s="12" t="s">
        <v>69</v>
      </c>
      <c r="C620" s="12" t="str">
        <f t="shared" si="1"/>
        <v>2001Dec</v>
      </c>
      <c r="D620" s="12">
        <v>11.0</v>
      </c>
      <c r="E620" s="12" t="s">
        <v>72</v>
      </c>
      <c r="F620" s="12">
        <v>492074.0</v>
      </c>
      <c r="G620" s="12">
        <v>519618.0</v>
      </c>
      <c r="H620" s="12">
        <v>1011692.0</v>
      </c>
      <c r="I620" s="12">
        <v>372935.0</v>
      </c>
    </row>
    <row r="621" ht="15.75" customHeight="1">
      <c r="A621" s="12">
        <v>2001.0</v>
      </c>
      <c r="B621" s="12" t="s">
        <v>69</v>
      </c>
      <c r="C621" s="12" t="str">
        <f t="shared" si="1"/>
        <v>2001Dec</v>
      </c>
      <c r="D621" s="12">
        <v>12.0</v>
      </c>
      <c r="E621" s="12" t="s">
        <v>73</v>
      </c>
      <c r="F621" s="12">
        <v>423420.0</v>
      </c>
      <c r="G621" s="12">
        <v>460657.0</v>
      </c>
      <c r="H621" s="12">
        <v>884077.0</v>
      </c>
      <c r="I621" s="12">
        <v>369061.0</v>
      </c>
    </row>
    <row r="622" ht="15.75" customHeight="1">
      <c r="A622" s="12">
        <v>2001.0</v>
      </c>
      <c r="B622" s="12" t="s">
        <v>69</v>
      </c>
      <c r="C622" s="12" t="str">
        <f t="shared" si="1"/>
        <v>2001Dec</v>
      </c>
      <c r="D622" s="12">
        <v>13.0</v>
      </c>
      <c r="E622" s="12" t="s">
        <v>74</v>
      </c>
      <c r="F622" s="12">
        <v>330181.0</v>
      </c>
      <c r="G622" s="12">
        <v>349236.0</v>
      </c>
      <c r="H622" s="12">
        <v>679417.0</v>
      </c>
      <c r="I622" s="12">
        <v>291862.0</v>
      </c>
    </row>
    <row r="623" ht="15.75" customHeight="1">
      <c r="A623" s="12">
        <v>2001.0</v>
      </c>
      <c r="B623" s="12" t="s">
        <v>69</v>
      </c>
      <c r="C623" s="12" t="str">
        <f t="shared" si="1"/>
        <v>2001Dec</v>
      </c>
      <c r="D623" s="12">
        <v>14.0</v>
      </c>
      <c r="E623" s="12" t="s">
        <v>75</v>
      </c>
      <c r="F623" s="12">
        <v>360882.0</v>
      </c>
      <c r="G623" s="12">
        <v>380892.0</v>
      </c>
      <c r="H623" s="12">
        <v>741774.0</v>
      </c>
      <c r="I623" s="12">
        <v>203328.0</v>
      </c>
    </row>
    <row r="624" ht="15.75" customHeight="1">
      <c r="A624" s="12">
        <v>2001.0</v>
      </c>
      <c r="B624" s="12" t="s">
        <v>69</v>
      </c>
      <c r="C624" s="12" t="str">
        <f t="shared" si="1"/>
        <v>2001Dec</v>
      </c>
      <c r="D624" s="12">
        <v>15.0</v>
      </c>
      <c r="E624" s="12" t="s">
        <v>76</v>
      </c>
      <c r="F624" s="12">
        <v>140059.0</v>
      </c>
      <c r="G624" s="12">
        <v>149383.0</v>
      </c>
      <c r="H624" s="12">
        <v>289442.0</v>
      </c>
      <c r="I624" s="12">
        <v>73036.0</v>
      </c>
    </row>
    <row r="625" ht="15.75" customHeight="1">
      <c r="A625" s="12">
        <v>2001.0</v>
      </c>
      <c r="B625" s="12" t="s">
        <v>69</v>
      </c>
      <c r="C625" s="12" t="str">
        <f t="shared" si="1"/>
        <v>2001Dec</v>
      </c>
      <c r="D625" s="12">
        <v>16.0</v>
      </c>
      <c r="E625" s="12" t="s">
        <v>77</v>
      </c>
      <c r="F625" s="12">
        <v>387828.0</v>
      </c>
      <c r="G625" s="12">
        <v>377305.0</v>
      </c>
      <c r="H625" s="12">
        <v>765133.0</v>
      </c>
      <c r="I625" s="12">
        <v>214666.0</v>
      </c>
    </row>
    <row r="626" ht="15.75" customHeight="1">
      <c r="A626" s="12">
        <v>2001.0</v>
      </c>
      <c r="B626" s="12" t="s">
        <v>69</v>
      </c>
      <c r="C626" s="12" t="str">
        <f t="shared" si="1"/>
        <v>2001Dec</v>
      </c>
      <c r="D626" s="12">
        <v>17.0</v>
      </c>
      <c r="E626" s="12" t="s">
        <v>78</v>
      </c>
      <c r="F626" s="12">
        <v>107652.0</v>
      </c>
      <c r="G626" s="12">
        <v>115511.0</v>
      </c>
      <c r="H626" s="12">
        <v>223163.0</v>
      </c>
      <c r="I626" s="12">
        <v>59053.0</v>
      </c>
    </row>
    <row r="627" ht="15.75" customHeight="1">
      <c r="A627" s="12">
        <v>2001.0</v>
      </c>
      <c r="B627" s="12" t="s">
        <v>69</v>
      </c>
      <c r="C627" s="12" t="str">
        <f t="shared" si="1"/>
        <v>2001Dec</v>
      </c>
      <c r="D627" s="12">
        <v>18.0</v>
      </c>
      <c r="E627" s="12" t="s">
        <v>79</v>
      </c>
      <c r="F627" s="12">
        <v>170406.0</v>
      </c>
      <c r="G627" s="12">
        <v>180526.0</v>
      </c>
      <c r="H627" s="12">
        <v>350932.0</v>
      </c>
      <c r="I627" s="12">
        <v>94423.0</v>
      </c>
    </row>
    <row r="628" ht="15.75" customHeight="1">
      <c r="A628" s="12">
        <v>2001.0</v>
      </c>
      <c r="B628" s="12" t="s">
        <v>69</v>
      </c>
      <c r="C628" s="12" t="str">
        <f t="shared" si="1"/>
        <v>2001Dec</v>
      </c>
      <c r="D628" s="12">
        <v>19.0</v>
      </c>
      <c r="E628" s="12" t="s">
        <v>80</v>
      </c>
      <c r="F628" s="12">
        <v>307532.0</v>
      </c>
      <c r="G628" s="12">
        <v>306735.0</v>
      </c>
      <c r="H628" s="12">
        <v>614267.0</v>
      </c>
      <c r="I628" s="12">
        <v>172886.0</v>
      </c>
    </row>
    <row r="629" ht="15.75" customHeight="1">
      <c r="A629" s="12">
        <v>2001.0</v>
      </c>
      <c r="B629" s="12" t="s">
        <v>69</v>
      </c>
      <c r="C629" s="12" t="str">
        <f t="shared" si="1"/>
        <v>2001Dec</v>
      </c>
      <c r="D629" s="12">
        <v>20.0</v>
      </c>
      <c r="E629" s="12" t="s">
        <v>81</v>
      </c>
      <c r="F629" s="12">
        <v>555195.0</v>
      </c>
      <c r="G629" s="12">
        <v>549036.0</v>
      </c>
      <c r="H629" s="12">
        <v>1104231.0</v>
      </c>
      <c r="I629" s="12">
        <v>445078.0</v>
      </c>
    </row>
    <row r="630" ht="15.75" customHeight="1">
      <c r="A630" s="12">
        <v>2001.0</v>
      </c>
      <c r="B630" s="12" t="s">
        <v>69</v>
      </c>
      <c r="C630" s="12" t="str">
        <f t="shared" si="1"/>
        <v>2001Dec</v>
      </c>
      <c r="D630" s="12">
        <v>21.0</v>
      </c>
      <c r="E630" s="12" t="s">
        <v>82</v>
      </c>
      <c r="F630" s="12">
        <v>268058.0</v>
      </c>
      <c r="G630" s="12">
        <v>268277.0</v>
      </c>
      <c r="H630" s="12">
        <v>536335.0</v>
      </c>
      <c r="I630" s="12">
        <v>197403.0</v>
      </c>
    </row>
    <row r="631" ht="15.75" customHeight="1">
      <c r="A631" s="12">
        <v>2001.0</v>
      </c>
      <c r="B631" s="12" t="s">
        <v>69</v>
      </c>
      <c r="C631" s="12" t="str">
        <f t="shared" si="1"/>
        <v>2001Dec</v>
      </c>
      <c r="D631" s="12">
        <v>22.0</v>
      </c>
      <c r="E631" s="12" t="s">
        <v>83</v>
      </c>
      <c r="F631" s="12">
        <v>248952.0</v>
      </c>
      <c r="G631" s="12">
        <v>250897.0</v>
      </c>
      <c r="H631" s="12">
        <v>499849.0</v>
      </c>
      <c r="I631" s="12">
        <v>153956.0</v>
      </c>
    </row>
    <row r="632" ht="15.75" customHeight="1">
      <c r="A632" s="12">
        <v>2001.0</v>
      </c>
      <c r="B632" s="12" t="s">
        <v>69</v>
      </c>
      <c r="C632" s="12" t="str">
        <f t="shared" si="1"/>
        <v>2001Dec</v>
      </c>
      <c r="D632" s="12">
        <v>23.0</v>
      </c>
      <c r="E632" s="12" t="s">
        <v>84</v>
      </c>
      <c r="F632" s="12">
        <v>113368.0</v>
      </c>
      <c r="G632" s="12">
        <v>110973.0</v>
      </c>
      <c r="H632" s="12">
        <v>224341.0</v>
      </c>
      <c r="I632" s="12">
        <v>72132.0</v>
      </c>
    </row>
    <row r="633" ht="15.75" customHeight="1">
      <c r="A633" s="12">
        <v>2001.0</v>
      </c>
      <c r="B633" s="12" t="s">
        <v>69</v>
      </c>
      <c r="C633" s="12" t="str">
        <f t="shared" si="1"/>
        <v>2001Dec</v>
      </c>
      <c r="D633" s="12">
        <v>24.0</v>
      </c>
      <c r="E633" s="12" t="s">
        <v>85</v>
      </c>
      <c r="F633" s="12">
        <v>317691.0</v>
      </c>
      <c r="G633" s="12">
        <v>326305.0</v>
      </c>
      <c r="H633" s="12">
        <v>643996.0</v>
      </c>
      <c r="I633" s="12">
        <v>178513.0</v>
      </c>
    </row>
    <row r="634" ht="15.75" customHeight="1">
      <c r="A634" s="12">
        <v>2001.0</v>
      </c>
      <c r="B634" s="12" t="s">
        <v>69</v>
      </c>
      <c r="C634" s="12" t="str">
        <f t="shared" si="1"/>
        <v>2001Dec</v>
      </c>
      <c r="D634" s="12">
        <v>25.0</v>
      </c>
      <c r="E634" s="12" t="s">
        <v>86</v>
      </c>
      <c r="F634" s="12">
        <v>224813.0</v>
      </c>
      <c r="G634" s="12">
        <v>223663.0</v>
      </c>
      <c r="H634" s="12">
        <v>448476.0</v>
      </c>
      <c r="I634" s="12">
        <v>123167.0</v>
      </c>
    </row>
    <row r="635" ht="15.75" customHeight="1">
      <c r="A635" s="12">
        <v>2001.0</v>
      </c>
      <c r="B635" s="12" t="s">
        <v>69</v>
      </c>
      <c r="C635" s="12" t="str">
        <f t="shared" si="1"/>
        <v>2001Dec</v>
      </c>
      <c r="D635" s="12">
        <v>26.0</v>
      </c>
      <c r="E635" s="12" t="s">
        <v>87</v>
      </c>
      <c r="F635" s="12">
        <v>124132.0</v>
      </c>
      <c r="G635" s="12">
        <v>125875.0</v>
      </c>
      <c r="H635" s="12">
        <v>250007.0</v>
      </c>
      <c r="I635" s="12">
        <v>65704.0</v>
      </c>
    </row>
    <row r="636" ht="15.75" customHeight="1">
      <c r="A636" s="12">
        <v>2001.0</v>
      </c>
      <c r="B636" s="12" t="s">
        <v>69</v>
      </c>
      <c r="C636" s="12" t="str">
        <f t="shared" si="1"/>
        <v>2001Dec</v>
      </c>
      <c r="D636" s="12">
        <v>27.0</v>
      </c>
      <c r="E636" s="12" t="s">
        <v>88</v>
      </c>
      <c r="F636" s="12">
        <v>269402.0</v>
      </c>
      <c r="G636" s="12">
        <v>265337.0</v>
      </c>
      <c r="H636" s="12">
        <v>534739.0</v>
      </c>
      <c r="I636" s="12">
        <v>142592.0</v>
      </c>
    </row>
    <row r="637" ht="15.75" customHeight="1">
      <c r="A637" s="12">
        <v>2001.0</v>
      </c>
      <c r="B637" s="12" t="s">
        <v>69</v>
      </c>
      <c r="C637" s="12" t="str">
        <f t="shared" si="1"/>
        <v>2001Dec</v>
      </c>
      <c r="D637" s="12">
        <v>30.0</v>
      </c>
      <c r="E637" s="12" t="s">
        <v>89</v>
      </c>
      <c r="F637" s="12">
        <v>1272823.0</v>
      </c>
      <c r="G637" s="12">
        <v>1292862.0</v>
      </c>
      <c r="H637" s="12">
        <v>2565685.0</v>
      </c>
      <c r="I637" s="12">
        <v>631786.0</v>
      </c>
    </row>
    <row r="638" ht="15.75" customHeight="1">
      <c r="A638" s="12">
        <v>2001.0</v>
      </c>
      <c r="B638" s="12" t="s">
        <v>69</v>
      </c>
      <c r="C638" s="12" t="str">
        <f t="shared" si="1"/>
        <v>2001Dec</v>
      </c>
      <c r="D638" s="12">
        <v>31.0</v>
      </c>
      <c r="E638" s="12" t="s">
        <v>90</v>
      </c>
      <c r="F638" s="12">
        <v>765853.0</v>
      </c>
      <c r="G638" s="12">
        <v>768021.0</v>
      </c>
      <c r="H638" s="12">
        <v>1533874.0</v>
      </c>
      <c r="I638" s="12">
        <v>325440.0</v>
      </c>
    </row>
    <row r="639" ht="15.75" customHeight="1">
      <c r="A639" s="12">
        <v>2001.0</v>
      </c>
      <c r="B639" s="12" t="s">
        <v>69</v>
      </c>
      <c r="C639" s="12" t="str">
        <f t="shared" si="1"/>
        <v>2001Dec</v>
      </c>
      <c r="D639" s="12">
        <v>32.0</v>
      </c>
      <c r="E639" s="12" t="s">
        <v>91</v>
      </c>
      <c r="F639" s="12">
        <v>696355.0</v>
      </c>
      <c r="G639" s="12">
        <v>695874.0</v>
      </c>
      <c r="H639" s="12">
        <v>1392229.0</v>
      </c>
      <c r="I639" s="12">
        <v>289682.0</v>
      </c>
    </row>
    <row r="640" ht="15.75" customHeight="1">
      <c r="A640" s="12">
        <v>2001.0</v>
      </c>
      <c r="B640" s="12" t="s">
        <v>69</v>
      </c>
      <c r="C640" s="12" t="str">
        <f t="shared" si="1"/>
        <v>2001Dec</v>
      </c>
      <c r="D640" s="12">
        <v>33.0</v>
      </c>
      <c r="E640" s="12" t="s">
        <v>92</v>
      </c>
      <c r="F640" s="12">
        <v>725240.0</v>
      </c>
      <c r="G640" s="12">
        <v>726195.0</v>
      </c>
      <c r="H640" s="12">
        <v>1451435.0</v>
      </c>
      <c r="I640" s="12">
        <v>292843.0</v>
      </c>
    </row>
    <row r="641" ht="15.75" customHeight="1">
      <c r="A641" s="12">
        <v>2001.0</v>
      </c>
      <c r="B641" s="12" t="s">
        <v>69</v>
      </c>
      <c r="C641" s="12" t="str">
        <f t="shared" si="1"/>
        <v>2001Dec</v>
      </c>
      <c r="D641" s="12">
        <v>34.0</v>
      </c>
      <c r="E641" s="12" t="s">
        <v>93</v>
      </c>
      <c r="F641" s="12">
        <v>892336.0</v>
      </c>
      <c r="G641" s="12">
        <v>887416.0</v>
      </c>
      <c r="H641" s="12">
        <v>1779752.0</v>
      </c>
      <c r="I641" s="12">
        <v>384238.0</v>
      </c>
    </row>
    <row r="642" ht="15.75" customHeight="1">
      <c r="A642" s="12">
        <v>2001.0</v>
      </c>
      <c r="B642" s="12" t="s">
        <v>69</v>
      </c>
      <c r="C642" s="12" t="str">
        <f t="shared" si="1"/>
        <v>2001Dec</v>
      </c>
      <c r="D642" s="12">
        <v>35.0</v>
      </c>
      <c r="E642" s="12" t="s">
        <v>94</v>
      </c>
      <c r="F642" s="12">
        <v>277538.0</v>
      </c>
      <c r="G642" s="12">
        <v>275176.0</v>
      </c>
      <c r="H642" s="12">
        <v>552714.0</v>
      </c>
      <c r="I642" s="12">
        <v>122161.0</v>
      </c>
    </row>
    <row r="643" ht="15.75" customHeight="1">
      <c r="A643" s="12">
        <v>2001.0</v>
      </c>
      <c r="B643" s="12" t="s">
        <v>69</v>
      </c>
      <c r="C643" s="12" t="str">
        <f t="shared" si="1"/>
        <v>2001Dec</v>
      </c>
      <c r="D643" s="12">
        <v>36.0</v>
      </c>
      <c r="E643" s="12" t="s">
        <v>95</v>
      </c>
      <c r="F643" s="12">
        <v>563573.0</v>
      </c>
      <c r="G643" s="12">
        <v>567340.0</v>
      </c>
      <c r="H643" s="12">
        <v>1130913.0</v>
      </c>
      <c r="I643" s="12">
        <v>274513.0</v>
      </c>
    </row>
    <row r="644" ht="15.75" customHeight="1">
      <c r="A644" s="12">
        <v>2001.0</v>
      </c>
      <c r="B644" s="12" t="s">
        <v>69</v>
      </c>
      <c r="C644" s="12" t="str">
        <f t="shared" si="1"/>
        <v>2001Dec</v>
      </c>
      <c r="D644" s="12">
        <v>37.0</v>
      </c>
      <c r="E644" s="12" t="s">
        <v>96</v>
      </c>
      <c r="F644" s="12">
        <v>184773.0</v>
      </c>
      <c r="G644" s="12">
        <v>183457.0</v>
      </c>
      <c r="H644" s="12">
        <v>368230.0</v>
      </c>
      <c r="I644" s="12">
        <v>79064.0</v>
      </c>
    </row>
    <row r="645" ht="15.75" customHeight="1">
      <c r="A645" s="12">
        <v>2001.0</v>
      </c>
      <c r="B645" s="12" t="s">
        <v>69</v>
      </c>
      <c r="C645" s="12" t="str">
        <f t="shared" si="1"/>
        <v>2001Dec</v>
      </c>
      <c r="D645" s="12">
        <v>39.0</v>
      </c>
      <c r="E645" s="12" t="s">
        <v>97</v>
      </c>
      <c r="F645" s="12">
        <v>250760.0</v>
      </c>
      <c r="G645" s="12">
        <v>245759.0</v>
      </c>
      <c r="H645" s="12">
        <v>496519.0</v>
      </c>
      <c r="I645" s="12">
        <v>106743.0</v>
      </c>
    </row>
    <row r="646" ht="15.75" customHeight="1">
      <c r="A646" s="12">
        <v>2001.0</v>
      </c>
      <c r="B646" s="12" t="s">
        <v>69</v>
      </c>
      <c r="C646" s="12" t="str">
        <f t="shared" si="1"/>
        <v>2001Dec</v>
      </c>
      <c r="D646" s="12">
        <v>40.0</v>
      </c>
      <c r="E646" s="12" t="s">
        <v>98</v>
      </c>
      <c r="F646" s="12">
        <v>876223.0</v>
      </c>
      <c r="G646" s="12">
        <v>880772.0</v>
      </c>
      <c r="H646" s="12">
        <v>1756995.0</v>
      </c>
      <c r="I646" s="12">
        <v>422643.0</v>
      </c>
    </row>
    <row r="647" ht="15.75" customHeight="1">
      <c r="A647" s="12">
        <v>2001.0</v>
      </c>
      <c r="B647" s="12" t="s">
        <v>69</v>
      </c>
      <c r="C647" s="12" t="str">
        <f t="shared" si="1"/>
        <v>2001Dec</v>
      </c>
      <c r="D647" s="12">
        <v>41.0</v>
      </c>
      <c r="E647" s="12" t="s">
        <v>99</v>
      </c>
      <c r="F647" s="12">
        <v>766735.0</v>
      </c>
      <c r="G647" s="12">
        <v>759865.0</v>
      </c>
      <c r="H647" s="12">
        <v>1526600.0</v>
      </c>
      <c r="I647" s="12">
        <v>354424.0</v>
      </c>
    </row>
    <row r="648" ht="15.75" customHeight="1">
      <c r="A648" s="12">
        <v>2001.0</v>
      </c>
      <c r="B648" s="12" t="s">
        <v>69</v>
      </c>
      <c r="C648" s="12" t="str">
        <f t="shared" si="1"/>
        <v>2001Dec</v>
      </c>
      <c r="D648" s="12">
        <v>42.0</v>
      </c>
      <c r="E648" s="12" t="s">
        <v>100</v>
      </c>
      <c r="F648" s="12">
        <v>321305.0</v>
      </c>
      <c r="G648" s="12">
        <v>311015.0</v>
      </c>
      <c r="H648" s="12">
        <v>632320.0</v>
      </c>
      <c r="I648" s="12">
        <v>154880.0</v>
      </c>
    </row>
    <row r="649" ht="15.75" customHeight="1">
      <c r="A649" s="12">
        <v>2001.0</v>
      </c>
      <c r="B649" s="12" t="s">
        <v>69</v>
      </c>
      <c r="C649" s="12" t="str">
        <f t="shared" si="1"/>
        <v>2001Dec</v>
      </c>
      <c r="D649" s="12">
        <v>43.0</v>
      </c>
      <c r="E649" s="12" t="s">
        <v>101</v>
      </c>
      <c r="F649" s="12">
        <v>455556.0</v>
      </c>
      <c r="G649" s="12">
        <v>449250.0</v>
      </c>
      <c r="H649" s="12">
        <v>904806.0</v>
      </c>
      <c r="I649" s="12">
        <v>207720.0</v>
      </c>
    </row>
    <row r="650" ht="15.75" customHeight="1">
      <c r="A650" s="12">
        <v>2001.0</v>
      </c>
      <c r="B650" s="12" t="s">
        <v>69</v>
      </c>
      <c r="C650" s="12" t="str">
        <f t="shared" si="1"/>
        <v>2001Dec</v>
      </c>
      <c r="D650" s="12">
        <v>44.0</v>
      </c>
      <c r="E650" s="12" t="s">
        <v>102</v>
      </c>
      <c r="F650" s="12">
        <v>467710.0</v>
      </c>
      <c r="G650" s="12">
        <v>472210.0</v>
      </c>
      <c r="H650" s="12">
        <v>939920.0</v>
      </c>
      <c r="I650" s="12">
        <v>208976.0</v>
      </c>
    </row>
    <row r="651" ht="15.75" customHeight="1">
      <c r="A651" s="12">
        <v>2001.0</v>
      </c>
      <c r="B651" s="12" t="s">
        <v>69</v>
      </c>
      <c r="C651" s="12" t="str">
        <f t="shared" si="1"/>
        <v>2001Dec</v>
      </c>
      <c r="D651" s="12">
        <v>45.0</v>
      </c>
      <c r="E651" s="12" t="s">
        <v>103</v>
      </c>
      <c r="F651" s="12">
        <v>659858.0</v>
      </c>
      <c r="G651" s="12">
        <v>659731.0</v>
      </c>
      <c r="H651" s="12">
        <v>1319589.0</v>
      </c>
      <c r="I651" s="12">
        <v>286192.0</v>
      </c>
    </row>
    <row r="652" ht="15.75" customHeight="1">
      <c r="A652" s="12">
        <v>2001.0</v>
      </c>
      <c r="B652" s="12" t="s">
        <v>69</v>
      </c>
      <c r="C652" s="12" t="str">
        <f t="shared" si="1"/>
        <v>2001Dec</v>
      </c>
      <c r="D652" s="12">
        <v>46.0</v>
      </c>
      <c r="E652" s="12" t="s">
        <v>104</v>
      </c>
      <c r="F652" s="12">
        <v>491926.0</v>
      </c>
      <c r="G652" s="12">
        <v>493528.0</v>
      </c>
      <c r="H652" s="12">
        <v>985454.0</v>
      </c>
      <c r="I652" s="12">
        <v>215555.0</v>
      </c>
    </row>
    <row r="653" ht="15.75" customHeight="1">
      <c r="A653" s="12">
        <v>2001.0</v>
      </c>
      <c r="B653" s="12" t="s">
        <v>69</v>
      </c>
      <c r="C653" s="12" t="str">
        <f t="shared" si="1"/>
        <v>2001Dec</v>
      </c>
      <c r="D653" s="12">
        <v>47.0</v>
      </c>
      <c r="E653" s="12" t="s">
        <v>105</v>
      </c>
      <c r="F653" s="12">
        <v>550123.0</v>
      </c>
      <c r="G653" s="12">
        <v>551485.0</v>
      </c>
      <c r="H653" s="12">
        <v>1101608.0</v>
      </c>
      <c r="I653" s="12">
        <v>249698.0</v>
      </c>
    </row>
    <row r="654" ht="15.75" customHeight="1">
      <c r="A654" s="12">
        <v>2001.0</v>
      </c>
      <c r="B654" s="12" t="s">
        <v>69</v>
      </c>
      <c r="C654" s="12" t="str">
        <f t="shared" si="1"/>
        <v>2001Dec</v>
      </c>
      <c r="D654" s="12">
        <v>48.0</v>
      </c>
      <c r="E654" s="12" t="s">
        <v>106</v>
      </c>
      <c r="F654" s="12">
        <v>359115.0</v>
      </c>
      <c r="G654" s="12">
        <v>359996.0</v>
      </c>
      <c r="H654" s="12">
        <v>719111.0</v>
      </c>
      <c r="I654" s="12">
        <v>156755.0</v>
      </c>
    </row>
    <row r="655" ht="15.75" customHeight="1">
      <c r="A655" s="12">
        <v>2001.0</v>
      </c>
      <c r="B655" s="12" t="s">
        <v>69</v>
      </c>
      <c r="C655" s="12" t="str">
        <f t="shared" si="1"/>
        <v>2001Dec</v>
      </c>
      <c r="D655" s="12">
        <v>49.0</v>
      </c>
      <c r="E655" s="12" t="s">
        <v>107</v>
      </c>
      <c r="F655" s="12">
        <v>168571.0</v>
      </c>
      <c r="G655" s="12">
        <v>167356.0</v>
      </c>
      <c r="H655" s="12">
        <v>335927.0</v>
      </c>
      <c r="I655" s="12">
        <v>73819.0</v>
      </c>
    </row>
    <row r="656" ht="15.75" customHeight="1">
      <c r="A656" s="12">
        <v>2001.0</v>
      </c>
      <c r="B656" s="12" t="s">
        <v>69</v>
      </c>
      <c r="C656" s="12" t="str">
        <f t="shared" si="1"/>
        <v>2001Dec</v>
      </c>
      <c r="D656" s="12">
        <v>50.0</v>
      </c>
      <c r="E656" s="12" t="s">
        <v>108</v>
      </c>
      <c r="F656" s="12">
        <v>791537.0</v>
      </c>
      <c r="G656" s="12">
        <v>809313.0</v>
      </c>
      <c r="H656" s="12">
        <v>1600850.0</v>
      </c>
      <c r="I656" s="12">
        <v>526496.0</v>
      </c>
    </row>
    <row r="657" ht="15.75" customHeight="1">
      <c r="A657" s="12">
        <v>2001.0</v>
      </c>
      <c r="B657" s="12" t="s">
        <v>69</v>
      </c>
      <c r="C657" s="12" t="str">
        <f t="shared" si="1"/>
        <v>2001Dec</v>
      </c>
      <c r="D657" s="12">
        <v>51.0</v>
      </c>
      <c r="E657" s="12" t="s">
        <v>109</v>
      </c>
      <c r="F657" s="12">
        <v>199151.0</v>
      </c>
      <c r="G657" s="12">
        <v>206879.0</v>
      </c>
      <c r="H657" s="12">
        <v>406030.0</v>
      </c>
      <c r="I657" s="12">
        <v>130087.0</v>
      </c>
    </row>
    <row r="658" ht="15.75" customHeight="1">
      <c r="A658" s="12">
        <v>2001.0</v>
      </c>
      <c r="B658" s="12" t="s">
        <v>69</v>
      </c>
      <c r="C658" s="12" t="str">
        <f t="shared" si="1"/>
        <v>2001Dec</v>
      </c>
      <c r="D658" s="12">
        <v>52.0</v>
      </c>
      <c r="E658" s="12" t="s">
        <v>110</v>
      </c>
      <c r="F658" s="12">
        <v>398240.0</v>
      </c>
      <c r="G658" s="12">
        <v>403020.0</v>
      </c>
      <c r="H658" s="12">
        <v>801260.0</v>
      </c>
      <c r="I658" s="12">
        <v>233187.0</v>
      </c>
    </row>
    <row r="659" ht="15.75" customHeight="1">
      <c r="A659" s="12">
        <v>2001.0</v>
      </c>
      <c r="B659" s="12" t="s">
        <v>69</v>
      </c>
      <c r="C659" s="12" t="str">
        <f t="shared" si="1"/>
        <v>2001Dec</v>
      </c>
      <c r="D659" s="12">
        <v>53.0</v>
      </c>
      <c r="E659" s="12" t="s">
        <v>111</v>
      </c>
      <c r="F659" s="12">
        <v>240181.0</v>
      </c>
      <c r="G659" s="12">
        <v>243879.0</v>
      </c>
      <c r="H659" s="12">
        <v>484060.0</v>
      </c>
      <c r="I659" s="12">
        <v>129432.0</v>
      </c>
    </row>
    <row r="660" ht="15.75" customHeight="1">
      <c r="A660" s="12">
        <v>2001.0</v>
      </c>
      <c r="B660" s="12" t="s">
        <v>69</v>
      </c>
      <c r="C660" s="12" t="str">
        <f t="shared" si="1"/>
        <v>2001Dec</v>
      </c>
      <c r="D660" s="12">
        <v>54.0</v>
      </c>
      <c r="E660" s="12" t="s">
        <v>112</v>
      </c>
      <c r="F660" s="12">
        <v>239588.0</v>
      </c>
      <c r="G660" s="12">
        <v>246914.0</v>
      </c>
      <c r="H660" s="12">
        <v>486502.0</v>
      </c>
      <c r="I660" s="12">
        <v>140943.0</v>
      </c>
    </row>
    <row r="661" ht="15.75" customHeight="1">
      <c r="A661" s="12">
        <v>2001.0</v>
      </c>
      <c r="B661" s="12" t="s">
        <v>69</v>
      </c>
      <c r="C661" s="12" t="str">
        <f t="shared" si="1"/>
        <v>2001Dec</v>
      </c>
      <c r="D661" s="12">
        <v>55.0</v>
      </c>
      <c r="E661" s="12" t="s">
        <v>113</v>
      </c>
      <c r="F661" s="12">
        <v>246320.0</v>
      </c>
      <c r="G661" s="12">
        <v>240886.0</v>
      </c>
      <c r="H661" s="12">
        <v>487206.0</v>
      </c>
      <c r="I661" s="12">
        <v>128490.0</v>
      </c>
    </row>
    <row r="662" ht="15.75" customHeight="1">
      <c r="A662" s="12">
        <v>2001.0</v>
      </c>
      <c r="B662" s="12" t="s">
        <v>69</v>
      </c>
      <c r="C662" s="12" t="str">
        <f t="shared" si="1"/>
        <v>2001Dec</v>
      </c>
      <c r="D662" s="12">
        <v>56.0</v>
      </c>
      <c r="E662" s="12" t="s">
        <v>114</v>
      </c>
      <c r="F662" s="12">
        <v>252068.0</v>
      </c>
      <c r="G662" s="12">
        <v>257007.0</v>
      </c>
      <c r="H662" s="12">
        <v>509075.0</v>
      </c>
      <c r="I662" s="12">
        <v>151102.0</v>
      </c>
    </row>
    <row r="663" ht="15.75" customHeight="1">
      <c r="A663" s="12">
        <v>2001.0</v>
      </c>
      <c r="B663" s="12" t="s">
        <v>69</v>
      </c>
      <c r="C663" s="12" t="str">
        <f t="shared" si="1"/>
        <v>2001Dec</v>
      </c>
      <c r="D663" s="12">
        <v>57.0</v>
      </c>
      <c r="E663" s="12" t="s">
        <v>115</v>
      </c>
      <c r="F663" s="12">
        <v>630324.0</v>
      </c>
      <c r="G663" s="12">
        <v>632845.0</v>
      </c>
      <c r="H663" s="12">
        <v>1263169.0</v>
      </c>
      <c r="I663" s="12">
        <v>373623.0</v>
      </c>
    </row>
    <row r="664" ht="15.75" customHeight="1">
      <c r="A664" s="12">
        <v>2001.0</v>
      </c>
      <c r="B664" s="12" t="s">
        <v>69</v>
      </c>
      <c r="C664" s="12" t="str">
        <f t="shared" si="1"/>
        <v>2001Dec</v>
      </c>
      <c r="D664" s="12">
        <v>58.0</v>
      </c>
      <c r="E664" s="12" t="s">
        <v>116</v>
      </c>
      <c r="F664" s="12">
        <v>122726.0</v>
      </c>
      <c r="G664" s="12">
        <v>114267.0</v>
      </c>
      <c r="H664" s="12">
        <v>236993.0</v>
      </c>
      <c r="I664" s="12">
        <v>67047.0</v>
      </c>
    </row>
    <row r="665" ht="15.75" customHeight="1">
      <c r="A665" s="12">
        <v>2001.0</v>
      </c>
      <c r="B665" s="12" t="s">
        <v>69</v>
      </c>
      <c r="C665" s="12" t="str">
        <f t="shared" si="1"/>
        <v>2001Dec</v>
      </c>
      <c r="D665" s="12">
        <v>60.0</v>
      </c>
      <c r="E665" s="12" t="s">
        <v>117</v>
      </c>
      <c r="F665" s="12">
        <v>555646.0</v>
      </c>
      <c r="G665" s="12">
        <v>573209.0</v>
      </c>
      <c r="H665" s="12">
        <v>1128855.0</v>
      </c>
      <c r="I665" s="12">
        <v>307783.0</v>
      </c>
    </row>
    <row r="666" ht="15.75" customHeight="1">
      <c r="A666" s="12">
        <v>2001.0</v>
      </c>
      <c r="B666" s="12" t="s">
        <v>69</v>
      </c>
      <c r="C666" s="12" t="str">
        <f t="shared" si="1"/>
        <v>2001Dec</v>
      </c>
      <c r="D666" s="12">
        <v>61.0</v>
      </c>
      <c r="E666" s="12" t="s">
        <v>118</v>
      </c>
      <c r="F666" s="12">
        <v>164830.0</v>
      </c>
      <c r="G666" s="12">
        <v>169079.0</v>
      </c>
      <c r="H666" s="12">
        <v>333909.0</v>
      </c>
      <c r="I666" s="12">
        <v>89347.0</v>
      </c>
    </row>
    <row r="667" ht="15.75" customHeight="1">
      <c r="A667" s="12">
        <v>2001.0</v>
      </c>
      <c r="B667" s="12" t="s">
        <v>69</v>
      </c>
      <c r="C667" s="12" t="str">
        <f t="shared" si="1"/>
        <v>2001Dec</v>
      </c>
      <c r="D667" s="12">
        <v>62.0</v>
      </c>
      <c r="E667" s="12" t="s">
        <v>119</v>
      </c>
      <c r="F667" s="12">
        <v>380858.0</v>
      </c>
      <c r="G667" s="12">
        <v>385390.0</v>
      </c>
      <c r="H667" s="12">
        <v>766248.0</v>
      </c>
      <c r="I667" s="12">
        <v>194331.0</v>
      </c>
    </row>
    <row r="668" ht="15.75" customHeight="1">
      <c r="A668" s="12">
        <v>2001.0</v>
      </c>
      <c r="B668" s="12" t="s">
        <v>69</v>
      </c>
      <c r="C668" s="12" t="str">
        <f t="shared" si="1"/>
        <v>2001Dec</v>
      </c>
      <c r="D668" s="12">
        <v>63.0</v>
      </c>
      <c r="E668" s="12" t="s">
        <v>120</v>
      </c>
      <c r="F668" s="12">
        <v>253313.0</v>
      </c>
      <c r="G668" s="12">
        <v>245577.0</v>
      </c>
      <c r="H668" s="12">
        <v>498890.0</v>
      </c>
      <c r="I668" s="12">
        <v>133300.0</v>
      </c>
    </row>
    <row r="669" ht="15.75" customHeight="1">
      <c r="A669" s="12">
        <v>2001.0</v>
      </c>
      <c r="B669" s="12" t="s">
        <v>69</v>
      </c>
      <c r="C669" s="12" t="str">
        <f t="shared" si="1"/>
        <v>2001Dec</v>
      </c>
      <c r="D669" s="12">
        <v>64.0</v>
      </c>
      <c r="E669" s="12" t="s">
        <v>121</v>
      </c>
      <c r="F669" s="12">
        <v>304778.0</v>
      </c>
      <c r="G669" s="12">
        <v>319286.0</v>
      </c>
      <c r="H669" s="12">
        <v>624064.0</v>
      </c>
      <c r="I669" s="12">
        <v>166170.0</v>
      </c>
    </row>
    <row r="670" ht="15.75" customHeight="1">
      <c r="A670" s="12">
        <v>2001.0</v>
      </c>
      <c r="B670" s="12" t="s">
        <v>69</v>
      </c>
      <c r="C670" s="12" t="str">
        <f t="shared" si="1"/>
        <v>2001Dec</v>
      </c>
      <c r="D670" s="12">
        <v>65.0</v>
      </c>
      <c r="E670" s="12" t="s">
        <v>122</v>
      </c>
      <c r="F670" s="12">
        <v>431474.0</v>
      </c>
      <c r="G670" s="12">
        <v>438092.0</v>
      </c>
      <c r="H670" s="12">
        <v>869566.0</v>
      </c>
      <c r="I670" s="12">
        <v>241141.0</v>
      </c>
    </row>
    <row r="671" ht="15.75" customHeight="1">
      <c r="A671" s="12">
        <v>2001.0</v>
      </c>
      <c r="B671" s="12" t="s">
        <v>69</v>
      </c>
      <c r="C671" s="12" t="str">
        <f t="shared" si="1"/>
        <v>2001Dec</v>
      </c>
      <c r="D671" s="12">
        <v>66.0</v>
      </c>
      <c r="E671" s="12" t="s">
        <v>123</v>
      </c>
      <c r="F671" s="12">
        <v>290385.0</v>
      </c>
      <c r="G671" s="12">
        <v>301027.0</v>
      </c>
      <c r="H671" s="12">
        <v>591412.0</v>
      </c>
      <c r="I671" s="12">
        <v>145570.0</v>
      </c>
    </row>
    <row r="672" ht="15.75" customHeight="1">
      <c r="A672" s="12">
        <v>2001.0</v>
      </c>
      <c r="B672" s="12" t="s">
        <v>69</v>
      </c>
      <c r="C672" s="12" t="str">
        <f t="shared" si="1"/>
        <v>2001Dec</v>
      </c>
      <c r="D672" s="12">
        <v>67.0</v>
      </c>
      <c r="E672" s="12" t="s">
        <v>124</v>
      </c>
      <c r="F672" s="12">
        <v>519509.0</v>
      </c>
      <c r="G672" s="12">
        <v>516827.0</v>
      </c>
      <c r="H672" s="12">
        <v>1036336.0</v>
      </c>
      <c r="I672" s="12">
        <v>257409.0</v>
      </c>
    </row>
    <row r="673" ht="15.75" customHeight="1">
      <c r="A673" s="12">
        <v>2001.0</v>
      </c>
      <c r="B673" s="12" t="s">
        <v>69</v>
      </c>
      <c r="C673" s="12" t="str">
        <f t="shared" si="1"/>
        <v>2001Dec</v>
      </c>
      <c r="D673" s="12">
        <v>70.0</v>
      </c>
      <c r="E673" s="12" t="s">
        <v>125</v>
      </c>
      <c r="F673" s="12">
        <v>405758.0</v>
      </c>
      <c r="G673" s="12">
        <v>419514.0</v>
      </c>
      <c r="H673" s="12">
        <v>825272.0</v>
      </c>
      <c r="I673" s="12">
        <v>211829.0</v>
      </c>
    </row>
    <row r="674" ht="15.75" customHeight="1">
      <c r="A674" s="12">
        <v>2001.0</v>
      </c>
      <c r="B674" s="12" t="s">
        <v>69</v>
      </c>
      <c r="C674" s="12" t="str">
        <f t="shared" si="1"/>
        <v>2001Dec</v>
      </c>
      <c r="D674" s="12">
        <v>71.0</v>
      </c>
      <c r="E674" s="12" t="s">
        <v>126</v>
      </c>
      <c r="F674" s="12">
        <v>401457.0</v>
      </c>
      <c r="G674" s="12">
        <v>390837.0</v>
      </c>
      <c r="H674" s="12">
        <v>792294.0</v>
      </c>
      <c r="I674" s="12">
        <v>225461.0</v>
      </c>
    </row>
    <row r="675" ht="15.75" customHeight="1">
      <c r="A675" s="12">
        <v>2001.0</v>
      </c>
      <c r="B675" s="12" t="s">
        <v>69</v>
      </c>
      <c r="C675" s="12" t="str">
        <f t="shared" si="1"/>
        <v>2001Dec</v>
      </c>
      <c r="D675" s="12">
        <v>72.0</v>
      </c>
      <c r="E675" s="12" t="s">
        <v>127</v>
      </c>
      <c r="F675" s="12">
        <v>419042.0</v>
      </c>
      <c r="G675" s="12">
        <v>440863.0</v>
      </c>
      <c r="H675" s="12">
        <v>859905.0</v>
      </c>
      <c r="I675" s="12">
        <v>215618.0</v>
      </c>
    </row>
    <row r="676" ht="15.75" customHeight="1">
      <c r="A676" s="12">
        <v>2001.0</v>
      </c>
      <c r="B676" s="12" t="s">
        <v>69</v>
      </c>
      <c r="C676" s="12" t="str">
        <f t="shared" si="1"/>
        <v>2001Dec</v>
      </c>
      <c r="D676" s="12">
        <v>73.0</v>
      </c>
      <c r="E676" s="12" t="s">
        <v>128</v>
      </c>
      <c r="F676" s="12">
        <v>385756.0</v>
      </c>
      <c r="G676" s="12">
        <v>406158.0</v>
      </c>
      <c r="H676" s="12">
        <v>791914.0</v>
      </c>
      <c r="I676" s="12">
        <v>226290.0</v>
      </c>
    </row>
    <row r="677" ht="15.75" customHeight="1">
      <c r="A677" s="12">
        <v>2001.0</v>
      </c>
      <c r="B677" s="12" t="s">
        <v>69</v>
      </c>
      <c r="C677" s="12" t="str">
        <f t="shared" si="1"/>
        <v>2001Dec</v>
      </c>
      <c r="D677" s="12">
        <v>74.0</v>
      </c>
      <c r="E677" s="12" t="s">
        <v>129</v>
      </c>
      <c r="F677" s="12">
        <v>213290.0</v>
      </c>
      <c r="G677" s="12">
        <v>222298.0</v>
      </c>
      <c r="H677" s="12">
        <v>435588.0</v>
      </c>
      <c r="I677" s="12">
        <v>165096.0</v>
      </c>
    </row>
    <row r="678" ht="15.75" customHeight="1">
      <c r="A678" s="12">
        <v>2001.0</v>
      </c>
      <c r="B678" s="12" t="s">
        <v>69</v>
      </c>
      <c r="C678" s="12" t="str">
        <f t="shared" si="1"/>
        <v>2001Dec</v>
      </c>
      <c r="D678" s="12">
        <v>75.0</v>
      </c>
      <c r="E678" s="12" t="s">
        <v>130</v>
      </c>
      <c r="F678" s="12">
        <v>99151.0</v>
      </c>
      <c r="G678" s="12">
        <v>105255.0</v>
      </c>
      <c r="H678" s="12">
        <v>204406.0</v>
      </c>
      <c r="I678" s="12">
        <v>46792.0</v>
      </c>
    </row>
    <row r="679" ht="15.75" customHeight="1">
      <c r="A679" s="12">
        <v>2001.0</v>
      </c>
      <c r="B679" s="12" t="s">
        <v>69</v>
      </c>
      <c r="C679" s="12" t="str">
        <f t="shared" si="1"/>
        <v>2001Dec</v>
      </c>
      <c r="D679" s="12">
        <v>76.0</v>
      </c>
      <c r="E679" s="12" t="s">
        <v>131</v>
      </c>
      <c r="F679" s="12">
        <v>223764.0</v>
      </c>
      <c r="G679" s="12">
        <v>235278.0</v>
      </c>
      <c r="H679" s="12">
        <v>459042.0</v>
      </c>
      <c r="I679" s="12">
        <v>133929.0</v>
      </c>
    </row>
    <row r="680" ht="15.75" customHeight="1">
      <c r="A680" s="12">
        <v>2001.0</v>
      </c>
      <c r="B680" s="12" t="s">
        <v>69</v>
      </c>
      <c r="C680" s="12" t="str">
        <f t="shared" si="1"/>
        <v>2001Dec</v>
      </c>
      <c r="D680" s="12">
        <v>77.0</v>
      </c>
      <c r="E680" s="12" t="s">
        <v>132</v>
      </c>
      <c r="F680" s="12">
        <v>245185.0</v>
      </c>
      <c r="G680" s="12">
        <v>237534.0</v>
      </c>
      <c r="H680" s="12">
        <v>482719.0</v>
      </c>
      <c r="I680" s="12">
        <v>141164.0</v>
      </c>
    </row>
    <row r="681" ht="15.75" customHeight="1">
      <c r="A681" s="12">
        <v>2001.0</v>
      </c>
      <c r="B681" s="12" t="s">
        <v>69</v>
      </c>
      <c r="C681" s="12" t="str">
        <f t="shared" si="1"/>
        <v>2001Dec</v>
      </c>
      <c r="D681" s="12">
        <v>80.0</v>
      </c>
      <c r="E681" s="12" t="s">
        <v>133</v>
      </c>
      <c r="F681" s="12">
        <v>761238.0</v>
      </c>
      <c r="G681" s="12">
        <v>766035.0</v>
      </c>
      <c r="H681" s="12">
        <v>1527273.0</v>
      </c>
      <c r="I681" s="12">
        <v>377575.0</v>
      </c>
    </row>
    <row r="682" ht="15.75" customHeight="1">
      <c r="A682" s="12">
        <v>2001.0</v>
      </c>
      <c r="B682" s="12" t="s">
        <v>69</v>
      </c>
      <c r="C682" s="12" t="str">
        <f t="shared" si="1"/>
        <v>2001Dec</v>
      </c>
      <c r="D682" s="12">
        <v>81.0</v>
      </c>
      <c r="E682" s="12" t="s">
        <v>134</v>
      </c>
      <c r="F682" s="12">
        <v>187513.0</v>
      </c>
      <c r="G682" s="12">
        <v>184301.0</v>
      </c>
      <c r="H682" s="12">
        <v>371814.0</v>
      </c>
      <c r="I682" s="12">
        <v>92863.0</v>
      </c>
    </row>
    <row r="683" ht="15.75" customHeight="1">
      <c r="A683" s="12">
        <v>2001.0</v>
      </c>
      <c r="B683" s="12" t="s">
        <v>69</v>
      </c>
      <c r="C683" s="12" t="str">
        <f t="shared" si="1"/>
        <v>2001Dec</v>
      </c>
      <c r="D683" s="12">
        <v>82.0</v>
      </c>
      <c r="E683" s="12" t="s">
        <v>135</v>
      </c>
      <c r="F683" s="12">
        <v>120248.0</v>
      </c>
      <c r="G683" s="12">
        <v>117266.0</v>
      </c>
      <c r="H683" s="12">
        <v>237514.0</v>
      </c>
      <c r="I683" s="12">
        <v>65864.0</v>
      </c>
    </row>
    <row r="684" ht="15.75" customHeight="1">
      <c r="A684" s="12">
        <v>2001.0</v>
      </c>
      <c r="B684" s="12" t="s">
        <v>69</v>
      </c>
      <c r="C684" s="12" t="str">
        <f t="shared" si="1"/>
        <v>2001Dec</v>
      </c>
      <c r="D684" s="12">
        <v>83.0</v>
      </c>
      <c r="E684" s="12" t="s">
        <v>136</v>
      </c>
      <c r="F684" s="12">
        <v>127123.0</v>
      </c>
      <c r="G684" s="12">
        <v>134263.0</v>
      </c>
      <c r="H684" s="12">
        <v>261386.0</v>
      </c>
      <c r="I684" s="12">
        <v>94863.0</v>
      </c>
    </row>
    <row r="685" ht="15.75" customHeight="1">
      <c r="A685" s="12">
        <v>2001.0</v>
      </c>
      <c r="B685" s="12" t="s">
        <v>69</v>
      </c>
      <c r="C685" s="12" t="str">
        <f t="shared" si="1"/>
        <v>2001Dec</v>
      </c>
      <c r="D685" s="12">
        <v>84.0</v>
      </c>
      <c r="E685" s="12" t="s">
        <v>137</v>
      </c>
      <c r="F685" s="12">
        <v>452523.0</v>
      </c>
      <c r="G685" s="12">
        <v>455089.0</v>
      </c>
      <c r="H685" s="12">
        <v>907612.0</v>
      </c>
      <c r="I685" s="12">
        <v>266444.0</v>
      </c>
    </row>
    <row r="686" ht="15.75" customHeight="1">
      <c r="A686" s="12">
        <v>2001.0</v>
      </c>
      <c r="B686" s="12" t="s">
        <v>69</v>
      </c>
      <c r="C686" s="12" t="str">
        <f t="shared" si="1"/>
        <v>2001Dec</v>
      </c>
      <c r="D686" s="12">
        <v>85.0</v>
      </c>
      <c r="E686" s="12" t="s">
        <v>138</v>
      </c>
      <c r="F686" s="12">
        <v>83194.0</v>
      </c>
      <c r="G686" s="12">
        <v>78530.0</v>
      </c>
      <c r="H686" s="12">
        <v>161724.0</v>
      </c>
      <c r="I686" s="12">
        <v>51922.0</v>
      </c>
    </row>
    <row r="687" ht="15.75" customHeight="1">
      <c r="A687" s="12">
        <v>2001.0</v>
      </c>
      <c r="B687" s="12" t="s">
        <v>69</v>
      </c>
      <c r="C687" s="12" t="str">
        <f t="shared" si="1"/>
        <v>2001Dec</v>
      </c>
      <c r="D687" s="12">
        <v>86.0</v>
      </c>
      <c r="E687" s="12" t="s">
        <v>139</v>
      </c>
      <c r="F687" s="12">
        <v>235574.0</v>
      </c>
      <c r="G687" s="12">
        <v>233172.0</v>
      </c>
      <c r="H687" s="12">
        <v>468746.0</v>
      </c>
      <c r="I687" s="12">
        <v>145875.0</v>
      </c>
    </row>
    <row r="688" ht="15.75" customHeight="1">
      <c r="A688" s="12">
        <v>2001.0</v>
      </c>
      <c r="B688" s="12" t="s">
        <v>69</v>
      </c>
      <c r="C688" s="12" t="str">
        <f t="shared" si="1"/>
        <v>2001Dec</v>
      </c>
      <c r="D688" s="12">
        <v>90.0</v>
      </c>
      <c r="E688" s="12" t="s">
        <v>140</v>
      </c>
      <c r="F688" s="12">
        <v>615043.0</v>
      </c>
      <c r="G688" s="12">
        <v>634359.0</v>
      </c>
      <c r="H688" s="12">
        <v>1249402.0</v>
      </c>
      <c r="I688" s="12">
        <v>321264.0</v>
      </c>
    </row>
    <row r="689" ht="15.75" customHeight="1">
      <c r="A689" s="12">
        <v>2001.0</v>
      </c>
      <c r="B689" s="12" t="s">
        <v>69</v>
      </c>
      <c r="C689" s="12" t="str">
        <f t="shared" si="1"/>
        <v>2001Dec</v>
      </c>
      <c r="D689" s="12">
        <v>91.0</v>
      </c>
      <c r="E689" s="12" t="s">
        <v>141</v>
      </c>
      <c r="F689" s="12">
        <v>133815.0</v>
      </c>
      <c r="G689" s="12">
        <v>133280.0</v>
      </c>
      <c r="H689" s="12">
        <v>267095.0</v>
      </c>
      <c r="I689" s="12">
        <v>63815.0</v>
      </c>
    </row>
    <row r="690" ht="15.75" customHeight="1">
      <c r="A690" s="12">
        <v>2001.0</v>
      </c>
      <c r="B690" s="12" t="s">
        <v>69</v>
      </c>
      <c r="C690" s="12" t="str">
        <f t="shared" si="1"/>
        <v>2001Dec</v>
      </c>
      <c r="D690" s="12">
        <v>92.0</v>
      </c>
      <c r="E690" s="12" t="s">
        <v>142</v>
      </c>
      <c r="F690" s="12">
        <v>295925.0</v>
      </c>
      <c r="G690" s="12">
        <v>300748.0</v>
      </c>
      <c r="H690" s="12">
        <v>596673.0</v>
      </c>
      <c r="I690" s="12">
        <v>148580.0</v>
      </c>
    </row>
    <row r="691" ht="15.75" customHeight="1">
      <c r="A691" s="12">
        <v>2001.0</v>
      </c>
      <c r="B691" s="12" t="s">
        <v>69</v>
      </c>
      <c r="C691" s="12" t="str">
        <f t="shared" si="1"/>
        <v>2001Dec</v>
      </c>
      <c r="D691" s="12">
        <v>93.0</v>
      </c>
      <c r="E691" s="12" t="s">
        <v>143</v>
      </c>
      <c r="F691" s="12">
        <v>247680.0</v>
      </c>
      <c r="G691" s="12">
        <v>255189.0</v>
      </c>
      <c r="H691" s="12">
        <v>502869.0</v>
      </c>
      <c r="I691" s="12">
        <v>128134.0</v>
      </c>
    </row>
    <row r="692" ht="15.75" customHeight="1">
      <c r="A692" s="12">
        <v>2001.0</v>
      </c>
      <c r="B692" s="12" t="s">
        <v>69</v>
      </c>
      <c r="C692" s="12" t="str">
        <f t="shared" si="1"/>
        <v>2001Dec</v>
      </c>
      <c r="D692" s="12">
        <v>94.0</v>
      </c>
      <c r="E692" s="12" t="s">
        <v>144</v>
      </c>
      <c r="F692" s="12">
        <v>305065.0</v>
      </c>
      <c r="G692" s="12">
        <v>313203.0</v>
      </c>
      <c r="H692" s="12">
        <v>618268.0</v>
      </c>
      <c r="I692" s="12">
        <v>127549.0</v>
      </c>
    </row>
    <row r="693" ht="15.75" customHeight="1">
      <c r="A693" s="12">
        <v>2001.0</v>
      </c>
      <c r="B693" s="12" t="s">
        <v>69</v>
      </c>
      <c r="C693" s="12" t="str">
        <f t="shared" si="1"/>
        <v>2001Dec</v>
      </c>
      <c r="D693" s="12">
        <v>95.0</v>
      </c>
      <c r="E693" s="12" t="s">
        <v>145</v>
      </c>
      <c r="F693" s="12">
        <v>225891.0</v>
      </c>
      <c r="G693" s="12">
        <v>225299.0</v>
      </c>
      <c r="H693" s="12">
        <v>451190.0</v>
      </c>
      <c r="I693" s="12">
        <v>105393.0</v>
      </c>
    </row>
    <row r="694" ht="15.75" customHeight="1">
      <c r="A694" s="12">
        <v>2001.0</v>
      </c>
      <c r="B694" s="12" t="s">
        <v>69</v>
      </c>
      <c r="C694" s="12" t="str">
        <f t="shared" si="1"/>
        <v>2001Dec</v>
      </c>
      <c r="D694" s="12">
        <v>96.0</v>
      </c>
      <c r="E694" s="12" t="s">
        <v>146</v>
      </c>
      <c r="F694" s="12">
        <v>343329.0</v>
      </c>
      <c r="G694" s="12">
        <v>346672.0</v>
      </c>
      <c r="H694" s="12">
        <v>690001.0</v>
      </c>
      <c r="I694" s="12">
        <v>142847.0</v>
      </c>
    </row>
    <row r="695" ht="15.75" customHeight="1">
      <c r="A695" s="12">
        <v>2002.0</v>
      </c>
      <c r="B695" s="12" t="s">
        <v>69</v>
      </c>
      <c r="C695" s="12" t="str">
        <f t="shared" si="1"/>
        <v>2002Dec</v>
      </c>
      <c r="D695" s="12">
        <v>0.0</v>
      </c>
      <c r="E695" s="12" t="s">
        <v>70</v>
      </c>
      <c r="F695" s="12">
        <v>3.1139648E7</v>
      </c>
      <c r="G695" s="12">
        <v>3.1660225E7</v>
      </c>
      <c r="H695" s="12">
        <v>6.2799873E7</v>
      </c>
      <c r="I695" s="12">
        <v>1.7309344E7</v>
      </c>
    </row>
    <row r="696" ht="15.75" customHeight="1">
      <c r="A696" s="12">
        <v>2002.0</v>
      </c>
      <c r="B696" s="12" t="s">
        <v>69</v>
      </c>
      <c r="C696" s="12" t="str">
        <f t="shared" si="1"/>
        <v>2002Dec</v>
      </c>
      <c r="D696" s="12">
        <v>10.0</v>
      </c>
      <c r="E696" s="12" t="s">
        <v>71</v>
      </c>
      <c r="F696" s="12">
        <v>2796409.0</v>
      </c>
      <c r="G696" s="12">
        <v>2985750.0</v>
      </c>
      <c r="H696" s="12">
        <v>5782159.0</v>
      </c>
      <c r="I696" s="12">
        <v>1963660.0</v>
      </c>
    </row>
    <row r="697" ht="15.75" customHeight="1">
      <c r="A697" s="12">
        <v>2002.0</v>
      </c>
      <c r="B697" s="12" t="s">
        <v>69</v>
      </c>
      <c r="C697" s="12" t="str">
        <f t="shared" si="1"/>
        <v>2002Dec</v>
      </c>
      <c r="D697" s="12">
        <v>11.0</v>
      </c>
      <c r="E697" s="12" t="s">
        <v>72</v>
      </c>
      <c r="F697" s="12">
        <v>499011.0</v>
      </c>
      <c r="G697" s="12">
        <v>528708.0</v>
      </c>
      <c r="H697" s="12">
        <v>1027719.0</v>
      </c>
      <c r="I697" s="12">
        <v>381126.0</v>
      </c>
    </row>
    <row r="698" ht="15.75" customHeight="1">
      <c r="A698" s="12">
        <v>2002.0</v>
      </c>
      <c r="B698" s="12" t="s">
        <v>69</v>
      </c>
      <c r="C698" s="12" t="str">
        <f t="shared" si="1"/>
        <v>2002Dec</v>
      </c>
      <c r="D698" s="12">
        <v>12.0</v>
      </c>
      <c r="E698" s="12" t="s">
        <v>73</v>
      </c>
      <c r="F698" s="12">
        <v>432712.0</v>
      </c>
      <c r="G698" s="12">
        <v>472485.0</v>
      </c>
      <c r="H698" s="12">
        <v>905197.0</v>
      </c>
      <c r="I698" s="12">
        <v>377222.0</v>
      </c>
    </row>
    <row r="699" ht="15.75" customHeight="1">
      <c r="A699" s="12">
        <v>2002.0</v>
      </c>
      <c r="B699" s="12" t="s">
        <v>69</v>
      </c>
      <c r="C699" s="12" t="str">
        <f t="shared" si="1"/>
        <v>2002Dec</v>
      </c>
      <c r="D699" s="12">
        <v>13.0</v>
      </c>
      <c r="E699" s="12" t="s">
        <v>74</v>
      </c>
      <c r="F699" s="12">
        <v>344149.0</v>
      </c>
      <c r="G699" s="12">
        <v>364760.0</v>
      </c>
      <c r="H699" s="12">
        <v>708909.0</v>
      </c>
      <c r="I699" s="12">
        <v>305693.0</v>
      </c>
    </row>
    <row r="700" ht="15.75" customHeight="1">
      <c r="A700" s="12">
        <v>2002.0</v>
      </c>
      <c r="B700" s="12" t="s">
        <v>69</v>
      </c>
      <c r="C700" s="12" t="str">
        <f t="shared" si="1"/>
        <v>2002Dec</v>
      </c>
      <c r="D700" s="12">
        <v>14.0</v>
      </c>
      <c r="E700" s="12" t="s">
        <v>75</v>
      </c>
      <c r="F700" s="12">
        <v>364383.0</v>
      </c>
      <c r="G700" s="12">
        <v>383860.0</v>
      </c>
      <c r="H700" s="12">
        <v>748243.0</v>
      </c>
      <c r="I700" s="12">
        <v>208048.0</v>
      </c>
    </row>
    <row r="701" ht="15.75" customHeight="1">
      <c r="A701" s="12">
        <v>2002.0</v>
      </c>
      <c r="B701" s="12" t="s">
        <v>69</v>
      </c>
      <c r="C701" s="12" t="str">
        <f t="shared" si="1"/>
        <v>2002Dec</v>
      </c>
      <c r="D701" s="12">
        <v>15.0</v>
      </c>
      <c r="E701" s="12" t="s">
        <v>76</v>
      </c>
      <c r="F701" s="12">
        <v>140534.0</v>
      </c>
      <c r="G701" s="12">
        <v>149889.0</v>
      </c>
      <c r="H701" s="12">
        <v>290423.0</v>
      </c>
      <c r="I701" s="12">
        <v>74560.0</v>
      </c>
    </row>
    <row r="702" ht="15.75" customHeight="1">
      <c r="A702" s="12">
        <v>2002.0</v>
      </c>
      <c r="B702" s="12" t="s">
        <v>69</v>
      </c>
      <c r="C702" s="12" t="str">
        <f t="shared" si="1"/>
        <v>2002Dec</v>
      </c>
      <c r="D702" s="12">
        <v>16.0</v>
      </c>
      <c r="E702" s="12" t="s">
        <v>77</v>
      </c>
      <c r="F702" s="12">
        <v>388737.0</v>
      </c>
      <c r="G702" s="12">
        <v>379248.0</v>
      </c>
      <c r="H702" s="12">
        <v>767985.0</v>
      </c>
      <c r="I702" s="12">
        <v>218709.0</v>
      </c>
    </row>
    <row r="703" ht="15.75" customHeight="1">
      <c r="A703" s="12">
        <v>2002.0</v>
      </c>
      <c r="B703" s="12" t="s">
        <v>69</v>
      </c>
      <c r="C703" s="12" t="str">
        <f t="shared" si="1"/>
        <v>2002Dec</v>
      </c>
      <c r="D703" s="12">
        <v>17.0</v>
      </c>
      <c r="E703" s="12" t="s">
        <v>78</v>
      </c>
      <c r="F703" s="12">
        <v>107772.0</v>
      </c>
      <c r="G703" s="12">
        <v>115580.0</v>
      </c>
      <c r="H703" s="12">
        <v>223352.0</v>
      </c>
      <c r="I703" s="12">
        <v>59974.0</v>
      </c>
    </row>
    <row r="704" ht="15.75" customHeight="1">
      <c r="A704" s="12">
        <v>2002.0</v>
      </c>
      <c r="B704" s="12" t="s">
        <v>69</v>
      </c>
      <c r="C704" s="12" t="str">
        <f t="shared" si="1"/>
        <v>2002Dec</v>
      </c>
      <c r="D704" s="12">
        <v>18.0</v>
      </c>
      <c r="E704" s="12" t="s">
        <v>79</v>
      </c>
      <c r="F704" s="12">
        <v>170261.0</v>
      </c>
      <c r="G704" s="12">
        <v>180286.0</v>
      </c>
      <c r="H704" s="12">
        <v>350547.0</v>
      </c>
      <c r="I704" s="12">
        <v>96073.0</v>
      </c>
    </row>
    <row r="705" ht="15.75" customHeight="1">
      <c r="A705" s="12">
        <v>2002.0</v>
      </c>
      <c r="B705" s="12" t="s">
        <v>69</v>
      </c>
      <c r="C705" s="12" t="str">
        <f t="shared" si="1"/>
        <v>2002Dec</v>
      </c>
      <c r="D705" s="12">
        <v>19.0</v>
      </c>
      <c r="E705" s="12" t="s">
        <v>80</v>
      </c>
      <c r="F705" s="12">
        <v>311761.0</v>
      </c>
      <c r="G705" s="12">
        <v>310233.0</v>
      </c>
      <c r="H705" s="12">
        <v>621994.0</v>
      </c>
      <c r="I705" s="12">
        <v>177142.0</v>
      </c>
    </row>
    <row r="706" ht="15.75" customHeight="1">
      <c r="A706" s="12">
        <v>2002.0</v>
      </c>
      <c r="B706" s="12" t="s">
        <v>69</v>
      </c>
      <c r="C706" s="12" t="str">
        <f t="shared" si="1"/>
        <v>2002Dec</v>
      </c>
      <c r="D706" s="12">
        <v>20.0</v>
      </c>
      <c r="E706" s="12" t="s">
        <v>81</v>
      </c>
      <c r="F706" s="12">
        <v>566350.0</v>
      </c>
      <c r="G706" s="12">
        <v>563536.0</v>
      </c>
      <c r="H706" s="12">
        <v>1129886.0</v>
      </c>
      <c r="I706" s="12">
        <v>462668.0</v>
      </c>
    </row>
    <row r="707" ht="15.75" customHeight="1">
      <c r="A707" s="12">
        <v>2002.0</v>
      </c>
      <c r="B707" s="12" t="s">
        <v>69</v>
      </c>
      <c r="C707" s="12" t="str">
        <f t="shared" si="1"/>
        <v>2002Dec</v>
      </c>
      <c r="D707" s="12">
        <v>21.0</v>
      </c>
      <c r="E707" s="12" t="s">
        <v>82</v>
      </c>
      <c r="F707" s="12">
        <v>272807.0</v>
      </c>
      <c r="G707" s="12">
        <v>273763.0</v>
      </c>
      <c r="H707" s="12">
        <v>546570.0</v>
      </c>
      <c r="I707" s="12">
        <v>205364.0</v>
      </c>
    </row>
    <row r="708" ht="15.75" customHeight="1">
      <c r="A708" s="12">
        <v>2002.0</v>
      </c>
      <c r="B708" s="12" t="s">
        <v>69</v>
      </c>
      <c r="C708" s="12" t="str">
        <f t="shared" si="1"/>
        <v>2002Dec</v>
      </c>
      <c r="D708" s="12">
        <v>22.0</v>
      </c>
      <c r="E708" s="12" t="s">
        <v>83</v>
      </c>
      <c r="F708" s="12">
        <v>251771.0</v>
      </c>
      <c r="G708" s="12">
        <v>254240.0</v>
      </c>
      <c r="H708" s="12">
        <v>506011.0</v>
      </c>
      <c r="I708" s="12">
        <v>158001.0</v>
      </c>
    </row>
    <row r="709" ht="15.75" customHeight="1">
      <c r="A709" s="12">
        <v>2002.0</v>
      </c>
      <c r="B709" s="12" t="s">
        <v>69</v>
      </c>
      <c r="C709" s="12" t="str">
        <f t="shared" si="1"/>
        <v>2002Dec</v>
      </c>
      <c r="D709" s="12">
        <v>23.0</v>
      </c>
      <c r="E709" s="12" t="s">
        <v>84</v>
      </c>
      <c r="F709" s="12">
        <v>113794.0</v>
      </c>
      <c r="G709" s="12">
        <v>111501.0</v>
      </c>
      <c r="H709" s="12">
        <v>225295.0</v>
      </c>
      <c r="I709" s="12">
        <v>73833.0</v>
      </c>
    </row>
    <row r="710" ht="15.75" customHeight="1">
      <c r="A710" s="12">
        <v>2002.0</v>
      </c>
      <c r="B710" s="12" t="s">
        <v>69</v>
      </c>
      <c r="C710" s="12" t="str">
        <f t="shared" si="1"/>
        <v>2002Dec</v>
      </c>
      <c r="D710" s="12">
        <v>24.0</v>
      </c>
      <c r="E710" s="12" t="s">
        <v>85</v>
      </c>
      <c r="F710" s="12">
        <v>320365.0</v>
      </c>
      <c r="G710" s="12">
        <v>329393.0</v>
      </c>
      <c r="H710" s="12">
        <v>649758.0</v>
      </c>
      <c r="I710" s="12">
        <v>183298.0</v>
      </c>
    </row>
    <row r="711" ht="15.75" customHeight="1">
      <c r="A711" s="12">
        <v>2002.0</v>
      </c>
      <c r="B711" s="12" t="s">
        <v>69</v>
      </c>
      <c r="C711" s="12" t="str">
        <f t="shared" si="1"/>
        <v>2002Dec</v>
      </c>
      <c r="D711" s="12">
        <v>25.0</v>
      </c>
      <c r="E711" s="12" t="s">
        <v>86</v>
      </c>
      <c r="F711" s="12">
        <v>227012.0</v>
      </c>
      <c r="G711" s="12">
        <v>225810.0</v>
      </c>
      <c r="H711" s="12">
        <v>452822.0</v>
      </c>
      <c r="I711" s="12">
        <v>126447.0</v>
      </c>
    </row>
    <row r="712" ht="15.75" customHeight="1">
      <c r="A712" s="12">
        <v>2002.0</v>
      </c>
      <c r="B712" s="12" t="s">
        <v>69</v>
      </c>
      <c r="C712" s="12" t="str">
        <f t="shared" si="1"/>
        <v>2002Dec</v>
      </c>
      <c r="D712" s="12">
        <v>26.0</v>
      </c>
      <c r="E712" s="12" t="s">
        <v>87</v>
      </c>
      <c r="F712" s="12">
        <v>124790.0</v>
      </c>
      <c r="G712" s="12">
        <v>126274.0</v>
      </c>
      <c r="H712" s="12">
        <v>251064.0</v>
      </c>
      <c r="I712" s="12">
        <v>67105.0</v>
      </c>
    </row>
    <row r="713" ht="15.75" customHeight="1">
      <c r="A713" s="12">
        <v>2002.0</v>
      </c>
      <c r="B713" s="12" t="s">
        <v>69</v>
      </c>
      <c r="C713" s="12" t="str">
        <f t="shared" si="1"/>
        <v>2002Dec</v>
      </c>
      <c r="D713" s="12">
        <v>27.0</v>
      </c>
      <c r="E713" s="12" t="s">
        <v>88</v>
      </c>
      <c r="F713" s="12">
        <v>271751.0</v>
      </c>
      <c r="G713" s="12">
        <v>267356.0</v>
      </c>
      <c r="H713" s="12">
        <v>539107.0</v>
      </c>
      <c r="I713" s="12">
        <v>145931.0</v>
      </c>
    </row>
    <row r="714" ht="15.75" customHeight="1">
      <c r="A714" s="12">
        <v>2002.0</v>
      </c>
      <c r="B714" s="12" t="s">
        <v>69</v>
      </c>
      <c r="C714" s="12" t="str">
        <f t="shared" si="1"/>
        <v>2002Dec</v>
      </c>
      <c r="D714" s="12">
        <v>30.0</v>
      </c>
      <c r="E714" s="12" t="s">
        <v>89</v>
      </c>
      <c r="F714" s="12">
        <v>1280671.0</v>
      </c>
      <c r="G714" s="12">
        <v>1300573.0</v>
      </c>
      <c r="H714" s="12">
        <v>2581244.0</v>
      </c>
      <c r="I714" s="12">
        <v>647149.0</v>
      </c>
    </row>
    <row r="715" ht="15.75" customHeight="1">
      <c r="A715" s="12">
        <v>2002.0</v>
      </c>
      <c r="B715" s="12" t="s">
        <v>69</v>
      </c>
      <c r="C715" s="12" t="str">
        <f t="shared" si="1"/>
        <v>2002Dec</v>
      </c>
      <c r="D715" s="12">
        <v>31.0</v>
      </c>
      <c r="E715" s="12" t="s">
        <v>90</v>
      </c>
      <c r="F715" s="12">
        <v>772168.0</v>
      </c>
      <c r="G715" s="12">
        <v>773611.0</v>
      </c>
      <c r="H715" s="12">
        <v>1545779.0</v>
      </c>
      <c r="I715" s="12">
        <v>332792.0</v>
      </c>
    </row>
    <row r="716" ht="15.75" customHeight="1">
      <c r="A716" s="12">
        <v>2002.0</v>
      </c>
      <c r="B716" s="12" t="s">
        <v>69</v>
      </c>
      <c r="C716" s="12" t="str">
        <f t="shared" si="1"/>
        <v>2002Dec</v>
      </c>
      <c r="D716" s="12">
        <v>32.0</v>
      </c>
      <c r="E716" s="12" t="s">
        <v>91</v>
      </c>
      <c r="F716" s="12">
        <v>700417.0</v>
      </c>
      <c r="G716" s="12">
        <v>698960.0</v>
      </c>
      <c r="H716" s="12">
        <v>1399377.0</v>
      </c>
      <c r="I716" s="12">
        <v>295035.0</v>
      </c>
    </row>
    <row r="717" ht="15.75" customHeight="1">
      <c r="A717" s="12">
        <v>2002.0</v>
      </c>
      <c r="B717" s="12" t="s">
        <v>69</v>
      </c>
      <c r="C717" s="12" t="str">
        <f t="shared" si="1"/>
        <v>2002Dec</v>
      </c>
      <c r="D717" s="12">
        <v>33.0</v>
      </c>
      <c r="E717" s="12" t="s">
        <v>92</v>
      </c>
      <c r="F717" s="12">
        <v>729186.0</v>
      </c>
      <c r="G717" s="12">
        <v>729783.0</v>
      </c>
      <c r="H717" s="12">
        <v>1458969.0</v>
      </c>
      <c r="I717" s="12">
        <v>298477.0</v>
      </c>
    </row>
    <row r="718" ht="15.75" customHeight="1">
      <c r="A718" s="12">
        <v>2002.0</v>
      </c>
      <c r="B718" s="12" t="s">
        <v>69</v>
      </c>
      <c r="C718" s="12" t="str">
        <f t="shared" si="1"/>
        <v>2002Dec</v>
      </c>
      <c r="D718" s="12">
        <v>34.0</v>
      </c>
      <c r="E718" s="12" t="s">
        <v>93</v>
      </c>
      <c r="F718" s="12">
        <v>899005.0</v>
      </c>
      <c r="G718" s="12">
        <v>893769.0</v>
      </c>
      <c r="H718" s="12">
        <v>1792774.0</v>
      </c>
      <c r="I718" s="12">
        <v>393800.0</v>
      </c>
    </row>
    <row r="719" ht="15.75" customHeight="1">
      <c r="A719" s="12">
        <v>2002.0</v>
      </c>
      <c r="B719" s="12" t="s">
        <v>69</v>
      </c>
      <c r="C719" s="12" t="str">
        <f t="shared" si="1"/>
        <v>2002Dec</v>
      </c>
      <c r="D719" s="12">
        <v>35.0</v>
      </c>
      <c r="E719" s="12" t="s">
        <v>94</v>
      </c>
      <c r="F719" s="12">
        <v>278301.0</v>
      </c>
      <c r="G719" s="12">
        <v>275564.0</v>
      </c>
      <c r="H719" s="12">
        <v>553865.0</v>
      </c>
      <c r="I719" s="12">
        <v>124009.0</v>
      </c>
    </row>
    <row r="720" ht="15.75" customHeight="1">
      <c r="A720" s="12">
        <v>2002.0</v>
      </c>
      <c r="B720" s="12" t="s">
        <v>69</v>
      </c>
      <c r="C720" s="12" t="str">
        <f t="shared" si="1"/>
        <v>2002Dec</v>
      </c>
      <c r="D720" s="12">
        <v>36.0</v>
      </c>
      <c r="E720" s="12" t="s">
        <v>95</v>
      </c>
      <c r="F720" s="12">
        <v>566480.0</v>
      </c>
      <c r="G720" s="12">
        <v>570028.0</v>
      </c>
      <c r="H720" s="12">
        <v>1136508.0</v>
      </c>
      <c r="I720" s="12">
        <v>279871.0</v>
      </c>
    </row>
    <row r="721" ht="15.75" customHeight="1">
      <c r="A721" s="12">
        <v>2002.0</v>
      </c>
      <c r="B721" s="12" t="s">
        <v>69</v>
      </c>
      <c r="C721" s="12" t="str">
        <f t="shared" si="1"/>
        <v>2002Dec</v>
      </c>
      <c r="D721" s="12">
        <v>37.0</v>
      </c>
      <c r="E721" s="12" t="s">
        <v>96</v>
      </c>
      <c r="F721" s="12">
        <v>185836.0</v>
      </c>
      <c r="G721" s="12">
        <v>184524.0</v>
      </c>
      <c r="H721" s="12">
        <v>370360.0</v>
      </c>
      <c r="I721" s="12">
        <v>80834.0</v>
      </c>
    </row>
    <row r="722" ht="15.75" customHeight="1">
      <c r="A722" s="12">
        <v>2002.0</v>
      </c>
      <c r="B722" s="12" t="s">
        <v>69</v>
      </c>
      <c r="C722" s="12" t="str">
        <f t="shared" si="1"/>
        <v>2002Dec</v>
      </c>
      <c r="D722" s="12">
        <v>39.0</v>
      </c>
      <c r="E722" s="12" t="s">
        <v>97</v>
      </c>
      <c r="F722" s="12">
        <v>251471.0</v>
      </c>
      <c r="G722" s="12">
        <v>247042.0</v>
      </c>
      <c r="H722" s="12">
        <v>498513.0</v>
      </c>
      <c r="I722" s="12">
        <v>108838.0</v>
      </c>
    </row>
    <row r="723" ht="15.75" customHeight="1">
      <c r="A723" s="12">
        <v>2002.0</v>
      </c>
      <c r="B723" s="12" t="s">
        <v>69</v>
      </c>
      <c r="C723" s="12" t="str">
        <f t="shared" si="1"/>
        <v>2002Dec</v>
      </c>
      <c r="D723" s="12">
        <v>40.0</v>
      </c>
      <c r="E723" s="12" t="s">
        <v>98</v>
      </c>
      <c r="F723" s="12">
        <v>881465.0</v>
      </c>
      <c r="G723" s="12">
        <v>886178.0</v>
      </c>
      <c r="H723" s="12">
        <v>1767643.0</v>
      </c>
      <c r="I723" s="12">
        <v>431502.0</v>
      </c>
    </row>
    <row r="724" ht="15.75" customHeight="1">
      <c r="A724" s="12">
        <v>2002.0</v>
      </c>
      <c r="B724" s="12" t="s">
        <v>69</v>
      </c>
      <c r="C724" s="12" t="str">
        <f t="shared" si="1"/>
        <v>2002Dec</v>
      </c>
      <c r="D724" s="12">
        <v>41.0</v>
      </c>
      <c r="E724" s="12" t="s">
        <v>99</v>
      </c>
      <c r="F724" s="12">
        <v>771441.0</v>
      </c>
      <c r="G724" s="12">
        <v>764030.0</v>
      </c>
      <c r="H724" s="12">
        <v>1535471.0</v>
      </c>
      <c r="I724" s="12">
        <v>363096.0</v>
      </c>
    </row>
    <row r="725" ht="15.75" customHeight="1">
      <c r="A725" s="12">
        <v>2002.0</v>
      </c>
      <c r="B725" s="12" t="s">
        <v>69</v>
      </c>
      <c r="C725" s="12" t="str">
        <f t="shared" si="1"/>
        <v>2002Dec</v>
      </c>
      <c r="D725" s="12">
        <v>42.0</v>
      </c>
      <c r="E725" s="12" t="s">
        <v>100</v>
      </c>
      <c r="F725" s="12">
        <v>322665.0</v>
      </c>
      <c r="G725" s="12">
        <v>312922.0</v>
      </c>
      <c r="H725" s="12">
        <v>635587.0</v>
      </c>
      <c r="I725" s="12">
        <v>157739.0</v>
      </c>
    </row>
    <row r="726" ht="15.75" customHeight="1">
      <c r="A726" s="12">
        <v>2002.0</v>
      </c>
      <c r="B726" s="12" t="s">
        <v>69</v>
      </c>
      <c r="C726" s="12" t="str">
        <f t="shared" si="1"/>
        <v>2002Dec</v>
      </c>
      <c r="D726" s="12">
        <v>43.0</v>
      </c>
      <c r="E726" s="12" t="s">
        <v>101</v>
      </c>
      <c r="F726" s="12">
        <v>457870.0</v>
      </c>
      <c r="G726" s="12">
        <v>451673.0</v>
      </c>
      <c r="H726" s="12">
        <v>909543.0</v>
      </c>
      <c r="I726" s="12">
        <v>211951.0</v>
      </c>
    </row>
    <row r="727" ht="15.75" customHeight="1">
      <c r="A727" s="12">
        <v>2002.0</v>
      </c>
      <c r="B727" s="12" t="s">
        <v>69</v>
      </c>
      <c r="C727" s="12" t="str">
        <f t="shared" si="1"/>
        <v>2002Dec</v>
      </c>
      <c r="D727" s="12">
        <v>44.0</v>
      </c>
      <c r="E727" s="12" t="s">
        <v>102</v>
      </c>
      <c r="F727" s="12">
        <v>469531.0</v>
      </c>
      <c r="G727" s="12">
        <v>473378.0</v>
      </c>
      <c r="H727" s="12">
        <v>942909.0</v>
      </c>
      <c r="I727" s="12">
        <v>212910.0</v>
      </c>
    </row>
    <row r="728" ht="15.75" customHeight="1">
      <c r="A728" s="12">
        <v>2002.0</v>
      </c>
      <c r="B728" s="12" t="s">
        <v>69</v>
      </c>
      <c r="C728" s="12" t="str">
        <f t="shared" si="1"/>
        <v>2002Dec</v>
      </c>
      <c r="D728" s="12">
        <v>45.0</v>
      </c>
      <c r="E728" s="12" t="s">
        <v>103</v>
      </c>
      <c r="F728" s="12">
        <v>661716.0</v>
      </c>
      <c r="G728" s="12">
        <v>661148.0</v>
      </c>
      <c r="H728" s="12">
        <v>1322864.0</v>
      </c>
      <c r="I728" s="12">
        <v>291321.0</v>
      </c>
    </row>
    <row r="729" ht="15.75" customHeight="1">
      <c r="A729" s="12">
        <v>2002.0</v>
      </c>
      <c r="B729" s="12" t="s">
        <v>69</v>
      </c>
      <c r="C729" s="12" t="str">
        <f t="shared" si="1"/>
        <v>2002Dec</v>
      </c>
      <c r="D729" s="12">
        <v>46.0</v>
      </c>
      <c r="E729" s="12" t="s">
        <v>104</v>
      </c>
      <c r="F729" s="12">
        <v>494537.0</v>
      </c>
      <c r="G729" s="12">
        <v>495675.0</v>
      </c>
      <c r="H729" s="12">
        <v>990212.0</v>
      </c>
      <c r="I729" s="12">
        <v>220011.0</v>
      </c>
    </row>
    <row r="730" ht="15.75" customHeight="1">
      <c r="A730" s="12">
        <v>2002.0</v>
      </c>
      <c r="B730" s="12" t="s">
        <v>69</v>
      </c>
      <c r="C730" s="12" t="str">
        <f t="shared" si="1"/>
        <v>2002Dec</v>
      </c>
      <c r="D730" s="12">
        <v>47.0</v>
      </c>
      <c r="E730" s="12" t="s">
        <v>105</v>
      </c>
      <c r="F730" s="12">
        <v>552899.0</v>
      </c>
      <c r="G730" s="12">
        <v>554853.0</v>
      </c>
      <c r="H730" s="12">
        <v>1107752.0</v>
      </c>
      <c r="I730" s="12">
        <v>255497.0</v>
      </c>
    </row>
    <row r="731" ht="15.75" customHeight="1">
      <c r="A731" s="12">
        <v>2002.0</v>
      </c>
      <c r="B731" s="12" t="s">
        <v>69</v>
      </c>
      <c r="C731" s="12" t="str">
        <f t="shared" si="1"/>
        <v>2002Dec</v>
      </c>
      <c r="D731" s="12">
        <v>48.0</v>
      </c>
      <c r="E731" s="12" t="s">
        <v>106</v>
      </c>
      <c r="F731" s="12">
        <v>360525.0</v>
      </c>
      <c r="G731" s="12">
        <v>361015.0</v>
      </c>
      <c r="H731" s="12">
        <v>721540.0</v>
      </c>
      <c r="I731" s="12">
        <v>160368.0</v>
      </c>
    </row>
    <row r="732" ht="15.75" customHeight="1">
      <c r="A732" s="12">
        <v>2002.0</v>
      </c>
      <c r="B732" s="12" t="s">
        <v>69</v>
      </c>
      <c r="C732" s="12" t="str">
        <f t="shared" si="1"/>
        <v>2002Dec</v>
      </c>
      <c r="D732" s="12">
        <v>49.0</v>
      </c>
      <c r="E732" s="12" t="s">
        <v>107</v>
      </c>
      <c r="F732" s="12">
        <v>169727.0</v>
      </c>
      <c r="G732" s="12">
        <v>168549.0</v>
      </c>
      <c r="H732" s="12">
        <v>338276.0</v>
      </c>
      <c r="I732" s="12">
        <v>75597.0</v>
      </c>
    </row>
    <row r="733" ht="15.75" customHeight="1">
      <c r="A733" s="12">
        <v>2002.0</v>
      </c>
      <c r="B733" s="12" t="s">
        <v>69</v>
      </c>
      <c r="C733" s="12" t="str">
        <f t="shared" si="1"/>
        <v>2002Dec</v>
      </c>
      <c r="D733" s="12">
        <v>50.0</v>
      </c>
      <c r="E733" s="12" t="s">
        <v>108</v>
      </c>
      <c r="F733" s="12">
        <v>787591.0</v>
      </c>
      <c r="G733" s="12">
        <v>808264.0</v>
      </c>
      <c r="H733" s="12">
        <v>1595855.0</v>
      </c>
      <c r="I733" s="12">
        <v>537573.0</v>
      </c>
    </row>
    <row r="734" ht="15.75" customHeight="1">
      <c r="A734" s="12">
        <v>2002.0</v>
      </c>
      <c r="B734" s="12" t="s">
        <v>69</v>
      </c>
      <c r="C734" s="12" t="str">
        <f t="shared" si="1"/>
        <v>2002Dec</v>
      </c>
      <c r="D734" s="12">
        <v>51.0</v>
      </c>
      <c r="E734" s="12" t="s">
        <v>109</v>
      </c>
      <c r="F734" s="12">
        <v>199571.0</v>
      </c>
      <c r="G734" s="12">
        <v>207631.0</v>
      </c>
      <c r="H734" s="12">
        <v>407202.0</v>
      </c>
      <c r="I734" s="12">
        <v>132133.0</v>
      </c>
    </row>
    <row r="735" ht="15.75" customHeight="1">
      <c r="A735" s="12">
        <v>2002.0</v>
      </c>
      <c r="B735" s="12" t="s">
        <v>69</v>
      </c>
      <c r="C735" s="12" t="str">
        <f t="shared" si="1"/>
        <v>2002Dec</v>
      </c>
      <c r="D735" s="12">
        <v>52.0</v>
      </c>
      <c r="E735" s="12" t="s">
        <v>110</v>
      </c>
      <c r="F735" s="12">
        <v>397764.0</v>
      </c>
      <c r="G735" s="12">
        <v>403011.0</v>
      </c>
      <c r="H735" s="12">
        <v>800775.0</v>
      </c>
      <c r="I735" s="12">
        <v>236800.0</v>
      </c>
    </row>
    <row r="736" ht="15.75" customHeight="1">
      <c r="A736" s="12">
        <v>2002.0</v>
      </c>
      <c r="B736" s="12" t="s">
        <v>69</v>
      </c>
      <c r="C736" s="12" t="str">
        <f t="shared" si="1"/>
        <v>2002Dec</v>
      </c>
      <c r="D736" s="12">
        <v>53.0</v>
      </c>
      <c r="E736" s="12" t="s">
        <v>111</v>
      </c>
      <c r="F736" s="12">
        <v>240480.0</v>
      </c>
      <c r="G736" s="12">
        <v>244504.0</v>
      </c>
      <c r="H736" s="12">
        <v>484984.0</v>
      </c>
      <c r="I736" s="12">
        <v>131701.0</v>
      </c>
    </row>
    <row r="737" ht="15.75" customHeight="1">
      <c r="A737" s="12">
        <v>2002.0</v>
      </c>
      <c r="B737" s="12" t="s">
        <v>69</v>
      </c>
      <c r="C737" s="12" t="str">
        <f t="shared" si="1"/>
        <v>2002Dec</v>
      </c>
      <c r="D737" s="12">
        <v>54.0</v>
      </c>
      <c r="E737" s="12" t="s">
        <v>112</v>
      </c>
      <c r="F737" s="12">
        <v>238650.0</v>
      </c>
      <c r="G737" s="12">
        <v>246471.0</v>
      </c>
      <c r="H737" s="12">
        <v>485121.0</v>
      </c>
      <c r="I737" s="12">
        <v>142599.0</v>
      </c>
    </row>
    <row r="738" ht="15.75" customHeight="1">
      <c r="A738" s="12">
        <v>2002.0</v>
      </c>
      <c r="B738" s="12" t="s">
        <v>69</v>
      </c>
      <c r="C738" s="12" t="str">
        <f t="shared" si="1"/>
        <v>2002Dec</v>
      </c>
      <c r="D738" s="12">
        <v>55.0</v>
      </c>
      <c r="E738" s="12" t="s">
        <v>113</v>
      </c>
      <c r="F738" s="12">
        <v>246553.0</v>
      </c>
      <c r="G738" s="12">
        <v>241189.0</v>
      </c>
      <c r="H738" s="12">
        <v>487742.0</v>
      </c>
      <c r="I738" s="12">
        <v>130321.0</v>
      </c>
    </row>
    <row r="739" ht="15.75" customHeight="1">
      <c r="A739" s="12">
        <v>2002.0</v>
      </c>
      <c r="B739" s="12" t="s">
        <v>69</v>
      </c>
      <c r="C739" s="12" t="str">
        <f t="shared" si="1"/>
        <v>2002Dec</v>
      </c>
      <c r="D739" s="12">
        <v>56.0</v>
      </c>
      <c r="E739" s="12" t="s">
        <v>114</v>
      </c>
      <c r="F739" s="12">
        <v>251475.0</v>
      </c>
      <c r="G739" s="12">
        <v>257079.0</v>
      </c>
      <c r="H739" s="12">
        <v>508554.0</v>
      </c>
      <c r="I739" s="12">
        <v>152813.0</v>
      </c>
    </row>
    <row r="740" ht="15.75" customHeight="1">
      <c r="A740" s="12">
        <v>2002.0</v>
      </c>
      <c r="B740" s="12" t="s">
        <v>69</v>
      </c>
      <c r="C740" s="12" t="str">
        <f t="shared" si="1"/>
        <v>2002Dec</v>
      </c>
      <c r="D740" s="12">
        <v>57.0</v>
      </c>
      <c r="E740" s="12" t="s">
        <v>115</v>
      </c>
      <c r="F740" s="12">
        <v>634959.0</v>
      </c>
      <c r="G740" s="12">
        <v>639255.0</v>
      </c>
      <c r="H740" s="12">
        <v>1274214.0</v>
      </c>
      <c r="I740" s="12">
        <v>383162.0</v>
      </c>
    </row>
    <row r="741" ht="15.75" customHeight="1">
      <c r="A741" s="12">
        <v>2002.0</v>
      </c>
      <c r="B741" s="12" t="s">
        <v>69</v>
      </c>
      <c r="C741" s="12" t="str">
        <f t="shared" si="1"/>
        <v>2002Dec</v>
      </c>
      <c r="D741" s="12">
        <v>58.0</v>
      </c>
      <c r="E741" s="12" t="s">
        <v>116</v>
      </c>
      <c r="F741" s="12">
        <v>124295.0</v>
      </c>
      <c r="G741" s="12">
        <v>115719.0</v>
      </c>
      <c r="H741" s="12">
        <v>240014.0</v>
      </c>
      <c r="I741" s="12">
        <v>69014.0</v>
      </c>
    </row>
    <row r="742" ht="15.75" customHeight="1">
      <c r="A742" s="12">
        <v>2002.0</v>
      </c>
      <c r="B742" s="12" t="s">
        <v>69</v>
      </c>
      <c r="C742" s="12" t="str">
        <f t="shared" si="1"/>
        <v>2002Dec</v>
      </c>
      <c r="D742" s="12">
        <v>60.0</v>
      </c>
      <c r="E742" s="12" t="s">
        <v>117</v>
      </c>
      <c r="F742" s="12">
        <v>556598.0</v>
      </c>
      <c r="G742" s="12">
        <v>574243.0</v>
      </c>
      <c r="H742" s="12">
        <v>1130841.0</v>
      </c>
      <c r="I742" s="12">
        <v>313379.0</v>
      </c>
    </row>
    <row r="743" ht="15.75" customHeight="1">
      <c r="A743" s="12">
        <v>2002.0</v>
      </c>
      <c r="B743" s="12" t="s">
        <v>69</v>
      </c>
      <c r="C743" s="12" t="str">
        <f t="shared" si="1"/>
        <v>2002Dec</v>
      </c>
      <c r="D743" s="12">
        <v>61.0</v>
      </c>
      <c r="E743" s="12" t="s">
        <v>118</v>
      </c>
      <c r="F743" s="12">
        <v>165997.0</v>
      </c>
      <c r="G743" s="12">
        <v>170179.0</v>
      </c>
      <c r="H743" s="12">
        <v>336176.0</v>
      </c>
      <c r="I743" s="12">
        <v>91043.0</v>
      </c>
    </row>
    <row r="744" ht="15.75" customHeight="1">
      <c r="A744" s="12">
        <v>2002.0</v>
      </c>
      <c r="B744" s="12" t="s">
        <v>69</v>
      </c>
      <c r="C744" s="12" t="str">
        <f t="shared" si="1"/>
        <v>2002Dec</v>
      </c>
      <c r="D744" s="12">
        <v>62.0</v>
      </c>
      <c r="E744" s="12" t="s">
        <v>119</v>
      </c>
      <c r="F744" s="12">
        <v>382183.0</v>
      </c>
      <c r="G744" s="12">
        <v>385947.0</v>
      </c>
      <c r="H744" s="12">
        <v>768130.0</v>
      </c>
      <c r="I744" s="12">
        <v>198433.0</v>
      </c>
    </row>
    <row r="745" ht="15.75" customHeight="1">
      <c r="A745" s="12">
        <v>2002.0</v>
      </c>
      <c r="B745" s="12" t="s">
        <v>69</v>
      </c>
      <c r="C745" s="12" t="str">
        <f t="shared" si="1"/>
        <v>2002Dec</v>
      </c>
      <c r="D745" s="12">
        <v>63.0</v>
      </c>
      <c r="E745" s="12" t="s">
        <v>120</v>
      </c>
      <c r="F745" s="12">
        <v>257514.0</v>
      </c>
      <c r="G745" s="12">
        <v>249857.0</v>
      </c>
      <c r="H745" s="12">
        <v>507371.0</v>
      </c>
      <c r="I745" s="12">
        <v>137115.0</v>
      </c>
    </row>
    <row r="746" ht="15.75" customHeight="1">
      <c r="A746" s="12">
        <v>2002.0</v>
      </c>
      <c r="B746" s="12" t="s">
        <v>69</v>
      </c>
      <c r="C746" s="12" t="str">
        <f t="shared" si="1"/>
        <v>2002Dec</v>
      </c>
      <c r="D746" s="12">
        <v>64.0</v>
      </c>
      <c r="E746" s="12" t="s">
        <v>121</v>
      </c>
      <c r="F746" s="12">
        <v>305488.0</v>
      </c>
      <c r="G746" s="12">
        <v>319611.0</v>
      </c>
      <c r="H746" s="12">
        <v>625099.0</v>
      </c>
      <c r="I746" s="12">
        <v>168391.0</v>
      </c>
    </row>
    <row r="747" ht="15.75" customHeight="1">
      <c r="A747" s="12">
        <v>2002.0</v>
      </c>
      <c r="B747" s="12" t="s">
        <v>69</v>
      </c>
      <c r="C747" s="12" t="str">
        <f t="shared" si="1"/>
        <v>2002Dec</v>
      </c>
      <c r="D747" s="12">
        <v>65.0</v>
      </c>
      <c r="E747" s="12" t="s">
        <v>122</v>
      </c>
      <c r="F747" s="12">
        <v>430049.0</v>
      </c>
      <c r="G747" s="12">
        <v>437636.0</v>
      </c>
      <c r="H747" s="12">
        <v>867685.0</v>
      </c>
      <c r="I747" s="12">
        <v>246121.0</v>
      </c>
    </row>
    <row r="748" ht="15.75" customHeight="1">
      <c r="A748" s="12">
        <v>2002.0</v>
      </c>
      <c r="B748" s="12" t="s">
        <v>69</v>
      </c>
      <c r="C748" s="12" t="str">
        <f t="shared" si="1"/>
        <v>2002Dec</v>
      </c>
      <c r="D748" s="12">
        <v>66.0</v>
      </c>
      <c r="E748" s="12" t="s">
        <v>123</v>
      </c>
      <c r="F748" s="12">
        <v>290810.0</v>
      </c>
      <c r="G748" s="12">
        <v>301143.0</v>
      </c>
      <c r="H748" s="12">
        <v>591953.0</v>
      </c>
      <c r="I748" s="12">
        <v>148249.0</v>
      </c>
    </row>
    <row r="749" ht="15.75" customHeight="1">
      <c r="A749" s="12">
        <v>2002.0</v>
      </c>
      <c r="B749" s="12" t="s">
        <v>69</v>
      </c>
      <c r="C749" s="12" t="str">
        <f t="shared" si="1"/>
        <v>2002Dec</v>
      </c>
      <c r="D749" s="12">
        <v>67.0</v>
      </c>
      <c r="E749" s="12" t="s">
        <v>124</v>
      </c>
      <c r="F749" s="12">
        <v>521422.0</v>
      </c>
      <c r="G749" s="12">
        <v>519364.0</v>
      </c>
      <c r="H749" s="12">
        <v>1040786.0</v>
      </c>
      <c r="I749" s="12">
        <v>263045.0</v>
      </c>
    </row>
    <row r="750" ht="15.75" customHeight="1">
      <c r="A750" s="12">
        <v>2002.0</v>
      </c>
      <c r="B750" s="12" t="s">
        <v>69</v>
      </c>
      <c r="C750" s="12" t="str">
        <f t="shared" si="1"/>
        <v>2002Dec</v>
      </c>
      <c r="D750" s="12">
        <v>70.0</v>
      </c>
      <c r="E750" s="12" t="s">
        <v>125</v>
      </c>
      <c r="F750" s="12">
        <v>408255.0</v>
      </c>
      <c r="G750" s="12">
        <v>422020.0</v>
      </c>
      <c r="H750" s="12">
        <v>830275.0</v>
      </c>
      <c r="I750" s="12">
        <v>216735.0</v>
      </c>
    </row>
    <row r="751" ht="15.75" customHeight="1">
      <c r="A751" s="12">
        <v>2002.0</v>
      </c>
      <c r="B751" s="12" t="s">
        <v>69</v>
      </c>
      <c r="C751" s="12" t="str">
        <f t="shared" si="1"/>
        <v>2002Dec</v>
      </c>
      <c r="D751" s="12">
        <v>71.0</v>
      </c>
      <c r="E751" s="12" t="s">
        <v>126</v>
      </c>
      <c r="F751" s="12">
        <v>405787.0</v>
      </c>
      <c r="G751" s="12">
        <v>396049.0</v>
      </c>
      <c r="H751" s="12">
        <v>801836.0</v>
      </c>
      <c r="I751" s="12">
        <v>231313.0</v>
      </c>
    </row>
    <row r="752" ht="15.75" customHeight="1">
      <c r="A752" s="12">
        <v>2002.0</v>
      </c>
      <c r="B752" s="12" t="s">
        <v>69</v>
      </c>
      <c r="C752" s="12" t="str">
        <f t="shared" si="1"/>
        <v>2002Dec</v>
      </c>
      <c r="D752" s="12">
        <v>72.0</v>
      </c>
      <c r="E752" s="12" t="s">
        <v>127</v>
      </c>
      <c r="F752" s="12">
        <v>420807.0</v>
      </c>
      <c r="G752" s="12">
        <v>442497.0</v>
      </c>
      <c r="H752" s="12">
        <v>863304.0</v>
      </c>
      <c r="I752" s="12">
        <v>219583.0</v>
      </c>
    </row>
    <row r="753" ht="15.75" customHeight="1">
      <c r="A753" s="12">
        <v>2002.0</v>
      </c>
      <c r="B753" s="12" t="s">
        <v>69</v>
      </c>
      <c r="C753" s="12" t="str">
        <f t="shared" si="1"/>
        <v>2002Dec</v>
      </c>
      <c r="D753" s="12">
        <v>73.0</v>
      </c>
      <c r="E753" s="12" t="s">
        <v>128</v>
      </c>
      <c r="F753" s="12">
        <v>390343.0</v>
      </c>
      <c r="G753" s="12">
        <v>411613.0</v>
      </c>
      <c r="H753" s="12">
        <v>801956.0</v>
      </c>
      <c r="I753" s="12">
        <v>232731.0</v>
      </c>
    </row>
    <row r="754" ht="15.75" customHeight="1">
      <c r="A754" s="12">
        <v>2002.0</v>
      </c>
      <c r="B754" s="12" t="s">
        <v>69</v>
      </c>
      <c r="C754" s="12" t="str">
        <f t="shared" si="1"/>
        <v>2002Dec</v>
      </c>
      <c r="D754" s="12">
        <v>74.0</v>
      </c>
      <c r="E754" s="12" t="s">
        <v>129</v>
      </c>
      <c r="F754" s="12">
        <v>216646.0</v>
      </c>
      <c r="G754" s="12">
        <v>226268.0</v>
      </c>
      <c r="H754" s="12">
        <v>442914.0</v>
      </c>
      <c r="I754" s="12">
        <v>169555.0</v>
      </c>
    </row>
    <row r="755" ht="15.75" customHeight="1">
      <c r="A755" s="12">
        <v>2002.0</v>
      </c>
      <c r="B755" s="12" t="s">
        <v>69</v>
      </c>
      <c r="C755" s="12" t="str">
        <f t="shared" si="1"/>
        <v>2002Dec</v>
      </c>
      <c r="D755" s="12">
        <v>75.0</v>
      </c>
      <c r="E755" s="12" t="s">
        <v>130</v>
      </c>
      <c r="F755" s="12">
        <v>99454.0</v>
      </c>
      <c r="G755" s="12">
        <v>105681.0</v>
      </c>
      <c r="H755" s="12">
        <v>205135.0</v>
      </c>
      <c r="I755" s="12">
        <v>48082.0</v>
      </c>
    </row>
    <row r="756" ht="15.75" customHeight="1">
      <c r="A756" s="12">
        <v>2002.0</v>
      </c>
      <c r="B756" s="12" t="s">
        <v>69</v>
      </c>
      <c r="C756" s="12" t="str">
        <f t="shared" si="1"/>
        <v>2002Dec</v>
      </c>
      <c r="D756" s="12">
        <v>76.0</v>
      </c>
      <c r="E756" s="12" t="s">
        <v>131</v>
      </c>
      <c r="F756" s="12">
        <v>224942.0</v>
      </c>
      <c r="G756" s="12">
        <v>236397.0</v>
      </c>
      <c r="H756" s="12">
        <v>461339.0</v>
      </c>
      <c r="I756" s="12">
        <v>136788.0</v>
      </c>
    </row>
    <row r="757" ht="15.75" customHeight="1">
      <c r="A757" s="12">
        <v>2002.0</v>
      </c>
      <c r="B757" s="12" t="s">
        <v>69</v>
      </c>
      <c r="C757" s="12" t="str">
        <f t="shared" si="1"/>
        <v>2002Dec</v>
      </c>
      <c r="D757" s="12">
        <v>77.0</v>
      </c>
      <c r="E757" s="12" t="s">
        <v>132</v>
      </c>
      <c r="F757" s="12">
        <v>248551.0</v>
      </c>
      <c r="G757" s="12">
        <v>239926.0</v>
      </c>
      <c r="H757" s="12">
        <v>488477.0</v>
      </c>
      <c r="I757" s="12">
        <v>144576.0</v>
      </c>
    </row>
    <row r="758" ht="15.75" customHeight="1">
      <c r="A758" s="12">
        <v>2002.0</v>
      </c>
      <c r="B758" s="12" t="s">
        <v>69</v>
      </c>
      <c r="C758" s="12" t="str">
        <f t="shared" si="1"/>
        <v>2002Dec</v>
      </c>
      <c r="D758" s="12">
        <v>80.0</v>
      </c>
      <c r="E758" s="12" t="s">
        <v>133</v>
      </c>
      <c r="F758" s="12">
        <v>764615.0</v>
      </c>
      <c r="G758" s="12">
        <v>769279.0</v>
      </c>
      <c r="H758" s="12">
        <v>1533894.0</v>
      </c>
      <c r="I758" s="12">
        <v>387240.0</v>
      </c>
    </row>
    <row r="759" ht="15.75" customHeight="1">
      <c r="A759" s="12">
        <v>2002.0</v>
      </c>
      <c r="B759" s="12" t="s">
        <v>69</v>
      </c>
      <c r="C759" s="12" t="str">
        <f t="shared" si="1"/>
        <v>2002Dec</v>
      </c>
      <c r="D759" s="12">
        <v>81.0</v>
      </c>
      <c r="E759" s="12" t="s">
        <v>134</v>
      </c>
      <c r="F759" s="12">
        <v>190451.0</v>
      </c>
      <c r="G759" s="12">
        <v>187503.0</v>
      </c>
      <c r="H759" s="12">
        <v>377954.0</v>
      </c>
      <c r="I759" s="12">
        <v>97101.0</v>
      </c>
    </row>
    <row r="760" ht="15.75" customHeight="1">
      <c r="A760" s="12">
        <v>2002.0</v>
      </c>
      <c r="B760" s="12" t="s">
        <v>69</v>
      </c>
      <c r="C760" s="12" t="str">
        <f t="shared" si="1"/>
        <v>2002Dec</v>
      </c>
      <c r="D760" s="12">
        <v>82.0</v>
      </c>
      <c r="E760" s="12" t="s">
        <v>135</v>
      </c>
      <c r="F760" s="12">
        <v>121147.0</v>
      </c>
      <c r="G760" s="12">
        <v>118254.0</v>
      </c>
      <c r="H760" s="12">
        <v>239401.0</v>
      </c>
      <c r="I760" s="12">
        <v>68027.0</v>
      </c>
    </row>
    <row r="761" ht="15.75" customHeight="1">
      <c r="A761" s="12">
        <v>2002.0</v>
      </c>
      <c r="B761" s="12" t="s">
        <v>69</v>
      </c>
      <c r="C761" s="12" t="str">
        <f t="shared" si="1"/>
        <v>2002Dec</v>
      </c>
      <c r="D761" s="12">
        <v>83.0</v>
      </c>
      <c r="E761" s="12" t="s">
        <v>136</v>
      </c>
      <c r="F761" s="12">
        <v>131187.0</v>
      </c>
      <c r="G761" s="12">
        <v>139251.0</v>
      </c>
      <c r="H761" s="12">
        <v>270438.0</v>
      </c>
      <c r="I761" s="12">
        <v>101965.0</v>
      </c>
    </row>
    <row r="762" ht="15.75" customHeight="1">
      <c r="A762" s="12">
        <v>2002.0</v>
      </c>
      <c r="B762" s="12" t="s">
        <v>69</v>
      </c>
      <c r="C762" s="12" t="str">
        <f t="shared" si="1"/>
        <v>2002Dec</v>
      </c>
      <c r="D762" s="12">
        <v>84.0</v>
      </c>
      <c r="E762" s="12" t="s">
        <v>137</v>
      </c>
      <c r="F762" s="12">
        <v>458729.0</v>
      </c>
      <c r="G762" s="12">
        <v>461554.0</v>
      </c>
      <c r="H762" s="12">
        <v>920283.0</v>
      </c>
      <c r="I762" s="12">
        <v>277438.0</v>
      </c>
    </row>
    <row r="763" ht="15.75" customHeight="1">
      <c r="A763" s="12">
        <v>2002.0</v>
      </c>
      <c r="B763" s="12" t="s">
        <v>69</v>
      </c>
      <c r="C763" s="12" t="str">
        <f t="shared" si="1"/>
        <v>2002Dec</v>
      </c>
      <c r="D763" s="12">
        <v>85.0</v>
      </c>
      <c r="E763" s="12" t="s">
        <v>138</v>
      </c>
      <c r="F763" s="12">
        <v>83898.0</v>
      </c>
      <c r="G763" s="12">
        <v>79262.0</v>
      </c>
      <c r="H763" s="12">
        <v>163160.0</v>
      </c>
      <c r="I763" s="12">
        <v>53304.0</v>
      </c>
    </row>
    <row r="764" ht="15.75" customHeight="1">
      <c r="A764" s="12">
        <v>2002.0</v>
      </c>
      <c r="B764" s="12" t="s">
        <v>69</v>
      </c>
      <c r="C764" s="12" t="str">
        <f t="shared" si="1"/>
        <v>2002Dec</v>
      </c>
      <c r="D764" s="12">
        <v>86.0</v>
      </c>
      <c r="E764" s="12" t="s">
        <v>139</v>
      </c>
      <c r="F764" s="12">
        <v>237894.0</v>
      </c>
      <c r="G764" s="12">
        <v>235924.0</v>
      </c>
      <c r="H764" s="12">
        <v>473818.0</v>
      </c>
      <c r="I764" s="12">
        <v>149602.0</v>
      </c>
    </row>
    <row r="765" ht="15.75" customHeight="1">
      <c r="A765" s="12">
        <v>2002.0</v>
      </c>
      <c r="B765" s="12" t="s">
        <v>69</v>
      </c>
      <c r="C765" s="12" t="str">
        <f t="shared" si="1"/>
        <v>2002Dec</v>
      </c>
      <c r="D765" s="12">
        <v>90.0</v>
      </c>
      <c r="E765" s="12" t="s">
        <v>140</v>
      </c>
      <c r="F765" s="12">
        <v>624363.0</v>
      </c>
      <c r="G765" s="12">
        <v>646704.0</v>
      </c>
      <c r="H765" s="12">
        <v>1271067.0</v>
      </c>
      <c r="I765" s="12">
        <v>332173.0</v>
      </c>
    </row>
    <row r="766" ht="15.75" customHeight="1">
      <c r="A766" s="12">
        <v>2002.0</v>
      </c>
      <c r="B766" s="12" t="s">
        <v>69</v>
      </c>
      <c r="C766" s="12" t="str">
        <f t="shared" si="1"/>
        <v>2002Dec</v>
      </c>
      <c r="D766" s="12">
        <v>91.0</v>
      </c>
      <c r="E766" s="12" t="s">
        <v>141</v>
      </c>
      <c r="F766" s="12">
        <v>135544.0</v>
      </c>
      <c r="G766" s="12">
        <v>135258.0</v>
      </c>
      <c r="H766" s="12">
        <v>270802.0</v>
      </c>
      <c r="I766" s="12">
        <v>65655.0</v>
      </c>
    </row>
    <row r="767" ht="15.75" customHeight="1">
      <c r="A767" s="12">
        <v>2002.0</v>
      </c>
      <c r="B767" s="12" t="s">
        <v>69</v>
      </c>
      <c r="C767" s="12" t="str">
        <f t="shared" si="1"/>
        <v>2002Dec</v>
      </c>
      <c r="D767" s="12">
        <v>92.0</v>
      </c>
      <c r="E767" s="12" t="s">
        <v>142</v>
      </c>
      <c r="F767" s="12">
        <v>298879.0</v>
      </c>
      <c r="G767" s="12">
        <v>304193.0</v>
      </c>
      <c r="H767" s="12">
        <v>603072.0</v>
      </c>
      <c r="I767" s="12">
        <v>152779.0</v>
      </c>
    </row>
    <row r="768" ht="15.75" customHeight="1">
      <c r="A768" s="12">
        <v>2002.0</v>
      </c>
      <c r="B768" s="12" t="s">
        <v>69</v>
      </c>
      <c r="C768" s="12" t="str">
        <f t="shared" si="1"/>
        <v>2002Dec</v>
      </c>
      <c r="D768" s="12">
        <v>93.0</v>
      </c>
      <c r="E768" s="12" t="s">
        <v>143</v>
      </c>
      <c r="F768" s="12">
        <v>248702.0</v>
      </c>
      <c r="G768" s="12">
        <v>255752.0</v>
      </c>
      <c r="H768" s="12">
        <v>504454.0</v>
      </c>
      <c r="I768" s="12">
        <v>131143.0</v>
      </c>
    </row>
    <row r="769" ht="15.75" customHeight="1">
      <c r="A769" s="12">
        <v>2002.0</v>
      </c>
      <c r="B769" s="12" t="s">
        <v>69</v>
      </c>
      <c r="C769" s="12" t="str">
        <f t="shared" si="1"/>
        <v>2002Dec</v>
      </c>
      <c r="D769" s="12">
        <v>94.0</v>
      </c>
      <c r="E769" s="12" t="s">
        <v>144</v>
      </c>
      <c r="F769" s="12">
        <v>310043.0</v>
      </c>
      <c r="G769" s="12">
        <v>317912.0</v>
      </c>
      <c r="H769" s="12">
        <v>627955.0</v>
      </c>
      <c r="I769" s="12">
        <v>130785.0</v>
      </c>
    </row>
    <row r="770" ht="15.75" customHeight="1">
      <c r="A770" s="12">
        <v>2002.0</v>
      </c>
      <c r="B770" s="12" t="s">
        <v>69</v>
      </c>
      <c r="C770" s="12" t="str">
        <f t="shared" si="1"/>
        <v>2002Dec</v>
      </c>
      <c r="D770" s="12">
        <v>95.0</v>
      </c>
      <c r="E770" s="12" t="s">
        <v>145</v>
      </c>
      <c r="F770" s="12">
        <v>229862.0</v>
      </c>
      <c r="G770" s="12">
        <v>229797.0</v>
      </c>
      <c r="H770" s="12">
        <v>459659.0</v>
      </c>
      <c r="I770" s="12">
        <v>108790.0</v>
      </c>
    </row>
    <row r="771" ht="15.75" customHeight="1">
      <c r="A771" s="12">
        <v>2002.0</v>
      </c>
      <c r="B771" s="12" t="s">
        <v>69</v>
      </c>
      <c r="C771" s="12" t="str">
        <f t="shared" si="1"/>
        <v>2002Dec</v>
      </c>
      <c r="D771" s="12">
        <v>96.0</v>
      </c>
      <c r="E771" s="12" t="s">
        <v>146</v>
      </c>
      <c r="F771" s="12">
        <v>347870.0</v>
      </c>
      <c r="G771" s="12">
        <v>352081.0</v>
      </c>
      <c r="H771" s="12">
        <v>699951.0</v>
      </c>
      <c r="I771" s="12">
        <v>146436.0</v>
      </c>
    </row>
    <row r="772" ht="15.75" customHeight="1">
      <c r="A772" s="12">
        <v>2003.0</v>
      </c>
      <c r="B772" s="12" t="s">
        <v>69</v>
      </c>
      <c r="C772" s="12" t="str">
        <f t="shared" si="1"/>
        <v>2003Dec</v>
      </c>
      <c r="D772" s="12">
        <v>0.0</v>
      </c>
      <c r="E772" s="12" t="s">
        <v>70</v>
      </c>
      <c r="F772" s="12">
        <v>3.1317452E7</v>
      </c>
      <c r="G772" s="12">
        <v>3.1875242E7</v>
      </c>
      <c r="H772" s="12">
        <v>6.3192694E7</v>
      </c>
      <c r="I772" s="12">
        <v>1.7853423E7</v>
      </c>
    </row>
    <row r="773" ht="15.75" customHeight="1">
      <c r="A773" s="12">
        <v>2003.0</v>
      </c>
      <c r="B773" s="12" t="s">
        <v>69</v>
      </c>
      <c r="C773" s="12" t="str">
        <f t="shared" si="1"/>
        <v>2003Dec</v>
      </c>
      <c r="D773" s="12">
        <v>10.0</v>
      </c>
      <c r="E773" s="12" t="s">
        <v>71</v>
      </c>
      <c r="F773" s="12">
        <v>2822180.0</v>
      </c>
      <c r="G773" s="12">
        <v>3022438.0</v>
      </c>
      <c r="H773" s="12">
        <v>5844618.0</v>
      </c>
      <c r="I773" s="12">
        <v>2020019.0</v>
      </c>
    </row>
    <row r="774" ht="15.75" customHeight="1">
      <c r="A774" s="12">
        <v>2003.0</v>
      </c>
      <c r="B774" s="12" t="s">
        <v>69</v>
      </c>
      <c r="C774" s="12" t="str">
        <f t="shared" si="1"/>
        <v>2003Dec</v>
      </c>
      <c r="D774" s="12">
        <v>11.0</v>
      </c>
      <c r="E774" s="12" t="s">
        <v>72</v>
      </c>
      <c r="F774" s="12">
        <v>508645.0</v>
      </c>
      <c r="G774" s="12">
        <v>537209.0</v>
      </c>
      <c r="H774" s="12">
        <v>1045854.0</v>
      </c>
      <c r="I774" s="12">
        <v>392606.0</v>
      </c>
    </row>
    <row r="775" ht="15.75" customHeight="1">
      <c r="A775" s="12">
        <v>2003.0</v>
      </c>
      <c r="B775" s="12" t="s">
        <v>69</v>
      </c>
      <c r="C775" s="12" t="str">
        <f t="shared" si="1"/>
        <v>2003Dec</v>
      </c>
      <c r="D775" s="12">
        <v>12.0</v>
      </c>
      <c r="E775" s="12" t="s">
        <v>73</v>
      </c>
      <c r="F775" s="12">
        <v>441329.0</v>
      </c>
      <c r="G775" s="12">
        <v>483594.0</v>
      </c>
      <c r="H775" s="12">
        <v>924923.0</v>
      </c>
      <c r="I775" s="12">
        <v>388552.0</v>
      </c>
    </row>
    <row r="776" ht="15.75" customHeight="1">
      <c r="A776" s="12">
        <v>2003.0</v>
      </c>
      <c r="B776" s="12" t="s">
        <v>69</v>
      </c>
      <c r="C776" s="12" t="str">
        <f t="shared" si="1"/>
        <v>2003Dec</v>
      </c>
      <c r="D776" s="12">
        <v>13.0</v>
      </c>
      <c r="E776" s="12" t="s">
        <v>74</v>
      </c>
      <c r="F776" s="12">
        <v>358302.0</v>
      </c>
      <c r="G776" s="12">
        <v>381110.0</v>
      </c>
      <c r="H776" s="12">
        <v>739412.0</v>
      </c>
      <c r="I776" s="12">
        <v>324932.0</v>
      </c>
    </row>
    <row r="777" ht="15.75" customHeight="1">
      <c r="A777" s="12">
        <v>2003.0</v>
      </c>
      <c r="B777" s="12" t="s">
        <v>69</v>
      </c>
      <c r="C777" s="12" t="str">
        <f t="shared" si="1"/>
        <v>2003Dec</v>
      </c>
      <c r="D777" s="12">
        <v>14.0</v>
      </c>
      <c r="E777" s="12" t="s">
        <v>75</v>
      </c>
      <c r="F777" s="12">
        <v>365639.0</v>
      </c>
      <c r="G777" s="12">
        <v>385633.0</v>
      </c>
      <c r="H777" s="12">
        <v>751272.0</v>
      </c>
      <c r="I777" s="12">
        <v>213458.0</v>
      </c>
    </row>
    <row r="778" ht="15.75" customHeight="1">
      <c r="A778" s="12">
        <v>2003.0</v>
      </c>
      <c r="B778" s="12" t="s">
        <v>69</v>
      </c>
      <c r="C778" s="12" t="str">
        <f t="shared" si="1"/>
        <v>2003Dec</v>
      </c>
      <c r="D778" s="12">
        <v>15.0</v>
      </c>
      <c r="E778" s="12" t="s">
        <v>76</v>
      </c>
      <c r="F778" s="12">
        <v>140627.0</v>
      </c>
      <c r="G778" s="12">
        <v>150205.0</v>
      </c>
      <c r="H778" s="12">
        <v>290832.0</v>
      </c>
      <c r="I778" s="12">
        <v>76491.0</v>
      </c>
    </row>
    <row r="779" ht="15.75" customHeight="1">
      <c r="A779" s="12">
        <v>2003.0</v>
      </c>
      <c r="B779" s="12" t="s">
        <v>69</v>
      </c>
      <c r="C779" s="12" t="str">
        <f t="shared" si="1"/>
        <v>2003Dec</v>
      </c>
      <c r="D779" s="12">
        <v>16.0</v>
      </c>
      <c r="E779" s="12" t="s">
        <v>77</v>
      </c>
      <c r="F779" s="12">
        <v>388788.0</v>
      </c>
      <c r="G779" s="12">
        <v>379735.0</v>
      </c>
      <c r="H779" s="12">
        <v>768523.0</v>
      </c>
      <c r="I779" s="12">
        <v>224345.0</v>
      </c>
    </row>
    <row r="780" ht="15.75" customHeight="1">
      <c r="A780" s="12">
        <v>2003.0</v>
      </c>
      <c r="B780" s="12" t="s">
        <v>69</v>
      </c>
      <c r="C780" s="12" t="str">
        <f t="shared" si="1"/>
        <v>2003Dec</v>
      </c>
      <c r="D780" s="12">
        <v>17.0</v>
      </c>
      <c r="E780" s="12" t="s">
        <v>78</v>
      </c>
      <c r="F780" s="12">
        <v>107366.0</v>
      </c>
      <c r="G780" s="12">
        <v>115365.0</v>
      </c>
      <c r="H780" s="12">
        <v>222731.0</v>
      </c>
      <c r="I780" s="12">
        <v>61095.0</v>
      </c>
    </row>
    <row r="781" ht="15.75" customHeight="1">
      <c r="A781" s="12">
        <v>2003.0</v>
      </c>
      <c r="B781" s="12" t="s">
        <v>69</v>
      </c>
      <c r="C781" s="12" t="str">
        <f t="shared" si="1"/>
        <v>2003Dec</v>
      </c>
      <c r="D781" s="12">
        <v>18.0</v>
      </c>
      <c r="E781" s="12" t="s">
        <v>79</v>
      </c>
      <c r="F781" s="12">
        <v>169546.0</v>
      </c>
      <c r="G781" s="12">
        <v>179671.0</v>
      </c>
      <c r="H781" s="12">
        <v>349217.0</v>
      </c>
      <c r="I781" s="12">
        <v>98142.0</v>
      </c>
    </row>
    <row r="782" ht="15.75" customHeight="1">
      <c r="A782" s="12">
        <v>2003.0</v>
      </c>
      <c r="B782" s="12" t="s">
        <v>69</v>
      </c>
      <c r="C782" s="12" t="str">
        <f t="shared" si="1"/>
        <v>2003Dec</v>
      </c>
      <c r="D782" s="12">
        <v>19.0</v>
      </c>
      <c r="E782" s="12" t="s">
        <v>80</v>
      </c>
      <c r="F782" s="12">
        <v>312945.0</v>
      </c>
      <c r="G782" s="12">
        <v>312635.0</v>
      </c>
      <c r="H782" s="12">
        <v>625580.0</v>
      </c>
      <c r="I782" s="12">
        <v>182312.0</v>
      </c>
    </row>
    <row r="783" ht="15.75" customHeight="1">
      <c r="A783" s="12">
        <v>2003.0</v>
      </c>
      <c r="B783" s="12" t="s">
        <v>69</v>
      </c>
      <c r="C783" s="12" t="str">
        <f t="shared" si="1"/>
        <v>2003Dec</v>
      </c>
      <c r="D783" s="12">
        <v>20.0</v>
      </c>
      <c r="E783" s="12" t="s">
        <v>81</v>
      </c>
      <c r="F783" s="12">
        <v>578535.0</v>
      </c>
      <c r="G783" s="12">
        <v>578578.0</v>
      </c>
      <c r="H783" s="12">
        <v>1157113.0</v>
      </c>
      <c r="I783" s="12">
        <v>486610.0</v>
      </c>
    </row>
    <row r="784" ht="15.75" customHeight="1">
      <c r="A784" s="12">
        <v>2003.0</v>
      </c>
      <c r="B784" s="12" t="s">
        <v>69</v>
      </c>
      <c r="C784" s="12" t="str">
        <f t="shared" si="1"/>
        <v>2003Dec</v>
      </c>
      <c r="D784" s="12">
        <v>21.0</v>
      </c>
      <c r="E784" s="12" t="s">
        <v>82</v>
      </c>
      <c r="F784" s="12">
        <v>277767.0</v>
      </c>
      <c r="G784" s="12">
        <v>278967.0</v>
      </c>
      <c r="H784" s="12">
        <v>556734.0</v>
      </c>
      <c r="I784" s="12">
        <v>215835.0</v>
      </c>
    </row>
    <row r="785" ht="15.75" customHeight="1">
      <c r="A785" s="12">
        <v>2003.0</v>
      </c>
      <c r="B785" s="12" t="s">
        <v>69</v>
      </c>
      <c r="C785" s="12" t="str">
        <f t="shared" si="1"/>
        <v>2003Dec</v>
      </c>
      <c r="D785" s="12">
        <v>22.0</v>
      </c>
      <c r="E785" s="12" t="s">
        <v>83</v>
      </c>
      <c r="F785" s="12">
        <v>254280.0</v>
      </c>
      <c r="G785" s="12">
        <v>257316.0</v>
      </c>
      <c r="H785" s="12">
        <v>511596.0</v>
      </c>
      <c r="I785" s="12">
        <v>163434.0</v>
      </c>
    </row>
    <row r="786" ht="15.75" customHeight="1">
      <c r="A786" s="12">
        <v>2003.0</v>
      </c>
      <c r="B786" s="12" t="s">
        <v>69</v>
      </c>
      <c r="C786" s="12" t="str">
        <f t="shared" si="1"/>
        <v>2003Dec</v>
      </c>
      <c r="D786" s="12">
        <v>23.0</v>
      </c>
      <c r="E786" s="12" t="s">
        <v>84</v>
      </c>
      <c r="F786" s="12">
        <v>113532.0</v>
      </c>
      <c r="G786" s="12">
        <v>111494.0</v>
      </c>
      <c r="H786" s="12">
        <v>225026.0</v>
      </c>
      <c r="I786" s="12">
        <v>76341.0</v>
      </c>
    </row>
    <row r="787" ht="15.75" customHeight="1">
      <c r="A787" s="12">
        <v>2003.0</v>
      </c>
      <c r="B787" s="12" t="s">
        <v>69</v>
      </c>
      <c r="C787" s="12" t="str">
        <f t="shared" si="1"/>
        <v>2003Dec</v>
      </c>
      <c r="D787" s="12">
        <v>24.0</v>
      </c>
      <c r="E787" s="12" t="s">
        <v>85</v>
      </c>
      <c r="F787" s="12">
        <v>321606.0</v>
      </c>
      <c r="G787" s="12">
        <v>330898.0</v>
      </c>
      <c r="H787" s="12">
        <v>652504.0</v>
      </c>
      <c r="I787" s="12">
        <v>188511.0</v>
      </c>
    </row>
    <row r="788" ht="15.75" customHeight="1">
      <c r="A788" s="12">
        <v>2003.0</v>
      </c>
      <c r="B788" s="12" t="s">
        <v>69</v>
      </c>
      <c r="C788" s="12" t="str">
        <f t="shared" si="1"/>
        <v>2003Dec</v>
      </c>
      <c r="D788" s="12">
        <v>25.0</v>
      </c>
      <c r="E788" s="12" t="s">
        <v>86</v>
      </c>
      <c r="F788" s="12">
        <v>227707.0</v>
      </c>
      <c r="G788" s="12">
        <v>226241.0</v>
      </c>
      <c r="H788" s="12">
        <v>453948.0</v>
      </c>
      <c r="I788" s="12">
        <v>129768.0</v>
      </c>
    </row>
    <row r="789" ht="15.75" customHeight="1">
      <c r="A789" s="12">
        <v>2003.0</v>
      </c>
      <c r="B789" s="12" t="s">
        <v>69</v>
      </c>
      <c r="C789" s="12" t="str">
        <f t="shared" si="1"/>
        <v>2003Dec</v>
      </c>
      <c r="D789" s="12">
        <v>26.0</v>
      </c>
      <c r="E789" s="12" t="s">
        <v>87</v>
      </c>
      <c r="F789" s="12">
        <v>125134.0</v>
      </c>
      <c r="G789" s="12">
        <v>126748.0</v>
      </c>
      <c r="H789" s="12">
        <v>251882.0</v>
      </c>
      <c r="I789" s="12">
        <v>70060.0</v>
      </c>
    </row>
    <row r="790" ht="15.75" customHeight="1">
      <c r="A790" s="12">
        <v>2003.0</v>
      </c>
      <c r="B790" s="12" t="s">
        <v>69</v>
      </c>
      <c r="C790" s="12" t="str">
        <f t="shared" si="1"/>
        <v>2003Dec</v>
      </c>
      <c r="D790" s="12">
        <v>27.0</v>
      </c>
      <c r="E790" s="12" t="s">
        <v>88</v>
      </c>
      <c r="F790" s="12">
        <v>272808.0</v>
      </c>
      <c r="G790" s="12">
        <v>268681.0</v>
      </c>
      <c r="H790" s="12">
        <v>541489.0</v>
      </c>
      <c r="I790" s="12">
        <v>150258.0</v>
      </c>
    </row>
    <row r="791" ht="15.75" customHeight="1">
      <c r="A791" s="12">
        <v>2003.0</v>
      </c>
      <c r="B791" s="12" t="s">
        <v>69</v>
      </c>
      <c r="C791" s="12" t="str">
        <f t="shared" si="1"/>
        <v>2003Dec</v>
      </c>
      <c r="D791" s="12">
        <v>30.0</v>
      </c>
      <c r="E791" s="12" t="s">
        <v>89</v>
      </c>
      <c r="F791" s="12">
        <v>1284904.0</v>
      </c>
      <c r="G791" s="12">
        <v>1306163.0</v>
      </c>
      <c r="H791" s="12">
        <v>2591067.0</v>
      </c>
      <c r="I791" s="12">
        <v>668071.0</v>
      </c>
    </row>
    <row r="792" ht="15.75" customHeight="1">
      <c r="A792" s="12">
        <v>2003.0</v>
      </c>
      <c r="B792" s="12" t="s">
        <v>69</v>
      </c>
      <c r="C792" s="12" t="str">
        <f t="shared" si="1"/>
        <v>2003Dec</v>
      </c>
      <c r="D792" s="12">
        <v>31.0</v>
      </c>
      <c r="E792" s="12" t="s">
        <v>90</v>
      </c>
      <c r="F792" s="12">
        <v>778349.0</v>
      </c>
      <c r="G792" s="12">
        <v>779625.0</v>
      </c>
      <c r="H792" s="12">
        <v>1557974.0</v>
      </c>
      <c r="I792" s="12">
        <v>342913.0</v>
      </c>
    </row>
    <row r="793" ht="15.75" customHeight="1">
      <c r="A793" s="12">
        <v>2003.0</v>
      </c>
      <c r="B793" s="12" t="s">
        <v>69</v>
      </c>
      <c r="C793" s="12" t="str">
        <f t="shared" si="1"/>
        <v>2003Dec</v>
      </c>
      <c r="D793" s="12">
        <v>32.0</v>
      </c>
      <c r="E793" s="12" t="s">
        <v>91</v>
      </c>
      <c r="F793" s="12">
        <v>708493.0</v>
      </c>
      <c r="G793" s="12">
        <v>706194.0</v>
      </c>
      <c r="H793" s="12">
        <v>1414687.0</v>
      </c>
      <c r="I793" s="12">
        <v>301887.0</v>
      </c>
    </row>
    <row r="794" ht="15.75" customHeight="1">
      <c r="A794" s="12">
        <v>2003.0</v>
      </c>
      <c r="B794" s="12" t="s">
        <v>69</v>
      </c>
      <c r="C794" s="12" t="str">
        <f t="shared" si="1"/>
        <v>2003Dec</v>
      </c>
      <c r="D794" s="12">
        <v>33.0</v>
      </c>
      <c r="E794" s="12" t="s">
        <v>92</v>
      </c>
      <c r="F794" s="12">
        <v>737348.0</v>
      </c>
      <c r="G794" s="12">
        <v>736425.0</v>
      </c>
      <c r="H794" s="12">
        <v>1473773.0</v>
      </c>
      <c r="I794" s="12">
        <v>307079.0</v>
      </c>
    </row>
    <row r="795" ht="15.75" customHeight="1">
      <c r="A795" s="12">
        <v>2003.0</v>
      </c>
      <c r="B795" s="12" t="s">
        <v>69</v>
      </c>
      <c r="C795" s="12" t="str">
        <f t="shared" si="1"/>
        <v>2003Dec</v>
      </c>
      <c r="D795" s="12">
        <v>34.0</v>
      </c>
      <c r="E795" s="12" t="s">
        <v>93</v>
      </c>
      <c r="F795" s="12">
        <v>912209.0</v>
      </c>
      <c r="G795" s="12">
        <v>905087.0</v>
      </c>
      <c r="H795" s="12">
        <v>1817296.0</v>
      </c>
      <c r="I795" s="12">
        <v>406194.0</v>
      </c>
    </row>
    <row r="796" ht="15.75" customHeight="1">
      <c r="A796" s="12">
        <v>2003.0</v>
      </c>
      <c r="B796" s="12" t="s">
        <v>69</v>
      </c>
      <c r="C796" s="12" t="str">
        <f t="shared" si="1"/>
        <v>2003Dec</v>
      </c>
      <c r="D796" s="12">
        <v>35.0</v>
      </c>
      <c r="E796" s="12" t="s">
        <v>94</v>
      </c>
      <c r="F796" s="12">
        <v>277762.0</v>
      </c>
      <c r="G796" s="12">
        <v>275190.0</v>
      </c>
      <c r="H796" s="12">
        <v>552952.0</v>
      </c>
      <c r="I796" s="12">
        <v>126429.0</v>
      </c>
    </row>
    <row r="797" ht="15.75" customHeight="1">
      <c r="A797" s="12">
        <v>2003.0</v>
      </c>
      <c r="B797" s="12" t="s">
        <v>69</v>
      </c>
      <c r="C797" s="12" t="str">
        <f t="shared" si="1"/>
        <v>2003Dec</v>
      </c>
      <c r="D797" s="12">
        <v>36.0</v>
      </c>
      <c r="E797" s="12" t="s">
        <v>95</v>
      </c>
      <c r="F797" s="12">
        <v>570977.0</v>
      </c>
      <c r="G797" s="12">
        <v>573728.0</v>
      </c>
      <c r="H797" s="12">
        <v>1144705.0</v>
      </c>
      <c r="I797" s="12">
        <v>286818.0</v>
      </c>
    </row>
    <row r="798" ht="15.75" customHeight="1">
      <c r="A798" s="12">
        <v>2003.0</v>
      </c>
      <c r="B798" s="12" t="s">
        <v>69</v>
      </c>
      <c r="C798" s="12" t="str">
        <f t="shared" si="1"/>
        <v>2003Dec</v>
      </c>
      <c r="D798" s="12">
        <v>37.0</v>
      </c>
      <c r="E798" s="12" t="s">
        <v>96</v>
      </c>
      <c r="F798" s="12">
        <v>185829.0</v>
      </c>
      <c r="G798" s="12">
        <v>184801.0</v>
      </c>
      <c r="H798" s="12">
        <v>370630.0</v>
      </c>
      <c r="I798" s="12">
        <v>82674.0</v>
      </c>
    </row>
    <row r="799" ht="15.75" customHeight="1">
      <c r="A799" s="12">
        <v>2003.0</v>
      </c>
      <c r="B799" s="12" t="s">
        <v>69</v>
      </c>
      <c r="C799" s="12" t="str">
        <f t="shared" si="1"/>
        <v>2003Dec</v>
      </c>
      <c r="D799" s="12">
        <v>39.0</v>
      </c>
      <c r="E799" s="12" t="s">
        <v>97</v>
      </c>
      <c r="F799" s="12">
        <v>252271.0</v>
      </c>
      <c r="G799" s="12">
        <v>247731.0</v>
      </c>
      <c r="H799" s="12">
        <v>500002.0</v>
      </c>
      <c r="I799" s="12">
        <v>111671.0</v>
      </c>
    </row>
    <row r="800" ht="15.75" customHeight="1">
      <c r="A800" s="12">
        <v>2003.0</v>
      </c>
      <c r="B800" s="12" t="s">
        <v>69</v>
      </c>
      <c r="C800" s="12" t="str">
        <f t="shared" si="1"/>
        <v>2003Dec</v>
      </c>
      <c r="D800" s="12">
        <v>40.0</v>
      </c>
      <c r="E800" s="12" t="s">
        <v>98</v>
      </c>
      <c r="F800" s="12">
        <v>889639.0</v>
      </c>
      <c r="G800" s="12">
        <v>895446.0</v>
      </c>
      <c r="H800" s="12">
        <v>1785085.0</v>
      </c>
      <c r="I800" s="12">
        <v>444280.0</v>
      </c>
    </row>
    <row r="801" ht="15.75" customHeight="1">
      <c r="A801" s="12">
        <v>2003.0</v>
      </c>
      <c r="B801" s="12" t="s">
        <v>69</v>
      </c>
      <c r="C801" s="12" t="str">
        <f t="shared" si="1"/>
        <v>2003Dec</v>
      </c>
      <c r="D801" s="12">
        <v>41.0</v>
      </c>
      <c r="E801" s="12" t="s">
        <v>99</v>
      </c>
      <c r="F801" s="12">
        <v>774132.0</v>
      </c>
      <c r="G801" s="12">
        <v>767942.0</v>
      </c>
      <c r="H801" s="12">
        <v>1542074.0</v>
      </c>
      <c r="I801" s="12">
        <v>373900.0</v>
      </c>
    </row>
    <row r="802" ht="15.75" customHeight="1">
      <c r="A802" s="12">
        <v>2003.0</v>
      </c>
      <c r="B802" s="12" t="s">
        <v>69</v>
      </c>
      <c r="C802" s="12" t="str">
        <f t="shared" si="1"/>
        <v>2003Dec</v>
      </c>
      <c r="D802" s="12">
        <v>42.0</v>
      </c>
      <c r="E802" s="12" t="s">
        <v>100</v>
      </c>
      <c r="F802" s="12">
        <v>319040.0</v>
      </c>
      <c r="G802" s="12">
        <v>308901.0</v>
      </c>
      <c r="H802" s="12">
        <v>627941.0</v>
      </c>
      <c r="I802" s="12">
        <v>162705.0</v>
      </c>
    </row>
    <row r="803" ht="15.75" customHeight="1">
      <c r="A803" s="12">
        <v>2003.0</v>
      </c>
      <c r="B803" s="12" t="s">
        <v>69</v>
      </c>
      <c r="C803" s="12" t="str">
        <f t="shared" si="1"/>
        <v>2003Dec</v>
      </c>
      <c r="D803" s="12">
        <v>43.0</v>
      </c>
      <c r="E803" s="12" t="s">
        <v>101</v>
      </c>
      <c r="F803" s="12">
        <v>462252.0</v>
      </c>
      <c r="G803" s="12">
        <v>455055.0</v>
      </c>
      <c r="H803" s="12">
        <v>917307.0</v>
      </c>
      <c r="I803" s="12">
        <v>218260.0</v>
      </c>
    </row>
    <row r="804" ht="15.75" customHeight="1">
      <c r="A804" s="12">
        <v>2003.0</v>
      </c>
      <c r="B804" s="12" t="s">
        <v>69</v>
      </c>
      <c r="C804" s="12" t="str">
        <f t="shared" si="1"/>
        <v>2003Dec</v>
      </c>
      <c r="D804" s="12">
        <v>44.0</v>
      </c>
      <c r="E804" s="12" t="s">
        <v>102</v>
      </c>
      <c r="F804" s="12">
        <v>473226.0</v>
      </c>
      <c r="G804" s="12">
        <v>476603.0</v>
      </c>
      <c r="H804" s="12">
        <v>949829.0</v>
      </c>
      <c r="I804" s="12">
        <v>217994.0</v>
      </c>
    </row>
    <row r="805" ht="15.75" customHeight="1">
      <c r="A805" s="12">
        <v>2003.0</v>
      </c>
      <c r="B805" s="12" t="s">
        <v>69</v>
      </c>
      <c r="C805" s="12" t="str">
        <f t="shared" si="1"/>
        <v>2003Dec</v>
      </c>
      <c r="D805" s="12">
        <v>45.0</v>
      </c>
      <c r="E805" s="12" t="s">
        <v>103</v>
      </c>
      <c r="F805" s="12">
        <v>661307.0</v>
      </c>
      <c r="G805" s="12">
        <v>661089.0</v>
      </c>
      <c r="H805" s="12">
        <v>1322396.0</v>
      </c>
      <c r="I805" s="12">
        <v>298146.0</v>
      </c>
    </row>
    <row r="806" ht="15.75" customHeight="1">
      <c r="A806" s="12">
        <v>2003.0</v>
      </c>
      <c r="B806" s="12" t="s">
        <v>69</v>
      </c>
      <c r="C806" s="12" t="str">
        <f t="shared" si="1"/>
        <v>2003Dec</v>
      </c>
      <c r="D806" s="12">
        <v>46.0</v>
      </c>
      <c r="E806" s="12" t="s">
        <v>104</v>
      </c>
      <c r="F806" s="12">
        <v>499958.0</v>
      </c>
      <c r="G806" s="12">
        <v>500450.0</v>
      </c>
      <c r="H806" s="12">
        <v>1000408.0</v>
      </c>
      <c r="I806" s="12">
        <v>225717.0</v>
      </c>
    </row>
    <row r="807" ht="15.75" customHeight="1">
      <c r="A807" s="12">
        <v>2003.0</v>
      </c>
      <c r="B807" s="12" t="s">
        <v>69</v>
      </c>
      <c r="C807" s="12" t="str">
        <f t="shared" si="1"/>
        <v>2003Dec</v>
      </c>
      <c r="D807" s="12">
        <v>47.0</v>
      </c>
      <c r="E807" s="12" t="s">
        <v>105</v>
      </c>
      <c r="F807" s="12">
        <v>559037.0</v>
      </c>
      <c r="G807" s="12">
        <v>559945.0</v>
      </c>
      <c r="H807" s="12">
        <v>1118982.0</v>
      </c>
      <c r="I807" s="12">
        <v>265748.0</v>
      </c>
    </row>
    <row r="808" ht="15.75" customHeight="1">
      <c r="A808" s="12">
        <v>2003.0</v>
      </c>
      <c r="B808" s="12" t="s">
        <v>69</v>
      </c>
      <c r="C808" s="12" t="str">
        <f t="shared" si="1"/>
        <v>2003Dec</v>
      </c>
      <c r="D808" s="12">
        <v>48.0</v>
      </c>
      <c r="E808" s="12" t="s">
        <v>106</v>
      </c>
      <c r="F808" s="12">
        <v>355779.0</v>
      </c>
      <c r="G808" s="12">
        <v>357432.0</v>
      </c>
      <c r="H808" s="12">
        <v>713211.0</v>
      </c>
      <c r="I808" s="12">
        <v>164991.0</v>
      </c>
    </row>
    <row r="809" ht="15.75" customHeight="1">
      <c r="A809" s="12">
        <v>2003.0</v>
      </c>
      <c r="B809" s="12" t="s">
        <v>69</v>
      </c>
      <c r="C809" s="12" t="str">
        <f t="shared" si="1"/>
        <v>2003Dec</v>
      </c>
      <c r="D809" s="12">
        <v>49.0</v>
      </c>
      <c r="E809" s="12" t="s">
        <v>107</v>
      </c>
      <c r="F809" s="12">
        <v>170108.0</v>
      </c>
      <c r="G809" s="12">
        <v>168969.0</v>
      </c>
      <c r="H809" s="12">
        <v>339077.0</v>
      </c>
      <c r="I809" s="12">
        <v>78630.0</v>
      </c>
    </row>
    <row r="810" ht="15.75" customHeight="1">
      <c r="A810" s="12">
        <v>2003.0</v>
      </c>
      <c r="B810" s="12" t="s">
        <v>69</v>
      </c>
      <c r="C810" s="12" t="str">
        <f t="shared" si="1"/>
        <v>2003Dec</v>
      </c>
      <c r="D810" s="12">
        <v>50.0</v>
      </c>
      <c r="E810" s="12" t="s">
        <v>108</v>
      </c>
      <c r="F810" s="12">
        <v>790224.0</v>
      </c>
      <c r="G810" s="12">
        <v>813185.0</v>
      </c>
      <c r="H810" s="12">
        <v>1603409.0</v>
      </c>
      <c r="I810" s="12">
        <v>551696.0</v>
      </c>
    </row>
    <row r="811" ht="15.75" customHeight="1">
      <c r="A811" s="12">
        <v>2003.0</v>
      </c>
      <c r="B811" s="12" t="s">
        <v>69</v>
      </c>
      <c r="C811" s="12" t="str">
        <f t="shared" si="1"/>
        <v>2003Dec</v>
      </c>
      <c r="D811" s="12">
        <v>51.0</v>
      </c>
      <c r="E811" s="12" t="s">
        <v>109</v>
      </c>
      <c r="F811" s="12">
        <v>200138.0</v>
      </c>
      <c r="G811" s="12">
        <v>208908.0</v>
      </c>
      <c r="H811" s="12">
        <v>409046.0</v>
      </c>
      <c r="I811" s="12">
        <v>137220.0</v>
      </c>
    </row>
    <row r="812" ht="15.75" customHeight="1">
      <c r="A812" s="12">
        <v>2003.0</v>
      </c>
      <c r="B812" s="12" t="s">
        <v>69</v>
      </c>
      <c r="C812" s="12" t="str">
        <f t="shared" si="1"/>
        <v>2003Dec</v>
      </c>
      <c r="D812" s="12">
        <v>52.0</v>
      </c>
      <c r="E812" s="12" t="s">
        <v>110</v>
      </c>
      <c r="F812" s="12">
        <v>395427.0</v>
      </c>
      <c r="G812" s="12">
        <v>401816.0</v>
      </c>
      <c r="H812" s="12">
        <v>797243.0</v>
      </c>
      <c r="I812" s="12">
        <v>241692.0</v>
      </c>
    </row>
    <row r="813" ht="15.75" customHeight="1">
      <c r="A813" s="12">
        <v>2003.0</v>
      </c>
      <c r="B813" s="12" t="s">
        <v>69</v>
      </c>
      <c r="C813" s="12" t="str">
        <f t="shared" si="1"/>
        <v>2003Dec</v>
      </c>
      <c r="D813" s="12">
        <v>53.0</v>
      </c>
      <c r="E813" s="12" t="s">
        <v>111</v>
      </c>
      <c r="F813" s="12">
        <v>238601.0</v>
      </c>
      <c r="G813" s="12">
        <v>243046.0</v>
      </c>
      <c r="H813" s="12">
        <v>481647.0</v>
      </c>
      <c r="I813" s="12">
        <v>134685.0</v>
      </c>
    </row>
    <row r="814" ht="15.75" customHeight="1">
      <c r="A814" s="12">
        <v>2003.0</v>
      </c>
      <c r="B814" s="12" t="s">
        <v>69</v>
      </c>
      <c r="C814" s="12" t="str">
        <f t="shared" si="1"/>
        <v>2003Dec</v>
      </c>
      <c r="D814" s="12">
        <v>54.0</v>
      </c>
      <c r="E814" s="12" t="s">
        <v>112</v>
      </c>
      <c r="F814" s="12">
        <v>236881.0</v>
      </c>
      <c r="G814" s="12">
        <v>245353.0</v>
      </c>
      <c r="H814" s="12">
        <v>482234.0</v>
      </c>
      <c r="I814" s="12">
        <v>145166.0</v>
      </c>
    </row>
    <row r="815" ht="15.75" customHeight="1">
      <c r="A815" s="12">
        <v>2003.0</v>
      </c>
      <c r="B815" s="12" t="s">
        <v>69</v>
      </c>
      <c r="C815" s="12" t="str">
        <f t="shared" si="1"/>
        <v>2003Dec</v>
      </c>
      <c r="D815" s="12">
        <v>55.0</v>
      </c>
      <c r="E815" s="12" t="s">
        <v>113</v>
      </c>
      <c r="F815" s="12">
        <v>243643.0</v>
      </c>
      <c r="G815" s="12">
        <v>238594.0</v>
      </c>
      <c r="H815" s="12">
        <v>482237.0</v>
      </c>
      <c r="I815" s="12">
        <v>132636.0</v>
      </c>
    </row>
    <row r="816" ht="15.75" customHeight="1">
      <c r="A816" s="12">
        <v>2003.0</v>
      </c>
      <c r="B816" s="12" t="s">
        <v>69</v>
      </c>
      <c r="C816" s="12" t="str">
        <f t="shared" si="1"/>
        <v>2003Dec</v>
      </c>
      <c r="D816" s="12">
        <v>56.0</v>
      </c>
      <c r="E816" s="12" t="s">
        <v>114</v>
      </c>
      <c r="F816" s="12">
        <v>247766.0</v>
      </c>
      <c r="G816" s="12">
        <v>253746.0</v>
      </c>
      <c r="H816" s="12">
        <v>501512.0</v>
      </c>
      <c r="I816" s="12">
        <v>155466.0</v>
      </c>
    </row>
    <row r="817" ht="15.75" customHeight="1">
      <c r="A817" s="12">
        <v>2003.0</v>
      </c>
      <c r="B817" s="12" t="s">
        <v>69</v>
      </c>
      <c r="C817" s="12" t="str">
        <f t="shared" si="1"/>
        <v>2003Dec</v>
      </c>
      <c r="D817" s="12">
        <v>57.0</v>
      </c>
      <c r="E817" s="12" t="s">
        <v>115</v>
      </c>
      <c r="F817" s="12">
        <v>605151.0</v>
      </c>
      <c r="G817" s="12">
        <v>609830.0</v>
      </c>
      <c r="H817" s="12">
        <v>1214981.0</v>
      </c>
      <c r="I817" s="12">
        <v>394085.0</v>
      </c>
    </row>
    <row r="818" ht="15.75" customHeight="1">
      <c r="A818" s="12">
        <v>2003.0</v>
      </c>
      <c r="B818" s="12" t="s">
        <v>69</v>
      </c>
      <c r="C818" s="12" t="str">
        <f t="shared" si="1"/>
        <v>2003Dec</v>
      </c>
      <c r="D818" s="12">
        <v>58.0</v>
      </c>
      <c r="E818" s="12" t="s">
        <v>116</v>
      </c>
      <c r="F818" s="12">
        <v>123168.0</v>
      </c>
      <c r="G818" s="12">
        <v>115080.0</v>
      </c>
      <c r="H818" s="12">
        <v>238248.0</v>
      </c>
      <c r="I818" s="12">
        <v>71559.0</v>
      </c>
    </row>
    <row r="819" ht="15.75" customHeight="1">
      <c r="A819" s="12">
        <v>2003.0</v>
      </c>
      <c r="B819" s="12" t="s">
        <v>69</v>
      </c>
      <c r="C819" s="12" t="str">
        <f t="shared" si="1"/>
        <v>2003Dec</v>
      </c>
      <c r="D819" s="12">
        <v>60.0</v>
      </c>
      <c r="E819" s="12" t="s">
        <v>117</v>
      </c>
      <c r="F819" s="12">
        <v>554325.0</v>
      </c>
      <c r="G819" s="12">
        <v>572427.0</v>
      </c>
      <c r="H819" s="12">
        <v>1126752.0</v>
      </c>
      <c r="I819" s="12">
        <v>320811.0</v>
      </c>
    </row>
    <row r="820" ht="15.75" customHeight="1">
      <c r="A820" s="12">
        <v>2003.0</v>
      </c>
      <c r="B820" s="12" t="s">
        <v>69</v>
      </c>
      <c r="C820" s="12" t="str">
        <f t="shared" si="1"/>
        <v>2003Dec</v>
      </c>
      <c r="D820" s="12">
        <v>61.0</v>
      </c>
      <c r="E820" s="12" t="s">
        <v>118</v>
      </c>
      <c r="F820" s="12">
        <v>168488.0</v>
      </c>
      <c r="G820" s="12">
        <v>172129.0</v>
      </c>
      <c r="H820" s="12">
        <v>340617.0</v>
      </c>
      <c r="I820" s="12">
        <v>92896.0</v>
      </c>
    </row>
    <row r="821" ht="15.75" customHeight="1">
      <c r="A821" s="12">
        <v>2003.0</v>
      </c>
      <c r="B821" s="12" t="s">
        <v>69</v>
      </c>
      <c r="C821" s="12" t="str">
        <f t="shared" si="1"/>
        <v>2003Dec</v>
      </c>
      <c r="D821" s="12">
        <v>62.0</v>
      </c>
      <c r="E821" s="12" t="s">
        <v>119</v>
      </c>
      <c r="F821" s="12">
        <v>387801.0</v>
      </c>
      <c r="G821" s="12">
        <v>390529.0</v>
      </c>
      <c r="H821" s="12">
        <v>778330.0</v>
      </c>
      <c r="I821" s="12">
        <v>204905.0</v>
      </c>
    </row>
    <row r="822" ht="15.75" customHeight="1">
      <c r="A822" s="12">
        <v>2003.0</v>
      </c>
      <c r="B822" s="12" t="s">
        <v>69</v>
      </c>
      <c r="C822" s="12" t="str">
        <f t="shared" si="1"/>
        <v>2003Dec</v>
      </c>
      <c r="D822" s="12">
        <v>63.0</v>
      </c>
      <c r="E822" s="12" t="s">
        <v>120</v>
      </c>
      <c r="F822" s="12">
        <v>253487.0</v>
      </c>
      <c r="G822" s="12">
        <v>246247.0</v>
      </c>
      <c r="H822" s="12">
        <v>499734.0</v>
      </c>
      <c r="I822" s="12">
        <v>141515.0</v>
      </c>
    </row>
    <row r="823" ht="15.75" customHeight="1">
      <c r="A823" s="12">
        <v>2003.0</v>
      </c>
      <c r="B823" s="12" t="s">
        <v>69</v>
      </c>
      <c r="C823" s="12" t="str">
        <f t="shared" si="1"/>
        <v>2003Dec</v>
      </c>
      <c r="D823" s="12">
        <v>64.0</v>
      </c>
      <c r="E823" s="12" t="s">
        <v>121</v>
      </c>
      <c r="F823" s="12">
        <v>303753.0</v>
      </c>
      <c r="G823" s="12">
        <v>317935.0</v>
      </c>
      <c r="H823" s="12">
        <v>621688.0</v>
      </c>
      <c r="I823" s="12">
        <v>171910.0</v>
      </c>
    </row>
    <row r="824" ht="15.75" customHeight="1">
      <c r="A824" s="12">
        <v>2003.0</v>
      </c>
      <c r="B824" s="12" t="s">
        <v>69</v>
      </c>
      <c r="C824" s="12" t="str">
        <f t="shared" si="1"/>
        <v>2003Dec</v>
      </c>
      <c r="D824" s="12">
        <v>65.0</v>
      </c>
      <c r="E824" s="12" t="s">
        <v>122</v>
      </c>
      <c r="F824" s="12">
        <v>429164.0</v>
      </c>
      <c r="G824" s="12">
        <v>438156.0</v>
      </c>
      <c r="H824" s="12">
        <v>867320.0</v>
      </c>
      <c r="I824" s="12">
        <v>253554.0</v>
      </c>
    </row>
    <row r="825" ht="15.75" customHeight="1">
      <c r="A825" s="12">
        <v>2003.0</v>
      </c>
      <c r="B825" s="12" t="s">
        <v>69</v>
      </c>
      <c r="C825" s="12" t="str">
        <f t="shared" si="1"/>
        <v>2003Dec</v>
      </c>
      <c r="D825" s="12">
        <v>66.0</v>
      </c>
      <c r="E825" s="12" t="s">
        <v>123</v>
      </c>
      <c r="F825" s="12">
        <v>295960.0</v>
      </c>
      <c r="G825" s="12">
        <v>306067.0</v>
      </c>
      <c r="H825" s="12">
        <v>602027.0</v>
      </c>
      <c r="I825" s="12">
        <v>151793.0</v>
      </c>
    </row>
    <row r="826" ht="15.75" customHeight="1">
      <c r="A826" s="12">
        <v>2003.0</v>
      </c>
      <c r="B826" s="12" t="s">
        <v>69</v>
      </c>
      <c r="C826" s="12" t="str">
        <f t="shared" si="1"/>
        <v>2003Dec</v>
      </c>
      <c r="D826" s="12">
        <v>67.0</v>
      </c>
      <c r="E826" s="12" t="s">
        <v>124</v>
      </c>
      <c r="F826" s="12">
        <v>533060.0</v>
      </c>
      <c r="G826" s="12">
        <v>530917.0</v>
      </c>
      <c r="H826" s="12">
        <v>1063977.0</v>
      </c>
      <c r="I826" s="12">
        <v>269971.0</v>
      </c>
    </row>
    <row r="827" ht="15.75" customHeight="1">
      <c r="A827" s="12">
        <v>2003.0</v>
      </c>
      <c r="B827" s="12" t="s">
        <v>69</v>
      </c>
      <c r="C827" s="12" t="str">
        <f t="shared" si="1"/>
        <v>2003Dec</v>
      </c>
      <c r="D827" s="12">
        <v>70.0</v>
      </c>
      <c r="E827" s="12" t="s">
        <v>125</v>
      </c>
      <c r="F827" s="12">
        <v>410309.0</v>
      </c>
      <c r="G827" s="12">
        <v>424116.0</v>
      </c>
      <c r="H827" s="12">
        <v>834425.0</v>
      </c>
      <c r="I827" s="12">
        <v>223878.0</v>
      </c>
    </row>
    <row r="828" ht="15.75" customHeight="1">
      <c r="A828" s="12">
        <v>2003.0</v>
      </c>
      <c r="B828" s="12" t="s">
        <v>69</v>
      </c>
      <c r="C828" s="12" t="str">
        <f t="shared" si="1"/>
        <v>2003Dec</v>
      </c>
      <c r="D828" s="12">
        <v>71.0</v>
      </c>
      <c r="E828" s="12" t="s">
        <v>126</v>
      </c>
      <c r="F828" s="12">
        <v>402846.0</v>
      </c>
      <c r="G828" s="12">
        <v>394526.0</v>
      </c>
      <c r="H828" s="12">
        <v>797372.0</v>
      </c>
      <c r="I828" s="12">
        <v>238719.0</v>
      </c>
    </row>
    <row r="829" ht="15.75" customHeight="1">
      <c r="A829" s="12">
        <v>2003.0</v>
      </c>
      <c r="B829" s="12" t="s">
        <v>69</v>
      </c>
      <c r="C829" s="12" t="str">
        <f t="shared" si="1"/>
        <v>2003Dec</v>
      </c>
      <c r="D829" s="12">
        <v>72.0</v>
      </c>
      <c r="E829" s="12" t="s">
        <v>127</v>
      </c>
      <c r="F829" s="12">
        <v>424657.0</v>
      </c>
      <c r="G829" s="12">
        <v>446736.0</v>
      </c>
      <c r="H829" s="12">
        <v>871393.0</v>
      </c>
      <c r="I829" s="12">
        <v>225623.0</v>
      </c>
    </row>
    <row r="830" ht="15.75" customHeight="1">
      <c r="A830" s="12">
        <v>2003.0</v>
      </c>
      <c r="B830" s="12" t="s">
        <v>69</v>
      </c>
      <c r="C830" s="12" t="str">
        <f t="shared" si="1"/>
        <v>2003Dec</v>
      </c>
      <c r="D830" s="12">
        <v>73.0</v>
      </c>
      <c r="E830" s="12" t="s">
        <v>128</v>
      </c>
      <c r="F830" s="12">
        <v>394963.0</v>
      </c>
      <c r="G830" s="12">
        <v>417441.0</v>
      </c>
      <c r="H830" s="12">
        <v>812404.0</v>
      </c>
      <c r="I830" s="12">
        <v>242668.0</v>
      </c>
    </row>
    <row r="831" ht="15.75" customHeight="1">
      <c r="A831" s="12">
        <v>2003.0</v>
      </c>
      <c r="B831" s="12" t="s">
        <v>69</v>
      </c>
      <c r="C831" s="12" t="str">
        <f t="shared" si="1"/>
        <v>2003Dec</v>
      </c>
      <c r="D831" s="12">
        <v>74.0</v>
      </c>
      <c r="E831" s="12" t="s">
        <v>129</v>
      </c>
      <c r="F831" s="12">
        <v>218784.0</v>
      </c>
      <c r="G831" s="12">
        <v>229415.0</v>
      </c>
      <c r="H831" s="12">
        <v>448199.0</v>
      </c>
      <c r="I831" s="12">
        <v>176742.0</v>
      </c>
    </row>
    <row r="832" ht="15.75" customHeight="1">
      <c r="A832" s="12">
        <v>2003.0</v>
      </c>
      <c r="B832" s="12" t="s">
        <v>69</v>
      </c>
      <c r="C832" s="12" t="str">
        <f t="shared" si="1"/>
        <v>2003Dec</v>
      </c>
      <c r="D832" s="12">
        <v>75.0</v>
      </c>
      <c r="E832" s="12" t="s">
        <v>130</v>
      </c>
      <c r="F832" s="12">
        <v>98811.0</v>
      </c>
      <c r="G832" s="12">
        <v>105192.0</v>
      </c>
      <c r="H832" s="12">
        <v>204003.0</v>
      </c>
      <c r="I832" s="12">
        <v>49546.0</v>
      </c>
    </row>
    <row r="833" ht="15.75" customHeight="1">
      <c r="A833" s="12">
        <v>2003.0</v>
      </c>
      <c r="B833" s="12" t="s">
        <v>69</v>
      </c>
      <c r="C833" s="12" t="str">
        <f t="shared" si="1"/>
        <v>2003Dec</v>
      </c>
      <c r="D833" s="12">
        <v>76.0</v>
      </c>
      <c r="E833" s="12" t="s">
        <v>131</v>
      </c>
      <c r="F833" s="12">
        <v>224915.0</v>
      </c>
      <c r="G833" s="12">
        <v>236828.0</v>
      </c>
      <c r="H833" s="12">
        <v>461743.0</v>
      </c>
      <c r="I833" s="12">
        <v>140651.0</v>
      </c>
    </row>
    <row r="834" ht="15.75" customHeight="1">
      <c r="A834" s="12">
        <v>2003.0</v>
      </c>
      <c r="B834" s="12" t="s">
        <v>69</v>
      </c>
      <c r="C834" s="12" t="str">
        <f t="shared" si="1"/>
        <v>2003Dec</v>
      </c>
      <c r="D834" s="12">
        <v>77.0</v>
      </c>
      <c r="E834" s="12" t="s">
        <v>132</v>
      </c>
      <c r="F834" s="12">
        <v>250121.0</v>
      </c>
      <c r="G834" s="12">
        <v>242359.0</v>
      </c>
      <c r="H834" s="12">
        <v>492480.0</v>
      </c>
      <c r="I834" s="12">
        <v>150820.0</v>
      </c>
    </row>
    <row r="835" ht="15.75" customHeight="1">
      <c r="A835" s="12">
        <v>2003.0</v>
      </c>
      <c r="B835" s="12" t="s">
        <v>69</v>
      </c>
      <c r="C835" s="12" t="str">
        <f t="shared" si="1"/>
        <v>2003Dec</v>
      </c>
      <c r="D835" s="12">
        <v>80.0</v>
      </c>
      <c r="E835" s="12" t="s">
        <v>133</v>
      </c>
      <c r="F835" s="12">
        <v>762938.0</v>
      </c>
      <c r="G835" s="12">
        <v>768139.0</v>
      </c>
      <c r="H835" s="12">
        <v>1531077.0</v>
      </c>
      <c r="I835" s="12">
        <v>398130.0</v>
      </c>
    </row>
    <row r="836" ht="15.75" customHeight="1">
      <c r="A836" s="12">
        <v>2003.0</v>
      </c>
      <c r="B836" s="12" t="s">
        <v>69</v>
      </c>
      <c r="C836" s="12" t="str">
        <f t="shared" si="1"/>
        <v>2003Dec</v>
      </c>
      <c r="D836" s="12">
        <v>81.0</v>
      </c>
      <c r="E836" s="12" t="s">
        <v>134</v>
      </c>
      <c r="F836" s="12">
        <v>193638.0</v>
      </c>
      <c r="G836" s="12">
        <v>190784.0</v>
      </c>
      <c r="H836" s="12">
        <v>384422.0</v>
      </c>
      <c r="I836" s="12">
        <v>102345.0</v>
      </c>
    </row>
    <row r="837" ht="15.75" customHeight="1">
      <c r="A837" s="12">
        <v>2003.0</v>
      </c>
      <c r="B837" s="12" t="s">
        <v>69</v>
      </c>
      <c r="C837" s="12" t="str">
        <f t="shared" si="1"/>
        <v>2003Dec</v>
      </c>
      <c r="D837" s="12">
        <v>82.0</v>
      </c>
      <c r="E837" s="12" t="s">
        <v>135</v>
      </c>
      <c r="F837" s="12">
        <v>121699.0</v>
      </c>
      <c r="G837" s="12">
        <v>119028.0</v>
      </c>
      <c r="H837" s="12">
        <v>240727.0</v>
      </c>
      <c r="I837" s="12">
        <v>70817.0</v>
      </c>
    </row>
    <row r="838" ht="15.75" customHeight="1">
      <c r="A838" s="12">
        <v>2003.0</v>
      </c>
      <c r="B838" s="12" t="s">
        <v>69</v>
      </c>
      <c r="C838" s="12" t="str">
        <f t="shared" si="1"/>
        <v>2003Dec</v>
      </c>
      <c r="D838" s="12">
        <v>83.0</v>
      </c>
      <c r="E838" s="12" t="s">
        <v>136</v>
      </c>
      <c r="F838" s="12">
        <v>134758.0</v>
      </c>
      <c r="G838" s="12">
        <v>143722.0</v>
      </c>
      <c r="H838" s="12">
        <v>278480.0</v>
      </c>
      <c r="I838" s="12">
        <v>109686.0</v>
      </c>
    </row>
    <row r="839" ht="15.75" customHeight="1">
      <c r="A839" s="12">
        <v>2003.0</v>
      </c>
      <c r="B839" s="12" t="s">
        <v>69</v>
      </c>
      <c r="C839" s="12" t="str">
        <f t="shared" si="1"/>
        <v>2003Dec</v>
      </c>
      <c r="D839" s="12">
        <v>84.0</v>
      </c>
      <c r="E839" s="12" t="s">
        <v>137</v>
      </c>
      <c r="F839" s="12">
        <v>466098.0</v>
      </c>
      <c r="G839" s="12">
        <v>469432.0</v>
      </c>
      <c r="H839" s="12">
        <v>935530.0</v>
      </c>
      <c r="I839" s="12">
        <v>293057.0</v>
      </c>
    </row>
    <row r="840" ht="15.75" customHeight="1">
      <c r="A840" s="12">
        <v>2003.0</v>
      </c>
      <c r="B840" s="12" t="s">
        <v>69</v>
      </c>
      <c r="C840" s="12" t="str">
        <f t="shared" si="1"/>
        <v>2003Dec</v>
      </c>
      <c r="D840" s="12">
        <v>85.0</v>
      </c>
      <c r="E840" s="12" t="s">
        <v>138</v>
      </c>
      <c r="F840" s="12">
        <v>84941.0</v>
      </c>
      <c r="G840" s="12">
        <v>79770.0</v>
      </c>
      <c r="H840" s="12">
        <v>164711.0</v>
      </c>
      <c r="I840" s="12">
        <v>55209.0</v>
      </c>
    </row>
    <row r="841" ht="15.75" customHeight="1">
      <c r="A841" s="12">
        <v>2003.0</v>
      </c>
      <c r="B841" s="12" t="s">
        <v>69</v>
      </c>
      <c r="C841" s="12" t="str">
        <f t="shared" si="1"/>
        <v>2003Dec</v>
      </c>
      <c r="D841" s="12">
        <v>86.0</v>
      </c>
      <c r="E841" s="12" t="s">
        <v>139</v>
      </c>
      <c r="F841" s="12">
        <v>239295.0</v>
      </c>
      <c r="G841" s="12">
        <v>237833.0</v>
      </c>
      <c r="H841" s="12">
        <v>477128.0</v>
      </c>
      <c r="I841" s="12">
        <v>155736.0</v>
      </c>
    </row>
    <row r="842" ht="15.75" customHeight="1">
      <c r="A842" s="12">
        <v>2003.0</v>
      </c>
      <c r="B842" s="12" t="s">
        <v>69</v>
      </c>
      <c r="C842" s="12" t="str">
        <f t="shared" si="1"/>
        <v>2003Dec</v>
      </c>
      <c r="D842" s="12">
        <v>90.0</v>
      </c>
      <c r="E842" s="12" t="s">
        <v>140</v>
      </c>
      <c r="F842" s="12">
        <v>638365.0</v>
      </c>
      <c r="G842" s="12">
        <v>661917.0</v>
      </c>
      <c r="H842" s="12">
        <v>1300282.0</v>
      </c>
      <c r="I842" s="12">
        <v>343569.0</v>
      </c>
    </row>
    <row r="843" ht="15.75" customHeight="1">
      <c r="A843" s="12">
        <v>2003.0</v>
      </c>
      <c r="B843" s="12" t="s">
        <v>69</v>
      </c>
      <c r="C843" s="12" t="str">
        <f t="shared" si="1"/>
        <v>2003Dec</v>
      </c>
      <c r="D843" s="12">
        <v>91.0</v>
      </c>
      <c r="E843" s="12" t="s">
        <v>141</v>
      </c>
      <c r="F843" s="12">
        <v>136777.0</v>
      </c>
      <c r="G843" s="12">
        <v>136927.0</v>
      </c>
      <c r="H843" s="12">
        <v>273704.0</v>
      </c>
      <c r="I843" s="12">
        <v>67626.0</v>
      </c>
    </row>
    <row r="844" ht="15.75" customHeight="1">
      <c r="A844" s="12">
        <v>2003.0</v>
      </c>
      <c r="B844" s="12" t="s">
        <v>69</v>
      </c>
      <c r="C844" s="12" t="str">
        <f t="shared" si="1"/>
        <v>2003Dec</v>
      </c>
      <c r="D844" s="12">
        <v>92.0</v>
      </c>
      <c r="E844" s="12" t="s">
        <v>142</v>
      </c>
      <c r="F844" s="12">
        <v>300762.0</v>
      </c>
      <c r="G844" s="12">
        <v>307287.0</v>
      </c>
      <c r="H844" s="12">
        <v>608049.0</v>
      </c>
      <c r="I844" s="12">
        <v>157930.0</v>
      </c>
    </row>
    <row r="845" ht="15.75" customHeight="1">
      <c r="A845" s="12">
        <v>2003.0</v>
      </c>
      <c r="B845" s="12" t="s">
        <v>69</v>
      </c>
      <c r="C845" s="12" t="str">
        <f t="shared" si="1"/>
        <v>2003Dec</v>
      </c>
      <c r="D845" s="12">
        <v>93.0</v>
      </c>
      <c r="E845" s="12" t="s">
        <v>143</v>
      </c>
      <c r="F845" s="12">
        <v>248709.0</v>
      </c>
      <c r="G845" s="12">
        <v>255889.0</v>
      </c>
      <c r="H845" s="12">
        <v>504598.0</v>
      </c>
      <c r="I845" s="12">
        <v>134264.0</v>
      </c>
    </row>
    <row r="846" ht="15.75" customHeight="1">
      <c r="A846" s="12">
        <v>2003.0</v>
      </c>
      <c r="B846" s="12" t="s">
        <v>69</v>
      </c>
      <c r="C846" s="12" t="str">
        <f t="shared" si="1"/>
        <v>2003Dec</v>
      </c>
      <c r="D846" s="12">
        <v>94.0</v>
      </c>
      <c r="E846" s="12" t="s">
        <v>144</v>
      </c>
      <c r="F846" s="12">
        <v>313422.0</v>
      </c>
      <c r="G846" s="12">
        <v>321198.0</v>
      </c>
      <c r="H846" s="12">
        <v>634620.0</v>
      </c>
      <c r="I846" s="12">
        <v>134234.0</v>
      </c>
    </row>
    <row r="847" ht="15.75" customHeight="1">
      <c r="A847" s="12">
        <v>2003.0</v>
      </c>
      <c r="B847" s="12" t="s">
        <v>69</v>
      </c>
      <c r="C847" s="12" t="str">
        <f t="shared" si="1"/>
        <v>2003Dec</v>
      </c>
      <c r="D847" s="12">
        <v>95.0</v>
      </c>
      <c r="E847" s="12" t="s">
        <v>145</v>
      </c>
      <c r="F847" s="12">
        <v>232804.0</v>
      </c>
      <c r="G847" s="12">
        <v>232643.0</v>
      </c>
      <c r="H847" s="12">
        <v>465447.0</v>
      </c>
      <c r="I847" s="12">
        <v>112927.0</v>
      </c>
    </row>
    <row r="848" ht="15.75" customHeight="1">
      <c r="A848" s="12">
        <v>2003.0</v>
      </c>
      <c r="B848" s="12" t="s">
        <v>69</v>
      </c>
      <c r="C848" s="12" t="str">
        <f t="shared" si="1"/>
        <v>2003Dec</v>
      </c>
      <c r="D848" s="12">
        <v>96.0</v>
      </c>
      <c r="E848" s="12" t="s">
        <v>146</v>
      </c>
      <c r="F848" s="12">
        <v>351447.0</v>
      </c>
      <c r="G848" s="12">
        <v>356801.0</v>
      </c>
      <c r="H848" s="12">
        <v>708248.0</v>
      </c>
      <c r="I848" s="12">
        <v>150810.0</v>
      </c>
    </row>
    <row r="849" ht="15.75" customHeight="1">
      <c r="A849" s="12">
        <v>2004.0</v>
      </c>
      <c r="B849" s="12" t="s">
        <v>69</v>
      </c>
      <c r="C849" s="12" t="str">
        <f t="shared" si="1"/>
        <v>2004Dec</v>
      </c>
      <c r="D849" s="12">
        <v>0.0</v>
      </c>
      <c r="E849" s="12" t="s">
        <v>70</v>
      </c>
      <c r="F849" s="12">
        <v>3.0618875E7</v>
      </c>
      <c r="G849" s="12">
        <v>3.1356761E7</v>
      </c>
      <c r="H849" s="12">
        <v>6.1975636E7</v>
      </c>
      <c r="I849" s="12">
        <v>1.8432937E7</v>
      </c>
    </row>
    <row r="850" ht="15.75" customHeight="1">
      <c r="A850" s="12">
        <v>2004.0</v>
      </c>
      <c r="B850" s="12" t="s">
        <v>69</v>
      </c>
      <c r="C850" s="12" t="str">
        <f t="shared" si="1"/>
        <v>2004Dec</v>
      </c>
      <c r="D850" s="12">
        <v>10.0</v>
      </c>
      <c r="E850" s="12" t="s">
        <v>71</v>
      </c>
      <c r="F850" s="12">
        <v>2696633.0</v>
      </c>
      <c r="G850" s="12">
        <v>2934688.0</v>
      </c>
      <c r="H850" s="12">
        <v>5631321.0</v>
      </c>
      <c r="I850" s="12">
        <v>2050411.0</v>
      </c>
    </row>
    <row r="851" ht="15.75" customHeight="1">
      <c r="A851" s="12">
        <v>2004.0</v>
      </c>
      <c r="B851" s="12" t="s">
        <v>69</v>
      </c>
      <c r="C851" s="12" t="str">
        <f t="shared" si="1"/>
        <v>2004Dec</v>
      </c>
      <c r="D851" s="12">
        <v>11.0</v>
      </c>
      <c r="E851" s="12" t="s">
        <v>72</v>
      </c>
      <c r="F851" s="12">
        <v>508841.0</v>
      </c>
      <c r="G851" s="12">
        <v>540528.0</v>
      </c>
      <c r="H851" s="12">
        <v>1049369.0</v>
      </c>
      <c r="I851" s="12">
        <v>409514.0</v>
      </c>
    </row>
    <row r="852" ht="15.75" customHeight="1">
      <c r="A852" s="12">
        <v>2004.0</v>
      </c>
      <c r="B852" s="12" t="s">
        <v>69</v>
      </c>
      <c r="C852" s="12" t="str">
        <f t="shared" si="1"/>
        <v>2004Dec</v>
      </c>
      <c r="D852" s="12">
        <v>12.0</v>
      </c>
      <c r="E852" s="12" t="s">
        <v>73</v>
      </c>
      <c r="F852" s="12">
        <v>448431.0</v>
      </c>
      <c r="G852" s="12">
        <v>493881.0</v>
      </c>
      <c r="H852" s="12">
        <v>942312.0</v>
      </c>
      <c r="I852" s="12">
        <v>404431.0</v>
      </c>
    </row>
    <row r="853" ht="15.75" customHeight="1">
      <c r="A853" s="12">
        <v>2004.0</v>
      </c>
      <c r="B853" s="12" t="s">
        <v>69</v>
      </c>
      <c r="C853" s="12" t="str">
        <f t="shared" si="1"/>
        <v>2004Dec</v>
      </c>
      <c r="D853" s="12">
        <v>13.0</v>
      </c>
      <c r="E853" s="12" t="s">
        <v>74</v>
      </c>
      <c r="F853" s="12">
        <v>371122.0</v>
      </c>
      <c r="G853" s="12">
        <v>399031.0</v>
      </c>
      <c r="H853" s="12">
        <v>770153.0</v>
      </c>
      <c r="I853" s="12">
        <v>346950.0</v>
      </c>
    </row>
    <row r="854" ht="15.75" customHeight="1">
      <c r="A854" s="12">
        <v>2004.0</v>
      </c>
      <c r="B854" s="12" t="s">
        <v>69</v>
      </c>
      <c r="C854" s="12" t="str">
        <f t="shared" si="1"/>
        <v>2004Dec</v>
      </c>
      <c r="D854" s="12">
        <v>14.0</v>
      </c>
      <c r="E854" s="12" t="s">
        <v>75</v>
      </c>
      <c r="F854" s="12">
        <v>359335.0</v>
      </c>
      <c r="G854" s="12">
        <v>381243.0</v>
      </c>
      <c r="H854" s="12">
        <v>740578.0</v>
      </c>
      <c r="I854" s="12">
        <v>221812.0</v>
      </c>
    </row>
    <row r="855" ht="15.75" customHeight="1">
      <c r="A855" s="12">
        <v>2004.0</v>
      </c>
      <c r="B855" s="12" t="s">
        <v>69</v>
      </c>
      <c r="C855" s="12" t="str">
        <f t="shared" si="1"/>
        <v>2004Dec</v>
      </c>
      <c r="D855" s="12">
        <v>15.0</v>
      </c>
      <c r="E855" s="12" t="s">
        <v>76</v>
      </c>
      <c r="F855" s="12">
        <v>136429.0</v>
      </c>
      <c r="G855" s="12">
        <v>146580.0</v>
      </c>
      <c r="H855" s="12">
        <v>283009.0</v>
      </c>
      <c r="I855" s="12">
        <v>78210.0</v>
      </c>
    </row>
    <row r="856" ht="15.75" customHeight="1">
      <c r="A856" s="12">
        <v>2004.0</v>
      </c>
      <c r="B856" s="12" t="s">
        <v>69</v>
      </c>
      <c r="C856" s="12" t="str">
        <f t="shared" si="1"/>
        <v>2004Dec</v>
      </c>
      <c r="D856" s="12">
        <v>16.0</v>
      </c>
      <c r="E856" s="12" t="s">
        <v>77</v>
      </c>
      <c r="F856" s="12">
        <v>376731.0</v>
      </c>
      <c r="G856" s="12">
        <v>372823.0</v>
      </c>
      <c r="H856" s="12">
        <v>749554.0</v>
      </c>
      <c r="I856" s="12">
        <v>230257.0</v>
      </c>
    </row>
    <row r="857" ht="15.75" customHeight="1">
      <c r="A857" s="12">
        <v>2004.0</v>
      </c>
      <c r="B857" s="12" t="s">
        <v>69</v>
      </c>
      <c r="C857" s="12" t="str">
        <f t="shared" si="1"/>
        <v>2004Dec</v>
      </c>
      <c r="D857" s="12">
        <v>17.0</v>
      </c>
      <c r="E857" s="12" t="s">
        <v>78</v>
      </c>
      <c r="F857" s="12">
        <v>105722.0</v>
      </c>
      <c r="G857" s="12">
        <v>114420.0</v>
      </c>
      <c r="H857" s="12">
        <v>220142.0</v>
      </c>
      <c r="I857" s="12">
        <v>62535.0</v>
      </c>
    </row>
    <row r="858" ht="15.75" customHeight="1">
      <c r="A858" s="12">
        <v>2004.0</v>
      </c>
      <c r="B858" s="12" t="s">
        <v>69</v>
      </c>
      <c r="C858" s="12" t="str">
        <f t="shared" si="1"/>
        <v>2004Dec</v>
      </c>
      <c r="D858" s="12">
        <v>18.0</v>
      </c>
      <c r="E858" s="12" t="s">
        <v>79</v>
      </c>
      <c r="F858" s="12">
        <v>165577.0</v>
      </c>
      <c r="G858" s="12">
        <v>176040.0</v>
      </c>
      <c r="H858" s="12">
        <v>341617.0</v>
      </c>
      <c r="I858" s="12">
        <v>100410.0</v>
      </c>
    </row>
    <row r="859" ht="15.75" customHeight="1">
      <c r="A859" s="12">
        <v>2004.0</v>
      </c>
      <c r="B859" s="12" t="s">
        <v>69</v>
      </c>
      <c r="C859" s="12" t="str">
        <f t="shared" si="1"/>
        <v>2004Dec</v>
      </c>
      <c r="D859" s="12">
        <v>19.0</v>
      </c>
      <c r="E859" s="12" t="s">
        <v>80</v>
      </c>
      <c r="F859" s="12">
        <v>295747.0</v>
      </c>
      <c r="G859" s="12">
        <v>300310.0</v>
      </c>
      <c r="H859" s="12">
        <v>596057.0</v>
      </c>
      <c r="I859" s="12">
        <v>189886.0</v>
      </c>
    </row>
    <row r="860" ht="15.75" customHeight="1">
      <c r="A860" s="12">
        <v>2004.0</v>
      </c>
      <c r="B860" s="12" t="s">
        <v>69</v>
      </c>
      <c r="C860" s="12" t="str">
        <f t="shared" si="1"/>
        <v>2004Dec</v>
      </c>
      <c r="D860" s="12">
        <v>20.0</v>
      </c>
      <c r="E860" s="12" t="s">
        <v>81</v>
      </c>
      <c r="F860" s="12">
        <v>565265.0</v>
      </c>
      <c r="G860" s="12">
        <v>577791.0</v>
      </c>
      <c r="H860" s="12">
        <v>1143056.0</v>
      </c>
      <c r="I860" s="12">
        <v>516825.0</v>
      </c>
    </row>
    <row r="861" ht="15.75" customHeight="1">
      <c r="A861" s="12">
        <v>2004.0</v>
      </c>
      <c r="B861" s="12" t="s">
        <v>69</v>
      </c>
      <c r="C861" s="12" t="str">
        <f t="shared" si="1"/>
        <v>2004Dec</v>
      </c>
      <c r="D861" s="12">
        <v>21.0</v>
      </c>
      <c r="E861" s="12" t="s">
        <v>82</v>
      </c>
      <c r="F861" s="12">
        <v>269665.0</v>
      </c>
      <c r="G861" s="12">
        <v>274404.0</v>
      </c>
      <c r="H861" s="12">
        <v>544069.0</v>
      </c>
      <c r="I861" s="12">
        <v>233200.0</v>
      </c>
    </row>
    <row r="862" ht="15.75" customHeight="1">
      <c r="A862" s="12">
        <v>2004.0</v>
      </c>
      <c r="B862" s="12" t="s">
        <v>69</v>
      </c>
      <c r="C862" s="12" t="str">
        <f t="shared" si="1"/>
        <v>2004Dec</v>
      </c>
      <c r="D862" s="12">
        <v>22.0</v>
      </c>
      <c r="E862" s="12" t="s">
        <v>83</v>
      </c>
      <c r="F862" s="12">
        <v>244677.0</v>
      </c>
      <c r="G862" s="12">
        <v>249386.0</v>
      </c>
      <c r="H862" s="12">
        <v>494063.0</v>
      </c>
      <c r="I862" s="12">
        <v>169349.0</v>
      </c>
    </row>
    <row r="863" ht="15.75" customHeight="1">
      <c r="A863" s="12">
        <v>2004.0</v>
      </c>
      <c r="B863" s="12" t="s">
        <v>69</v>
      </c>
      <c r="C863" s="12" t="str">
        <f t="shared" si="1"/>
        <v>2004Dec</v>
      </c>
      <c r="D863" s="12">
        <v>23.0</v>
      </c>
      <c r="E863" s="12" t="s">
        <v>84</v>
      </c>
      <c r="F863" s="12">
        <v>109732.0</v>
      </c>
      <c r="G863" s="12">
        <v>108241.0</v>
      </c>
      <c r="H863" s="12">
        <v>217973.0</v>
      </c>
      <c r="I863" s="12">
        <v>78554.0</v>
      </c>
    </row>
    <row r="864" ht="15.75" customHeight="1">
      <c r="A864" s="12">
        <v>2004.0</v>
      </c>
      <c r="B864" s="12" t="s">
        <v>69</v>
      </c>
      <c r="C864" s="12" t="str">
        <f t="shared" si="1"/>
        <v>2004Dec</v>
      </c>
      <c r="D864" s="12">
        <v>24.0</v>
      </c>
      <c r="E864" s="12" t="s">
        <v>85</v>
      </c>
      <c r="F864" s="12">
        <v>316358.0</v>
      </c>
      <c r="G864" s="12">
        <v>327283.0</v>
      </c>
      <c r="H864" s="12">
        <v>643641.0</v>
      </c>
      <c r="I864" s="12">
        <v>195680.0</v>
      </c>
    </row>
    <row r="865" ht="15.75" customHeight="1">
      <c r="A865" s="12">
        <v>2004.0</v>
      </c>
      <c r="B865" s="12" t="s">
        <v>69</v>
      </c>
      <c r="C865" s="12" t="str">
        <f t="shared" si="1"/>
        <v>2004Dec</v>
      </c>
      <c r="D865" s="12">
        <v>25.0</v>
      </c>
      <c r="E865" s="12" t="s">
        <v>86</v>
      </c>
      <c r="F865" s="12">
        <v>221736.0</v>
      </c>
      <c r="G865" s="12">
        <v>224327.0</v>
      </c>
      <c r="H865" s="12">
        <v>446063.0</v>
      </c>
      <c r="I865" s="12">
        <v>136313.0</v>
      </c>
    </row>
    <row r="866" ht="15.75" customHeight="1">
      <c r="A866" s="12">
        <v>2004.0</v>
      </c>
      <c r="B866" s="12" t="s">
        <v>69</v>
      </c>
      <c r="C866" s="12" t="str">
        <f t="shared" si="1"/>
        <v>2004Dec</v>
      </c>
      <c r="D866" s="12">
        <v>26.0</v>
      </c>
      <c r="E866" s="12" t="s">
        <v>87</v>
      </c>
      <c r="F866" s="12">
        <v>123292.0</v>
      </c>
      <c r="G866" s="12">
        <v>125326.0</v>
      </c>
      <c r="H866" s="12">
        <v>248618.0</v>
      </c>
      <c r="I866" s="12">
        <v>72374.0</v>
      </c>
    </row>
    <row r="867" ht="15.75" customHeight="1">
      <c r="A867" s="12">
        <v>2004.0</v>
      </c>
      <c r="B867" s="12" t="s">
        <v>69</v>
      </c>
      <c r="C867" s="12" t="str">
        <f t="shared" si="1"/>
        <v>2004Dec</v>
      </c>
      <c r="D867" s="12">
        <v>27.0</v>
      </c>
      <c r="E867" s="12" t="s">
        <v>88</v>
      </c>
      <c r="F867" s="12">
        <v>270533.0</v>
      </c>
      <c r="G867" s="12">
        <v>265714.0</v>
      </c>
      <c r="H867" s="12">
        <v>536247.0</v>
      </c>
      <c r="I867" s="12">
        <v>154307.0</v>
      </c>
    </row>
    <row r="868" ht="15.75" customHeight="1">
      <c r="A868" s="12">
        <v>2004.0</v>
      </c>
      <c r="B868" s="12" t="s">
        <v>69</v>
      </c>
      <c r="C868" s="12" t="str">
        <f t="shared" si="1"/>
        <v>2004Dec</v>
      </c>
      <c r="D868" s="12">
        <v>30.0</v>
      </c>
      <c r="E868" s="12" t="s">
        <v>89</v>
      </c>
      <c r="F868" s="12">
        <v>1258258.0</v>
      </c>
      <c r="G868" s="12">
        <v>1281356.0</v>
      </c>
      <c r="H868" s="12">
        <v>2539614.0</v>
      </c>
      <c r="I868" s="12">
        <v>687778.0</v>
      </c>
    </row>
    <row r="869" ht="15.75" customHeight="1">
      <c r="A869" s="12">
        <v>2004.0</v>
      </c>
      <c r="B869" s="12" t="s">
        <v>69</v>
      </c>
      <c r="C869" s="12" t="str">
        <f t="shared" si="1"/>
        <v>2004Dec</v>
      </c>
      <c r="D869" s="12">
        <v>31.0</v>
      </c>
      <c r="E869" s="12" t="s">
        <v>90</v>
      </c>
      <c r="F869" s="12">
        <v>760919.0</v>
      </c>
      <c r="G869" s="12">
        <v>763574.0</v>
      </c>
      <c r="H869" s="12">
        <v>1524493.0</v>
      </c>
      <c r="I869" s="12">
        <v>351574.0</v>
      </c>
    </row>
    <row r="870" ht="15.75" customHeight="1">
      <c r="A870" s="12">
        <v>2004.0</v>
      </c>
      <c r="B870" s="12" t="s">
        <v>69</v>
      </c>
      <c r="C870" s="12" t="str">
        <f t="shared" si="1"/>
        <v>2004Dec</v>
      </c>
      <c r="D870" s="12">
        <v>32.0</v>
      </c>
      <c r="E870" s="12" t="s">
        <v>91</v>
      </c>
      <c r="F870" s="12">
        <v>685579.0</v>
      </c>
      <c r="G870" s="12">
        <v>685941.0</v>
      </c>
      <c r="H870" s="12">
        <v>1371520.0</v>
      </c>
      <c r="I870" s="12">
        <v>307969.0</v>
      </c>
    </row>
    <row r="871" ht="15.75" customHeight="1">
      <c r="A871" s="12">
        <v>2004.0</v>
      </c>
      <c r="B871" s="12" t="s">
        <v>69</v>
      </c>
      <c r="C871" s="12" t="str">
        <f t="shared" si="1"/>
        <v>2004Dec</v>
      </c>
      <c r="D871" s="12">
        <v>33.0</v>
      </c>
      <c r="E871" s="12" t="s">
        <v>92</v>
      </c>
      <c r="F871" s="12">
        <v>719152.0</v>
      </c>
      <c r="G871" s="12">
        <v>721297.0</v>
      </c>
      <c r="H871" s="12">
        <v>1440449.0</v>
      </c>
      <c r="I871" s="12">
        <v>311886.0</v>
      </c>
    </row>
    <row r="872" ht="15.75" customHeight="1">
      <c r="A872" s="12">
        <v>2004.0</v>
      </c>
      <c r="B872" s="12" t="s">
        <v>69</v>
      </c>
      <c r="C872" s="12" t="str">
        <f t="shared" si="1"/>
        <v>2004Dec</v>
      </c>
      <c r="D872" s="12">
        <v>34.0</v>
      </c>
      <c r="E872" s="12" t="s">
        <v>93</v>
      </c>
      <c r="F872" s="12">
        <v>884109.0</v>
      </c>
      <c r="G872" s="12">
        <v>878950.0</v>
      </c>
      <c r="H872" s="12">
        <v>1763059.0</v>
      </c>
      <c r="I872" s="12">
        <v>420212.0</v>
      </c>
    </row>
    <row r="873" ht="15.75" customHeight="1">
      <c r="A873" s="12">
        <v>2004.0</v>
      </c>
      <c r="B873" s="12" t="s">
        <v>69</v>
      </c>
      <c r="C873" s="12" t="str">
        <f t="shared" si="1"/>
        <v>2004Dec</v>
      </c>
      <c r="D873" s="12">
        <v>35.0</v>
      </c>
      <c r="E873" s="12" t="s">
        <v>94</v>
      </c>
      <c r="F873" s="12">
        <v>271502.0</v>
      </c>
      <c r="G873" s="12">
        <v>269861.0</v>
      </c>
      <c r="H873" s="12">
        <v>541363.0</v>
      </c>
      <c r="I873" s="12">
        <v>130386.0</v>
      </c>
    </row>
    <row r="874" ht="15.75" customHeight="1">
      <c r="A874" s="12">
        <v>2004.0</v>
      </c>
      <c r="B874" s="12" t="s">
        <v>69</v>
      </c>
      <c r="C874" s="12" t="str">
        <f t="shared" si="1"/>
        <v>2004Dec</v>
      </c>
      <c r="D874" s="12">
        <v>36.0</v>
      </c>
      <c r="E874" s="12" t="s">
        <v>95</v>
      </c>
      <c r="F874" s="12">
        <v>556300.0</v>
      </c>
      <c r="G874" s="12">
        <v>560855.0</v>
      </c>
      <c r="H874" s="12">
        <v>1117155.0</v>
      </c>
      <c r="I874" s="12">
        <v>296240.0</v>
      </c>
    </row>
    <row r="875" ht="15.75" customHeight="1">
      <c r="A875" s="12">
        <v>2004.0</v>
      </c>
      <c r="B875" s="12" t="s">
        <v>69</v>
      </c>
      <c r="C875" s="12" t="str">
        <f t="shared" si="1"/>
        <v>2004Dec</v>
      </c>
      <c r="D875" s="12">
        <v>37.0</v>
      </c>
      <c r="E875" s="12" t="s">
        <v>96</v>
      </c>
      <c r="F875" s="12">
        <v>184206.0</v>
      </c>
      <c r="G875" s="12">
        <v>183340.0</v>
      </c>
      <c r="H875" s="12">
        <v>367546.0</v>
      </c>
      <c r="I875" s="12">
        <v>85076.0</v>
      </c>
    </row>
    <row r="876" ht="15.75" customHeight="1">
      <c r="A876" s="12">
        <v>2004.0</v>
      </c>
      <c r="B876" s="12" t="s">
        <v>69</v>
      </c>
      <c r="C876" s="12" t="str">
        <f t="shared" si="1"/>
        <v>2004Dec</v>
      </c>
      <c r="D876" s="12">
        <v>39.0</v>
      </c>
      <c r="E876" s="12" t="s">
        <v>97</v>
      </c>
      <c r="F876" s="12">
        <v>248981.0</v>
      </c>
      <c r="G876" s="12">
        <v>245669.0</v>
      </c>
      <c r="H876" s="12">
        <v>494650.0</v>
      </c>
      <c r="I876" s="12">
        <v>114766.0</v>
      </c>
    </row>
    <row r="877" ht="15.75" customHeight="1">
      <c r="A877" s="12">
        <v>2004.0</v>
      </c>
      <c r="B877" s="12" t="s">
        <v>69</v>
      </c>
      <c r="C877" s="12" t="str">
        <f t="shared" si="1"/>
        <v>2004Dec</v>
      </c>
      <c r="D877" s="12">
        <v>40.0</v>
      </c>
      <c r="E877" s="12" t="s">
        <v>98</v>
      </c>
      <c r="F877" s="12">
        <v>865629.0</v>
      </c>
      <c r="G877" s="12">
        <v>876230.0</v>
      </c>
      <c r="H877" s="12">
        <v>1741859.0</v>
      </c>
      <c r="I877" s="12">
        <v>456058.0</v>
      </c>
    </row>
    <row r="878" ht="15.75" customHeight="1">
      <c r="A878" s="12">
        <v>2004.0</v>
      </c>
      <c r="B878" s="12" t="s">
        <v>69</v>
      </c>
      <c r="C878" s="12" t="str">
        <f t="shared" si="1"/>
        <v>2004Dec</v>
      </c>
      <c r="D878" s="12">
        <v>41.0</v>
      </c>
      <c r="E878" s="12" t="s">
        <v>99</v>
      </c>
      <c r="F878" s="12">
        <v>761130.0</v>
      </c>
      <c r="G878" s="12">
        <v>757361.0</v>
      </c>
      <c r="H878" s="12">
        <v>1518491.0</v>
      </c>
      <c r="I878" s="12">
        <v>382433.0</v>
      </c>
    </row>
    <row r="879" ht="15.75" customHeight="1">
      <c r="A879" s="12">
        <v>2004.0</v>
      </c>
      <c r="B879" s="12" t="s">
        <v>69</v>
      </c>
      <c r="C879" s="12" t="str">
        <f t="shared" si="1"/>
        <v>2004Dec</v>
      </c>
      <c r="D879" s="12">
        <v>42.0</v>
      </c>
      <c r="E879" s="12" t="s">
        <v>100</v>
      </c>
      <c r="F879" s="12">
        <v>309465.0</v>
      </c>
      <c r="G879" s="12">
        <v>301052.0</v>
      </c>
      <c r="H879" s="12">
        <v>610517.0</v>
      </c>
      <c r="I879" s="12">
        <v>164371.0</v>
      </c>
    </row>
    <row r="880" ht="15.75" customHeight="1">
      <c r="A880" s="12">
        <v>2004.0</v>
      </c>
      <c r="B880" s="12" t="s">
        <v>69</v>
      </c>
      <c r="C880" s="12" t="str">
        <f t="shared" si="1"/>
        <v>2004Dec</v>
      </c>
      <c r="D880" s="12">
        <v>43.0</v>
      </c>
      <c r="E880" s="12" t="s">
        <v>101</v>
      </c>
      <c r="F880" s="12">
        <v>450731.0</v>
      </c>
      <c r="G880" s="12">
        <v>445192.0</v>
      </c>
      <c r="H880" s="12">
        <v>895923.0</v>
      </c>
      <c r="I880" s="12">
        <v>224087.0</v>
      </c>
    </row>
    <row r="881" ht="15.75" customHeight="1">
      <c r="A881" s="12">
        <v>2004.0</v>
      </c>
      <c r="B881" s="12" t="s">
        <v>69</v>
      </c>
      <c r="C881" s="12" t="str">
        <f t="shared" si="1"/>
        <v>2004Dec</v>
      </c>
      <c r="D881" s="12">
        <v>44.0</v>
      </c>
      <c r="E881" s="12" t="s">
        <v>102</v>
      </c>
      <c r="F881" s="12">
        <v>463975.0</v>
      </c>
      <c r="G881" s="12">
        <v>471109.0</v>
      </c>
      <c r="H881" s="12">
        <v>935084.0</v>
      </c>
      <c r="I881" s="12">
        <v>224023.0</v>
      </c>
    </row>
    <row r="882" ht="15.75" customHeight="1">
      <c r="A882" s="12">
        <v>2004.0</v>
      </c>
      <c r="B882" s="12" t="s">
        <v>69</v>
      </c>
      <c r="C882" s="12" t="str">
        <f t="shared" si="1"/>
        <v>2004Dec</v>
      </c>
      <c r="D882" s="12">
        <v>45.0</v>
      </c>
      <c r="E882" s="12" t="s">
        <v>103</v>
      </c>
      <c r="F882" s="12">
        <v>654469.0</v>
      </c>
      <c r="G882" s="12">
        <v>655787.0</v>
      </c>
      <c r="H882" s="12">
        <v>1310256.0</v>
      </c>
      <c r="I882" s="12">
        <v>305654.0</v>
      </c>
    </row>
    <row r="883" ht="15.75" customHeight="1">
      <c r="A883" s="12">
        <v>2004.0</v>
      </c>
      <c r="B883" s="12" t="s">
        <v>69</v>
      </c>
      <c r="C883" s="12" t="str">
        <f t="shared" si="1"/>
        <v>2004Dec</v>
      </c>
      <c r="D883" s="12">
        <v>46.0</v>
      </c>
      <c r="E883" s="12" t="s">
        <v>104</v>
      </c>
      <c r="F883" s="12">
        <v>484286.0</v>
      </c>
      <c r="G883" s="12">
        <v>487029.0</v>
      </c>
      <c r="H883" s="12">
        <v>971315.0</v>
      </c>
      <c r="I883" s="12">
        <v>231410.0</v>
      </c>
    </row>
    <row r="884" ht="15.75" customHeight="1">
      <c r="A884" s="12">
        <v>2004.0</v>
      </c>
      <c r="B884" s="12" t="s">
        <v>69</v>
      </c>
      <c r="C884" s="12" t="str">
        <f t="shared" si="1"/>
        <v>2004Dec</v>
      </c>
      <c r="D884" s="12">
        <v>47.0</v>
      </c>
      <c r="E884" s="12" t="s">
        <v>105</v>
      </c>
      <c r="F884" s="12">
        <v>549998.0</v>
      </c>
      <c r="G884" s="12">
        <v>551598.0</v>
      </c>
      <c r="H884" s="12">
        <v>1101596.0</v>
      </c>
      <c r="I884" s="12">
        <v>273910.0</v>
      </c>
    </row>
    <row r="885" ht="15.75" customHeight="1">
      <c r="A885" s="12">
        <v>2004.0</v>
      </c>
      <c r="B885" s="12" t="s">
        <v>69</v>
      </c>
      <c r="C885" s="12" t="str">
        <f t="shared" si="1"/>
        <v>2004Dec</v>
      </c>
      <c r="D885" s="12">
        <v>48.0</v>
      </c>
      <c r="E885" s="12" t="s">
        <v>106</v>
      </c>
      <c r="F885" s="12">
        <v>344102.0</v>
      </c>
      <c r="G885" s="12">
        <v>347158.0</v>
      </c>
      <c r="H885" s="12">
        <v>691260.0</v>
      </c>
      <c r="I885" s="12">
        <v>169152.0</v>
      </c>
    </row>
    <row r="886" ht="15.75" customHeight="1">
      <c r="A886" s="12">
        <v>2004.0</v>
      </c>
      <c r="B886" s="12" t="s">
        <v>69</v>
      </c>
      <c r="C886" s="12" t="str">
        <f t="shared" si="1"/>
        <v>2004Dec</v>
      </c>
      <c r="D886" s="12">
        <v>49.0</v>
      </c>
      <c r="E886" s="12" t="s">
        <v>107</v>
      </c>
      <c r="F886" s="12">
        <v>166648.0</v>
      </c>
      <c r="G886" s="12">
        <v>165921.0</v>
      </c>
      <c r="H886" s="12">
        <v>332569.0</v>
      </c>
      <c r="I886" s="12">
        <v>80516.0</v>
      </c>
    </row>
    <row r="887" ht="15.75" customHeight="1">
      <c r="A887" s="12">
        <v>2004.0</v>
      </c>
      <c r="B887" s="12" t="s">
        <v>69</v>
      </c>
      <c r="C887" s="12" t="str">
        <f t="shared" si="1"/>
        <v>2004Dec</v>
      </c>
      <c r="D887" s="12">
        <v>50.0</v>
      </c>
      <c r="E887" s="12" t="s">
        <v>108</v>
      </c>
      <c r="F887" s="12">
        <v>803033.0</v>
      </c>
      <c r="G887" s="12">
        <v>827185.0</v>
      </c>
      <c r="H887" s="12">
        <v>1630218.0</v>
      </c>
      <c r="I887" s="12">
        <v>575078.0</v>
      </c>
    </row>
    <row r="888" ht="15.75" customHeight="1">
      <c r="A888" s="12">
        <v>2004.0</v>
      </c>
      <c r="B888" s="12" t="s">
        <v>69</v>
      </c>
      <c r="C888" s="12" t="str">
        <f t="shared" si="1"/>
        <v>2004Dec</v>
      </c>
      <c r="D888" s="12">
        <v>51.0</v>
      </c>
      <c r="E888" s="12" t="s">
        <v>109</v>
      </c>
      <c r="F888" s="12">
        <v>197756.0</v>
      </c>
      <c r="G888" s="12">
        <v>207018.0</v>
      </c>
      <c r="H888" s="12">
        <v>404774.0</v>
      </c>
      <c r="I888" s="12">
        <v>141912.0</v>
      </c>
    </row>
    <row r="889" ht="15.75" customHeight="1">
      <c r="A889" s="12">
        <v>2004.0</v>
      </c>
      <c r="B889" s="12" t="s">
        <v>69</v>
      </c>
      <c r="C889" s="12" t="str">
        <f t="shared" si="1"/>
        <v>2004Dec</v>
      </c>
      <c r="D889" s="12">
        <v>52.0</v>
      </c>
      <c r="E889" s="12" t="s">
        <v>110</v>
      </c>
      <c r="F889" s="12">
        <v>385334.0</v>
      </c>
      <c r="G889" s="12">
        <v>393719.0</v>
      </c>
      <c r="H889" s="12">
        <v>779053.0</v>
      </c>
      <c r="I889" s="12">
        <v>246009.0</v>
      </c>
    </row>
    <row r="890" ht="15.75" customHeight="1">
      <c r="A890" s="12">
        <v>2004.0</v>
      </c>
      <c r="B890" s="12" t="s">
        <v>69</v>
      </c>
      <c r="C890" s="12" t="str">
        <f t="shared" si="1"/>
        <v>2004Dec</v>
      </c>
      <c r="D890" s="12">
        <v>53.0</v>
      </c>
      <c r="E890" s="12" t="s">
        <v>111</v>
      </c>
      <c r="F890" s="12">
        <v>232117.0</v>
      </c>
      <c r="G890" s="12">
        <v>237907.0</v>
      </c>
      <c r="H890" s="12">
        <v>470024.0</v>
      </c>
      <c r="I890" s="12">
        <v>137692.0</v>
      </c>
    </row>
    <row r="891" ht="15.75" customHeight="1">
      <c r="A891" s="12">
        <v>2004.0</v>
      </c>
      <c r="B891" s="12" t="s">
        <v>69</v>
      </c>
      <c r="C891" s="12" t="str">
        <f t="shared" si="1"/>
        <v>2004Dec</v>
      </c>
      <c r="D891" s="12">
        <v>54.0</v>
      </c>
      <c r="E891" s="12" t="s">
        <v>112</v>
      </c>
      <c r="F891" s="12">
        <v>231853.0</v>
      </c>
      <c r="G891" s="12">
        <v>241546.0</v>
      </c>
      <c r="H891" s="12">
        <v>473399.0</v>
      </c>
      <c r="I891" s="12">
        <v>147269.0</v>
      </c>
    </row>
    <row r="892" ht="15.75" customHeight="1">
      <c r="A892" s="12">
        <v>2004.0</v>
      </c>
      <c r="B892" s="12" t="s">
        <v>69</v>
      </c>
      <c r="C892" s="12" t="str">
        <f t="shared" si="1"/>
        <v>2004Dec</v>
      </c>
      <c r="D892" s="12">
        <v>55.0</v>
      </c>
      <c r="E892" s="12" t="s">
        <v>113</v>
      </c>
      <c r="F892" s="12">
        <v>241124.0</v>
      </c>
      <c r="G892" s="12">
        <v>236522.0</v>
      </c>
      <c r="H892" s="12">
        <v>477646.0</v>
      </c>
      <c r="I892" s="12">
        <v>134998.0</v>
      </c>
    </row>
    <row r="893" ht="15.75" customHeight="1">
      <c r="A893" s="12">
        <v>2004.0</v>
      </c>
      <c r="B893" s="12" t="s">
        <v>69</v>
      </c>
      <c r="C893" s="12" t="str">
        <f t="shared" si="1"/>
        <v>2004Dec</v>
      </c>
      <c r="D893" s="12">
        <v>56.0</v>
      </c>
      <c r="E893" s="12" t="s">
        <v>114</v>
      </c>
      <c r="F893" s="12">
        <v>241056.0</v>
      </c>
      <c r="G893" s="12">
        <v>247288.0</v>
      </c>
      <c r="H893" s="12">
        <v>488344.0</v>
      </c>
      <c r="I893" s="12">
        <v>158731.0</v>
      </c>
    </row>
    <row r="894" ht="15.75" customHeight="1">
      <c r="A894" s="12">
        <v>2004.0</v>
      </c>
      <c r="B894" s="12" t="s">
        <v>69</v>
      </c>
      <c r="C894" s="12" t="str">
        <f t="shared" si="1"/>
        <v>2004Dec</v>
      </c>
      <c r="D894" s="12">
        <v>57.0</v>
      </c>
      <c r="E894" s="12" t="s">
        <v>115</v>
      </c>
      <c r="F894" s="12">
        <v>602298.0</v>
      </c>
      <c r="G894" s="12">
        <v>611837.0</v>
      </c>
      <c r="H894" s="12">
        <v>1214135.0</v>
      </c>
      <c r="I894" s="12">
        <v>409527.0</v>
      </c>
    </row>
    <row r="895" ht="15.75" customHeight="1">
      <c r="A895" s="12">
        <v>2004.0</v>
      </c>
      <c r="B895" s="12" t="s">
        <v>69</v>
      </c>
      <c r="C895" s="12" t="str">
        <f t="shared" si="1"/>
        <v>2004Dec</v>
      </c>
      <c r="D895" s="12">
        <v>58.0</v>
      </c>
      <c r="E895" s="12" t="s">
        <v>116</v>
      </c>
      <c r="F895" s="12">
        <v>125824.0</v>
      </c>
      <c r="G895" s="12">
        <v>117874.0</v>
      </c>
      <c r="H895" s="12">
        <v>243698.0</v>
      </c>
      <c r="I895" s="12">
        <v>76042.0</v>
      </c>
    </row>
    <row r="896" ht="15.75" customHeight="1">
      <c r="A896" s="12">
        <v>2004.0</v>
      </c>
      <c r="B896" s="12" t="s">
        <v>69</v>
      </c>
      <c r="C896" s="12" t="str">
        <f t="shared" si="1"/>
        <v>2004Dec</v>
      </c>
      <c r="D896" s="12">
        <v>60.0</v>
      </c>
      <c r="E896" s="12" t="s">
        <v>117</v>
      </c>
      <c r="F896" s="12">
        <v>528587.0</v>
      </c>
      <c r="G896" s="12">
        <v>549135.0</v>
      </c>
      <c r="H896" s="12">
        <v>1077722.0</v>
      </c>
      <c r="I896" s="12">
        <v>327060.0</v>
      </c>
    </row>
    <row r="897" ht="15.75" customHeight="1">
      <c r="A897" s="12">
        <v>2004.0</v>
      </c>
      <c r="B897" s="12" t="s">
        <v>69</v>
      </c>
      <c r="C897" s="12" t="str">
        <f t="shared" si="1"/>
        <v>2004Dec</v>
      </c>
      <c r="D897" s="12">
        <v>61.0</v>
      </c>
      <c r="E897" s="12" t="s">
        <v>118</v>
      </c>
      <c r="F897" s="12">
        <v>160799.0</v>
      </c>
      <c r="G897" s="12">
        <v>165382.0</v>
      </c>
      <c r="H897" s="12">
        <v>326181.0</v>
      </c>
      <c r="I897" s="12">
        <v>95103.0</v>
      </c>
    </row>
    <row r="898" ht="15.75" customHeight="1">
      <c r="A898" s="12">
        <v>2004.0</v>
      </c>
      <c r="B898" s="12" t="s">
        <v>69</v>
      </c>
      <c r="C898" s="12" t="str">
        <f t="shared" si="1"/>
        <v>2004Dec</v>
      </c>
      <c r="D898" s="12">
        <v>62.0</v>
      </c>
      <c r="E898" s="12" t="s">
        <v>119</v>
      </c>
      <c r="F898" s="12">
        <v>361072.0</v>
      </c>
      <c r="G898" s="12">
        <v>365489.0</v>
      </c>
      <c r="H898" s="12">
        <v>726561.0</v>
      </c>
      <c r="I898" s="12">
        <v>210092.0</v>
      </c>
    </row>
    <row r="899" ht="15.75" customHeight="1">
      <c r="A899" s="12">
        <v>2004.0</v>
      </c>
      <c r="B899" s="12" t="s">
        <v>69</v>
      </c>
      <c r="C899" s="12" t="str">
        <f t="shared" si="1"/>
        <v>2004Dec</v>
      </c>
      <c r="D899" s="12">
        <v>63.0</v>
      </c>
      <c r="E899" s="12" t="s">
        <v>120</v>
      </c>
      <c r="F899" s="12">
        <v>263307.0</v>
      </c>
      <c r="G899" s="12">
        <v>252615.0</v>
      </c>
      <c r="H899" s="12">
        <v>515922.0</v>
      </c>
      <c r="I899" s="12">
        <v>149546.0</v>
      </c>
    </row>
    <row r="900" ht="15.75" customHeight="1">
      <c r="A900" s="12">
        <v>2004.0</v>
      </c>
      <c r="B900" s="12" t="s">
        <v>69</v>
      </c>
      <c r="C900" s="12" t="str">
        <f t="shared" si="1"/>
        <v>2004Dec</v>
      </c>
      <c r="D900" s="12">
        <v>64.0</v>
      </c>
      <c r="E900" s="12" t="s">
        <v>121</v>
      </c>
      <c r="F900" s="12">
        <v>298189.0</v>
      </c>
      <c r="G900" s="12">
        <v>313236.0</v>
      </c>
      <c r="H900" s="12">
        <v>611425.0</v>
      </c>
      <c r="I900" s="12">
        <v>175202.0</v>
      </c>
    </row>
    <row r="901" ht="15.75" customHeight="1">
      <c r="A901" s="12">
        <v>2004.0</v>
      </c>
      <c r="B901" s="12" t="s">
        <v>69</v>
      </c>
      <c r="C901" s="12" t="str">
        <f t="shared" si="1"/>
        <v>2004Dec</v>
      </c>
      <c r="D901" s="12">
        <v>65.0</v>
      </c>
      <c r="E901" s="12" t="s">
        <v>122</v>
      </c>
      <c r="F901" s="12">
        <v>416054.0</v>
      </c>
      <c r="G901" s="12">
        <v>425488.0</v>
      </c>
      <c r="H901" s="12">
        <v>841542.0</v>
      </c>
      <c r="I901" s="12">
        <v>260649.0</v>
      </c>
    </row>
    <row r="902" ht="15.75" customHeight="1">
      <c r="A902" s="12">
        <v>2004.0</v>
      </c>
      <c r="B902" s="12" t="s">
        <v>69</v>
      </c>
      <c r="C902" s="12" t="str">
        <f t="shared" si="1"/>
        <v>2004Dec</v>
      </c>
      <c r="D902" s="12">
        <v>66.0</v>
      </c>
      <c r="E902" s="12" t="s">
        <v>123</v>
      </c>
      <c r="F902" s="12">
        <v>274671.0</v>
      </c>
      <c r="G902" s="12">
        <v>285968.0</v>
      </c>
      <c r="H902" s="12">
        <v>560639.0</v>
      </c>
      <c r="I902" s="12">
        <v>154943.0</v>
      </c>
    </row>
    <row r="903" ht="15.75" customHeight="1">
      <c r="A903" s="12">
        <v>2004.0</v>
      </c>
      <c r="B903" s="12" t="s">
        <v>69</v>
      </c>
      <c r="C903" s="12" t="str">
        <f t="shared" si="1"/>
        <v>2004Dec</v>
      </c>
      <c r="D903" s="12">
        <v>67.0</v>
      </c>
      <c r="E903" s="12" t="s">
        <v>124</v>
      </c>
      <c r="F903" s="12">
        <v>498655.0</v>
      </c>
      <c r="G903" s="12">
        <v>502645.0</v>
      </c>
      <c r="H903" s="12">
        <v>1001300.0</v>
      </c>
      <c r="I903" s="12">
        <v>275856.0</v>
      </c>
    </row>
    <row r="904" ht="15.75" customHeight="1">
      <c r="A904" s="12">
        <v>2004.0</v>
      </c>
      <c r="B904" s="12" t="s">
        <v>69</v>
      </c>
      <c r="C904" s="12" t="str">
        <f t="shared" si="1"/>
        <v>2004Dec</v>
      </c>
      <c r="D904" s="12">
        <v>70.0</v>
      </c>
      <c r="E904" s="12" t="s">
        <v>125</v>
      </c>
      <c r="F904" s="12">
        <v>399381.0</v>
      </c>
      <c r="G904" s="12">
        <v>415796.0</v>
      </c>
      <c r="H904" s="12">
        <v>815177.0</v>
      </c>
      <c r="I904" s="12">
        <v>231865.0</v>
      </c>
    </row>
    <row r="905" ht="15.75" customHeight="1">
      <c r="A905" s="12">
        <v>2004.0</v>
      </c>
      <c r="B905" s="12" t="s">
        <v>69</v>
      </c>
      <c r="C905" s="12" t="str">
        <f t="shared" si="1"/>
        <v>2004Dec</v>
      </c>
      <c r="D905" s="12">
        <v>71.0</v>
      </c>
      <c r="E905" s="12" t="s">
        <v>126</v>
      </c>
      <c r="F905" s="12">
        <v>408429.0</v>
      </c>
      <c r="G905" s="12">
        <v>401910.0</v>
      </c>
      <c r="H905" s="12">
        <v>810339.0</v>
      </c>
      <c r="I905" s="12">
        <v>248238.0</v>
      </c>
    </row>
    <row r="906" ht="15.75" customHeight="1">
      <c r="A906" s="12">
        <v>2004.0</v>
      </c>
      <c r="B906" s="12" t="s">
        <v>69</v>
      </c>
      <c r="C906" s="12" t="str">
        <f t="shared" si="1"/>
        <v>2004Dec</v>
      </c>
      <c r="D906" s="12">
        <v>72.0</v>
      </c>
      <c r="E906" s="12" t="s">
        <v>127</v>
      </c>
      <c r="F906" s="12">
        <v>408255.0</v>
      </c>
      <c r="G906" s="12">
        <v>432074.0</v>
      </c>
      <c r="H906" s="12">
        <v>840329.0</v>
      </c>
      <c r="I906" s="12">
        <v>231366.0</v>
      </c>
    </row>
    <row r="907" ht="15.75" customHeight="1">
      <c r="A907" s="12">
        <v>2004.0</v>
      </c>
      <c r="B907" s="12" t="s">
        <v>69</v>
      </c>
      <c r="C907" s="12" t="str">
        <f t="shared" si="1"/>
        <v>2004Dec</v>
      </c>
      <c r="D907" s="12">
        <v>73.0</v>
      </c>
      <c r="E907" s="12" t="s">
        <v>128</v>
      </c>
      <c r="F907" s="12">
        <v>385932.0</v>
      </c>
      <c r="G907" s="12">
        <v>411954.0</v>
      </c>
      <c r="H907" s="12">
        <v>797886.0</v>
      </c>
      <c r="I907" s="12">
        <v>253701.0</v>
      </c>
    </row>
    <row r="908" ht="15.75" customHeight="1">
      <c r="A908" s="12">
        <v>2004.0</v>
      </c>
      <c r="B908" s="12" t="s">
        <v>69</v>
      </c>
      <c r="C908" s="12" t="str">
        <f t="shared" si="1"/>
        <v>2004Dec</v>
      </c>
      <c r="D908" s="12">
        <v>74.0</v>
      </c>
      <c r="E908" s="12" t="s">
        <v>129</v>
      </c>
      <c r="F908" s="12">
        <v>215529.0</v>
      </c>
      <c r="G908" s="12">
        <v>227131.0</v>
      </c>
      <c r="H908" s="12">
        <v>442660.0</v>
      </c>
      <c r="I908" s="12">
        <v>184369.0</v>
      </c>
    </row>
    <row r="909" ht="15.75" customHeight="1">
      <c r="A909" s="12">
        <v>2004.0</v>
      </c>
      <c r="B909" s="12" t="s">
        <v>69</v>
      </c>
      <c r="C909" s="12" t="str">
        <f t="shared" si="1"/>
        <v>2004Dec</v>
      </c>
      <c r="D909" s="12">
        <v>75.0</v>
      </c>
      <c r="E909" s="12" t="s">
        <v>130</v>
      </c>
      <c r="F909" s="12">
        <v>94132.0</v>
      </c>
      <c r="G909" s="12">
        <v>101170.0</v>
      </c>
      <c r="H909" s="12">
        <v>195302.0</v>
      </c>
      <c r="I909" s="12">
        <v>50892.0</v>
      </c>
    </row>
    <row r="910" ht="15.75" customHeight="1">
      <c r="A910" s="12">
        <v>2004.0</v>
      </c>
      <c r="B910" s="12" t="s">
        <v>69</v>
      </c>
      <c r="C910" s="12" t="str">
        <f t="shared" si="1"/>
        <v>2004Dec</v>
      </c>
      <c r="D910" s="12">
        <v>76.0</v>
      </c>
      <c r="E910" s="12" t="s">
        <v>131</v>
      </c>
      <c r="F910" s="12">
        <v>218585.0</v>
      </c>
      <c r="G910" s="12">
        <v>232575.0</v>
      </c>
      <c r="H910" s="12">
        <v>451160.0</v>
      </c>
      <c r="I910" s="12">
        <v>145066.0</v>
      </c>
    </row>
    <row r="911" ht="15.75" customHeight="1">
      <c r="A911" s="12">
        <v>2004.0</v>
      </c>
      <c r="B911" s="12" t="s">
        <v>69</v>
      </c>
      <c r="C911" s="12" t="str">
        <f t="shared" si="1"/>
        <v>2004Dec</v>
      </c>
      <c r="D911" s="12">
        <v>77.0</v>
      </c>
      <c r="E911" s="12" t="s">
        <v>132</v>
      </c>
      <c r="F911" s="12">
        <v>241407.0</v>
      </c>
      <c r="G911" s="12">
        <v>238446.0</v>
      </c>
      <c r="H911" s="12">
        <v>479853.0</v>
      </c>
      <c r="I911" s="12">
        <v>158372.0</v>
      </c>
    </row>
    <row r="912" ht="15.75" customHeight="1">
      <c r="A912" s="12">
        <v>2004.0</v>
      </c>
      <c r="B912" s="12" t="s">
        <v>69</v>
      </c>
      <c r="C912" s="12" t="str">
        <f t="shared" si="1"/>
        <v>2004Dec</v>
      </c>
      <c r="D912" s="12">
        <v>80.0</v>
      </c>
      <c r="E912" s="12" t="s">
        <v>133</v>
      </c>
      <c r="F912" s="12">
        <v>746014.0</v>
      </c>
      <c r="G912" s="12">
        <v>754668.0</v>
      </c>
      <c r="H912" s="12">
        <v>1500682.0</v>
      </c>
      <c r="I912" s="12">
        <v>410275.0</v>
      </c>
    </row>
    <row r="913" ht="15.75" customHeight="1">
      <c r="A913" s="12">
        <v>2004.0</v>
      </c>
      <c r="B913" s="12" t="s">
        <v>69</v>
      </c>
      <c r="C913" s="12" t="str">
        <f t="shared" si="1"/>
        <v>2004Dec</v>
      </c>
      <c r="D913" s="12">
        <v>81.0</v>
      </c>
      <c r="E913" s="12" t="s">
        <v>134</v>
      </c>
      <c r="F913" s="12">
        <v>195094.0</v>
      </c>
      <c r="G913" s="12">
        <v>192724.0</v>
      </c>
      <c r="H913" s="12">
        <v>387818.0</v>
      </c>
      <c r="I913" s="12">
        <v>109191.0</v>
      </c>
    </row>
    <row r="914" ht="15.75" customHeight="1">
      <c r="A914" s="12">
        <v>2004.0</v>
      </c>
      <c r="B914" s="12" t="s">
        <v>69</v>
      </c>
      <c r="C914" s="12" t="str">
        <f t="shared" si="1"/>
        <v>2004Dec</v>
      </c>
      <c r="D914" s="12">
        <v>82.0</v>
      </c>
      <c r="E914" s="12" t="s">
        <v>135</v>
      </c>
      <c r="F914" s="12">
        <v>120311.0</v>
      </c>
      <c r="G914" s="12">
        <v>118854.0</v>
      </c>
      <c r="H914" s="12">
        <v>239165.0</v>
      </c>
      <c r="I914" s="12">
        <v>74526.0</v>
      </c>
    </row>
    <row r="915" ht="15.75" customHeight="1">
      <c r="A915" s="12">
        <v>2004.0</v>
      </c>
      <c r="B915" s="12" t="s">
        <v>69</v>
      </c>
      <c r="C915" s="12" t="str">
        <f t="shared" si="1"/>
        <v>2004Dec</v>
      </c>
      <c r="D915" s="12">
        <v>83.0</v>
      </c>
      <c r="E915" s="12" t="s">
        <v>136</v>
      </c>
      <c r="F915" s="12">
        <v>137683.0</v>
      </c>
      <c r="G915" s="12">
        <v>148179.0</v>
      </c>
      <c r="H915" s="12">
        <v>285862.0</v>
      </c>
      <c r="I915" s="12">
        <v>118423.0</v>
      </c>
    </row>
    <row r="916" ht="15.75" customHeight="1">
      <c r="A916" s="12">
        <v>2004.0</v>
      </c>
      <c r="B916" s="12" t="s">
        <v>69</v>
      </c>
      <c r="C916" s="12" t="str">
        <f t="shared" si="1"/>
        <v>2004Dec</v>
      </c>
      <c r="D916" s="12">
        <v>84.0</v>
      </c>
      <c r="E916" s="12" t="s">
        <v>137</v>
      </c>
      <c r="F916" s="12">
        <v>465974.0</v>
      </c>
      <c r="G916" s="12">
        <v>472186.0</v>
      </c>
      <c r="H916" s="12">
        <v>938160.0</v>
      </c>
      <c r="I916" s="12">
        <v>307558.0</v>
      </c>
    </row>
    <row r="917" ht="15.75" customHeight="1">
      <c r="A917" s="12">
        <v>2004.0</v>
      </c>
      <c r="B917" s="12" t="s">
        <v>69</v>
      </c>
      <c r="C917" s="12" t="str">
        <f t="shared" si="1"/>
        <v>2004Dec</v>
      </c>
      <c r="D917" s="12">
        <v>85.0</v>
      </c>
      <c r="E917" s="12" t="s">
        <v>138</v>
      </c>
      <c r="F917" s="12">
        <v>92515.0</v>
      </c>
      <c r="G917" s="12">
        <v>83884.0</v>
      </c>
      <c r="H917" s="12">
        <v>176399.0</v>
      </c>
      <c r="I917" s="12">
        <v>57985.0</v>
      </c>
    </row>
    <row r="918" ht="15.75" customHeight="1">
      <c r="A918" s="12">
        <v>2004.0</v>
      </c>
      <c r="B918" s="12" t="s">
        <v>69</v>
      </c>
      <c r="C918" s="12" t="str">
        <f t="shared" si="1"/>
        <v>2004Dec</v>
      </c>
      <c r="D918" s="12">
        <v>86.0</v>
      </c>
      <c r="E918" s="12" t="s">
        <v>139</v>
      </c>
      <c r="F918" s="12">
        <v>236222.0</v>
      </c>
      <c r="G918" s="12">
        <v>236017.0</v>
      </c>
      <c r="H918" s="12">
        <v>472239.0</v>
      </c>
      <c r="I918" s="12">
        <v>162920.0</v>
      </c>
    </row>
    <row r="919" ht="15.75" customHeight="1">
      <c r="A919" s="12">
        <v>2004.0</v>
      </c>
      <c r="B919" s="12" t="s">
        <v>69</v>
      </c>
      <c r="C919" s="12" t="str">
        <f t="shared" si="1"/>
        <v>2004Dec</v>
      </c>
      <c r="D919" s="12">
        <v>90.0</v>
      </c>
      <c r="E919" s="12" t="s">
        <v>140</v>
      </c>
      <c r="F919" s="12">
        <v>626670.0</v>
      </c>
      <c r="G919" s="12">
        <v>654844.0</v>
      </c>
      <c r="H919" s="12">
        <v>1281514.0</v>
      </c>
      <c r="I919" s="12">
        <v>358454.0</v>
      </c>
    </row>
    <row r="920" ht="15.75" customHeight="1">
      <c r="A920" s="12">
        <v>2004.0</v>
      </c>
      <c r="B920" s="12" t="s">
        <v>69</v>
      </c>
      <c r="C920" s="12" t="str">
        <f t="shared" si="1"/>
        <v>2004Dec</v>
      </c>
      <c r="D920" s="12">
        <v>91.0</v>
      </c>
      <c r="E920" s="12" t="s">
        <v>141</v>
      </c>
      <c r="F920" s="12">
        <v>136460.0</v>
      </c>
      <c r="G920" s="12">
        <v>137132.0</v>
      </c>
      <c r="H920" s="12">
        <v>273592.0</v>
      </c>
      <c r="I920" s="12">
        <v>70384.0</v>
      </c>
    </row>
    <row r="921" ht="15.75" customHeight="1">
      <c r="A921" s="12">
        <v>2004.0</v>
      </c>
      <c r="B921" s="12" t="s">
        <v>69</v>
      </c>
      <c r="C921" s="12" t="str">
        <f t="shared" si="1"/>
        <v>2004Dec</v>
      </c>
      <c r="D921" s="12">
        <v>92.0</v>
      </c>
      <c r="E921" s="12" t="s">
        <v>142</v>
      </c>
      <c r="F921" s="12">
        <v>293746.0</v>
      </c>
      <c r="G921" s="12">
        <v>302496.0</v>
      </c>
      <c r="H921" s="12">
        <v>596242.0</v>
      </c>
      <c r="I921" s="12">
        <v>164184.0</v>
      </c>
    </row>
    <row r="922" ht="15.75" customHeight="1">
      <c r="A922" s="12">
        <v>2004.0</v>
      </c>
      <c r="B922" s="12" t="s">
        <v>69</v>
      </c>
      <c r="C922" s="12" t="str">
        <f t="shared" si="1"/>
        <v>2004Dec</v>
      </c>
      <c r="D922" s="12">
        <v>93.0</v>
      </c>
      <c r="E922" s="12" t="s">
        <v>143</v>
      </c>
      <c r="F922" s="12">
        <v>245179.0</v>
      </c>
      <c r="G922" s="12">
        <v>253166.0</v>
      </c>
      <c r="H922" s="12">
        <v>498345.0</v>
      </c>
      <c r="I922" s="12">
        <v>138837.0</v>
      </c>
    </row>
    <row r="923" ht="15.75" customHeight="1">
      <c r="A923" s="12">
        <v>2004.0</v>
      </c>
      <c r="B923" s="12" t="s">
        <v>69</v>
      </c>
      <c r="C923" s="12" t="str">
        <f t="shared" si="1"/>
        <v>2004Dec</v>
      </c>
      <c r="D923" s="12">
        <v>94.0</v>
      </c>
      <c r="E923" s="12" t="s">
        <v>144</v>
      </c>
      <c r="F923" s="12">
        <v>310917.0</v>
      </c>
      <c r="G923" s="12">
        <v>318960.0</v>
      </c>
      <c r="H923" s="12">
        <v>629877.0</v>
      </c>
      <c r="I923" s="12">
        <v>138236.0</v>
      </c>
    </row>
    <row r="924" ht="15.75" customHeight="1">
      <c r="A924" s="12">
        <v>2004.0</v>
      </c>
      <c r="B924" s="12" t="s">
        <v>69</v>
      </c>
      <c r="C924" s="12" t="str">
        <f t="shared" si="1"/>
        <v>2004Dec</v>
      </c>
      <c r="D924" s="12">
        <v>95.0</v>
      </c>
      <c r="E924" s="12" t="s">
        <v>145</v>
      </c>
      <c r="F924" s="12">
        <v>229247.0</v>
      </c>
      <c r="G924" s="12">
        <v>230645.0</v>
      </c>
      <c r="H924" s="12">
        <v>459892.0</v>
      </c>
      <c r="I924" s="12">
        <v>117824.0</v>
      </c>
    </row>
    <row r="925" ht="15.75" customHeight="1">
      <c r="A925" s="12">
        <v>2004.0</v>
      </c>
      <c r="B925" s="12" t="s">
        <v>69</v>
      </c>
      <c r="C925" s="12" t="str">
        <f t="shared" si="1"/>
        <v>2004Dec</v>
      </c>
      <c r="D925" s="12">
        <v>96.0</v>
      </c>
      <c r="E925" s="12" t="s">
        <v>146</v>
      </c>
      <c r="F925" s="12">
        <v>344199.0</v>
      </c>
      <c r="G925" s="12">
        <v>349800.0</v>
      </c>
      <c r="H925" s="12">
        <v>693999.0</v>
      </c>
      <c r="I925" s="12">
        <v>156043.0</v>
      </c>
    </row>
    <row r="926" ht="15.75" customHeight="1">
      <c r="A926" s="12">
        <v>2005.0</v>
      </c>
      <c r="B926" s="12" t="s">
        <v>69</v>
      </c>
      <c r="C926" s="12" t="str">
        <f t="shared" si="1"/>
        <v>2005Dec</v>
      </c>
      <c r="D926" s="12">
        <v>0.0</v>
      </c>
      <c r="E926" s="12" t="s">
        <v>70</v>
      </c>
      <c r="F926" s="12">
        <v>3.0818621E7</v>
      </c>
      <c r="G926" s="12">
        <v>3.1599421E7</v>
      </c>
      <c r="H926" s="12">
        <v>6.2418042E7</v>
      </c>
      <c r="I926" s="12">
        <v>1.9016784E7</v>
      </c>
    </row>
    <row r="927" ht="15.75" customHeight="1">
      <c r="A927" s="12">
        <v>2005.0</v>
      </c>
      <c r="B927" s="12" t="s">
        <v>69</v>
      </c>
      <c r="C927" s="12" t="str">
        <f t="shared" si="1"/>
        <v>2005Dec</v>
      </c>
      <c r="D927" s="12">
        <v>10.0</v>
      </c>
      <c r="E927" s="12" t="s">
        <v>71</v>
      </c>
      <c r="F927" s="12">
        <v>2705954.0</v>
      </c>
      <c r="G927" s="12">
        <v>2953000.0</v>
      </c>
      <c r="H927" s="12">
        <v>5658954.0</v>
      </c>
      <c r="I927" s="12">
        <v>2091558.0</v>
      </c>
    </row>
    <row r="928" ht="15.75" customHeight="1">
      <c r="A928" s="12">
        <v>2005.0</v>
      </c>
      <c r="B928" s="12" t="s">
        <v>69</v>
      </c>
      <c r="C928" s="12" t="str">
        <f t="shared" si="1"/>
        <v>2005Dec</v>
      </c>
      <c r="D928" s="12">
        <v>11.0</v>
      </c>
      <c r="E928" s="12" t="s">
        <v>72</v>
      </c>
      <c r="F928" s="12">
        <v>523247.0</v>
      </c>
      <c r="G928" s="12">
        <v>554276.0</v>
      </c>
      <c r="H928" s="12">
        <v>1077523.0</v>
      </c>
      <c r="I928" s="12">
        <v>425081.0</v>
      </c>
    </row>
    <row r="929" ht="15.75" customHeight="1">
      <c r="A929" s="12">
        <v>2005.0</v>
      </c>
      <c r="B929" s="12" t="s">
        <v>69</v>
      </c>
      <c r="C929" s="12" t="str">
        <f t="shared" si="1"/>
        <v>2005Dec</v>
      </c>
      <c r="D929" s="12">
        <v>12.0</v>
      </c>
      <c r="E929" s="12" t="s">
        <v>73</v>
      </c>
      <c r="F929" s="12">
        <v>462010.0</v>
      </c>
      <c r="G929" s="12">
        <v>510270.0</v>
      </c>
      <c r="H929" s="12">
        <v>972280.0</v>
      </c>
      <c r="I929" s="12">
        <v>421554.0</v>
      </c>
    </row>
    <row r="930" ht="15.75" customHeight="1">
      <c r="A930" s="12">
        <v>2005.0</v>
      </c>
      <c r="B930" s="12" t="s">
        <v>69</v>
      </c>
      <c r="C930" s="12" t="str">
        <f t="shared" si="1"/>
        <v>2005Dec</v>
      </c>
      <c r="D930" s="12">
        <v>13.0</v>
      </c>
      <c r="E930" s="12" t="s">
        <v>74</v>
      </c>
      <c r="F930" s="12">
        <v>391909.0</v>
      </c>
      <c r="G930" s="12">
        <v>423493.0</v>
      </c>
      <c r="H930" s="12">
        <v>815402.0</v>
      </c>
      <c r="I930" s="12">
        <v>370867.0</v>
      </c>
    </row>
    <row r="931" ht="15.75" customHeight="1">
      <c r="A931" s="12">
        <v>2005.0</v>
      </c>
      <c r="B931" s="12" t="s">
        <v>69</v>
      </c>
      <c r="C931" s="12" t="str">
        <f t="shared" si="1"/>
        <v>2005Dec</v>
      </c>
      <c r="D931" s="12">
        <v>14.0</v>
      </c>
      <c r="E931" s="12" t="s">
        <v>75</v>
      </c>
      <c r="F931" s="12">
        <v>361947.0</v>
      </c>
      <c r="G931" s="12">
        <v>384972.0</v>
      </c>
      <c r="H931" s="12">
        <v>746919.0</v>
      </c>
      <c r="I931" s="12">
        <v>229242.0</v>
      </c>
    </row>
    <row r="932" ht="15.75" customHeight="1">
      <c r="A932" s="12">
        <v>2005.0</v>
      </c>
      <c r="B932" s="12" t="s">
        <v>69</v>
      </c>
      <c r="C932" s="12" t="str">
        <f t="shared" si="1"/>
        <v>2005Dec</v>
      </c>
      <c r="D932" s="12">
        <v>15.0</v>
      </c>
      <c r="E932" s="12" t="s">
        <v>76</v>
      </c>
      <c r="F932" s="12">
        <v>136699.0</v>
      </c>
      <c r="G932" s="12">
        <v>147079.0</v>
      </c>
      <c r="H932" s="12">
        <v>283778.0</v>
      </c>
      <c r="I932" s="12">
        <v>79699.0</v>
      </c>
    </row>
    <row r="933" ht="15.75" customHeight="1">
      <c r="A933" s="12">
        <v>2005.0</v>
      </c>
      <c r="B933" s="12" t="s">
        <v>69</v>
      </c>
      <c r="C933" s="12" t="str">
        <f t="shared" si="1"/>
        <v>2005Dec</v>
      </c>
      <c r="D933" s="12">
        <v>16.0</v>
      </c>
      <c r="E933" s="12" t="s">
        <v>77</v>
      </c>
      <c r="F933" s="12">
        <v>377436.0</v>
      </c>
      <c r="G933" s="12">
        <v>374515.0</v>
      </c>
      <c r="H933" s="12">
        <v>751951.0</v>
      </c>
      <c r="I933" s="12">
        <v>234945.0</v>
      </c>
    </row>
    <row r="934" ht="15.75" customHeight="1">
      <c r="A934" s="12">
        <v>2005.0</v>
      </c>
      <c r="B934" s="12" t="s">
        <v>69</v>
      </c>
      <c r="C934" s="12" t="str">
        <f t="shared" si="1"/>
        <v>2005Dec</v>
      </c>
      <c r="D934" s="12">
        <v>17.0</v>
      </c>
      <c r="E934" s="12" t="s">
        <v>78</v>
      </c>
      <c r="F934" s="12">
        <v>104407.0</v>
      </c>
      <c r="G934" s="12">
        <v>113337.0</v>
      </c>
      <c r="H934" s="12">
        <v>217744.0</v>
      </c>
      <c r="I934" s="12">
        <v>63594.0</v>
      </c>
    </row>
    <row r="935" ht="15.75" customHeight="1">
      <c r="A935" s="12">
        <v>2005.0</v>
      </c>
      <c r="B935" s="12" t="s">
        <v>69</v>
      </c>
      <c r="C935" s="12" t="str">
        <f t="shared" si="1"/>
        <v>2005Dec</v>
      </c>
      <c r="D935" s="12">
        <v>18.0</v>
      </c>
      <c r="E935" s="12" t="s">
        <v>79</v>
      </c>
      <c r="F935" s="12">
        <v>164703.0</v>
      </c>
      <c r="G935" s="12">
        <v>175426.0</v>
      </c>
      <c r="H935" s="12">
        <v>340129.0</v>
      </c>
      <c r="I935" s="12">
        <v>102088.0</v>
      </c>
    </row>
    <row r="936" ht="15.75" customHeight="1">
      <c r="A936" s="12">
        <v>2005.0</v>
      </c>
      <c r="B936" s="12" t="s">
        <v>69</v>
      </c>
      <c r="C936" s="12" t="str">
        <f t="shared" si="1"/>
        <v>2005Dec</v>
      </c>
      <c r="D936" s="12">
        <v>19.0</v>
      </c>
      <c r="E936" s="12" t="s">
        <v>80</v>
      </c>
      <c r="F936" s="12">
        <v>298423.0</v>
      </c>
      <c r="G936" s="12">
        <v>303514.0</v>
      </c>
      <c r="H936" s="12">
        <v>601937.0</v>
      </c>
      <c r="I936" s="12">
        <v>196941.0</v>
      </c>
    </row>
    <row r="937" ht="15.75" customHeight="1">
      <c r="A937" s="12">
        <v>2005.0</v>
      </c>
      <c r="B937" s="12" t="s">
        <v>69</v>
      </c>
      <c r="C937" s="12" t="str">
        <f t="shared" si="1"/>
        <v>2005Dec</v>
      </c>
      <c r="D937" s="12">
        <v>20.0</v>
      </c>
      <c r="E937" s="12" t="s">
        <v>81</v>
      </c>
      <c r="F937" s="12">
        <v>577878.0</v>
      </c>
      <c r="G937" s="12">
        <v>594553.0</v>
      </c>
      <c r="H937" s="12">
        <v>1172431.0</v>
      </c>
      <c r="I937" s="12">
        <v>551722.0</v>
      </c>
    </row>
    <row r="938" ht="15.75" customHeight="1">
      <c r="A938" s="12">
        <v>2005.0</v>
      </c>
      <c r="B938" s="12" t="s">
        <v>69</v>
      </c>
      <c r="C938" s="12" t="str">
        <f t="shared" si="1"/>
        <v>2005Dec</v>
      </c>
      <c r="D938" s="12">
        <v>21.0</v>
      </c>
      <c r="E938" s="12" t="s">
        <v>82</v>
      </c>
      <c r="F938" s="12">
        <v>276917.0</v>
      </c>
      <c r="G938" s="12">
        <v>282217.0</v>
      </c>
      <c r="H938" s="12">
        <v>559134.0</v>
      </c>
      <c r="I938" s="12">
        <v>250725.0</v>
      </c>
    </row>
    <row r="939" ht="15.75" customHeight="1">
      <c r="A939" s="12">
        <v>2005.0</v>
      </c>
      <c r="B939" s="12" t="s">
        <v>69</v>
      </c>
      <c r="C939" s="12" t="str">
        <f t="shared" si="1"/>
        <v>2005Dec</v>
      </c>
      <c r="D939" s="12">
        <v>22.0</v>
      </c>
      <c r="E939" s="12" t="s">
        <v>83</v>
      </c>
      <c r="F939" s="12">
        <v>246468.0</v>
      </c>
      <c r="G939" s="12">
        <v>251691.0</v>
      </c>
      <c r="H939" s="12">
        <v>498159.0</v>
      </c>
      <c r="I939" s="12">
        <v>174933.0</v>
      </c>
    </row>
    <row r="940" ht="15.75" customHeight="1">
      <c r="A940" s="12">
        <v>2005.0</v>
      </c>
      <c r="B940" s="12" t="s">
        <v>69</v>
      </c>
      <c r="C940" s="12" t="str">
        <f t="shared" si="1"/>
        <v>2005Dec</v>
      </c>
      <c r="D940" s="12">
        <v>23.0</v>
      </c>
      <c r="E940" s="12" t="s">
        <v>84</v>
      </c>
      <c r="F940" s="12">
        <v>110281.0</v>
      </c>
      <c r="G940" s="12">
        <v>108854.0</v>
      </c>
      <c r="H940" s="12">
        <v>219135.0</v>
      </c>
      <c r="I940" s="12">
        <v>81066.0</v>
      </c>
    </row>
    <row r="941" ht="15.75" customHeight="1">
      <c r="A941" s="12">
        <v>2005.0</v>
      </c>
      <c r="B941" s="12" t="s">
        <v>69</v>
      </c>
      <c r="C941" s="12" t="str">
        <f t="shared" si="1"/>
        <v>2005Dec</v>
      </c>
      <c r="D941" s="12">
        <v>24.0</v>
      </c>
      <c r="E941" s="12" t="s">
        <v>85</v>
      </c>
      <c r="F941" s="12">
        <v>318037.0</v>
      </c>
      <c r="G941" s="12">
        <v>329573.0</v>
      </c>
      <c r="H941" s="12">
        <v>647610.0</v>
      </c>
      <c r="I941" s="12">
        <v>203314.0</v>
      </c>
    </row>
    <row r="942" ht="15.75" customHeight="1">
      <c r="A942" s="12">
        <v>2005.0</v>
      </c>
      <c r="B942" s="12" t="s">
        <v>69</v>
      </c>
      <c r="C942" s="12" t="str">
        <f t="shared" si="1"/>
        <v>2005Dec</v>
      </c>
      <c r="D942" s="12">
        <v>25.0</v>
      </c>
      <c r="E942" s="12" t="s">
        <v>86</v>
      </c>
      <c r="F942" s="12">
        <v>223148.0</v>
      </c>
      <c r="G942" s="12">
        <v>226473.0</v>
      </c>
      <c r="H942" s="12">
        <v>449621.0</v>
      </c>
      <c r="I942" s="12">
        <v>142730.0</v>
      </c>
    </row>
    <row r="943" ht="15.75" customHeight="1">
      <c r="A943" s="12">
        <v>2005.0</v>
      </c>
      <c r="B943" s="12" t="s">
        <v>69</v>
      </c>
      <c r="C943" s="12" t="str">
        <f t="shared" si="1"/>
        <v>2005Dec</v>
      </c>
      <c r="D943" s="12">
        <v>26.0</v>
      </c>
      <c r="E943" s="12" t="s">
        <v>87</v>
      </c>
      <c r="F943" s="12">
        <v>123954.0</v>
      </c>
      <c r="G943" s="12">
        <v>126825.0</v>
      </c>
      <c r="H943" s="12">
        <v>250779.0</v>
      </c>
      <c r="I943" s="12">
        <v>74335.0</v>
      </c>
    </row>
    <row r="944" ht="15.75" customHeight="1">
      <c r="A944" s="12">
        <v>2005.0</v>
      </c>
      <c r="B944" s="12" t="s">
        <v>69</v>
      </c>
      <c r="C944" s="12" t="str">
        <f t="shared" si="1"/>
        <v>2005Dec</v>
      </c>
      <c r="D944" s="12">
        <v>27.0</v>
      </c>
      <c r="E944" s="12" t="s">
        <v>88</v>
      </c>
      <c r="F944" s="12">
        <v>270768.0</v>
      </c>
      <c r="G944" s="12">
        <v>266208.0</v>
      </c>
      <c r="H944" s="12">
        <v>536976.0</v>
      </c>
      <c r="I944" s="12">
        <v>157348.0</v>
      </c>
    </row>
    <row r="945" ht="15.75" customHeight="1">
      <c r="A945" s="12">
        <v>2005.0</v>
      </c>
      <c r="B945" s="12" t="s">
        <v>69</v>
      </c>
      <c r="C945" s="12" t="str">
        <f t="shared" si="1"/>
        <v>2005Dec</v>
      </c>
      <c r="D945" s="12">
        <v>30.0</v>
      </c>
      <c r="E945" s="12" t="s">
        <v>89</v>
      </c>
      <c r="F945" s="12">
        <v>1261666.0</v>
      </c>
      <c r="G945" s="12">
        <v>1285097.0</v>
      </c>
      <c r="H945" s="12">
        <v>2546763.0</v>
      </c>
      <c r="I945" s="12">
        <v>708251.0</v>
      </c>
    </row>
    <row r="946" ht="15.75" customHeight="1">
      <c r="A946" s="12">
        <v>2005.0</v>
      </c>
      <c r="B946" s="12" t="s">
        <v>69</v>
      </c>
      <c r="C946" s="12" t="str">
        <f t="shared" si="1"/>
        <v>2005Dec</v>
      </c>
      <c r="D946" s="12">
        <v>31.0</v>
      </c>
      <c r="E946" s="12" t="s">
        <v>90</v>
      </c>
      <c r="F946" s="12">
        <v>764457.0</v>
      </c>
      <c r="G946" s="12">
        <v>766973.0</v>
      </c>
      <c r="H946" s="12">
        <v>1531430.0</v>
      </c>
      <c r="I946" s="12">
        <v>359573.0</v>
      </c>
    </row>
    <row r="947" ht="15.75" customHeight="1">
      <c r="A947" s="12">
        <v>2005.0</v>
      </c>
      <c r="B947" s="12" t="s">
        <v>69</v>
      </c>
      <c r="C947" s="12" t="str">
        <f t="shared" si="1"/>
        <v>2005Dec</v>
      </c>
      <c r="D947" s="12">
        <v>32.0</v>
      </c>
      <c r="E947" s="12" t="s">
        <v>91</v>
      </c>
      <c r="F947" s="12">
        <v>687061.0</v>
      </c>
      <c r="G947" s="12">
        <v>687637.0</v>
      </c>
      <c r="H947" s="12">
        <v>1374698.0</v>
      </c>
      <c r="I947" s="12">
        <v>314010.0</v>
      </c>
    </row>
    <row r="948" ht="15.75" customHeight="1">
      <c r="A948" s="12">
        <v>2005.0</v>
      </c>
      <c r="B948" s="12" t="s">
        <v>69</v>
      </c>
      <c r="C948" s="12" t="str">
        <f t="shared" si="1"/>
        <v>2005Dec</v>
      </c>
      <c r="D948" s="12">
        <v>33.0</v>
      </c>
      <c r="E948" s="12" t="s">
        <v>92</v>
      </c>
      <c r="F948" s="12">
        <v>721229.0</v>
      </c>
      <c r="G948" s="12">
        <v>722745.0</v>
      </c>
      <c r="H948" s="12">
        <v>1443974.0</v>
      </c>
      <c r="I948" s="12">
        <v>317320.0</v>
      </c>
    </row>
    <row r="949" ht="15.75" customHeight="1">
      <c r="A949" s="12">
        <v>2005.0</v>
      </c>
      <c r="B949" s="12" t="s">
        <v>69</v>
      </c>
      <c r="C949" s="12" t="str">
        <f t="shared" si="1"/>
        <v>2005Dec</v>
      </c>
      <c r="D949" s="12">
        <v>34.0</v>
      </c>
      <c r="E949" s="12" t="s">
        <v>93</v>
      </c>
      <c r="F949" s="12">
        <v>889791.0</v>
      </c>
      <c r="G949" s="12">
        <v>885015.0</v>
      </c>
      <c r="H949" s="12">
        <v>1774806.0</v>
      </c>
      <c r="I949" s="12">
        <v>432923.0</v>
      </c>
    </row>
    <row r="950" ht="15.75" customHeight="1">
      <c r="A950" s="12">
        <v>2005.0</v>
      </c>
      <c r="B950" s="12" t="s">
        <v>69</v>
      </c>
      <c r="C950" s="12" t="str">
        <f t="shared" si="1"/>
        <v>2005Dec</v>
      </c>
      <c r="D950" s="12">
        <v>35.0</v>
      </c>
      <c r="E950" s="12" t="s">
        <v>94</v>
      </c>
      <c r="F950" s="12">
        <v>271537.0</v>
      </c>
      <c r="G950" s="12">
        <v>269726.0</v>
      </c>
      <c r="H950" s="12">
        <v>541263.0</v>
      </c>
      <c r="I950" s="12">
        <v>133353.0</v>
      </c>
    </row>
    <row r="951" ht="15.75" customHeight="1">
      <c r="A951" s="12">
        <v>2005.0</v>
      </c>
      <c r="B951" s="12" t="s">
        <v>69</v>
      </c>
      <c r="C951" s="12" t="str">
        <f t="shared" si="1"/>
        <v>2005Dec</v>
      </c>
      <c r="D951" s="12">
        <v>36.0</v>
      </c>
      <c r="E951" s="12" t="s">
        <v>95</v>
      </c>
      <c r="F951" s="12">
        <v>556308.0</v>
      </c>
      <c r="G951" s="12">
        <v>560626.0</v>
      </c>
      <c r="H951" s="12">
        <v>1116934.0</v>
      </c>
      <c r="I951" s="12">
        <v>304619.0</v>
      </c>
    </row>
    <row r="952" ht="15.75" customHeight="1">
      <c r="A952" s="12">
        <v>2005.0</v>
      </c>
      <c r="B952" s="12" t="s">
        <v>69</v>
      </c>
      <c r="C952" s="12" t="str">
        <f t="shared" si="1"/>
        <v>2005Dec</v>
      </c>
      <c r="D952" s="12">
        <v>37.0</v>
      </c>
      <c r="E952" s="12" t="s">
        <v>96</v>
      </c>
      <c r="F952" s="12">
        <v>184752.0</v>
      </c>
      <c r="G952" s="12">
        <v>184040.0</v>
      </c>
      <c r="H952" s="12">
        <v>368792.0</v>
      </c>
      <c r="I952" s="12">
        <v>87631.0</v>
      </c>
    </row>
    <row r="953" ht="15.75" customHeight="1">
      <c r="A953" s="12">
        <v>2005.0</v>
      </c>
      <c r="B953" s="12" t="s">
        <v>69</v>
      </c>
      <c r="C953" s="12" t="str">
        <f t="shared" si="1"/>
        <v>2005Dec</v>
      </c>
      <c r="D953" s="12">
        <v>39.0</v>
      </c>
      <c r="E953" s="12" t="s">
        <v>97</v>
      </c>
      <c r="F953" s="12">
        <v>250019.0</v>
      </c>
      <c r="G953" s="12">
        <v>246637.0</v>
      </c>
      <c r="H953" s="12">
        <v>496656.0</v>
      </c>
      <c r="I953" s="12">
        <v>117567.0</v>
      </c>
    </row>
    <row r="954" ht="15.75" customHeight="1">
      <c r="A954" s="12">
        <v>2005.0</v>
      </c>
      <c r="B954" s="12" t="s">
        <v>69</v>
      </c>
      <c r="C954" s="12" t="str">
        <f t="shared" si="1"/>
        <v>2005Dec</v>
      </c>
      <c r="D954" s="12">
        <v>40.0</v>
      </c>
      <c r="E954" s="12" t="s">
        <v>98</v>
      </c>
      <c r="F954" s="12">
        <v>868007.0</v>
      </c>
      <c r="G954" s="12">
        <v>879534.0</v>
      </c>
      <c r="H954" s="12">
        <v>1747541.0</v>
      </c>
      <c r="I954" s="12">
        <v>467747.0</v>
      </c>
    </row>
    <row r="955" ht="15.75" customHeight="1">
      <c r="A955" s="12">
        <v>2005.0</v>
      </c>
      <c r="B955" s="12" t="s">
        <v>69</v>
      </c>
      <c r="C955" s="12" t="str">
        <f t="shared" si="1"/>
        <v>2005Dec</v>
      </c>
      <c r="D955" s="12">
        <v>41.0</v>
      </c>
      <c r="E955" s="12" t="s">
        <v>99</v>
      </c>
      <c r="F955" s="12">
        <v>763129.0</v>
      </c>
      <c r="G955" s="12">
        <v>760673.0</v>
      </c>
      <c r="H955" s="12">
        <v>1523802.0</v>
      </c>
      <c r="I955" s="12">
        <v>391630.0</v>
      </c>
    </row>
    <row r="956" ht="15.75" customHeight="1">
      <c r="A956" s="12">
        <v>2005.0</v>
      </c>
      <c r="B956" s="12" t="s">
        <v>69</v>
      </c>
      <c r="C956" s="12" t="str">
        <f t="shared" si="1"/>
        <v>2005Dec</v>
      </c>
      <c r="D956" s="12">
        <v>42.0</v>
      </c>
      <c r="E956" s="12" t="s">
        <v>100</v>
      </c>
      <c r="F956" s="12">
        <v>310141.0</v>
      </c>
      <c r="G956" s="12">
        <v>302281.0</v>
      </c>
      <c r="H956" s="12">
        <v>612422.0</v>
      </c>
      <c r="I956" s="12">
        <v>169637.0</v>
      </c>
    </row>
    <row r="957" ht="15.75" customHeight="1">
      <c r="A957" s="12">
        <v>2005.0</v>
      </c>
      <c r="B957" s="12" t="s">
        <v>69</v>
      </c>
      <c r="C957" s="12" t="str">
        <f t="shared" si="1"/>
        <v>2005Dec</v>
      </c>
      <c r="D957" s="12">
        <v>43.0</v>
      </c>
      <c r="E957" s="12" t="s">
        <v>101</v>
      </c>
      <c r="F957" s="12">
        <v>450661.0</v>
      </c>
      <c r="G957" s="12">
        <v>445438.0</v>
      </c>
      <c r="H957" s="12">
        <v>896099.0</v>
      </c>
      <c r="I957" s="12">
        <v>229437.0</v>
      </c>
    </row>
    <row r="958" ht="15.75" customHeight="1">
      <c r="A958" s="12">
        <v>2005.0</v>
      </c>
      <c r="B958" s="12" t="s">
        <v>69</v>
      </c>
      <c r="C958" s="12" t="str">
        <f t="shared" si="1"/>
        <v>2005Dec</v>
      </c>
      <c r="D958" s="12">
        <v>44.0</v>
      </c>
      <c r="E958" s="12" t="s">
        <v>102</v>
      </c>
      <c r="F958" s="12">
        <v>464600.0</v>
      </c>
      <c r="G958" s="12">
        <v>472283.0</v>
      </c>
      <c r="H958" s="12">
        <v>936883.0</v>
      </c>
      <c r="I958" s="12">
        <v>229882.0</v>
      </c>
    </row>
    <row r="959" ht="15.75" customHeight="1">
      <c r="A959" s="12">
        <v>2005.0</v>
      </c>
      <c r="B959" s="12" t="s">
        <v>69</v>
      </c>
      <c r="C959" s="12" t="str">
        <f t="shared" si="1"/>
        <v>2005Dec</v>
      </c>
      <c r="D959" s="12">
        <v>45.0</v>
      </c>
      <c r="E959" s="12" t="s">
        <v>103</v>
      </c>
      <c r="F959" s="12">
        <v>654590.0</v>
      </c>
      <c r="G959" s="12">
        <v>656084.0</v>
      </c>
      <c r="H959" s="12">
        <v>1310674.0</v>
      </c>
      <c r="I959" s="12">
        <v>312452.0</v>
      </c>
    </row>
    <row r="960" ht="15.75" customHeight="1">
      <c r="A960" s="12">
        <v>2005.0</v>
      </c>
      <c r="B960" s="12" t="s">
        <v>69</v>
      </c>
      <c r="C960" s="12" t="str">
        <f t="shared" si="1"/>
        <v>2005Dec</v>
      </c>
      <c r="D960" s="12">
        <v>46.0</v>
      </c>
      <c r="E960" s="12" t="s">
        <v>104</v>
      </c>
      <c r="F960" s="12">
        <v>485383.0</v>
      </c>
      <c r="G960" s="12">
        <v>488172.0</v>
      </c>
      <c r="H960" s="12">
        <v>973555.0</v>
      </c>
      <c r="I960" s="12">
        <v>236316.0</v>
      </c>
    </row>
    <row r="961" ht="15.75" customHeight="1">
      <c r="A961" s="12">
        <v>2005.0</v>
      </c>
      <c r="B961" s="12" t="s">
        <v>69</v>
      </c>
      <c r="C961" s="12" t="str">
        <f t="shared" si="1"/>
        <v>2005Dec</v>
      </c>
      <c r="D961" s="12">
        <v>47.0</v>
      </c>
      <c r="E961" s="12" t="s">
        <v>105</v>
      </c>
      <c r="F961" s="12">
        <v>551233.0</v>
      </c>
      <c r="G961" s="12">
        <v>552873.0</v>
      </c>
      <c r="H961" s="12">
        <v>1104106.0</v>
      </c>
      <c r="I961" s="12">
        <v>282396.0</v>
      </c>
    </row>
    <row r="962" ht="15.75" customHeight="1">
      <c r="A962" s="12">
        <v>2005.0</v>
      </c>
      <c r="B962" s="12" t="s">
        <v>69</v>
      </c>
      <c r="C962" s="12" t="str">
        <f t="shared" si="1"/>
        <v>2005Dec</v>
      </c>
      <c r="D962" s="12">
        <v>48.0</v>
      </c>
      <c r="E962" s="12" t="s">
        <v>106</v>
      </c>
      <c r="F962" s="12">
        <v>345434.0</v>
      </c>
      <c r="G962" s="12">
        <v>348160.0</v>
      </c>
      <c r="H962" s="12">
        <v>693594.0</v>
      </c>
      <c r="I962" s="12">
        <v>172688.0</v>
      </c>
    </row>
    <row r="963" ht="15.75" customHeight="1">
      <c r="A963" s="12">
        <v>2005.0</v>
      </c>
      <c r="B963" s="12" t="s">
        <v>69</v>
      </c>
      <c r="C963" s="12" t="str">
        <f t="shared" si="1"/>
        <v>2005Dec</v>
      </c>
      <c r="D963" s="12">
        <v>49.0</v>
      </c>
      <c r="E963" s="12" t="s">
        <v>107</v>
      </c>
      <c r="F963" s="12">
        <v>167344.0</v>
      </c>
      <c r="G963" s="12">
        <v>166770.0</v>
      </c>
      <c r="H963" s="12">
        <v>334114.0</v>
      </c>
      <c r="I963" s="12">
        <v>82900.0</v>
      </c>
    </row>
    <row r="964" ht="15.75" customHeight="1">
      <c r="A964" s="12">
        <v>2005.0</v>
      </c>
      <c r="B964" s="12" t="s">
        <v>69</v>
      </c>
      <c r="C964" s="12" t="str">
        <f t="shared" si="1"/>
        <v>2005Dec</v>
      </c>
      <c r="D964" s="12">
        <v>50.0</v>
      </c>
      <c r="E964" s="12" t="s">
        <v>108</v>
      </c>
      <c r="F964" s="12">
        <v>811990.0</v>
      </c>
      <c r="G964" s="12">
        <v>838019.0</v>
      </c>
      <c r="H964" s="12">
        <v>1650009.0</v>
      </c>
      <c r="I964" s="12">
        <v>591589.0</v>
      </c>
    </row>
    <row r="965" ht="15.75" customHeight="1">
      <c r="A965" s="12">
        <v>2005.0</v>
      </c>
      <c r="B965" s="12" t="s">
        <v>69</v>
      </c>
      <c r="C965" s="12" t="str">
        <f t="shared" si="1"/>
        <v>2005Dec</v>
      </c>
      <c r="D965" s="12">
        <v>51.0</v>
      </c>
      <c r="E965" s="12" t="s">
        <v>109</v>
      </c>
      <c r="F965" s="12">
        <v>197546.0</v>
      </c>
      <c r="G965" s="12">
        <v>207181.0</v>
      </c>
      <c r="H965" s="12">
        <v>404727.0</v>
      </c>
      <c r="I965" s="12">
        <v>146489.0</v>
      </c>
    </row>
    <row r="966" ht="15.75" customHeight="1">
      <c r="A966" s="12">
        <v>2005.0</v>
      </c>
      <c r="B966" s="12" t="s">
        <v>69</v>
      </c>
      <c r="C966" s="12" t="str">
        <f t="shared" si="1"/>
        <v>2005Dec</v>
      </c>
      <c r="D966" s="12">
        <v>52.0</v>
      </c>
      <c r="E966" s="12" t="s">
        <v>110</v>
      </c>
      <c r="F966" s="12">
        <v>383951.0</v>
      </c>
      <c r="G966" s="12">
        <v>392774.0</v>
      </c>
      <c r="H966" s="12">
        <v>776725.0</v>
      </c>
      <c r="I966" s="12">
        <v>250351.0</v>
      </c>
    </row>
    <row r="967" ht="15.75" customHeight="1">
      <c r="A967" s="12">
        <v>2005.0</v>
      </c>
      <c r="B967" s="12" t="s">
        <v>69</v>
      </c>
      <c r="C967" s="12" t="str">
        <f t="shared" si="1"/>
        <v>2005Dec</v>
      </c>
      <c r="D967" s="12">
        <v>53.0</v>
      </c>
      <c r="E967" s="12" t="s">
        <v>111</v>
      </c>
      <c r="F967" s="12">
        <v>231693.0</v>
      </c>
      <c r="G967" s="12">
        <v>237694.0</v>
      </c>
      <c r="H967" s="12">
        <v>469387.0</v>
      </c>
      <c r="I967" s="12">
        <v>141039.0</v>
      </c>
    </row>
    <row r="968" ht="15.75" customHeight="1">
      <c r="A968" s="12">
        <v>2005.0</v>
      </c>
      <c r="B968" s="12" t="s">
        <v>69</v>
      </c>
      <c r="C968" s="12" t="str">
        <f t="shared" si="1"/>
        <v>2005Dec</v>
      </c>
      <c r="D968" s="12">
        <v>54.0</v>
      </c>
      <c r="E968" s="12" t="s">
        <v>112</v>
      </c>
      <c r="F968" s="12">
        <v>230754.0</v>
      </c>
      <c r="G968" s="12">
        <v>240693.0</v>
      </c>
      <c r="H968" s="12">
        <v>471447.0</v>
      </c>
      <c r="I968" s="12">
        <v>150590.0</v>
      </c>
    </row>
    <row r="969" ht="15.75" customHeight="1">
      <c r="A969" s="12">
        <v>2005.0</v>
      </c>
      <c r="B969" s="12" t="s">
        <v>69</v>
      </c>
      <c r="C969" s="12" t="str">
        <f t="shared" si="1"/>
        <v>2005Dec</v>
      </c>
      <c r="D969" s="12">
        <v>55.0</v>
      </c>
      <c r="E969" s="12" t="s">
        <v>113</v>
      </c>
      <c r="F969" s="12">
        <v>241276.0</v>
      </c>
      <c r="G969" s="12">
        <v>236804.0</v>
      </c>
      <c r="H969" s="12">
        <v>478080.0</v>
      </c>
      <c r="I969" s="12">
        <v>137790.0</v>
      </c>
    </row>
    <row r="970" ht="15.75" customHeight="1">
      <c r="A970" s="12">
        <v>2005.0</v>
      </c>
      <c r="B970" s="12" t="s">
        <v>69</v>
      </c>
      <c r="C970" s="12" t="str">
        <f t="shared" si="1"/>
        <v>2005Dec</v>
      </c>
      <c r="D970" s="12">
        <v>56.0</v>
      </c>
      <c r="E970" s="12" t="s">
        <v>114</v>
      </c>
      <c r="F970" s="12">
        <v>240203.0</v>
      </c>
      <c r="G970" s="12">
        <v>246686.0</v>
      </c>
      <c r="H970" s="12">
        <v>486889.0</v>
      </c>
      <c r="I970" s="12">
        <v>161325.0</v>
      </c>
    </row>
    <row r="971" ht="15.75" customHeight="1">
      <c r="A971" s="12">
        <v>2005.0</v>
      </c>
      <c r="B971" s="12" t="s">
        <v>69</v>
      </c>
      <c r="C971" s="12" t="str">
        <f t="shared" si="1"/>
        <v>2005Dec</v>
      </c>
      <c r="D971" s="12">
        <v>57.0</v>
      </c>
      <c r="E971" s="12" t="s">
        <v>115</v>
      </c>
      <c r="F971" s="12">
        <v>606688.0</v>
      </c>
      <c r="G971" s="12">
        <v>618369.0</v>
      </c>
      <c r="H971" s="12">
        <v>1225057.0</v>
      </c>
      <c r="I971" s="12">
        <v>421814.0</v>
      </c>
    </row>
    <row r="972" ht="15.75" customHeight="1">
      <c r="A972" s="12">
        <v>2005.0</v>
      </c>
      <c r="B972" s="12" t="s">
        <v>69</v>
      </c>
      <c r="C972" s="12" t="str">
        <f t="shared" si="1"/>
        <v>2005Dec</v>
      </c>
      <c r="D972" s="12">
        <v>58.0</v>
      </c>
      <c r="E972" s="12" t="s">
        <v>116</v>
      </c>
      <c r="F972" s="12">
        <v>130985.0</v>
      </c>
      <c r="G972" s="12">
        <v>122624.0</v>
      </c>
      <c r="H972" s="12">
        <v>253609.0</v>
      </c>
      <c r="I972" s="12">
        <v>79655.0</v>
      </c>
    </row>
    <row r="973" ht="15.75" customHeight="1">
      <c r="A973" s="12">
        <v>2005.0</v>
      </c>
      <c r="B973" s="12" t="s">
        <v>69</v>
      </c>
      <c r="C973" s="12" t="str">
        <f t="shared" si="1"/>
        <v>2005Dec</v>
      </c>
      <c r="D973" s="12">
        <v>60.0</v>
      </c>
      <c r="E973" s="12" t="s">
        <v>117</v>
      </c>
      <c r="F973" s="12">
        <v>528682.0</v>
      </c>
      <c r="G973" s="12">
        <v>549125.0</v>
      </c>
      <c r="H973" s="12">
        <v>1077807.0</v>
      </c>
      <c r="I973" s="12">
        <v>333776.0</v>
      </c>
    </row>
    <row r="974" ht="15.75" customHeight="1">
      <c r="A974" s="12">
        <v>2005.0</v>
      </c>
      <c r="B974" s="12" t="s">
        <v>69</v>
      </c>
      <c r="C974" s="12" t="str">
        <f t="shared" si="1"/>
        <v>2005Dec</v>
      </c>
      <c r="D974" s="12">
        <v>61.0</v>
      </c>
      <c r="E974" s="12" t="s">
        <v>118</v>
      </c>
      <c r="F974" s="12">
        <v>160943.0</v>
      </c>
      <c r="G974" s="12">
        <v>165788.0</v>
      </c>
      <c r="H974" s="12">
        <v>326731.0</v>
      </c>
      <c r="I974" s="12">
        <v>97132.0</v>
      </c>
    </row>
    <row r="975" ht="15.75" customHeight="1">
      <c r="A975" s="12">
        <v>2005.0</v>
      </c>
      <c r="B975" s="12" t="s">
        <v>69</v>
      </c>
      <c r="C975" s="12" t="str">
        <f t="shared" si="1"/>
        <v>2005Dec</v>
      </c>
      <c r="D975" s="12">
        <v>62.0</v>
      </c>
      <c r="E975" s="12" t="s">
        <v>119</v>
      </c>
      <c r="F975" s="12">
        <v>362234.0</v>
      </c>
      <c r="G975" s="12">
        <v>366032.0</v>
      </c>
      <c r="H975" s="12">
        <v>728266.0</v>
      </c>
      <c r="I975" s="12">
        <v>214831.0</v>
      </c>
    </row>
    <row r="976" ht="15.75" customHeight="1">
      <c r="A976" s="12">
        <v>2005.0</v>
      </c>
      <c r="B976" s="12" t="s">
        <v>69</v>
      </c>
      <c r="C976" s="12" t="str">
        <f t="shared" si="1"/>
        <v>2005Dec</v>
      </c>
      <c r="D976" s="12">
        <v>63.0</v>
      </c>
      <c r="E976" s="12" t="s">
        <v>120</v>
      </c>
      <c r="F976" s="12">
        <v>266262.0</v>
      </c>
      <c r="G976" s="12">
        <v>255935.0</v>
      </c>
      <c r="H976" s="12">
        <v>522197.0</v>
      </c>
      <c r="I976" s="12">
        <v>154837.0</v>
      </c>
    </row>
    <row r="977" ht="15.75" customHeight="1">
      <c r="A977" s="12">
        <v>2005.0</v>
      </c>
      <c r="B977" s="12" t="s">
        <v>69</v>
      </c>
      <c r="C977" s="12" t="str">
        <f t="shared" si="1"/>
        <v>2005Dec</v>
      </c>
      <c r="D977" s="12">
        <v>64.0</v>
      </c>
      <c r="E977" s="12" t="s">
        <v>121</v>
      </c>
      <c r="F977" s="12">
        <v>297634.0</v>
      </c>
      <c r="G977" s="12">
        <v>312727.0</v>
      </c>
      <c r="H977" s="12">
        <v>610361.0</v>
      </c>
      <c r="I977" s="12">
        <v>178423.0</v>
      </c>
    </row>
    <row r="978" ht="15.75" customHeight="1">
      <c r="A978" s="12">
        <v>2005.0</v>
      </c>
      <c r="B978" s="12" t="s">
        <v>69</v>
      </c>
      <c r="C978" s="12" t="str">
        <f t="shared" si="1"/>
        <v>2005Dec</v>
      </c>
      <c r="D978" s="12">
        <v>65.0</v>
      </c>
      <c r="E978" s="12" t="s">
        <v>122</v>
      </c>
      <c r="F978" s="12">
        <v>415305.0</v>
      </c>
      <c r="G978" s="12">
        <v>425665.0</v>
      </c>
      <c r="H978" s="12">
        <v>840970.0</v>
      </c>
      <c r="I978" s="12">
        <v>267855.0</v>
      </c>
    </row>
    <row r="979" ht="15.75" customHeight="1">
      <c r="A979" s="12">
        <v>2005.0</v>
      </c>
      <c r="B979" s="12" t="s">
        <v>69</v>
      </c>
      <c r="C979" s="12" t="str">
        <f t="shared" si="1"/>
        <v>2005Dec</v>
      </c>
      <c r="D979" s="12">
        <v>66.0</v>
      </c>
      <c r="E979" s="12" t="s">
        <v>123</v>
      </c>
      <c r="F979" s="12">
        <v>273498.0</v>
      </c>
      <c r="G979" s="12">
        <v>285296.0</v>
      </c>
      <c r="H979" s="12">
        <v>558794.0</v>
      </c>
      <c r="I979" s="12">
        <v>158497.0</v>
      </c>
    </row>
    <row r="980" ht="15.75" customHeight="1">
      <c r="A980" s="12">
        <v>2005.0</v>
      </c>
      <c r="B980" s="12" t="s">
        <v>69</v>
      </c>
      <c r="C980" s="12" t="str">
        <f t="shared" si="1"/>
        <v>2005Dec</v>
      </c>
      <c r="D980" s="12">
        <v>67.0</v>
      </c>
      <c r="E980" s="12" t="s">
        <v>124</v>
      </c>
      <c r="F980" s="12">
        <v>499028.0</v>
      </c>
      <c r="G980" s="12">
        <v>503431.0</v>
      </c>
      <c r="H980" s="12">
        <v>1002459.0</v>
      </c>
      <c r="I980" s="12">
        <v>282268.0</v>
      </c>
    </row>
    <row r="981" ht="15.75" customHeight="1">
      <c r="A981" s="12">
        <v>2005.0</v>
      </c>
      <c r="B981" s="12" t="s">
        <v>69</v>
      </c>
      <c r="C981" s="12" t="str">
        <f t="shared" si="1"/>
        <v>2005Dec</v>
      </c>
      <c r="D981" s="12">
        <v>70.0</v>
      </c>
      <c r="E981" s="12" t="s">
        <v>125</v>
      </c>
      <c r="F981" s="12">
        <v>403218.0</v>
      </c>
      <c r="G981" s="12">
        <v>420277.0</v>
      </c>
      <c r="H981" s="12">
        <v>823495.0</v>
      </c>
      <c r="I981" s="12">
        <v>238990.0</v>
      </c>
    </row>
    <row r="982" ht="15.75" customHeight="1">
      <c r="A982" s="12">
        <v>2005.0</v>
      </c>
      <c r="B982" s="12" t="s">
        <v>69</v>
      </c>
      <c r="C982" s="12" t="str">
        <f t="shared" si="1"/>
        <v>2005Dec</v>
      </c>
      <c r="D982" s="12">
        <v>71.0</v>
      </c>
      <c r="E982" s="12" t="s">
        <v>126</v>
      </c>
      <c r="F982" s="12">
        <v>416492.0</v>
      </c>
      <c r="G982" s="12">
        <v>409677.0</v>
      </c>
      <c r="H982" s="12">
        <v>826169.0</v>
      </c>
      <c r="I982" s="12">
        <v>257048.0</v>
      </c>
    </row>
    <row r="983" ht="15.75" customHeight="1">
      <c r="A983" s="12">
        <v>2005.0</v>
      </c>
      <c r="B983" s="12" t="s">
        <v>69</v>
      </c>
      <c r="C983" s="12" t="str">
        <f t="shared" si="1"/>
        <v>2005Dec</v>
      </c>
      <c r="D983" s="12">
        <v>72.0</v>
      </c>
      <c r="E983" s="12" t="s">
        <v>127</v>
      </c>
      <c r="F983" s="12">
        <v>409345.0</v>
      </c>
      <c r="G983" s="12">
        <v>433268.0</v>
      </c>
      <c r="H983" s="12">
        <v>842613.0</v>
      </c>
      <c r="I983" s="12">
        <v>236836.0</v>
      </c>
    </row>
    <row r="984" ht="15.75" customHeight="1">
      <c r="A984" s="12">
        <v>2005.0</v>
      </c>
      <c r="B984" s="12" t="s">
        <v>69</v>
      </c>
      <c r="C984" s="12" t="str">
        <f t="shared" si="1"/>
        <v>2005Dec</v>
      </c>
      <c r="D984" s="12">
        <v>73.0</v>
      </c>
      <c r="E984" s="12" t="s">
        <v>128</v>
      </c>
      <c r="F984" s="12">
        <v>391585.0</v>
      </c>
      <c r="G984" s="12">
        <v>417375.0</v>
      </c>
      <c r="H984" s="12">
        <v>808960.0</v>
      </c>
      <c r="I984" s="12">
        <v>268001.0</v>
      </c>
    </row>
    <row r="985" ht="15.75" customHeight="1">
      <c r="A985" s="12">
        <v>2005.0</v>
      </c>
      <c r="B985" s="12" t="s">
        <v>69</v>
      </c>
      <c r="C985" s="12" t="str">
        <f t="shared" si="1"/>
        <v>2005Dec</v>
      </c>
      <c r="D985" s="12">
        <v>74.0</v>
      </c>
      <c r="E985" s="12" t="s">
        <v>129</v>
      </c>
      <c r="F985" s="12">
        <v>219731.0</v>
      </c>
      <c r="G985" s="12">
        <v>232286.0</v>
      </c>
      <c r="H985" s="12">
        <v>452017.0</v>
      </c>
      <c r="I985" s="12">
        <v>193350.0</v>
      </c>
    </row>
    <row r="986" ht="15.75" customHeight="1">
      <c r="A986" s="12">
        <v>2005.0</v>
      </c>
      <c r="B986" s="12" t="s">
        <v>69</v>
      </c>
      <c r="C986" s="12" t="str">
        <f t="shared" si="1"/>
        <v>2005Dec</v>
      </c>
      <c r="D986" s="12">
        <v>75.0</v>
      </c>
      <c r="E986" s="12" t="s">
        <v>130</v>
      </c>
      <c r="F986" s="12">
        <v>93893.0</v>
      </c>
      <c r="G986" s="12">
        <v>101175.0</v>
      </c>
      <c r="H986" s="12">
        <v>195068.0</v>
      </c>
      <c r="I986" s="12">
        <v>51964.0</v>
      </c>
    </row>
    <row r="987" ht="15.75" customHeight="1">
      <c r="A987" s="12">
        <v>2005.0</v>
      </c>
      <c r="B987" s="12" t="s">
        <v>69</v>
      </c>
      <c r="C987" s="12" t="str">
        <f t="shared" si="1"/>
        <v>2005Dec</v>
      </c>
      <c r="D987" s="12">
        <v>76.0</v>
      </c>
      <c r="E987" s="12" t="s">
        <v>131</v>
      </c>
      <c r="F987" s="12">
        <v>219885.0</v>
      </c>
      <c r="G987" s="12">
        <v>234097.0</v>
      </c>
      <c r="H987" s="12">
        <v>453982.0</v>
      </c>
      <c r="I987" s="12">
        <v>149442.0</v>
      </c>
    </row>
    <row r="988" ht="15.75" customHeight="1">
      <c r="A988" s="12">
        <v>2005.0</v>
      </c>
      <c r="B988" s="12" t="s">
        <v>69</v>
      </c>
      <c r="C988" s="12" t="str">
        <f t="shared" si="1"/>
        <v>2005Dec</v>
      </c>
      <c r="D988" s="12">
        <v>77.0</v>
      </c>
      <c r="E988" s="12" t="s">
        <v>132</v>
      </c>
      <c r="F988" s="12">
        <v>245569.0</v>
      </c>
      <c r="G988" s="12">
        <v>241227.0</v>
      </c>
      <c r="H988" s="12">
        <v>486796.0</v>
      </c>
      <c r="I988" s="12">
        <v>165927.0</v>
      </c>
    </row>
    <row r="989" ht="15.75" customHeight="1">
      <c r="A989" s="12">
        <v>2005.0</v>
      </c>
      <c r="B989" s="12" t="s">
        <v>69</v>
      </c>
      <c r="C989" s="12" t="str">
        <f t="shared" si="1"/>
        <v>2005Dec</v>
      </c>
      <c r="D989" s="12">
        <v>80.0</v>
      </c>
      <c r="E989" s="12" t="s">
        <v>133</v>
      </c>
      <c r="F989" s="12">
        <v>747639.0</v>
      </c>
      <c r="G989" s="12">
        <v>756781.0</v>
      </c>
      <c r="H989" s="12">
        <v>1504420.0</v>
      </c>
      <c r="I989" s="12">
        <v>422166.0</v>
      </c>
    </row>
    <row r="990" ht="15.75" customHeight="1">
      <c r="A990" s="12">
        <v>2005.0</v>
      </c>
      <c r="B990" s="12" t="s">
        <v>69</v>
      </c>
      <c r="C990" s="12" t="str">
        <f t="shared" si="1"/>
        <v>2005Dec</v>
      </c>
      <c r="D990" s="12">
        <v>81.0</v>
      </c>
      <c r="E990" s="12" t="s">
        <v>134</v>
      </c>
      <c r="F990" s="12">
        <v>198713.0</v>
      </c>
      <c r="G990" s="12">
        <v>196952.0</v>
      </c>
      <c r="H990" s="12">
        <v>395665.0</v>
      </c>
      <c r="I990" s="12">
        <v>116534.0</v>
      </c>
    </row>
    <row r="991" ht="15.75" customHeight="1">
      <c r="A991" s="12">
        <v>2005.0</v>
      </c>
      <c r="B991" s="12" t="s">
        <v>69</v>
      </c>
      <c r="C991" s="12" t="str">
        <f t="shared" si="1"/>
        <v>2005Dec</v>
      </c>
      <c r="D991" s="12">
        <v>82.0</v>
      </c>
      <c r="E991" s="12" t="s">
        <v>135</v>
      </c>
      <c r="F991" s="12">
        <v>121199.0</v>
      </c>
      <c r="G991" s="12">
        <v>120243.0</v>
      </c>
      <c r="H991" s="12">
        <v>241442.0</v>
      </c>
      <c r="I991" s="12">
        <v>79821.0</v>
      </c>
    </row>
    <row r="992" ht="15.75" customHeight="1">
      <c r="A992" s="12">
        <v>2005.0</v>
      </c>
      <c r="B992" s="12" t="s">
        <v>69</v>
      </c>
      <c r="C992" s="12" t="str">
        <f t="shared" si="1"/>
        <v>2005Dec</v>
      </c>
      <c r="D992" s="12">
        <v>83.0</v>
      </c>
      <c r="E992" s="12" t="s">
        <v>136</v>
      </c>
      <c r="F992" s="12">
        <v>140703.0</v>
      </c>
      <c r="G992" s="12">
        <v>151542.0</v>
      </c>
      <c r="H992" s="12">
        <v>292245.0</v>
      </c>
      <c r="I992" s="12">
        <v>128110.0</v>
      </c>
    </row>
    <row r="993" ht="15.75" customHeight="1">
      <c r="A993" s="12">
        <v>2005.0</v>
      </c>
      <c r="B993" s="12" t="s">
        <v>69</v>
      </c>
      <c r="C993" s="12" t="str">
        <f t="shared" si="1"/>
        <v>2005Dec</v>
      </c>
      <c r="D993" s="12">
        <v>84.0</v>
      </c>
      <c r="E993" s="12" t="s">
        <v>137</v>
      </c>
      <c r="F993" s="12">
        <v>470126.0</v>
      </c>
      <c r="G993" s="12">
        <v>477223.0</v>
      </c>
      <c r="H993" s="12">
        <v>947349.0</v>
      </c>
      <c r="I993" s="12">
        <v>324617.0</v>
      </c>
    </row>
    <row r="994" ht="15.75" customHeight="1">
      <c r="A994" s="12">
        <v>2005.0</v>
      </c>
      <c r="B994" s="12" t="s">
        <v>69</v>
      </c>
      <c r="C994" s="12" t="str">
        <f t="shared" si="1"/>
        <v>2005Dec</v>
      </c>
      <c r="D994" s="12">
        <v>85.0</v>
      </c>
      <c r="E994" s="12" t="s">
        <v>138</v>
      </c>
      <c r="F994" s="12">
        <v>93335.0</v>
      </c>
      <c r="G994" s="12">
        <v>84787.0</v>
      </c>
      <c r="H994" s="12">
        <v>178122.0</v>
      </c>
      <c r="I994" s="12">
        <v>61349.0</v>
      </c>
    </row>
    <row r="995" ht="15.75" customHeight="1">
      <c r="A995" s="12">
        <v>2005.0</v>
      </c>
      <c r="B995" s="12" t="s">
        <v>69</v>
      </c>
      <c r="C995" s="12" t="str">
        <f t="shared" si="1"/>
        <v>2005Dec</v>
      </c>
      <c r="D995" s="12">
        <v>86.0</v>
      </c>
      <c r="E995" s="12" t="s">
        <v>139</v>
      </c>
      <c r="F995" s="12">
        <v>237689.0</v>
      </c>
      <c r="G995" s="12">
        <v>238074.0</v>
      </c>
      <c r="H995" s="12">
        <v>475763.0</v>
      </c>
      <c r="I995" s="12">
        <v>169200.0</v>
      </c>
    </row>
    <row r="996" ht="15.75" customHeight="1">
      <c r="A996" s="12">
        <v>2005.0</v>
      </c>
      <c r="B996" s="12" t="s">
        <v>69</v>
      </c>
      <c r="C996" s="12" t="str">
        <f t="shared" si="1"/>
        <v>2005Dec</v>
      </c>
      <c r="D996" s="12">
        <v>90.0</v>
      </c>
      <c r="E996" s="12" t="s">
        <v>140</v>
      </c>
      <c r="F996" s="12">
        <v>637355.0</v>
      </c>
      <c r="G996" s="12">
        <v>665067.0</v>
      </c>
      <c r="H996" s="12">
        <v>1302422.0</v>
      </c>
      <c r="I996" s="12">
        <v>373725.0</v>
      </c>
    </row>
    <row r="997" ht="15.75" customHeight="1">
      <c r="A997" s="12">
        <v>2005.0</v>
      </c>
      <c r="B997" s="12" t="s">
        <v>69</v>
      </c>
      <c r="C997" s="12" t="str">
        <f t="shared" si="1"/>
        <v>2005Dec</v>
      </c>
      <c r="D997" s="12">
        <v>91.0</v>
      </c>
      <c r="E997" s="12" t="s">
        <v>141</v>
      </c>
      <c r="F997" s="12">
        <v>138515.0</v>
      </c>
      <c r="G997" s="12">
        <v>139350.0</v>
      </c>
      <c r="H997" s="12">
        <v>277865.0</v>
      </c>
      <c r="I997" s="12">
        <v>72916.0</v>
      </c>
    </row>
    <row r="998" ht="15.75" customHeight="1">
      <c r="A998" s="12">
        <v>2005.0</v>
      </c>
      <c r="B998" s="12" t="s">
        <v>69</v>
      </c>
      <c r="C998" s="12" t="str">
        <f t="shared" si="1"/>
        <v>2005Dec</v>
      </c>
      <c r="D998" s="12">
        <v>92.0</v>
      </c>
      <c r="E998" s="12" t="s">
        <v>142</v>
      </c>
      <c r="F998" s="12">
        <v>296206.0</v>
      </c>
      <c r="G998" s="12">
        <v>305839.0</v>
      </c>
      <c r="H998" s="12">
        <v>602045.0</v>
      </c>
      <c r="I998" s="12">
        <v>170211.0</v>
      </c>
    </row>
    <row r="999" ht="15.75" customHeight="1">
      <c r="A999" s="12">
        <v>2005.0</v>
      </c>
      <c r="B999" s="12" t="s">
        <v>69</v>
      </c>
      <c r="C999" s="12" t="str">
        <f t="shared" si="1"/>
        <v>2005Dec</v>
      </c>
      <c r="D999" s="12">
        <v>93.0</v>
      </c>
      <c r="E999" s="12" t="s">
        <v>143</v>
      </c>
      <c r="F999" s="12">
        <v>245917.0</v>
      </c>
      <c r="G999" s="12">
        <v>254584.0</v>
      </c>
      <c r="H999" s="12">
        <v>500501.0</v>
      </c>
      <c r="I999" s="12">
        <v>142935.0</v>
      </c>
    </row>
    <row r="1000" ht="15.75" customHeight="1">
      <c r="A1000" s="12">
        <v>2005.0</v>
      </c>
      <c r="B1000" s="12" t="s">
        <v>69</v>
      </c>
      <c r="C1000" s="12" t="str">
        <f t="shared" si="1"/>
        <v>2005Dec</v>
      </c>
      <c r="D1000" s="12">
        <v>94.0</v>
      </c>
      <c r="E1000" s="12" t="s">
        <v>144</v>
      </c>
      <c r="F1000" s="12">
        <v>313132.0</v>
      </c>
      <c r="G1000" s="12">
        <v>321242.0</v>
      </c>
      <c r="H1000" s="12">
        <v>634374.0</v>
      </c>
      <c r="I1000" s="12">
        <v>141511.0</v>
      </c>
    </row>
    <row r="1001" ht="15.75" customHeight="1">
      <c r="A1001" s="12">
        <v>2005.0</v>
      </c>
      <c r="B1001" s="12" t="s">
        <v>69</v>
      </c>
      <c r="C1001" s="12" t="str">
        <f t="shared" si="1"/>
        <v>2005Dec</v>
      </c>
      <c r="D1001" s="12">
        <v>95.0</v>
      </c>
      <c r="E1001" s="12" t="s">
        <v>145</v>
      </c>
      <c r="F1001" s="12">
        <v>231087.0</v>
      </c>
      <c r="G1001" s="12">
        <v>233034.0</v>
      </c>
      <c r="H1001" s="12">
        <v>464121.0</v>
      </c>
      <c r="I1001" s="12">
        <v>121734.0</v>
      </c>
    </row>
    <row r="1002" ht="15.75" customHeight="1">
      <c r="A1002" s="12">
        <v>2005.0</v>
      </c>
      <c r="B1002" s="12" t="s">
        <v>69</v>
      </c>
      <c r="C1002" s="12" t="str">
        <f t="shared" si="1"/>
        <v>2005Dec</v>
      </c>
      <c r="D1002" s="12">
        <v>96.0</v>
      </c>
      <c r="E1002" s="12" t="s">
        <v>146</v>
      </c>
      <c r="F1002" s="12">
        <v>347087.0</v>
      </c>
      <c r="G1002" s="12">
        <v>353438.0</v>
      </c>
      <c r="H1002" s="12">
        <v>700525.0</v>
      </c>
      <c r="I1002" s="12">
        <v>160062.0</v>
      </c>
    </row>
    <row r="1003" ht="15.75" customHeight="1">
      <c r="A1003" s="12">
        <v>2006.0</v>
      </c>
      <c r="B1003" s="12" t="s">
        <v>69</v>
      </c>
      <c r="C1003" s="12" t="str">
        <f t="shared" si="1"/>
        <v>2006Dec</v>
      </c>
      <c r="D1003" s="12">
        <v>0.0</v>
      </c>
      <c r="E1003" s="12" t="s">
        <v>70</v>
      </c>
      <c r="F1003" s="12">
        <v>3.100785E7</v>
      </c>
      <c r="G1003" s="12">
        <v>3.1820845E7</v>
      </c>
      <c r="H1003" s="12">
        <v>6.2828695E7</v>
      </c>
      <c r="I1003" s="12">
        <v>1.9582845E7</v>
      </c>
    </row>
    <row r="1004" ht="15.75" customHeight="1">
      <c r="A1004" s="12">
        <v>2006.0</v>
      </c>
      <c r="B1004" s="12" t="s">
        <v>69</v>
      </c>
      <c r="C1004" s="12" t="str">
        <f t="shared" si="1"/>
        <v>2006Dec</v>
      </c>
      <c r="D1004" s="12">
        <v>10.0</v>
      </c>
      <c r="E1004" s="12" t="s">
        <v>71</v>
      </c>
      <c r="F1004" s="12">
        <v>2721274.0</v>
      </c>
      <c r="G1004" s="12">
        <v>2974684.0</v>
      </c>
      <c r="H1004" s="12">
        <v>5695958.0</v>
      </c>
      <c r="I1004" s="12">
        <v>2150706.0</v>
      </c>
    </row>
    <row r="1005" ht="15.75" customHeight="1">
      <c r="A1005" s="12">
        <v>2006.0</v>
      </c>
      <c r="B1005" s="12" t="s">
        <v>69</v>
      </c>
      <c r="C1005" s="12" t="str">
        <f t="shared" si="1"/>
        <v>2006Dec</v>
      </c>
      <c r="D1005" s="12">
        <v>11.0</v>
      </c>
      <c r="E1005" s="12" t="s">
        <v>72</v>
      </c>
      <c r="F1005" s="12">
        <v>538638.0</v>
      </c>
      <c r="G1005" s="12">
        <v>568988.0</v>
      </c>
      <c r="H1005" s="12">
        <v>1107626.0</v>
      </c>
      <c r="I1005" s="12">
        <v>443189.0</v>
      </c>
    </row>
    <row r="1006" ht="15.75" customHeight="1">
      <c r="A1006" s="12">
        <v>2006.0</v>
      </c>
      <c r="B1006" s="12" t="s">
        <v>69</v>
      </c>
      <c r="C1006" s="12" t="str">
        <f t="shared" si="1"/>
        <v>2006Dec</v>
      </c>
      <c r="D1006" s="12">
        <v>12.0</v>
      </c>
      <c r="E1006" s="12" t="s">
        <v>73</v>
      </c>
      <c r="F1006" s="12">
        <v>473790.0</v>
      </c>
      <c r="G1006" s="12">
        <v>525267.0</v>
      </c>
      <c r="H1006" s="12">
        <v>999057.0</v>
      </c>
      <c r="I1006" s="12">
        <v>449200.0</v>
      </c>
    </row>
    <row r="1007" ht="15.75" customHeight="1">
      <c r="A1007" s="12">
        <v>2006.0</v>
      </c>
      <c r="B1007" s="12" t="s">
        <v>69</v>
      </c>
      <c r="C1007" s="12" t="str">
        <f t="shared" si="1"/>
        <v>2006Dec</v>
      </c>
      <c r="D1007" s="12">
        <v>13.0</v>
      </c>
      <c r="E1007" s="12" t="s">
        <v>74</v>
      </c>
      <c r="F1007" s="12">
        <v>412882.0</v>
      </c>
      <c r="G1007" s="12">
        <v>448456.0</v>
      </c>
      <c r="H1007" s="12">
        <v>861338.0</v>
      </c>
      <c r="I1007" s="12">
        <v>387509.0</v>
      </c>
    </row>
    <row r="1008" ht="15.75" customHeight="1">
      <c r="A1008" s="12">
        <v>2006.0</v>
      </c>
      <c r="B1008" s="12" t="s">
        <v>69</v>
      </c>
      <c r="C1008" s="12" t="str">
        <f t="shared" si="1"/>
        <v>2006Dec</v>
      </c>
      <c r="D1008" s="12">
        <v>14.0</v>
      </c>
      <c r="E1008" s="12" t="s">
        <v>75</v>
      </c>
      <c r="F1008" s="12">
        <v>365173.0</v>
      </c>
      <c r="G1008" s="12">
        <v>389422.0</v>
      </c>
      <c r="H1008" s="12">
        <v>754595.0</v>
      </c>
      <c r="I1008" s="12">
        <v>235691.0</v>
      </c>
    </row>
    <row r="1009" ht="15.75" customHeight="1">
      <c r="A1009" s="12">
        <v>2006.0</v>
      </c>
      <c r="B1009" s="12" t="s">
        <v>69</v>
      </c>
      <c r="C1009" s="12" t="str">
        <f t="shared" si="1"/>
        <v>2006Dec</v>
      </c>
      <c r="D1009" s="12">
        <v>15.0</v>
      </c>
      <c r="E1009" s="12" t="s">
        <v>76</v>
      </c>
      <c r="F1009" s="12">
        <v>136657.0</v>
      </c>
      <c r="G1009" s="12">
        <v>147286.0</v>
      </c>
      <c r="H1009" s="12">
        <v>283943.0</v>
      </c>
      <c r="I1009" s="12">
        <v>81180.0</v>
      </c>
    </row>
    <row r="1010" ht="15.75" customHeight="1">
      <c r="A1010" s="12">
        <v>2006.0</v>
      </c>
      <c r="B1010" s="12" t="s">
        <v>69</v>
      </c>
      <c r="C1010" s="12" t="str">
        <f t="shared" si="1"/>
        <v>2006Dec</v>
      </c>
      <c r="D1010" s="12">
        <v>16.0</v>
      </c>
      <c r="E1010" s="12" t="s">
        <v>77</v>
      </c>
      <c r="F1010" s="12">
        <v>377563.0</v>
      </c>
      <c r="G1010" s="12">
        <v>375212.0</v>
      </c>
      <c r="H1010" s="12">
        <v>752775.0</v>
      </c>
      <c r="I1010" s="12">
        <v>238807.0</v>
      </c>
    </row>
    <row r="1011" ht="15.75" customHeight="1">
      <c r="A1011" s="12">
        <v>2006.0</v>
      </c>
      <c r="B1011" s="12" t="s">
        <v>69</v>
      </c>
      <c r="C1011" s="12" t="str">
        <f t="shared" si="1"/>
        <v>2006Dec</v>
      </c>
      <c r="D1011" s="12">
        <v>17.0</v>
      </c>
      <c r="E1011" s="12" t="s">
        <v>78</v>
      </c>
      <c r="F1011" s="12">
        <v>103902.0</v>
      </c>
      <c r="G1011" s="12">
        <v>113067.0</v>
      </c>
      <c r="H1011" s="12">
        <v>216969.0</v>
      </c>
      <c r="I1011" s="12">
        <v>64646.0</v>
      </c>
    </row>
    <row r="1012" ht="15.75" customHeight="1">
      <c r="A1012" s="12">
        <v>2006.0</v>
      </c>
      <c r="B1012" s="12" t="s">
        <v>69</v>
      </c>
      <c r="C1012" s="12" t="str">
        <f t="shared" si="1"/>
        <v>2006Dec</v>
      </c>
      <c r="D1012" s="12">
        <v>18.0</v>
      </c>
      <c r="E1012" s="12" t="s">
        <v>79</v>
      </c>
      <c r="F1012" s="12">
        <v>164024.0</v>
      </c>
      <c r="G1012" s="12">
        <v>174982.0</v>
      </c>
      <c r="H1012" s="12">
        <v>339006.0</v>
      </c>
      <c r="I1012" s="12">
        <v>103763.0</v>
      </c>
    </row>
    <row r="1013" ht="15.75" customHeight="1">
      <c r="A1013" s="12">
        <v>2006.0</v>
      </c>
      <c r="B1013" s="12" t="s">
        <v>69</v>
      </c>
      <c r="C1013" s="12" t="str">
        <f t="shared" si="1"/>
        <v>2006Dec</v>
      </c>
      <c r="D1013" s="12">
        <v>19.0</v>
      </c>
      <c r="E1013" s="12" t="s">
        <v>80</v>
      </c>
      <c r="F1013" s="12">
        <v>302227.0</v>
      </c>
      <c r="G1013" s="12">
        <v>307628.0</v>
      </c>
      <c r="H1013" s="12">
        <v>609855.0</v>
      </c>
      <c r="I1013" s="12">
        <v>203151.0</v>
      </c>
    </row>
    <row r="1014" ht="15.75" customHeight="1">
      <c r="A1014" s="12">
        <v>2006.0</v>
      </c>
      <c r="B1014" s="12" t="s">
        <v>69</v>
      </c>
      <c r="C1014" s="12" t="str">
        <f t="shared" si="1"/>
        <v>2006Dec</v>
      </c>
      <c r="D1014" s="12">
        <v>20.0</v>
      </c>
      <c r="E1014" s="12" t="s">
        <v>81</v>
      </c>
      <c r="F1014" s="12">
        <v>597030.0</v>
      </c>
      <c r="G1014" s="12">
        <v>612260.0</v>
      </c>
      <c r="H1014" s="12">
        <v>1209290.0</v>
      </c>
      <c r="I1014" s="12">
        <v>585332.0</v>
      </c>
    </row>
    <row r="1015" ht="15.75" customHeight="1">
      <c r="A1015" s="12">
        <v>2006.0</v>
      </c>
      <c r="B1015" s="12" t="s">
        <v>69</v>
      </c>
      <c r="C1015" s="12" t="str">
        <f t="shared" si="1"/>
        <v>2006Dec</v>
      </c>
      <c r="D1015" s="12">
        <v>21.0</v>
      </c>
      <c r="E1015" s="12" t="s">
        <v>82</v>
      </c>
      <c r="F1015" s="12">
        <v>283705.0</v>
      </c>
      <c r="G1015" s="12">
        <v>290080.0</v>
      </c>
      <c r="H1015" s="12">
        <v>573785.0</v>
      </c>
      <c r="I1015" s="12">
        <v>266473.0</v>
      </c>
    </row>
    <row r="1016" ht="15.75" customHeight="1">
      <c r="A1016" s="12">
        <v>2006.0</v>
      </c>
      <c r="B1016" s="12" t="s">
        <v>69</v>
      </c>
      <c r="C1016" s="12" t="str">
        <f t="shared" si="1"/>
        <v>2006Dec</v>
      </c>
      <c r="D1016" s="12">
        <v>22.0</v>
      </c>
      <c r="E1016" s="12" t="s">
        <v>83</v>
      </c>
      <c r="F1016" s="12">
        <v>248323.0</v>
      </c>
      <c r="G1016" s="12">
        <v>254066.0</v>
      </c>
      <c r="H1016" s="12">
        <v>502389.0</v>
      </c>
      <c r="I1016" s="12">
        <v>179659.0</v>
      </c>
    </row>
    <row r="1017" ht="15.75" customHeight="1">
      <c r="A1017" s="12">
        <v>2006.0</v>
      </c>
      <c r="B1017" s="12" t="s">
        <v>69</v>
      </c>
      <c r="C1017" s="12" t="str">
        <f t="shared" si="1"/>
        <v>2006Dec</v>
      </c>
      <c r="D1017" s="12">
        <v>23.0</v>
      </c>
      <c r="E1017" s="12" t="s">
        <v>84</v>
      </c>
      <c r="F1017" s="12">
        <v>110688.0</v>
      </c>
      <c r="G1017" s="12">
        <v>109261.0</v>
      </c>
      <c r="H1017" s="12">
        <v>219949.0</v>
      </c>
      <c r="I1017" s="12">
        <v>83117.0</v>
      </c>
    </row>
    <row r="1018" ht="15.75" customHeight="1">
      <c r="A1018" s="12">
        <v>2006.0</v>
      </c>
      <c r="B1018" s="12" t="s">
        <v>69</v>
      </c>
      <c r="C1018" s="12" t="str">
        <f t="shared" si="1"/>
        <v>2006Dec</v>
      </c>
      <c r="D1018" s="12">
        <v>24.0</v>
      </c>
      <c r="E1018" s="12" t="s">
        <v>85</v>
      </c>
      <c r="F1018" s="12">
        <v>321124.0</v>
      </c>
      <c r="G1018" s="12">
        <v>333082.0</v>
      </c>
      <c r="H1018" s="12">
        <v>654206.0</v>
      </c>
      <c r="I1018" s="12">
        <v>210011.0</v>
      </c>
    </row>
    <row r="1019" ht="15.75" customHeight="1">
      <c r="A1019" s="12">
        <v>2006.0</v>
      </c>
      <c r="B1019" s="12" t="s">
        <v>69</v>
      </c>
      <c r="C1019" s="12" t="str">
        <f t="shared" si="1"/>
        <v>2006Dec</v>
      </c>
      <c r="D1019" s="12">
        <v>25.0</v>
      </c>
      <c r="E1019" s="12" t="s">
        <v>86</v>
      </c>
      <c r="F1019" s="12">
        <v>225373.0</v>
      </c>
      <c r="G1019" s="12">
        <v>228446.0</v>
      </c>
      <c r="H1019" s="12">
        <v>453819.0</v>
      </c>
      <c r="I1019" s="12">
        <v>149608.0</v>
      </c>
    </row>
    <row r="1020" ht="15.75" customHeight="1">
      <c r="A1020" s="12">
        <v>2006.0</v>
      </c>
      <c r="B1020" s="12" t="s">
        <v>69</v>
      </c>
      <c r="C1020" s="12" t="str">
        <f t="shared" si="1"/>
        <v>2006Dec</v>
      </c>
      <c r="D1020" s="12">
        <v>26.0</v>
      </c>
      <c r="E1020" s="12" t="s">
        <v>87</v>
      </c>
      <c r="F1020" s="12">
        <v>123407.0</v>
      </c>
      <c r="G1020" s="12">
        <v>126596.0</v>
      </c>
      <c r="H1020" s="12">
        <v>250003.0</v>
      </c>
      <c r="I1020" s="12">
        <v>75900.0</v>
      </c>
    </row>
    <row r="1021" ht="15.75" customHeight="1">
      <c r="A1021" s="12">
        <v>2006.0</v>
      </c>
      <c r="B1021" s="12" t="s">
        <v>69</v>
      </c>
      <c r="C1021" s="12" t="str">
        <f t="shared" si="1"/>
        <v>2006Dec</v>
      </c>
      <c r="D1021" s="12">
        <v>27.0</v>
      </c>
      <c r="E1021" s="12" t="s">
        <v>88</v>
      </c>
      <c r="F1021" s="12">
        <v>271096.0</v>
      </c>
      <c r="G1021" s="12">
        <v>267247.0</v>
      </c>
      <c r="H1021" s="12">
        <v>538343.0</v>
      </c>
      <c r="I1021" s="12">
        <v>161032.0</v>
      </c>
    </row>
    <row r="1022" ht="15.75" customHeight="1">
      <c r="A1022" s="12">
        <v>2006.0</v>
      </c>
      <c r="B1022" s="12" t="s">
        <v>69</v>
      </c>
      <c r="C1022" s="12" t="str">
        <f t="shared" si="1"/>
        <v>2006Dec</v>
      </c>
      <c r="D1022" s="12">
        <v>30.0</v>
      </c>
      <c r="E1022" s="12" t="s">
        <v>89</v>
      </c>
      <c r="F1022" s="12">
        <v>1265625.0</v>
      </c>
      <c r="G1022" s="12">
        <v>1289960.0</v>
      </c>
      <c r="H1022" s="12">
        <v>2555585.0</v>
      </c>
      <c r="I1022" s="12">
        <v>726522.0</v>
      </c>
    </row>
    <row r="1023" ht="15.75" customHeight="1">
      <c r="A1023" s="12">
        <v>2006.0</v>
      </c>
      <c r="B1023" s="12" t="s">
        <v>69</v>
      </c>
      <c r="C1023" s="12" t="str">
        <f t="shared" si="1"/>
        <v>2006Dec</v>
      </c>
      <c r="D1023" s="12">
        <v>31.0</v>
      </c>
      <c r="E1023" s="12" t="s">
        <v>90</v>
      </c>
      <c r="F1023" s="12">
        <v>767131.0</v>
      </c>
      <c r="G1023" s="12">
        <v>769591.0</v>
      </c>
      <c r="H1023" s="12">
        <v>1536722.0</v>
      </c>
      <c r="I1023" s="12">
        <v>366616.0</v>
      </c>
    </row>
    <row r="1024" ht="15.75" customHeight="1">
      <c r="A1024" s="12">
        <v>2006.0</v>
      </c>
      <c r="B1024" s="12" t="s">
        <v>69</v>
      </c>
      <c r="C1024" s="12" t="str">
        <f t="shared" si="1"/>
        <v>2006Dec</v>
      </c>
      <c r="D1024" s="12">
        <v>32.0</v>
      </c>
      <c r="E1024" s="12" t="s">
        <v>91</v>
      </c>
      <c r="F1024" s="12">
        <v>687545.0</v>
      </c>
      <c r="G1024" s="12">
        <v>687712.0</v>
      </c>
      <c r="H1024" s="12">
        <v>1375257.0</v>
      </c>
      <c r="I1024" s="12">
        <v>319326.0</v>
      </c>
    </row>
    <row r="1025" ht="15.75" customHeight="1">
      <c r="A1025" s="12">
        <v>2006.0</v>
      </c>
      <c r="B1025" s="12" t="s">
        <v>69</v>
      </c>
      <c r="C1025" s="12" t="str">
        <f t="shared" si="1"/>
        <v>2006Dec</v>
      </c>
      <c r="D1025" s="12">
        <v>33.0</v>
      </c>
      <c r="E1025" s="12" t="s">
        <v>92</v>
      </c>
      <c r="F1025" s="12">
        <v>722793.0</v>
      </c>
      <c r="G1025" s="12">
        <v>723689.0</v>
      </c>
      <c r="H1025" s="12">
        <v>1446482.0</v>
      </c>
      <c r="I1025" s="12">
        <v>322854.0</v>
      </c>
    </row>
    <row r="1026" ht="15.75" customHeight="1">
      <c r="A1026" s="12">
        <v>2006.0</v>
      </c>
      <c r="B1026" s="12" t="s">
        <v>69</v>
      </c>
      <c r="C1026" s="12" t="str">
        <f t="shared" si="1"/>
        <v>2006Dec</v>
      </c>
      <c r="D1026" s="12">
        <v>34.0</v>
      </c>
      <c r="E1026" s="12" t="s">
        <v>93</v>
      </c>
      <c r="F1026" s="12">
        <v>893743.0</v>
      </c>
      <c r="G1026" s="12">
        <v>889292.0</v>
      </c>
      <c r="H1026" s="12">
        <v>1783035.0</v>
      </c>
      <c r="I1026" s="12">
        <v>446162.0</v>
      </c>
    </row>
    <row r="1027" ht="15.75" customHeight="1">
      <c r="A1027" s="12">
        <v>2006.0</v>
      </c>
      <c r="B1027" s="12" t="s">
        <v>69</v>
      </c>
      <c r="C1027" s="12" t="str">
        <f t="shared" si="1"/>
        <v>2006Dec</v>
      </c>
      <c r="D1027" s="12">
        <v>35.0</v>
      </c>
      <c r="E1027" s="12" t="s">
        <v>94</v>
      </c>
      <c r="F1027" s="12">
        <v>271447.0</v>
      </c>
      <c r="G1027" s="12">
        <v>269441.0</v>
      </c>
      <c r="H1027" s="12">
        <v>540888.0</v>
      </c>
      <c r="I1027" s="12">
        <v>136338.0</v>
      </c>
    </row>
    <row r="1028" ht="15.75" customHeight="1">
      <c r="A1028" s="12">
        <v>2006.0</v>
      </c>
      <c r="B1028" s="12" t="s">
        <v>69</v>
      </c>
      <c r="C1028" s="12" t="str">
        <f t="shared" si="1"/>
        <v>2006Dec</v>
      </c>
      <c r="D1028" s="12">
        <v>36.0</v>
      </c>
      <c r="E1028" s="12" t="s">
        <v>95</v>
      </c>
      <c r="F1028" s="12">
        <v>557418.0</v>
      </c>
      <c r="G1028" s="12">
        <v>561729.0</v>
      </c>
      <c r="H1028" s="12">
        <v>1119147.0</v>
      </c>
      <c r="I1028" s="12">
        <v>312518.0</v>
      </c>
    </row>
    <row r="1029" ht="15.75" customHeight="1">
      <c r="A1029" s="12">
        <v>2006.0</v>
      </c>
      <c r="B1029" s="12" t="s">
        <v>69</v>
      </c>
      <c r="C1029" s="12" t="str">
        <f t="shared" si="1"/>
        <v>2006Dec</v>
      </c>
      <c r="D1029" s="12">
        <v>37.0</v>
      </c>
      <c r="E1029" s="12" t="s">
        <v>96</v>
      </c>
      <c r="F1029" s="12">
        <v>184878.0</v>
      </c>
      <c r="G1029" s="12">
        <v>184056.0</v>
      </c>
      <c r="H1029" s="12">
        <v>368934.0</v>
      </c>
      <c r="I1029" s="12">
        <v>90686.0</v>
      </c>
    </row>
    <row r="1030" ht="15.75" customHeight="1">
      <c r="A1030" s="12">
        <v>2006.0</v>
      </c>
      <c r="B1030" s="12" t="s">
        <v>69</v>
      </c>
      <c r="C1030" s="12" t="str">
        <f t="shared" si="1"/>
        <v>2006Dec</v>
      </c>
      <c r="D1030" s="12">
        <v>39.0</v>
      </c>
      <c r="E1030" s="12" t="s">
        <v>97</v>
      </c>
      <c r="F1030" s="12">
        <v>249969.0</v>
      </c>
      <c r="G1030" s="12">
        <v>246723.0</v>
      </c>
      <c r="H1030" s="12">
        <v>496692.0</v>
      </c>
      <c r="I1030" s="12">
        <v>120684.0</v>
      </c>
    </row>
    <row r="1031" ht="15.75" customHeight="1">
      <c r="A1031" s="12">
        <v>2006.0</v>
      </c>
      <c r="B1031" s="12" t="s">
        <v>69</v>
      </c>
      <c r="C1031" s="12" t="str">
        <f t="shared" si="1"/>
        <v>2006Dec</v>
      </c>
      <c r="D1031" s="12">
        <v>40.0</v>
      </c>
      <c r="E1031" s="12" t="s">
        <v>98</v>
      </c>
      <c r="F1031" s="12">
        <v>868731.0</v>
      </c>
      <c r="G1031" s="12">
        <v>881765.0</v>
      </c>
      <c r="H1031" s="12">
        <v>1750496.0</v>
      </c>
      <c r="I1031" s="12">
        <v>480174.0</v>
      </c>
    </row>
    <row r="1032" ht="15.75" customHeight="1">
      <c r="A1032" s="12">
        <v>2006.0</v>
      </c>
      <c r="B1032" s="12" t="s">
        <v>69</v>
      </c>
      <c r="C1032" s="12" t="str">
        <f t="shared" si="1"/>
        <v>2006Dec</v>
      </c>
      <c r="D1032" s="12">
        <v>41.0</v>
      </c>
      <c r="E1032" s="12" t="s">
        <v>99</v>
      </c>
      <c r="F1032" s="12">
        <v>764577.0</v>
      </c>
      <c r="G1032" s="12">
        <v>762985.0</v>
      </c>
      <c r="H1032" s="12">
        <v>1527562.0</v>
      </c>
      <c r="I1032" s="12">
        <v>400030.0</v>
      </c>
    </row>
    <row r="1033" ht="15.75" customHeight="1">
      <c r="A1033" s="12">
        <v>2006.0</v>
      </c>
      <c r="B1033" s="12" t="s">
        <v>69</v>
      </c>
      <c r="C1033" s="12" t="str">
        <f t="shared" si="1"/>
        <v>2006Dec</v>
      </c>
      <c r="D1033" s="12">
        <v>42.0</v>
      </c>
      <c r="E1033" s="12" t="s">
        <v>100</v>
      </c>
      <c r="F1033" s="12">
        <v>310496.0</v>
      </c>
      <c r="G1033" s="12">
        <v>302807.0</v>
      </c>
      <c r="H1033" s="12">
        <v>613303.0</v>
      </c>
      <c r="I1033" s="12">
        <v>173762.0</v>
      </c>
    </row>
    <row r="1034" ht="15.75" customHeight="1">
      <c r="A1034" s="12">
        <v>2006.0</v>
      </c>
      <c r="B1034" s="12" t="s">
        <v>69</v>
      </c>
      <c r="C1034" s="12" t="str">
        <f t="shared" si="1"/>
        <v>2006Dec</v>
      </c>
      <c r="D1034" s="12">
        <v>43.0</v>
      </c>
      <c r="E1034" s="12" t="s">
        <v>101</v>
      </c>
      <c r="F1034" s="12">
        <v>452251.0</v>
      </c>
      <c r="G1034" s="12">
        <v>447329.0</v>
      </c>
      <c r="H1034" s="12">
        <v>899580.0</v>
      </c>
      <c r="I1034" s="12">
        <v>234801.0</v>
      </c>
    </row>
    <row r="1035" ht="15.75" customHeight="1">
      <c r="A1035" s="12">
        <v>2006.0</v>
      </c>
      <c r="B1035" s="12" t="s">
        <v>69</v>
      </c>
      <c r="C1035" s="12" t="str">
        <f t="shared" si="1"/>
        <v>2006Dec</v>
      </c>
      <c r="D1035" s="12">
        <v>44.0</v>
      </c>
      <c r="E1035" s="12" t="s">
        <v>102</v>
      </c>
      <c r="F1035" s="12">
        <v>464717.0</v>
      </c>
      <c r="G1035" s="12">
        <v>472969.0</v>
      </c>
      <c r="H1035" s="12">
        <v>937686.0</v>
      </c>
      <c r="I1035" s="12">
        <v>236710.0</v>
      </c>
    </row>
    <row r="1036" ht="15.75" customHeight="1">
      <c r="A1036" s="12">
        <v>2006.0</v>
      </c>
      <c r="B1036" s="12" t="s">
        <v>69</v>
      </c>
      <c r="C1036" s="12" t="str">
        <f t="shared" si="1"/>
        <v>2006Dec</v>
      </c>
      <c r="D1036" s="12">
        <v>45.0</v>
      </c>
      <c r="E1036" s="12" t="s">
        <v>103</v>
      </c>
      <c r="F1036" s="12">
        <v>654383.0</v>
      </c>
      <c r="G1036" s="12">
        <v>655664.0</v>
      </c>
      <c r="H1036" s="12">
        <v>1310047.0</v>
      </c>
      <c r="I1036" s="12">
        <v>318935.0</v>
      </c>
    </row>
    <row r="1037" ht="15.75" customHeight="1">
      <c r="A1037" s="12">
        <v>2006.0</v>
      </c>
      <c r="B1037" s="12" t="s">
        <v>69</v>
      </c>
      <c r="C1037" s="12" t="str">
        <f t="shared" si="1"/>
        <v>2006Dec</v>
      </c>
      <c r="D1037" s="12">
        <v>46.0</v>
      </c>
      <c r="E1037" s="12" t="s">
        <v>104</v>
      </c>
      <c r="F1037" s="12">
        <v>486309.0</v>
      </c>
      <c r="G1037" s="12">
        <v>489252.0</v>
      </c>
      <c r="H1037" s="12">
        <v>975561.0</v>
      </c>
      <c r="I1037" s="12">
        <v>241925.0</v>
      </c>
    </row>
    <row r="1038" ht="15.75" customHeight="1">
      <c r="A1038" s="12">
        <v>2006.0</v>
      </c>
      <c r="B1038" s="12" t="s">
        <v>69</v>
      </c>
      <c r="C1038" s="12" t="str">
        <f t="shared" si="1"/>
        <v>2006Dec</v>
      </c>
      <c r="D1038" s="12">
        <v>47.0</v>
      </c>
      <c r="E1038" s="12" t="s">
        <v>105</v>
      </c>
      <c r="F1038" s="12">
        <v>553810.0</v>
      </c>
      <c r="G1038" s="12">
        <v>555235.0</v>
      </c>
      <c r="H1038" s="12">
        <v>1109045.0</v>
      </c>
      <c r="I1038" s="12">
        <v>289349.0</v>
      </c>
    </row>
    <row r="1039" ht="15.75" customHeight="1">
      <c r="A1039" s="12">
        <v>2006.0</v>
      </c>
      <c r="B1039" s="12" t="s">
        <v>69</v>
      </c>
      <c r="C1039" s="12" t="str">
        <f t="shared" si="1"/>
        <v>2006Dec</v>
      </c>
      <c r="D1039" s="12">
        <v>48.0</v>
      </c>
      <c r="E1039" s="12" t="s">
        <v>106</v>
      </c>
      <c r="F1039" s="12">
        <v>346321.0</v>
      </c>
      <c r="G1039" s="12">
        <v>349030.0</v>
      </c>
      <c r="H1039" s="12">
        <v>695351.0</v>
      </c>
      <c r="I1039" s="12">
        <v>176308.0</v>
      </c>
    </row>
    <row r="1040" ht="15.75" customHeight="1">
      <c r="A1040" s="12">
        <v>2006.0</v>
      </c>
      <c r="B1040" s="12" t="s">
        <v>69</v>
      </c>
      <c r="C1040" s="12" t="str">
        <f t="shared" si="1"/>
        <v>2006Dec</v>
      </c>
      <c r="D1040" s="12">
        <v>49.0</v>
      </c>
      <c r="E1040" s="12" t="s">
        <v>107</v>
      </c>
      <c r="F1040" s="12">
        <v>168152.0</v>
      </c>
      <c r="G1040" s="12">
        <v>167295.0</v>
      </c>
      <c r="H1040" s="12">
        <v>335447.0</v>
      </c>
      <c r="I1040" s="12">
        <v>85766.0</v>
      </c>
    </row>
    <row r="1041" ht="15.75" customHeight="1">
      <c r="A1041" s="12">
        <v>2006.0</v>
      </c>
      <c r="B1041" s="12" t="s">
        <v>69</v>
      </c>
      <c r="C1041" s="12" t="str">
        <f t="shared" si="1"/>
        <v>2006Dec</v>
      </c>
      <c r="D1041" s="12">
        <v>50.0</v>
      </c>
      <c r="E1041" s="12" t="s">
        <v>108</v>
      </c>
      <c r="F1041" s="12">
        <v>815529.0</v>
      </c>
      <c r="G1041" s="12">
        <v>842769.0</v>
      </c>
      <c r="H1041" s="12">
        <v>1658298.0</v>
      </c>
      <c r="I1041" s="12">
        <v>607059.0</v>
      </c>
    </row>
    <row r="1042" ht="15.75" customHeight="1">
      <c r="A1042" s="12">
        <v>2006.0</v>
      </c>
      <c r="B1042" s="12" t="s">
        <v>69</v>
      </c>
      <c r="C1042" s="12" t="str">
        <f t="shared" si="1"/>
        <v>2006Dec</v>
      </c>
      <c r="D1042" s="12">
        <v>51.0</v>
      </c>
      <c r="E1042" s="12" t="s">
        <v>109</v>
      </c>
      <c r="F1042" s="12">
        <v>197952.0</v>
      </c>
      <c r="G1042" s="12">
        <v>207612.0</v>
      </c>
      <c r="H1042" s="12">
        <v>405564.0</v>
      </c>
      <c r="I1042" s="12">
        <v>149964.0</v>
      </c>
    </row>
    <row r="1043" ht="15.75" customHeight="1">
      <c r="A1043" s="12">
        <v>2006.0</v>
      </c>
      <c r="B1043" s="12" t="s">
        <v>69</v>
      </c>
      <c r="C1043" s="12" t="str">
        <f t="shared" si="1"/>
        <v>2006Dec</v>
      </c>
      <c r="D1043" s="12">
        <v>52.0</v>
      </c>
      <c r="E1043" s="12" t="s">
        <v>110</v>
      </c>
      <c r="F1043" s="12">
        <v>382105.0</v>
      </c>
      <c r="G1043" s="12">
        <v>391685.0</v>
      </c>
      <c r="H1043" s="12">
        <v>773790.0</v>
      </c>
      <c r="I1043" s="12">
        <v>254488.0</v>
      </c>
    </row>
    <row r="1044" ht="15.75" customHeight="1">
      <c r="A1044" s="12">
        <v>2006.0</v>
      </c>
      <c r="B1044" s="12" t="s">
        <v>69</v>
      </c>
      <c r="C1044" s="12" t="str">
        <f t="shared" si="1"/>
        <v>2006Dec</v>
      </c>
      <c r="D1044" s="12">
        <v>53.0</v>
      </c>
      <c r="E1044" s="12" t="s">
        <v>111</v>
      </c>
      <c r="F1044" s="12">
        <v>230838.0</v>
      </c>
      <c r="G1044" s="12">
        <v>236644.0</v>
      </c>
      <c r="H1044" s="12">
        <v>467482.0</v>
      </c>
      <c r="I1044" s="12">
        <v>143963.0</v>
      </c>
    </row>
    <row r="1045" ht="15.75" customHeight="1">
      <c r="A1045" s="12">
        <v>2006.0</v>
      </c>
      <c r="B1045" s="12" t="s">
        <v>69</v>
      </c>
      <c r="C1045" s="12" t="str">
        <f t="shared" si="1"/>
        <v>2006Dec</v>
      </c>
      <c r="D1045" s="12">
        <v>54.0</v>
      </c>
      <c r="E1045" s="12" t="s">
        <v>112</v>
      </c>
      <c r="F1045" s="12">
        <v>229041.0</v>
      </c>
      <c r="G1045" s="12">
        <v>239332.0</v>
      </c>
      <c r="H1045" s="12">
        <v>468373.0</v>
      </c>
      <c r="I1045" s="12">
        <v>152878.0</v>
      </c>
    </row>
    <row r="1046" ht="15.75" customHeight="1">
      <c r="A1046" s="12">
        <v>2006.0</v>
      </c>
      <c r="B1046" s="12" t="s">
        <v>69</v>
      </c>
      <c r="C1046" s="12" t="str">
        <f t="shared" si="1"/>
        <v>2006Dec</v>
      </c>
      <c r="D1046" s="12">
        <v>55.0</v>
      </c>
      <c r="E1046" s="12" t="s">
        <v>113</v>
      </c>
      <c r="F1046" s="12">
        <v>240954.0</v>
      </c>
      <c r="G1046" s="12">
        <v>236708.0</v>
      </c>
      <c r="H1046" s="12">
        <v>477662.0</v>
      </c>
      <c r="I1046" s="12">
        <v>140291.0</v>
      </c>
    </row>
    <row r="1047" ht="15.75" customHeight="1">
      <c r="A1047" s="12">
        <v>2006.0</v>
      </c>
      <c r="B1047" s="12" t="s">
        <v>69</v>
      </c>
      <c r="C1047" s="12" t="str">
        <f t="shared" si="1"/>
        <v>2006Dec</v>
      </c>
      <c r="D1047" s="12">
        <v>56.0</v>
      </c>
      <c r="E1047" s="12" t="s">
        <v>114</v>
      </c>
      <c r="F1047" s="12">
        <v>239569.0</v>
      </c>
      <c r="G1047" s="12">
        <v>246650.0</v>
      </c>
      <c r="H1047" s="12">
        <v>486219.0</v>
      </c>
      <c r="I1047" s="12">
        <v>164156.0</v>
      </c>
    </row>
    <row r="1048" ht="15.75" customHeight="1">
      <c r="A1048" s="12">
        <v>2006.0</v>
      </c>
      <c r="B1048" s="12" t="s">
        <v>69</v>
      </c>
      <c r="C1048" s="12" t="str">
        <f t="shared" si="1"/>
        <v>2006Dec</v>
      </c>
      <c r="D1048" s="12">
        <v>57.0</v>
      </c>
      <c r="E1048" s="12" t="s">
        <v>115</v>
      </c>
      <c r="F1048" s="12">
        <v>606390.0</v>
      </c>
      <c r="G1048" s="12">
        <v>619323.0</v>
      </c>
      <c r="H1048" s="12">
        <v>1225713.0</v>
      </c>
      <c r="I1048" s="12">
        <v>431763.0</v>
      </c>
    </row>
    <row r="1049" ht="15.75" customHeight="1">
      <c r="A1049" s="12">
        <v>2006.0</v>
      </c>
      <c r="B1049" s="12" t="s">
        <v>69</v>
      </c>
      <c r="C1049" s="12" t="str">
        <f t="shared" si="1"/>
        <v>2006Dec</v>
      </c>
      <c r="D1049" s="12">
        <v>58.0</v>
      </c>
      <c r="E1049" s="12" t="s">
        <v>116</v>
      </c>
      <c r="F1049" s="12">
        <v>131704.0</v>
      </c>
      <c r="G1049" s="12">
        <v>123468.0</v>
      </c>
      <c r="H1049" s="12">
        <v>255172.0</v>
      </c>
      <c r="I1049" s="12">
        <v>82363.0</v>
      </c>
    </row>
    <row r="1050" ht="15.75" customHeight="1">
      <c r="A1050" s="12">
        <v>2006.0</v>
      </c>
      <c r="B1050" s="12" t="s">
        <v>69</v>
      </c>
      <c r="C1050" s="12" t="str">
        <f t="shared" si="1"/>
        <v>2006Dec</v>
      </c>
      <c r="D1050" s="12">
        <v>60.0</v>
      </c>
      <c r="E1050" s="12" t="s">
        <v>117</v>
      </c>
      <c r="F1050" s="12">
        <v>527586.0</v>
      </c>
      <c r="G1050" s="12">
        <v>548429.0</v>
      </c>
      <c r="H1050" s="12">
        <v>1076015.0</v>
      </c>
      <c r="I1050" s="12">
        <v>339008.0</v>
      </c>
    </row>
    <row r="1051" ht="15.75" customHeight="1">
      <c r="A1051" s="12">
        <v>2006.0</v>
      </c>
      <c r="B1051" s="12" t="s">
        <v>69</v>
      </c>
      <c r="C1051" s="12" t="str">
        <f t="shared" si="1"/>
        <v>2006Dec</v>
      </c>
      <c r="D1051" s="12">
        <v>61.0</v>
      </c>
      <c r="E1051" s="12" t="s">
        <v>118</v>
      </c>
      <c r="F1051" s="12">
        <v>161000.0</v>
      </c>
      <c r="G1051" s="12">
        <v>165988.0</v>
      </c>
      <c r="H1051" s="12">
        <v>326988.0</v>
      </c>
      <c r="I1051" s="12">
        <v>98748.0</v>
      </c>
    </row>
    <row r="1052" ht="15.75" customHeight="1">
      <c r="A1052" s="12">
        <v>2006.0</v>
      </c>
      <c r="B1052" s="12" t="s">
        <v>69</v>
      </c>
      <c r="C1052" s="12" t="str">
        <f t="shared" si="1"/>
        <v>2006Dec</v>
      </c>
      <c r="D1052" s="12">
        <v>62.0</v>
      </c>
      <c r="E1052" s="12" t="s">
        <v>119</v>
      </c>
      <c r="F1052" s="12">
        <v>362446.0</v>
      </c>
      <c r="G1052" s="12">
        <v>365874.0</v>
      </c>
      <c r="H1052" s="12">
        <v>728320.0</v>
      </c>
      <c r="I1052" s="12">
        <v>219129.0</v>
      </c>
    </row>
    <row r="1053" ht="15.75" customHeight="1">
      <c r="A1053" s="12">
        <v>2006.0</v>
      </c>
      <c r="B1053" s="12" t="s">
        <v>69</v>
      </c>
      <c r="C1053" s="12" t="str">
        <f t="shared" si="1"/>
        <v>2006Dec</v>
      </c>
      <c r="D1053" s="12">
        <v>63.0</v>
      </c>
      <c r="E1053" s="12" t="s">
        <v>120</v>
      </c>
      <c r="F1053" s="12">
        <v>268925.0</v>
      </c>
      <c r="G1053" s="12">
        <v>258752.0</v>
      </c>
      <c r="H1053" s="12">
        <v>527677.0</v>
      </c>
      <c r="I1053" s="12">
        <v>159909.0</v>
      </c>
    </row>
    <row r="1054" ht="15.75" customHeight="1">
      <c r="A1054" s="12">
        <v>2006.0</v>
      </c>
      <c r="B1054" s="12" t="s">
        <v>69</v>
      </c>
      <c r="C1054" s="12" t="str">
        <f t="shared" si="1"/>
        <v>2006Dec</v>
      </c>
      <c r="D1054" s="12">
        <v>64.0</v>
      </c>
      <c r="E1054" s="12" t="s">
        <v>121</v>
      </c>
      <c r="F1054" s="12">
        <v>296969.0</v>
      </c>
      <c r="G1054" s="12">
        <v>311851.0</v>
      </c>
      <c r="H1054" s="12">
        <v>608820.0</v>
      </c>
      <c r="I1054" s="12">
        <v>181103.0</v>
      </c>
    </row>
    <row r="1055" ht="15.75" customHeight="1">
      <c r="A1055" s="12">
        <v>2006.0</v>
      </c>
      <c r="B1055" s="12" t="s">
        <v>69</v>
      </c>
      <c r="C1055" s="12" t="str">
        <f t="shared" si="1"/>
        <v>2006Dec</v>
      </c>
      <c r="D1055" s="12">
        <v>65.0</v>
      </c>
      <c r="E1055" s="12" t="s">
        <v>122</v>
      </c>
      <c r="F1055" s="12">
        <v>416033.0</v>
      </c>
      <c r="G1055" s="12">
        <v>428475.0</v>
      </c>
      <c r="H1055" s="12">
        <v>844508.0</v>
      </c>
      <c r="I1055" s="12">
        <v>274228.0</v>
      </c>
    </row>
    <row r="1056" ht="15.75" customHeight="1">
      <c r="A1056" s="12">
        <v>2006.0</v>
      </c>
      <c r="B1056" s="12" t="s">
        <v>69</v>
      </c>
      <c r="C1056" s="12" t="str">
        <f t="shared" si="1"/>
        <v>2006Dec</v>
      </c>
      <c r="D1056" s="12">
        <v>66.0</v>
      </c>
      <c r="E1056" s="12" t="s">
        <v>123</v>
      </c>
      <c r="F1056" s="12">
        <v>273070.0</v>
      </c>
      <c r="G1056" s="12">
        <v>284761.0</v>
      </c>
      <c r="H1056" s="12">
        <v>557831.0</v>
      </c>
      <c r="I1056" s="12">
        <v>161462.0</v>
      </c>
    </row>
    <row r="1057" ht="15.75" customHeight="1">
      <c r="A1057" s="12">
        <v>2006.0</v>
      </c>
      <c r="B1057" s="12" t="s">
        <v>69</v>
      </c>
      <c r="C1057" s="12" t="str">
        <f t="shared" si="1"/>
        <v>2006Dec</v>
      </c>
      <c r="D1057" s="12">
        <v>67.0</v>
      </c>
      <c r="E1057" s="12" t="s">
        <v>124</v>
      </c>
      <c r="F1057" s="12">
        <v>499172.0</v>
      </c>
      <c r="G1057" s="12">
        <v>503145.0</v>
      </c>
      <c r="H1057" s="12">
        <v>1002317.0</v>
      </c>
      <c r="I1057" s="12">
        <v>287825.0</v>
      </c>
    </row>
    <row r="1058" ht="15.75" customHeight="1">
      <c r="A1058" s="12">
        <v>2006.0</v>
      </c>
      <c r="B1058" s="12" t="s">
        <v>69</v>
      </c>
      <c r="C1058" s="12" t="str">
        <f t="shared" si="1"/>
        <v>2006Dec</v>
      </c>
      <c r="D1058" s="12">
        <v>70.0</v>
      </c>
      <c r="E1058" s="12" t="s">
        <v>125</v>
      </c>
      <c r="F1058" s="12">
        <v>405853.0</v>
      </c>
      <c r="G1058" s="12">
        <v>423078.0</v>
      </c>
      <c r="H1058" s="12">
        <v>828931.0</v>
      </c>
      <c r="I1058" s="12">
        <v>244562.0</v>
      </c>
    </row>
    <row r="1059" ht="15.75" customHeight="1">
      <c r="A1059" s="12">
        <v>2006.0</v>
      </c>
      <c r="B1059" s="12" t="s">
        <v>69</v>
      </c>
      <c r="C1059" s="12" t="str">
        <f t="shared" si="1"/>
        <v>2006Dec</v>
      </c>
      <c r="D1059" s="12">
        <v>71.0</v>
      </c>
      <c r="E1059" s="12" t="s">
        <v>126</v>
      </c>
      <c r="F1059" s="12">
        <v>421137.0</v>
      </c>
      <c r="G1059" s="12">
        <v>413310.0</v>
      </c>
      <c r="H1059" s="12">
        <v>834447.0</v>
      </c>
      <c r="I1059" s="12">
        <v>264028.0</v>
      </c>
    </row>
    <row r="1060" ht="15.75" customHeight="1">
      <c r="A1060" s="12">
        <v>2006.0</v>
      </c>
      <c r="B1060" s="12" t="s">
        <v>69</v>
      </c>
      <c r="C1060" s="12" t="str">
        <f t="shared" si="1"/>
        <v>2006Dec</v>
      </c>
      <c r="D1060" s="12">
        <v>72.0</v>
      </c>
      <c r="E1060" s="12" t="s">
        <v>127</v>
      </c>
      <c r="F1060" s="12">
        <v>409777.0</v>
      </c>
      <c r="G1060" s="12">
        <v>434127.0</v>
      </c>
      <c r="H1060" s="12">
        <v>843904.0</v>
      </c>
      <c r="I1060" s="12">
        <v>241464.0</v>
      </c>
    </row>
    <row r="1061" ht="15.75" customHeight="1">
      <c r="A1061" s="12">
        <v>2006.0</v>
      </c>
      <c r="B1061" s="12" t="s">
        <v>69</v>
      </c>
      <c r="C1061" s="12" t="str">
        <f t="shared" si="1"/>
        <v>2006Dec</v>
      </c>
      <c r="D1061" s="12">
        <v>73.0</v>
      </c>
      <c r="E1061" s="12" t="s">
        <v>128</v>
      </c>
      <c r="F1061" s="12">
        <v>397547.0</v>
      </c>
      <c r="G1061" s="12">
        <v>424358.0</v>
      </c>
      <c r="H1061" s="12">
        <v>821905.0</v>
      </c>
      <c r="I1061" s="12">
        <v>282215.0</v>
      </c>
    </row>
    <row r="1062" ht="15.75" customHeight="1">
      <c r="A1062" s="12">
        <v>2006.0</v>
      </c>
      <c r="B1062" s="12" t="s">
        <v>69</v>
      </c>
      <c r="C1062" s="12" t="str">
        <f t="shared" si="1"/>
        <v>2006Dec</v>
      </c>
      <c r="D1062" s="12">
        <v>74.0</v>
      </c>
      <c r="E1062" s="12" t="s">
        <v>129</v>
      </c>
      <c r="F1062" s="12">
        <v>224706.0</v>
      </c>
      <c r="G1062" s="12">
        <v>237804.0</v>
      </c>
      <c r="H1062" s="12">
        <v>462510.0</v>
      </c>
      <c r="I1062" s="12">
        <v>202584.0</v>
      </c>
    </row>
    <row r="1063" ht="15.75" customHeight="1">
      <c r="A1063" s="12">
        <v>2006.0</v>
      </c>
      <c r="B1063" s="12" t="s">
        <v>69</v>
      </c>
      <c r="C1063" s="12" t="str">
        <f t="shared" si="1"/>
        <v>2006Dec</v>
      </c>
      <c r="D1063" s="12">
        <v>75.0</v>
      </c>
      <c r="E1063" s="12" t="s">
        <v>130</v>
      </c>
      <c r="F1063" s="12">
        <v>93847.0</v>
      </c>
      <c r="G1063" s="12">
        <v>101143.0</v>
      </c>
      <c r="H1063" s="12">
        <v>194990.0</v>
      </c>
      <c r="I1063" s="12">
        <v>53083.0</v>
      </c>
    </row>
    <row r="1064" ht="15.75" customHeight="1">
      <c r="A1064" s="12">
        <v>2006.0</v>
      </c>
      <c r="B1064" s="12" t="s">
        <v>69</v>
      </c>
      <c r="C1064" s="12" t="str">
        <f t="shared" si="1"/>
        <v>2006Dec</v>
      </c>
      <c r="D1064" s="12">
        <v>76.0</v>
      </c>
      <c r="E1064" s="12" t="s">
        <v>131</v>
      </c>
      <c r="F1064" s="12">
        <v>221335.0</v>
      </c>
      <c r="G1064" s="12">
        <v>235346.0</v>
      </c>
      <c r="H1064" s="12">
        <v>456681.0</v>
      </c>
      <c r="I1064" s="12">
        <v>153100.0</v>
      </c>
    </row>
    <row r="1065" ht="15.75" customHeight="1">
      <c r="A1065" s="12">
        <v>2006.0</v>
      </c>
      <c r="B1065" s="12" t="s">
        <v>69</v>
      </c>
      <c r="C1065" s="12" t="str">
        <f t="shared" si="1"/>
        <v>2006Dec</v>
      </c>
      <c r="D1065" s="12">
        <v>77.0</v>
      </c>
      <c r="E1065" s="12" t="s">
        <v>132</v>
      </c>
      <c r="F1065" s="12">
        <v>250014.0</v>
      </c>
      <c r="G1065" s="12">
        <v>244403.0</v>
      </c>
      <c r="H1065" s="12">
        <v>494417.0</v>
      </c>
      <c r="I1065" s="12">
        <v>173027.0</v>
      </c>
    </row>
    <row r="1066" ht="15.75" customHeight="1">
      <c r="A1066" s="12">
        <v>2006.0</v>
      </c>
      <c r="B1066" s="12" t="s">
        <v>69</v>
      </c>
      <c r="C1066" s="12" t="str">
        <f t="shared" si="1"/>
        <v>2006Dec</v>
      </c>
      <c r="D1066" s="12">
        <v>80.0</v>
      </c>
      <c r="E1066" s="12" t="s">
        <v>133</v>
      </c>
      <c r="F1066" s="12">
        <v>750511.0</v>
      </c>
      <c r="G1066" s="12">
        <v>759949.0</v>
      </c>
      <c r="H1066" s="12">
        <v>1510460.0</v>
      </c>
      <c r="I1066" s="12">
        <v>433422.0</v>
      </c>
    </row>
    <row r="1067" ht="15.75" customHeight="1">
      <c r="A1067" s="12">
        <v>2006.0</v>
      </c>
      <c r="B1067" s="12" t="s">
        <v>69</v>
      </c>
      <c r="C1067" s="12" t="str">
        <f t="shared" si="1"/>
        <v>2006Dec</v>
      </c>
      <c r="D1067" s="12">
        <v>81.0</v>
      </c>
      <c r="E1067" s="12" t="s">
        <v>134</v>
      </c>
      <c r="F1067" s="12">
        <v>202503.0</v>
      </c>
      <c r="G1067" s="12">
        <v>200860.0</v>
      </c>
      <c r="H1067" s="12">
        <v>403363.0</v>
      </c>
      <c r="I1067" s="12">
        <v>122219.0</v>
      </c>
    </row>
    <row r="1068" ht="15.75" customHeight="1">
      <c r="A1068" s="12">
        <v>2006.0</v>
      </c>
      <c r="B1068" s="12" t="s">
        <v>69</v>
      </c>
      <c r="C1068" s="12" t="str">
        <f t="shared" si="1"/>
        <v>2006Dec</v>
      </c>
      <c r="D1068" s="12">
        <v>82.0</v>
      </c>
      <c r="E1068" s="12" t="s">
        <v>135</v>
      </c>
      <c r="F1068" s="12">
        <v>123128.0</v>
      </c>
      <c r="G1068" s="12">
        <v>122266.0</v>
      </c>
      <c r="H1068" s="12">
        <v>245394.0</v>
      </c>
      <c r="I1068" s="12">
        <v>83927.0</v>
      </c>
    </row>
    <row r="1069" ht="15.75" customHeight="1">
      <c r="A1069" s="12">
        <v>2006.0</v>
      </c>
      <c r="B1069" s="12" t="s">
        <v>69</v>
      </c>
      <c r="C1069" s="12" t="str">
        <f t="shared" si="1"/>
        <v>2006Dec</v>
      </c>
      <c r="D1069" s="12">
        <v>83.0</v>
      </c>
      <c r="E1069" s="12" t="s">
        <v>136</v>
      </c>
      <c r="F1069" s="12">
        <v>144391.0</v>
      </c>
      <c r="G1069" s="12">
        <v>156346.0</v>
      </c>
      <c r="H1069" s="12">
        <v>300737.0</v>
      </c>
      <c r="I1069" s="12">
        <v>136445.0</v>
      </c>
    </row>
    <row r="1070" ht="15.75" customHeight="1">
      <c r="A1070" s="12">
        <v>2006.0</v>
      </c>
      <c r="B1070" s="12" t="s">
        <v>69</v>
      </c>
      <c r="C1070" s="12" t="str">
        <f t="shared" si="1"/>
        <v>2006Dec</v>
      </c>
      <c r="D1070" s="12">
        <v>84.0</v>
      </c>
      <c r="E1070" s="12" t="s">
        <v>137</v>
      </c>
      <c r="F1070" s="12">
        <v>476436.0</v>
      </c>
      <c r="G1070" s="12">
        <v>484262.0</v>
      </c>
      <c r="H1070" s="12">
        <v>960698.0</v>
      </c>
      <c r="I1070" s="12">
        <v>341393.0</v>
      </c>
    </row>
    <row r="1071" ht="15.75" customHeight="1">
      <c r="A1071" s="12">
        <v>2006.0</v>
      </c>
      <c r="B1071" s="12" t="s">
        <v>69</v>
      </c>
      <c r="C1071" s="12" t="str">
        <f t="shared" si="1"/>
        <v>2006Dec</v>
      </c>
      <c r="D1071" s="12">
        <v>85.0</v>
      </c>
      <c r="E1071" s="12" t="s">
        <v>138</v>
      </c>
      <c r="F1071" s="12">
        <v>94139.0</v>
      </c>
      <c r="G1071" s="12">
        <v>85711.0</v>
      </c>
      <c r="H1071" s="12">
        <v>179850.0</v>
      </c>
      <c r="I1071" s="12">
        <v>63681.0</v>
      </c>
    </row>
    <row r="1072" ht="15.75" customHeight="1">
      <c r="A1072" s="12">
        <v>2006.0</v>
      </c>
      <c r="B1072" s="12" t="s">
        <v>69</v>
      </c>
      <c r="C1072" s="12" t="str">
        <f t="shared" si="1"/>
        <v>2006Dec</v>
      </c>
      <c r="D1072" s="12">
        <v>86.0</v>
      </c>
      <c r="E1072" s="12" t="s">
        <v>139</v>
      </c>
      <c r="F1072" s="12">
        <v>239150.0</v>
      </c>
      <c r="G1072" s="12">
        <v>239814.0</v>
      </c>
      <c r="H1072" s="12">
        <v>478964.0</v>
      </c>
      <c r="I1072" s="12">
        <v>174207.0</v>
      </c>
    </row>
    <row r="1073" ht="15.75" customHeight="1">
      <c r="A1073" s="12">
        <v>2006.0</v>
      </c>
      <c r="B1073" s="12" t="s">
        <v>69</v>
      </c>
      <c r="C1073" s="12" t="str">
        <f t="shared" si="1"/>
        <v>2006Dec</v>
      </c>
      <c r="D1073" s="12">
        <v>90.0</v>
      </c>
      <c r="E1073" s="12" t="s">
        <v>140</v>
      </c>
      <c r="F1073" s="12">
        <v>644473.0</v>
      </c>
      <c r="G1073" s="12">
        <v>673027.0</v>
      </c>
      <c r="H1073" s="12">
        <v>1317500.0</v>
      </c>
      <c r="I1073" s="12">
        <v>386587.0</v>
      </c>
    </row>
    <row r="1074" ht="15.75" customHeight="1">
      <c r="A1074" s="12">
        <v>2006.0</v>
      </c>
      <c r="B1074" s="12" t="s">
        <v>69</v>
      </c>
      <c r="C1074" s="12" t="str">
        <f t="shared" si="1"/>
        <v>2006Dec</v>
      </c>
      <c r="D1074" s="12">
        <v>91.0</v>
      </c>
      <c r="E1074" s="12" t="s">
        <v>141</v>
      </c>
      <c r="F1074" s="12">
        <v>140337.0</v>
      </c>
      <c r="G1074" s="12">
        <v>141208.0</v>
      </c>
      <c r="H1074" s="12">
        <v>281545.0</v>
      </c>
      <c r="I1074" s="12">
        <v>75006.0</v>
      </c>
    </row>
    <row r="1075" ht="15.75" customHeight="1">
      <c r="A1075" s="12">
        <v>2006.0</v>
      </c>
      <c r="B1075" s="12" t="s">
        <v>69</v>
      </c>
      <c r="C1075" s="12" t="str">
        <f t="shared" si="1"/>
        <v>2006Dec</v>
      </c>
      <c r="D1075" s="12">
        <v>92.0</v>
      </c>
      <c r="E1075" s="12" t="s">
        <v>142</v>
      </c>
      <c r="F1075" s="12">
        <v>298731.0</v>
      </c>
      <c r="G1075" s="12">
        <v>308719.0</v>
      </c>
      <c r="H1075" s="12">
        <v>607450.0</v>
      </c>
      <c r="I1075" s="12">
        <v>175972.0</v>
      </c>
    </row>
    <row r="1076" ht="15.75" customHeight="1">
      <c r="A1076" s="12">
        <v>2006.0</v>
      </c>
      <c r="B1076" s="12" t="s">
        <v>69</v>
      </c>
      <c r="C1076" s="12" t="str">
        <f t="shared" si="1"/>
        <v>2006Dec</v>
      </c>
      <c r="D1076" s="12">
        <v>93.0</v>
      </c>
      <c r="E1076" s="12" t="s">
        <v>143</v>
      </c>
      <c r="F1076" s="12">
        <v>247126.0</v>
      </c>
      <c r="G1076" s="12">
        <v>256195.0</v>
      </c>
      <c r="H1076" s="12">
        <v>503321.0</v>
      </c>
      <c r="I1076" s="12">
        <v>147294.0</v>
      </c>
    </row>
    <row r="1077" ht="15.75" customHeight="1">
      <c r="A1077" s="12">
        <v>2006.0</v>
      </c>
      <c r="B1077" s="12" t="s">
        <v>69</v>
      </c>
      <c r="C1077" s="12" t="str">
        <f t="shared" si="1"/>
        <v>2006Dec</v>
      </c>
      <c r="D1077" s="12">
        <v>94.0</v>
      </c>
      <c r="E1077" s="12" t="s">
        <v>144</v>
      </c>
      <c r="F1077" s="12">
        <v>313492.0</v>
      </c>
      <c r="G1077" s="12">
        <v>322238.0</v>
      </c>
      <c r="H1077" s="12">
        <v>635730.0</v>
      </c>
      <c r="I1077" s="12">
        <v>144129.0</v>
      </c>
    </row>
    <row r="1078" ht="15.75" customHeight="1">
      <c r="A1078" s="12">
        <v>2006.0</v>
      </c>
      <c r="B1078" s="12" t="s">
        <v>69</v>
      </c>
      <c r="C1078" s="12" t="str">
        <f t="shared" si="1"/>
        <v>2006Dec</v>
      </c>
      <c r="D1078" s="12">
        <v>95.0</v>
      </c>
      <c r="E1078" s="12" t="s">
        <v>145</v>
      </c>
      <c r="F1078" s="12">
        <v>232827.0</v>
      </c>
      <c r="G1078" s="12">
        <v>235425.0</v>
      </c>
      <c r="H1078" s="12">
        <v>468252.0</v>
      </c>
      <c r="I1078" s="12">
        <v>124794.0</v>
      </c>
    </row>
    <row r="1079" ht="15.75" customHeight="1">
      <c r="A1079" s="12">
        <v>2006.0</v>
      </c>
      <c r="B1079" s="12" t="s">
        <v>69</v>
      </c>
      <c r="C1079" s="12" t="str">
        <f t="shared" si="1"/>
        <v>2006Dec</v>
      </c>
      <c r="D1079" s="12">
        <v>96.0</v>
      </c>
      <c r="E1079" s="12" t="s">
        <v>146</v>
      </c>
      <c r="F1079" s="12">
        <v>349935.0</v>
      </c>
      <c r="G1079" s="12">
        <v>357236.0</v>
      </c>
      <c r="H1079" s="12">
        <v>707171.0</v>
      </c>
      <c r="I1079" s="12">
        <v>162929.0</v>
      </c>
    </row>
    <row r="1080" ht="15.75" customHeight="1">
      <c r="A1080" s="12">
        <v>2007.0</v>
      </c>
      <c r="B1080" s="12" t="s">
        <v>69</v>
      </c>
      <c r="C1080" s="12" t="str">
        <f t="shared" si="1"/>
        <v>2007Dec</v>
      </c>
      <c r="D1080" s="12">
        <v>0.0</v>
      </c>
      <c r="E1080" s="12" t="s">
        <v>70</v>
      </c>
      <c r="F1080" s="12">
        <v>3.1095942E7</v>
      </c>
      <c r="G1080" s="12">
        <v>3.1942305E7</v>
      </c>
      <c r="H1080" s="12">
        <v>6.3038247E7</v>
      </c>
      <c r="I1080" s="12">
        <v>2.0089221E7</v>
      </c>
    </row>
    <row r="1081" ht="15.75" customHeight="1">
      <c r="A1081" s="12">
        <v>2007.0</v>
      </c>
      <c r="B1081" s="12" t="s">
        <v>69</v>
      </c>
      <c r="C1081" s="12" t="str">
        <f t="shared" si="1"/>
        <v>2007Dec</v>
      </c>
      <c r="D1081" s="12">
        <v>10.0</v>
      </c>
      <c r="E1081" s="12" t="s">
        <v>71</v>
      </c>
      <c r="F1081" s="12">
        <v>2727574.0</v>
      </c>
      <c r="G1081" s="12">
        <v>2988674.0</v>
      </c>
      <c r="H1081" s="12">
        <v>5716248.0</v>
      </c>
      <c r="I1081" s="12">
        <v>2207453.0</v>
      </c>
    </row>
    <row r="1082" ht="15.75" customHeight="1">
      <c r="A1082" s="12">
        <v>2007.0</v>
      </c>
      <c r="B1082" s="12" t="s">
        <v>69</v>
      </c>
      <c r="C1082" s="12" t="str">
        <f t="shared" si="1"/>
        <v>2007Dec</v>
      </c>
      <c r="D1082" s="12">
        <v>11.0</v>
      </c>
      <c r="E1082" s="12" t="s">
        <v>72</v>
      </c>
      <c r="F1082" s="12">
        <v>547341.0</v>
      </c>
      <c r="G1082" s="12">
        <v>579599.0</v>
      </c>
      <c r="H1082" s="12">
        <v>1126940.0</v>
      </c>
      <c r="I1082" s="12">
        <v>458981.0</v>
      </c>
    </row>
    <row r="1083" ht="15.75" customHeight="1">
      <c r="A1083" s="12">
        <v>2007.0</v>
      </c>
      <c r="B1083" s="12" t="s">
        <v>69</v>
      </c>
      <c r="C1083" s="12" t="str">
        <f t="shared" si="1"/>
        <v>2007Dec</v>
      </c>
      <c r="D1083" s="12">
        <v>12.0</v>
      </c>
      <c r="E1083" s="12" t="s">
        <v>73</v>
      </c>
      <c r="F1083" s="12">
        <v>484838.0</v>
      </c>
      <c r="G1083" s="12">
        <v>539353.0</v>
      </c>
      <c r="H1083" s="12">
        <v>1024191.0</v>
      </c>
      <c r="I1083" s="12">
        <v>468769.0</v>
      </c>
    </row>
    <row r="1084" ht="15.75" customHeight="1">
      <c r="A1084" s="12">
        <v>2007.0</v>
      </c>
      <c r="B1084" s="12" t="s">
        <v>69</v>
      </c>
      <c r="C1084" s="12" t="str">
        <f t="shared" si="1"/>
        <v>2007Dec</v>
      </c>
      <c r="D1084" s="12">
        <v>13.0</v>
      </c>
      <c r="E1084" s="12" t="s">
        <v>74</v>
      </c>
      <c r="F1084" s="12">
        <v>428791.0</v>
      </c>
      <c r="G1084" s="12">
        <v>468052.0</v>
      </c>
      <c r="H1084" s="12">
        <v>896843.0</v>
      </c>
      <c r="I1084" s="12">
        <v>411022.0</v>
      </c>
    </row>
    <row r="1085" ht="15.75" customHeight="1">
      <c r="A1085" s="12">
        <v>2007.0</v>
      </c>
      <c r="B1085" s="12" t="s">
        <v>69</v>
      </c>
      <c r="C1085" s="12" t="str">
        <f t="shared" si="1"/>
        <v>2007Dec</v>
      </c>
      <c r="D1085" s="12">
        <v>14.0</v>
      </c>
      <c r="E1085" s="12" t="s">
        <v>75</v>
      </c>
      <c r="F1085" s="12">
        <v>367673.0</v>
      </c>
      <c r="G1085" s="12">
        <v>393039.0</v>
      </c>
      <c r="H1085" s="12">
        <v>760712.0</v>
      </c>
      <c r="I1085" s="12">
        <v>243013.0</v>
      </c>
    </row>
    <row r="1086" ht="15.75" customHeight="1">
      <c r="A1086" s="12">
        <v>2007.0</v>
      </c>
      <c r="B1086" s="12" t="s">
        <v>69</v>
      </c>
      <c r="C1086" s="12" t="str">
        <f t="shared" si="1"/>
        <v>2007Dec</v>
      </c>
      <c r="D1086" s="12">
        <v>15.0</v>
      </c>
      <c r="E1086" s="12" t="s">
        <v>76</v>
      </c>
      <c r="F1086" s="12">
        <v>136962.0</v>
      </c>
      <c r="G1086" s="12">
        <v>147444.0</v>
      </c>
      <c r="H1086" s="12">
        <v>284406.0</v>
      </c>
      <c r="I1086" s="12">
        <v>82967.0</v>
      </c>
    </row>
    <row r="1087" ht="15.75" customHeight="1">
      <c r="A1087" s="12">
        <v>2007.0</v>
      </c>
      <c r="B1087" s="12" t="s">
        <v>69</v>
      </c>
      <c r="C1087" s="12" t="str">
        <f t="shared" si="1"/>
        <v>2007Dec</v>
      </c>
      <c r="D1087" s="12">
        <v>16.0</v>
      </c>
      <c r="E1087" s="12" t="s">
        <v>77</v>
      </c>
      <c r="F1087" s="12">
        <v>375677.0</v>
      </c>
      <c r="G1087" s="12">
        <v>374144.0</v>
      </c>
      <c r="H1087" s="12">
        <v>749821.0</v>
      </c>
      <c r="I1087" s="12">
        <v>242574.0</v>
      </c>
    </row>
    <row r="1088" ht="15.75" customHeight="1">
      <c r="A1088" s="12">
        <v>2007.0</v>
      </c>
      <c r="B1088" s="12" t="s">
        <v>69</v>
      </c>
      <c r="C1088" s="12" t="str">
        <f t="shared" si="1"/>
        <v>2007Dec</v>
      </c>
      <c r="D1088" s="12">
        <v>17.0</v>
      </c>
      <c r="E1088" s="12" t="s">
        <v>78</v>
      </c>
      <c r="F1088" s="12">
        <v>103166.0</v>
      </c>
      <c r="G1088" s="12">
        <v>112487.0</v>
      </c>
      <c r="H1088" s="12">
        <v>215653.0</v>
      </c>
      <c r="I1088" s="12">
        <v>65779.0</v>
      </c>
    </row>
    <row r="1089" ht="15.75" customHeight="1">
      <c r="A1089" s="12">
        <v>2007.0</v>
      </c>
      <c r="B1089" s="12" t="s">
        <v>69</v>
      </c>
      <c r="C1089" s="12" t="str">
        <f t="shared" si="1"/>
        <v>2007Dec</v>
      </c>
      <c r="D1089" s="12">
        <v>18.0</v>
      </c>
      <c r="E1089" s="12" t="s">
        <v>79</v>
      </c>
      <c r="F1089" s="12">
        <v>162947.0</v>
      </c>
      <c r="G1089" s="12">
        <v>174200.0</v>
      </c>
      <c r="H1089" s="12">
        <v>337147.0</v>
      </c>
      <c r="I1089" s="12">
        <v>105252.0</v>
      </c>
    </row>
    <row r="1090" ht="15.75" customHeight="1">
      <c r="A1090" s="12">
        <v>2007.0</v>
      </c>
      <c r="B1090" s="12" t="s">
        <v>69</v>
      </c>
      <c r="C1090" s="12" t="str">
        <f t="shared" si="1"/>
        <v>2007Dec</v>
      </c>
      <c r="D1090" s="12">
        <v>19.0</v>
      </c>
      <c r="E1090" s="12" t="s">
        <v>80</v>
      </c>
      <c r="F1090" s="12">
        <v>305056.0</v>
      </c>
      <c r="G1090" s="12">
        <v>310700.0</v>
      </c>
      <c r="H1090" s="12">
        <v>615756.0</v>
      </c>
      <c r="I1090" s="12">
        <v>207973.0</v>
      </c>
    </row>
    <row r="1091" ht="15.75" customHeight="1">
      <c r="A1091" s="12">
        <v>2007.0</v>
      </c>
      <c r="B1091" s="12" t="s">
        <v>69</v>
      </c>
      <c r="C1091" s="12" t="str">
        <f t="shared" si="1"/>
        <v>2007Dec</v>
      </c>
      <c r="D1091" s="12">
        <v>20.0</v>
      </c>
      <c r="E1091" s="12" t="s">
        <v>81</v>
      </c>
      <c r="F1091" s="12">
        <v>607029.0</v>
      </c>
      <c r="G1091" s="12">
        <v>626417.0</v>
      </c>
      <c r="H1091" s="12">
        <v>1233446.0</v>
      </c>
      <c r="I1091" s="12">
        <v>618764.0</v>
      </c>
    </row>
    <row r="1092" ht="15.75" customHeight="1">
      <c r="A1092" s="12">
        <v>2007.0</v>
      </c>
      <c r="B1092" s="12" t="s">
        <v>69</v>
      </c>
      <c r="C1092" s="12" t="str">
        <f t="shared" si="1"/>
        <v>2007Dec</v>
      </c>
      <c r="D1092" s="12">
        <v>21.0</v>
      </c>
      <c r="E1092" s="12" t="s">
        <v>82</v>
      </c>
      <c r="F1092" s="12">
        <v>288098.0</v>
      </c>
      <c r="G1092" s="12">
        <v>295372.0</v>
      </c>
      <c r="H1092" s="12">
        <v>583470.0</v>
      </c>
      <c r="I1092" s="12">
        <v>281344.0</v>
      </c>
    </row>
    <row r="1093" ht="15.75" customHeight="1">
      <c r="A1093" s="12">
        <v>2007.0</v>
      </c>
      <c r="B1093" s="12" t="s">
        <v>69</v>
      </c>
      <c r="C1093" s="12" t="str">
        <f t="shared" si="1"/>
        <v>2007Dec</v>
      </c>
      <c r="D1093" s="12">
        <v>22.0</v>
      </c>
      <c r="E1093" s="12" t="s">
        <v>83</v>
      </c>
      <c r="F1093" s="12">
        <v>248842.0</v>
      </c>
      <c r="G1093" s="12">
        <v>255161.0</v>
      </c>
      <c r="H1093" s="12">
        <v>504003.0</v>
      </c>
      <c r="I1093" s="12">
        <v>183736.0</v>
      </c>
    </row>
    <row r="1094" ht="15.75" customHeight="1">
      <c r="A1094" s="12">
        <v>2007.0</v>
      </c>
      <c r="B1094" s="12" t="s">
        <v>69</v>
      </c>
      <c r="C1094" s="12" t="str">
        <f t="shared" si="1"/>
        <v>2007Dec</v>
      </c>
      <c r="D1094" s="12">
        <v>23.0</v>
      </c>
      <c r="E1094" s="12" t="s">
        <v>84</v>
      </c>
      <c r="F1094" s="12">
        <v>110876.0</v>
      </c>
      <c r="G1094" s="12">
        <v>109667.0</v>
      </c>
      <c r="H1094" s="12">
        <v>220543.0</v>
      </c>
      <c r="I1094" s="12">
        <v>84942.0</v>
      </c>
    </row>
    <row r="1095" ht="15.75" customHeight="1">
      <c r="A1095" s="12">
        <v>2007.0</v>
      </c>
      <c r="B1095" s="12" t="s">
        <v>69</v>
      </c>
      <c r="C1095" s="12" t="str">
        <f t="shared" si="1"/>
        <v>2007Dec</v>
      </c>
      <c r="D1095" s="12">
        <v>24.0</v>
      </c>
      <c r="E1095" s="12" t="s">
        <v>85</v>
      </c>
      <c r="F1095" s="12">
        <v>323500.0</v>
      </c>
      <c r="G1095" s="12">
        <v>335466.0</v>
      </c>
      <c r="H1095" s="12">
        <v>658966.0</v>
      </c>
      <c r="I1095" s="12">
        <v>216302.0</v>
      </c>
    </row>
    <row r="1096" ht="15.75" customHeight="1">
      <c r="A1096" s="12">
        <v>2007.0</v>
      </c>
      <c r="B1096" s="12" t="s">
        <v>69</v>
      </c>
      <c r="C1096" s="12" t="str">
        <f t="shared" si="1"/>
        <v>2007Dec</v>
      </c>
      <c r="D1096" s="12">
        <v>25.0</v>
      </c>
      <c r="E1096" s="12" t="s">
        <v>86</v>
      </c>
      <c r="F1096" s="12">
        <v>225786.0</v>
      </c>
      <c r="G1096" s="12">
        <v>229202.0</v>
      </c>
      <c r="H1096" s="12">
        <v>454988.0</v>
      </c>
      <c r="I1096" s="12">
        <v>154930.0</v>
      </c>
    </row>
    <row r="1097" ht="15.75" customHeight="1">
      <c r="A1097" s="12">
        <v>2007.0</v>
      </c>
      <c r="B1097" s="12" t="s">
        <v>69</v>
      </c>
      <c r="C1097" s="12" t="str">
        <f t="shared" si="1"/>
        <v>2007Dec</v>
      </c>
      <c r="D1097" s="12">
        <v>26.0</v>
      </c>
      <c r="E1097" s="12" t="s">
        <v>87</v>
      </c>
      <c r="F1097" s="12">
        <v>122765.0</v>
      </c>
      <c r="G1097" s="12">
        <v>125731.0</v>
      </c>
      <c r="H1097" s="12">
        <v>248496.0</v>
      </c>
      <c r="I1097" s="12">
        <v>77343.0</v>
      </c>
    </row>
    <row r="1098" ht="15.75" customHeight="1">
      <c r="A1098" s="12">
        <v>2007.0</v>
      </c>
      <c r="B1098" s="12" t="s">
        <v>69</v>
      </c>
      <c r="C1098" s="12" t="str">
        <f t="shared" si="1"/>
        <v>2007Dec</v>
      </c>
      <c r="D1098" s="12">
        <v>27.0</v>
      </c>
      <c r="E1098" s="12" t="s">
        <v>88</v>
      </c>
      <c r="F1098" s="12">
        <v>271670.0</v>
      </c>
      <c r="G1098" s="12">
        <v>267467.0</v>
      </c>
      <c r="H1098" s="12">
        <v>539137.0</v>
      </c>
      <c r="I1098" s="12">
        <v>164816.0</v>
      </c>
    </row>
    <row r="1099" ht="15.75" customHeight="1">
      <c r="A1099" s="12">
        <v>2007.0</v>
      </c>
      <c r="B1099" s="12" t="s">
        <v>69</v>
      </c>
      <c r="C1099" s="12" t="str">
        <f t="shared" si="1"/>
        <v>2007Dec</v>
      </c>
      <c r="D1099" s="12">
        <v>30.0</v>
      </c>
      <c r="E1099" s="12" t="s">
        <v>89</v>
      </c>
      <c r="F1099" s="12">
        <v>1264118.0</v>
      </c>
      <c r="G1099" s="12">
        <v>1288776.0</v>
      </c>
      <c r="H1099" s="12">
        <v>2552894.0</v>
      </c>
      <c r="I1099" s="12">
        <v>745209.0</v>
      </c>
    </row>
    <row r="1100" ht="15.75" customHeight="1">
      <c r="A1100" s="12">
        <v>2007.0</v>
      </c>
      <c r="B1100" s="12" t="s">
        <v>69</v>
      </c>
      <c r="C1100" s="12" t="str">
        <f t="shared" si="1"/>
        <v>2007Dec</v>
      </c>
      <c r="D1100" s="12">
        <v>31.0</v>
      </c>
      <c r="E1100" s="12" t="s">
        <v>90</v>
      </c>
      <c r="F1100" s="12">
        <v>766889.0</v>
      </c>
      <c r="G1100" s="12">
        <v>769181.0</v>
      </c>
      <c r="H1100" s="12">
        <v>1536070.0</v>
      </c>
      <c r="I1100" s="12">
        <v>372978.0</v>
      </c>
    </row>
    <row r="1101" ht="15.75" customHeight="1">
      <c r="A1101" s="12">
        <v>2007.0</v>
      </c>
      <c r="B1101" s="12" t="s">
        <v>69</v>
      </c>
      <c r="C1101" s="12" t="str">
        <f t="shared" si="1"/>
        <v>2007Dec</v>
      </c>
      <c r="D1101" s="12">
        <v>32.0</v>
      </c>
      <c r="E1101" s="12" t="s">
        <v>91</v>
      </c>
      <c r="F1101" s="12">
        <v>686246.0</v>
      </c>
      <c r="G1101" s="12">
        <v>686426.0</v>
      </c>
      <c r="H1101" s="12">
        <v>1372672.0</v>
      </c>
      <c r="I1101" s="12">
        <v>323615.0</v>
      </c>
    </row>
    <row r="1102" ht="15.75" customHeight="1">
      <c r="A1102" s="12">
        <v>2007.0</v>
      </c>
      <c r="B1102" s="12" t="s">
        <v>69</v>
      </c>
      <c r="C1102" s="12" t="str">
        <f t="shared" si="1"/>
        <v>2007Dec</v>
      </c>
      <c r="D1102" s="12">
        <v>33.0</v>
      </c>
      <c r="E1102" s="12" t="s">
        <v>92</v>
      </c>
      <c r="F1102" s="12">
        <v>721032.0</v>
      </c>
      <c r="G1102" s="12">
        <v>721979.0</v>
      </c>
      <c r="H1102" s="12">
        <v>1443011.0</v>
      </c>
      <c r="I1102" s="12">
        <v>328031.0</v>
      </c>
    </row>
    <row r="1103" ht="15.75" customHeight="1">
      <c r="A1103" s="12">
        <v>2007.0</v>
      </c>
      <c r="B1103" s="12" t="s">
        <v>69</v>
      </c>
      <c r="C1103" s="12" t="str">
        <f t="shared" si="1"/>
        <v>2007Dec</v>
      </c>
      <c r="D1103" s="12">
        <v>34.0</v>
      </c>
      <c r="E1103" s="12" t="s">
        <v>93</v>
      </c>
      <c r="F1103" s="12">
        <v>895369.0</v>
      </c>
      <c r="G1103" s="12">
        <v>890340.0</v>
      </c>
      <c r="H1103" s="12">
        <v>1785709.0</v>
      </c>
      <c r="I1103" s="12">
        <v>455860.0</v>
      </c>
    </row>
    <row r="1104" ht="15.75" customHeight="1">
      <c r="A1104" s="12">
        <v>2007.0</v>
      </c>
      <c r="B1104" s="12" t="s">
        <v>69</v>
      </c>
      <c r="C1104" s="12" t="str">
        <f t="shared" si="1"/>
        <v>2007Dec</v>
      </c>
      <c r="D1104" s="12">
        <v>35.0</v>
      </c>
      <c r="E1104" s="12" t="s">
        <v>94</v>
      </c>
      <c r="F1104" s="12">
        <v>270840.0</v>
      </c>
      <c r="G1104" s="12">
        <v>268702.0</v>
      </c>
      <c r="H1104" s="12">
        <v>539542.0</v>
      </c>
      <c r="I1104" s="12">
        <v>139383.0</v>
      </c>
    </row>
    <row r="1105" ht="15.75" customHeight="1">
      <c r="A1105" s="12">
        <v>2007.0</v>
      </c>
      <c r="B1105" s="12" t="s">
        <v>69</v>
      </c>
      <c r="C1105" s="12" t="str">
        <f t="shared" si="1"/>
        <v>2007Dec</v>
      </c>
      <c r="D1105" s="12">
        <v>36.0</v>
      </c>
      <c r="E1105" s="12" t="s">
        <v>95</v>
      </c>
      <c r="F1105" s="12">
        <v>557725.0</v>
      </c>
      <c r="G1105" s="12">
        <v>561872.0</v>
      </c>
      <c r="H1105" s="12">
        <v>1119597.0</v>
      </c>
      <c r="I1105" s="12">
        <v>320439.0</v>
      </c>
    </row>
    <row r="1106" ht="15.75" customHeight="1">
      <c r="A1106" s="12">
        <v>2007.0</v>
      </c>
      <c r="B1106" s="12" t="s">
        <v>69</v>
      </c>
      <c r="C1106" s="12" t="str">
        <f t="shared" si="1"/>
        <v>2007Dec</v>
      </c>
      <c r="D1106" s="12">
        <v>37.0</v>
      </c>
      <c r="E1106" s="12" t="s">
        <v>96</v>
      </c>
      <c r="F1106" s="12">
        <v>184913.0</v>
      </c>
      <c r="G1106" s="12">
        <v>184002.0</v>
      </c>
      <c r="H1106" s="12">
        <v>368915.0</v>
      </c>
      <c r="I1106" s="12">
        <v>92234.0</v>
      </c>
    </row>
    <row r="1107" ht="15.75" customHeight="1">
      <c r="A1107" s="12">
        <v>2007.0</v>
      </c>
      <c r="B1107" s="12" t="s">
        <v>69</v>
      </c>
      <c r="C1107" s="12" t="str">
        <f t="shared" si="1"/>
        <v>2007Dec</v>
      </c>
      <c r="D1107" s="12">
        <v>39.0</v>
      </c>
      <c r="E1107" s="12" t="s">
        <v>97</v>
      </c>
      <c r="F1107" s="12">
        <v>250386.0</v>
      </c>
      <c r="G1107" s="12">
        <v>247217.0</v>
      </c>
      <c r="H1107" s="12">
        <v>497603.0</v>
      </c>
      <c r="I1107" s="12">
        <v>122921.0</v>
      </c>
    </row>
    <row r="1108" ht="15.75" customHeight="1">
      <c r="A1108" s="12">
        <v>2007.0</v>
      </c>
      <c r="B1108" s="12" t="s">
        <v>69</v>
      </c>
      <c r="C1108" s="12" t="str">
        <f t="shared" si="1"/>
        <v>2007Dec</v>
      </c>
      <c r="D1108" s="12">
        <v>40.0</v>
      </c>
      <c r="E1108" s="12" t="s">
        <v>98</v>
      </c>
      <c r="F1108" s="12">
        <v>869386.0</v>
      </c>
      <c r="G1108" s="12">
        <v>883028.0</v>
      </c>
      <c r="H1108" s="12">
        <v>1752414.0</v>
      </c>
      <c r="I1108" s="12">
        <v>489636.0</v>
      </c>
    </row>
    <row r="1109" ht="15.75" customHeight="1">
      <c r="A1109" s="12">
        <v>2007.0</v>
      </c>
      <c r="B1109" s="12" t="s">
        <v>69</v>
      </c>
      <c r="C1109" s="12" t="str">
        <f t="shared" si="1"/>
        <v>2007Dec</v>
      </c>
      <c r="D1109" s="12">
        <v>41.0</v>
      </c>
      <c r="E1109" s="12" t="s">
        <v>99</v>
      </c>
      <c r="F1109" s="12">
        <v>765723.0</v>
      </c>
      <c r="G1109" s="12">
        <v>764963.0</v>
      </c>
      <c r="H1109" s="12">
        <v>1530686.0</v>
      </c>
      <c r="I1109" s="12">
        <v>406922.0</v>
      </c>
    </row>
    <row r="1110" ht="15.75" customHeight="1">
      <c r="A1110" s="12">
        <v>2007.0</v>
      </c>
      <c r="B1110" s="12" t="s">
        <v>69</v>
      </c>
      <c r="C1110" s="12" t="str">
        <f t="shared" si="1"/>
        <v>2007Dec</v>
      </c>
      <c r="D1110" s="12">
        <v>42.0</v>
      </c>
      <c r="E1110" s="12" t="s">
        <v>100</v>
      </c>
      <c r="F1110" s="12">
        <v>311517.0</v>
      </c>
      <c r="G1110" s="12">
        <v>304021.0</v>
      </c>
      <c r="H1110" s="12">
        <v>615538.0</v>
      </c>
      <c r="I1110" s="12">
        <v>176707.0</v>
      </c>
    </row>
    <row r="1111" ht="15.75" customHeight="1">
      <c r="A1111" s="12">
        <v>2007.0</v>
      </c>
      <c r="B1111" s="12" t="s">
        <v>69</v>
      </c>
      <c r="C1111" s="12" t="str">
        <f t="shared" si="1"/>
        <v>2007Dec</v>
      </c>
      <c r="D1111" s="12">
        <v>43.0</v>
      </c>
      <c r="E1111" s="12" t="s">
        <v>101</v>
      </c>
      <c r="F1111" s="12">
        <v>453868.0</v>
      </c>
      <c r="G1111" s="12">
        <v>448750.0</v>
      </c>
      <c r="H1111" s="12">
        <v>902618.0</v>
      </c>
      <c r="I1111" s="12">
        <v>239597.0</v>
      </c>
    </row>
    <row r="1112" ht="15.75" customHeight="1">
      <c r="A1112" s="12">
        <v>2007.0</v>
      </c>
      <c r="B1112" s="12" t="s">
        <v>69</v>
      </c>
      <c r="C1112" s="12" t="str">
        <f t="shared" si="1"/>
        <v>2007Dec</v>
      </c>
      <c r="D1112" s="12">
        <v>44.0</v>
      </c>
      <c r="E1112" s="12" t="s">
        <v>102</v>
      </c>
      <c r="F1112" s="12">
        <v>463945.0</v>
      </c>
      <c r="G1112" s="12">
        <v>472060.0</v>
      </c>
      <c r="H1112" s="12">
        <v>936005.0</v>
      </c>
      <c r="I1112" s="12">
        <v>241216.0</v>
      </c>
    </row>
    <row r="1113" ht="15.75" customHeight="1">
      <c r="A1113" s="12">
        <v>2007.0</v>
      </c>
      <c r="B1113" s="12" t="s">
        <v>69</v>
      </c>
      <c r="C1113" s="12" t="str">
        <f t="shared" si="1"/>
        <v>2007Dec</v>
      </c>
      <c r="D1113" s="12">
        <v>45.0</v>
      </c>
      <c r="E1113" s="12" t="s">
        <v>103</v>
      </c>
      <c r="F1113" s="12">
        <v>653594.0</v>
      </c>
      <c r="G1113" s="12">
        <v>654995.0</v>
      </c>
      <c r="H1113" s="12">
        <v>1308589.0</v>
      </c>
      <c r="I1113" s="12">
        <v>323654.0</v>
      </c>
    </row>
    <row r="1114" ht="15.75" customHeight="1">
      <c r="A1114" s="12">
        <v>2007.0</v>
      </c>
      <c r="B1114" s="12" t="s">
        <v>69</v>
      </c>
      <c r="C1114" s="12" t="str">
        <f t="shared" si="1"/>
        <v>2007Dec</v>
      </c>
      <c r="D1114" s="12">
        <v>46.0</v>
      </c>
      <c r="E1114" s="12" t="s">
        <v>104</v>
      </c>
      <c r="F1114" s="12">
        <v>487574.0</v>
      </c>
      <c r="G1114" s="12">
        <v>489934.0</v>
      </c>
      <c r="H1114" s="12">
        <v>977508.0</v>
      </c>
      <c r="I1114" s="12">
        <v>246539.0</v>
      </c>
    </row>
    <row r="1115" ht="15.75" customHeight="1">
      <c r="A1115" s="12">
        <v>2007.0</v>
      </c>
      <c r="B1115" s="12" t="s">
        <v>69</v>
      </c>
      <c r="C1115" s="12" t="str">
        <f t="shared" si="1"/>
        <v>2007Dec</v>
      </c>
      <c r="D1115" s="12">
        <v>47.0</v>
      </c>
      <c r="E1115" s="12" t="s">
        <v>105</v>
      </c>
      <c r="F1115" s="12">
        <v>556088.0</v>
      </c>
      <c r="G1115" s="12">
        <v>556976.0</v>
      </c>
      <c r="H1115" s="12">
        <v>1113064.0</v>
      </c>
      <c r="I1115" s="12">
        <v>295774.0</v>
      </c>
    </row>
    <row r="1116" ht="15.75" customHeight="1">
      <c r="A1116" s="12">
        <v>2007.0</v>
      </c>
      <c r="B1116" s="12" t="s">
        <v>69</v>
      </c>
      <c r="C1116" s="12" t="str">
        <f t="shared" si="1"/>
        <v>2007Dec</v>
      </c>
      <c r="D1116" s="12">
        <v>48.0</v>
      </c>
      <c r="E1116" s="12" t="s">
        <v>106</v>
      </c>
      <c r="F1116" s="12">
        <v>347294.0</v>
      </c>
      <c r="G1116" s="12">
        <v>349811.0</v>
      </c>
      <c r="H1116" s="12">
        <v>697105.0</v>
      </c>
      <c r="I1116" s="12">
        <v>180251.0</v>
      </c>
    </row>
    <row r="1117" ht="15.75" customHeight="1">
      <c r="A1117" s="12">
        <v>2007.0</v>
      </c>
      <c r="B1117" s="12" t="s">
        <v>69</v>
      </c>
      <c r="C1117" s="12" t="str">
        <f t="shared" si="1"/>
        <v>2007Dec</v>
      </c>
      <c r="D1117" s="12">
        <v>49.0</v>
      </c>
      <c r="E1117" s="12" t="s">
        <v>107</v>
      </c>
      <c r="F1117" s="12">
        <v>168517.0</v>
      </c>
      <c r="G1117" s="12">
        <v>167590.0</v>
      </c>
      <c r="H1117" s="12">
        <v>336107.0</v>
      </c>
      <c r="I1117" s="12">
        <v>88180.0</v>
      </c>
    </row>
    <row r="1118" ht="15.75" customHeight="1">
      <c r="A1118" s="12">
        <v>2007.0</v>
      </c>
      <c r="B1118" s="12" t="s">
        <v>69</v>
      </c>
      <c r="C1118" s="12" t="str">
        <f t="shared" si="1"/>
        <v>2007Dec</v>
      </c>
      <c r="D1118" s="12">
        <v>50.0</v>
      </c>
      <c r="E1118" s="12" t="s">
        <v>108</v>
      </c>
      <c r="F1118" s="12">
        <v>817524.0</v>
      </c>
      <c r="G1118" s="12">
        <v>846875.0</v>
      </c>
      <c r="H1118" s="12">
        <v>1664399.0</v>
      </c>
      <c r="I1118" s="12">
        <v>619145.0</v>
      </c>
    </row>
    <row r="1119" ht="15.75" customHeight="1">
      <c r="A1119" s="12">
        <v>2007.0</v>
      </c>
      <c r="B1119" s="12" t="s">
        <v>69</v>
      </c>
      <c r="C1119" s="12" t="str">
        <f t="shared" si="1"/>
        <v>2007Dec</v>
      </c>
      <c r="D1119" s="12">
        <v>51.0</v>
      </c>
      <c r="E1119" s="12" t="s">
        <v>109</v>
      </c>
      <c r="F1119" s="12">
        <v>197719.0</v>
      </c>
      <c r="G1119" s="12">
        <v>207438.0</v>
      </c>
      <c r="H1119" s="12">
        <v>405157.0</v>
      </c>
      <c r="I1119" s="12">
        <v>152395.0</v>
      </c>
    </row>
    <row r="1120" ht="15.75" customHeight="1">
      <c r="A1120" s="12">
        <v>2007.0</v>
      </c>
      <c r="B1120" s="12" t="s">
        <v>69</v>
      </c>
      <c r="C1120" s="12" t="str">
        <f t="shared" si="1"/>
        <v>2007Dec</v>
      </c>
      <c r="D1120" s="12">
        <v>52.0</v>
      </c>
      <c r="E1120" s="12" t="s">
        <v>110</v>
      </c>
      <c r="F1120" s="12">
        <v>380361.0</v>
      </c>
      <c r="G1120" s="12">
        <v>390252.0</v>
      </c>
      <c r="H1120" s="12">
        <v>770613.0</v>
      </c>
      <c r="I1120" s="12">
        <v>257088.0</v>
      </c>
    </row>
    <row r="1121" ht="15.75" customHeight="1">
      <c r="A1121" s="12">
        <v>2007.0</v>
      </c>
      <c r="B1121" s="12" t="s">
        <v>69</v>
      </c>
      <c r="C1121" s="12" t="str">
        <f t="shared" si="1"/>
        <v>2007Dec</v>
      </c>
      <c r="D1121" s="12">
        <v>53.0</v>
      </c>
      <c r="E1121" s="12" t="s">
        <v>111</v>
      </c>
      <c r="F1121" s="12">
        <v>229639.0</v>
      </c>
      <c r="G1121" s="12">
        <v>235638.0</v>
      </c>
      <c r="H1121" s="12">
        <v>465277.0</v>
      </c>
      <c r="I1121" s="12">
        <v>146913.0</v>
      </c>
    </row>
    <row r="1122" ht="15.75" customHeight="1">
      <c r="A1122" s="12">
        <v>2007.0</v>
      </c>
      <c r="B1122" s="12" t="s">
        <v>69</v>
      </c>
      <c r="C1122" s="12" t="str">
        <f t="shared" si="1"/>
        <v>2007Dec</v>
      </c>
      <c r="D1122" s="12">
        <v>54.0</v>
      </c>
      <c r="E1122" s="12" t="s">
        <v>112</v>
      </c>
      <c r="F1122" s="12">
        <v>227772.0</v>
      </c>
      <c r="G1122" s="12">
        <v>238104.0</v>
      </c>
      <c r="H1122" s="12">
        <v>465876.0</v>
      </c>
      <c r="I1122" s="12">
        <v>155245.0</v>
      </c>
    </row>
    <row r="1123" ht="15.75" customHeight="1">
      <c r="A1123" s="12">
        <v>2007.0</v>
      </c>
      <c r="B1123" s="12" t="s">
        <v>69</v>
      </c>
      <c r="C1123" s="12" t="str">
        <f t="shared" si="1"/>
        <v>2007Dec</v>
      </c>
      <c r="D1123" s="12">
        <v>55.0</v>
      </c>
      <c r="E1123" s="12" t="s">
        <v>113</v>
      </c>
      <c r="F1123" s="12">
        <v>240800.0</v>
      </c>
      <c r="G1123" s="12">
        <v>236581.0</v>
      </c>
      <c r="H1123" s="12">
        <v>477381.0</v>
      </c>
      <c r="I1123" s="12">
        <v>142559.0</v>
      </c>
    </row>
    <row r="1124" ht="15.75" customHeight="1">
      <c r="A1124" s="12">
        <v>2007.0</v>
      </c>
      <c r="B1124" s="12" t="s">
        <v>69</v>
      </c>
      <c r="C1124" s="12" t="str">
        <f t="shared" si="1"/>
        <v>2007Dec</v>
      </c>
      <c r="D1124" s="12">
        <v>56.0</v>
      </c>
      <c r="E1124" s="12" t="s">
        <v>114</v>
      </c>
      <c r="F1124" s="12">
        <v>239393.0</v>
      </c>
      <c r="G1124" s="12">
        <v>247186.0</v>
      </c>
      <c r="H1124" s="12">
        <v>486579.0</v>
      </c>
      <c r="I1124" s="12">
        <v>165954.0</v>
      </c>
    </row>
    <row r="1125" ht="15.75" customHeight="1">
      <c r="A1125" s="12">
        <v>2007.0</v>
      </c>
      <c r="B1125" s="12" t="s">
        <v>69</v>
      </c>
      <c r="C1125" s="12" t="str">
        <f t="shared" si="1"/>
        <v>2007Dec</v>
      </c>
      <c r="D1125" s="12">
        <v>57.0</v>
      </c>
      <c r="E1125" s="12" t="s">
        <v>115</v>
      </c>
      <c r="F1125" s="12">
        <v>605963.0</v>
      </c>
      <c r="G1125" s="12">
        <v>619050.0</v>
      </c>
      <c r="H1125" s="12">
        <v>1225013.0</v>
      </c>
      <c r="I1125" s="12">
        <v>439072.0</v>
      </c>
    </row>
    <row r="1126" ht="15.75" customHeight="1">
      <c r="A1126" s="12">
        <v>2007.0</v>
      </c>
      <c r="B1126" s="12" t="s">
        <v>69</v>
      </c>
      <c r="C1126" s="12" t="str">
        <f t="shared" si="1"/>
        <v>2007Dec</v>
      </c>
      <c r="D1126" s="12">
        <v>58.0</v>
      </c>
      <c r="E1126" s="12" t="s">
        <v>116</v>
      </c>
      <c r="F1126" s="12">
        <v>131667.0</v>
      </c>
      <c r="G1126" s="12">
        <v>123137.0</v>
      </c>
      <c r="H1126" s="12">
        <v>254804.0</v>
      </c>
      <c r="I1126" s="12">
        <v>84195.0</v>
      </c>
    </row>
    <row r="1127" ht="15.75" customHeight="1">
      <c r="A1127" s="12">
        <v>2007.0</v>
      </c>
      <c r="B1127" s="12" t="s">
        <v>69</v>
      </c>
      <c r="C1127" s="12" t="str">
        <f t="shared" si="1"/>
        <v>2007Dec</v>
      </c>
      <c r="D1127" s="12">
        <v>60.0</v>
      </c>
      <c r="E1127" s="12" t="s">
        <v>117</v>
      </c>
      <c r="F1127" s="12">
        <v>526476.0</v>
      </c>
      <c r="G1127" s="12">
        <v>547207.0</v>
      </c>
      <c r="H1127" s="12">
        <v>1073683.0</v>
      </c>
      <c r="I1127" s="12">
        <v>344657.0</v>
      </c>
    </row>
    <row r="1128" ht="15.75" customHeight="1">
      <c r="A1128" s="12">
        <v>2007.0</v>
      </c>
      <c r="B1128" s="12" t="s">
        <v>69</v>
      </c>
      <c r="C1128" s="12" t="str">
        <f t="shared" si="1"/>
        <v>2007Dec</v>
      </c>
      <c r="D1128" s="12">
        <v>61.0</v>
      </c>
      <c r="E1128" s="12" t="s">
        <v>118</v>
      </c>
      <c r="F1128" s="12">
        <v>161146.0</v>
      </c>
      <c r="G1128" s="12">
        <v>165829.0</v>
      </c>
      <c r="H1128" s="12">
        <v>326975.0</v>
      </c>
      <c r="I1128" s="12">
        <v>100398.0</v>
      </c>
    </row>
    <row r="1129" ht="15.75" customHeight="1">
      <c r="A1129" s="12">
        <v>2007.0</v>
      </c>
      <c r="B1129" s="12" t="s">
        <v>69</v>
      </c>
      <c r="C1129" s="12" t="str">
        <f t="shared" si="1"/>
        <v>2007Dec</v>
      </c>
      <c r="D1129" s="12">
        <v>62.0</v>
      </c>
      <c r="E1129" s="12" t="s">
        <v>119</v>
      </c>
      <c r="F1129" s="12">
        <v>361523.0</v>
      </c>
      <c r="G1129" s="12">
        <v>364471.0</v>
      </c>
      <c r="H1129" s="12">
        <v>725994.0</v>
      </c>
      <c r="I1129" s="12">
        <v>222344.0</v>
      </c>
    </row>
    <row r="1130" ht="15.75" customHeight="1">
      <c r="A1130" s="12">
        <v>2007.0</v>
      </c>
      <c r="B1130" s="12" t="s">
        <v>69</v>
      </c>
      <c r="C1130" s="12" t="str">
        <f t="shared" si="1"/>
        <v>2007Dec</v>
      </c>
      <c r="D1130" s="12">
        <v>63.0</v>
      </c>
      <c r="E1130" s="12" t="s">
        <v>120</v>
      </c>
      <c r="F1130" s="12">
        <v>270657.0</v>
      </c>
      <c r="G1130" s="12">
        <v>260271.0</v>
      </c>
      <c r="H1130" s="12">
        <v>530928.0</v>
      </c>
      <c r="I1130" s="12">
        <v>163925.0</v>
      </c>
    </row>
    <row r="1131" ht="15.75" customHeight="1">
      <c r="A1131" s="12">
        <v>2007.0</v>
      </c>
      <c r="B1131" s="12" t="s">
        <v>69</v>
      </c>
      <c r="C1131" s="12" t="str">
        <f t="shared" si="1"/>
        <v>2007Dec</v>
      </c>
      <c r="D1131" s="12">
        <v>64.0</v>
      </c>
      <c r="E1131" s="12" t="s">
        <v>121</v>
      </c>
      <c r="F1131" s="12">
        <v>295317.0</v>
      </c>
      <c r="G1131" s="12">
        <v>309984.0</v>
      </c>
      <c r="H1131" s="12">
        <v>605301.0</v>
      </c>
      <c r="I1131" s="12">
        <v>183696.0</v>
      </c>
    </row>
    <row r="1132" ht="15.75" customHeight="1">
      <c r="A1132" s="12">
        <v>2007.0</v>
      </c>
      <c r="B1132" s="12" t="s">
        <v>69</v>
      </c>
      <c r="C1132" s="12" t="str">
        <f t="shared" si="1"/>
        <v>2007Dec</v>
      </c>
      <c r="D1132" s="12">
        <v>65.0</v>
      </c>
      <c r="E1132" s="12" t="s">
        <v>122</v>
      </c>
      <c r="F1132" s="12">
        <v>414311.0</v>
      </c>
      <c r="G1132" s="12">
        <v>427372.0</v>
      </c>
      <c r="H1132" s="12">
        <v>841683.0</v>
      </c>
      <c r="I1132" s="12">
        <v>278824.0</v>
      </c>
    </row>
    <row r="1133" ht="15.75" customHeight="1">
      <c r="A1133" s="12">
        <v>2007.0</v>
      </c>
      <c r="B1133" s="12" t="s">
        <v>69</v>
      </c>
      <c r="C1133" s="12" t="str">
        <f t="shared" si="1"/>
        <v>2007Dec</v>
      </c>
      <c r="D1133" s="12">
        <v>66.0</v>
      </c>
      <c r="E1133" s="12" t="s">
        <v>123</v>
      </c>
      <c r="F1133" s="12">
        <v>271896.0</v>
      </c>
      <c r="G1133" s="12">
        <v>282844.0</v>
      </c>
      <c r="H1133" s="12">
        <v>554740.0</v>
      </c>
      <c r="I1133" s="12">
        <v>163954.0</v>
      </c>
    </row>
    <row r="1134" ht="15.75" customHeight="1">
      <c r="A1134" s="12">
        <v>2007.0</v>
      </c>
      <c r="B1134" s="12" t="s">
        <v>69</v>
      </c>
      <c r="C1134" s="12" t="str">
        <f t="shared" si="1"/>
        <v>2007Dec</v>
      </c>
      <c r="D1134" s="12">
        <v>67.0</v>
      </c>
      <c r="E1134" s="12" t="s">
        <v>124</v>
      </c>
      <c r="F1134" s="12">
        <v>496858.0</v>
      </c>
      <c r="G1134" s="12">
        <v>500673.0</v>
      </c>
      <c r="H1134" s="12">
        <v>997531.0</v>
      </c>
      <c r="I1134" s="12">
        <v>291948.0</v>
      </c>
    </row>
    <row r="1135" ht="15.75" customHeight="1">
      <c r="A1135" s="12">
        <v>2007.0</v>
      </c>
      <c r="B1135" s="12" t="s">
        <v>69</v>
      </c>
      <c r="C1135" s="12" t="str">
        <f t="shared" si="1"/>
        <v>2007Dec</v>
      </c>
      <c r="D1135" s="12">
        <v>70.0</v>
      </c>
      <c r="E1135" s="12" t="s">
        <v>125</v>
      </c>
      <c r="F1135" s="12">
        <v>407338.0</v>
      </c>
      <c r="G1135" s="12">
        <v>424100.0</v>
      </c>
      <c r="H1135" s="12">
        <v>831438.0</v>
      </c>
      <c r="I1135" s="12">
        <v>250076.0</v>
      </c>
    </row>
    <row r="1136" ht="15.75" customHeight="1">
      <c r="A1136" s="12">
        <v>2007.0</v>
      </c>
      <c r="B1136" s="12" t="s">
        <v>69</v>
      </c>
      <c r="C1136" s="12" t="str">
        <f t="shared" si="1"/>
        <v>2007Dec</v>
      </c>
      <c r="D1136" s="12">
        <v>71.0</v>
      </c>
      <c r="E1136" s="12" t="s">
        <v>126</v>
      </c>
      <c r="F1136" s="12">
        <v>421707.0</v>
      </c>
      <c r="G1136" s="12">
        <v>413575.0</v>
      </c>
      <c r="H1136" s="12">
        <v>835282.0</v>
      </c>
      <c r="I1136" s="12">
        <v>269173.0</v>
      </c>
    </row>
    <row r="1137" ht="15.75" customHeight="1">
      <c r="A1137" s="12">
        <v>2007.0</v>
      </c>
      <c r="B1137" s="12" t="s">
        <v>69</v>
      </c>
      <c r="C1137" s="12" t="str">
        <f t="shared" si="1"/>
        <v>2007Dec</v>
      </c>
      <c r="D1137" s="12">
        <v>72.0</v>
      </c>
      <c r="E1137" s="12" t="s">
        <v>127</v>
      </c>
      <c r="F1137" s="12">
        <v>409096.0</v>
      </c>
      <c r="G1137" s="12">
        <v>433488.0</v>
      </c>
      <c r="H1137" s="12">
        <v>842584.0</v>
      </c>
      <c r="I1137" s="12">
        <v>245804.0</v>
      </c>
    </row>
    <row r="1138" ht="15.75" customHeight="1">
      <c r="A1138" s="12">
        <v>2007.0</v>
      </c>
      <c r="B1138" s="12" t="s">
        <v>69</v>
      </c>
      <c r="C1138" s="12" t="str">
        <f t="shared" si="1"/>
        <v>2007Dec</v>
      </c>
      <c r="D1138" s="12">
        <v>73.0</v>
      </c>
      <c r="E1138" s="12" t="s">
        <v>128</v>
      </c>
      <c r="F1138" s="12">
        <v>401245.0</v>
      </c>
      <c r="G1138" s="12">
        <v>429725.0</v>
      </c>
      <c r="H1138" s="12">
        <v>830970.0</v>
      </c>
      <c r="I1138" s="12">
        <v>293401.0</v>
      </c>
    </row>
    <row r="1139" ht="15.75" customHeight="1">
      <c r="A1139" s="12">
        <v>2007.0</v>
      </c>
      <c r="B1139" s="12" t="s">
        <v>69</v>
      </c>
      <c r="C1139" s="12" t="str">
        <f t="shared" si="1"/>
        <v>2007Dec</v>
      </c>
      <c r="D1139" s="12">
        <v>74.0</v>
      </c>
      <c r="E1139" s="12" t="s">
        <v>129</v>
      </c>
      <c r="F1139" s="12">
        <v>228254.0</v>
      </c>
      <c r="G1139" s="12">
        <v>241680.0</v>
      </c>
      <c r="H1139" s="12">
        <v>469934.0</v>
      </c>
      <c r="I1139" s="12">
        <v>211109.0</v>
      </c>
    </row>
    <row r="1140" ht="15.75" customHeight="1">
      <c r="A1140" s="12">
        <v>2007.0</v>
      </c>
      <c r="B1140" s="12" t="s">
        <v>69</v>
      </c>
      <c r="C1140" s="12" t="str">
        <f t="shared" si="1"/>
        <v>2007Dec</v>
      </c>
      <c r="D1140" s="12">
        <v>75.0</v>
      </c>
      <c r="E1140" s="12" t="s">
        <v>130</v>
      </c>
      <c r="F1140" s="12">
        <v>93526.0</v>
      </c>
      <c r="G1140" s="12">
        <v>100686.0</v>
      </c>
      <c r="H1140" s="12">
        <v>194212.0</v>
      </c>
      <c r="I1140" s="12">
        <v>55121.0</v>
      </c>
    </row>
    <row r="1141" ht="15.75" customHeight="1">
      <c r="A1141" s="12">
        <v>2007.0</v>
      </c>
      <c r="B1141" s="12" t="s">
        <v>69</v>
      </c>
      <c r="C1141" s="12" t="str">
        <f t="shared" si="1"/>
        <v>2007Dec</v>
      </c>
      <c r="D1141" s="12">
        <v>76.0</v>
      </c>
      <c r="E1141" s="12" t="s">
        <v>131</v>
      </c>
      <c r="F1141" s="12">
        <v>220847.0</v>
      </c>
      <c r="G1141" s="12">
        <v>235214.0</v>
      </c>
      <c r="H1141" s="12">
        <v>456061.0</v>
      </c>
      <c r="I1141" s="12">
        <v>156457.0</v>
      </c>
    </row>
    <row r="1142" ht="15.75" customHeight="1">
      <c r="A1142" s="12">
        <v>2007.0</v>
      </c>
      <c r="B1142" s="12" t="s">
        <v>69</v>
      </c>
      <c r="C1142" s="12" t="str">
        <f t="shared" si="1"/>
        <v>2007Dec</v>
      </c>
      <c r="D1142" s="12">
        <v>77.0</v>
      </c>
      <c r="E1142" s="12" t="s">
        <v>132</v>
      </c>
      <c r="F1142" s="12">
        <v>248290.0</v>
      </c>
      <c r="G1142" s="12">
        <v>246298.0</v>
      </c>
      <c r="H1142" s="12">
        <v>494588.0</v>
      </c>
      <c r="I1142" s="12">
        <v>179802.0</v>
      </c>
    </row>
    <row r="1143" ht="15.75" customHeight="1">
      <c r="A1143" s="12">
        <v>2007.0</v>
      </c>
      <c r="B1143" s="12" t="s">
        <v>69</v>
      </c>
      <c r="C1143" s="12" t="str">
        <f t="shared" si="1"/>
        <v>2007Dec</v>
      </c>
      <c r="D1143" s="12">
        <v>80.0</v>
      </c>
      <c r="E1143" s="12" t="s">
        <v>133</v>
      </c>
      <c r="F1143" s="12">
        <v>749036.0</v>
      </c>
      <c r="G1143" s="12">
        <v>757961.0</v>
      </c>
      <c r="H1143" s="12">
        <v>1506997.0</v>
      </c>
      <c r="I1143" s="12">
        <v>442688.0</v>
      </c>
    </row>
    <row r="1144" ht="15.75" customHeight="1">
      <c r="A1144" s="12">
        <v>2007.0</v>
      </c>
      <c r="B1144" s="12" t="s">
        <v>69</v>
      </c>
      <c r="C1144" s="12" t="str">
        <f t="shared" si="1"/>
        <v>2007Dec</v>
      </c>
      <c r="D1144" s="12">
        <v>81.0</v>
      </c>
      <c r="E1144" s="12" t="s">
        <v>134</v>
      </c>
      <c r="F1144" s="12">
        <v>206048.0</v>
      </c>
      <c r="G1144" s="12">
        <v>204586.0</v>
      </c>
      <c r="H1144" s="12">
        <v>410634.0</v>
      </c>
      <c r="I1144" s="12">
        <v>127540.0</v>
      </c>
    </row>
    <row r="1145" ht="15.75" customHeight="1">
      <c r="A1145" s="12">
        <v>2007.0</v>
      </c>
      <c r="B1145" s="12" t="s">
        <v>69</v>
      </c>
      <c r="C1145" s="12" t="str">
        <f t="shared" si="1"/>
        <v>2007Dec</v>
      </c>
      <c r="D1145" s="12">
        <v>82.0</v>
      </c>
      <c r="E1145" s="12" t="s">
        <v>135</v>
      </c>
      <c r="F1145" s="12">
        <v>123837.0</v>
      </c>
      <c r="G1145" s="12">
        <v>123050.0</v>
      </c>
      <c r="H1145" s="12">
        <v>246887.0</v>
      </c>
      <c r="I1145" s="12">
        <v>87412.0</v>
      </c>
    </row>
    <row r="1146" ht="15.75" customHeight="1">
      <c r="A1146" s="12">
        <v>2007.0</v>
      </c>
      <c r="B1146" s="12" t="s">
        <v>69</v>
      </c>
      <c r="C1146" s="12" t="str">
        <f t="shared" si="1"/>
        <v>2007Dec</v>
      </c>
      <c r="D1146" s="12">
        <v>83.0</v>
      </c>
      <c r="E1146" s="12" t="s">
        <v>136</v>
      </c>
      <c r="F1146" s="12">
        <v>150473.0</v>
      </c>
      <c r="G1146" s="12">
        <v>165025.0</v>
      </c>
      <c r="H1146" s="12">
        <v>315498.0</v>
      </c>
      <c r="I1146" s="12">
        <v>146097.0</v>
      </c>
    </row>
    <row r="1147" ht="15.75" customHeight="1">
      <c r="A1147" s="12">
        <v>2007.0</v>
      </c>
      <c r="B1147" s="12" t="s">
        <v>69</v>
      </c>
      <c r="C1147" s="12" t="str">
        <f t="shared" si="1"/>
        <v>2007Dec</v>
      </c>
      <c r="D1147" s="12">
        <v>84.0</v>
      </c>
      <c r="E1147" s="12" t="s">
        <v>137</v>
      </c>
      <c r="F1147" s="12">
        <v>480958.0</v>
      </c>
      <c r="G1147" s="12">
        <v>489466.0</v>
      </c>
      <c r="H1147" s="12">
        <v>970424.0</v>
      </c>
      <c r="I1147" s="12">
        <v>356263.0</v>
      </c>
    </row>
    <row r="1148" ht="15.75" customHeight="1">
      <c r="A1148" s="12">
        <v>2007.0</v>
      </c>
      <c r="B1148" s="12" t="s">
        <v>69</v>
      </c>
      <c r="C1148" s="12" t="str">
        <f t="shared" si="1"/>
        <v>2007Dec</v>
      </c>
      <c r="D1148" s="12">
        <v>85.0</v>
      </c>
      <c r="E1148" s="12" t="s">
        <v>138</v>
      </c>
      <c r="F1148" s="12">
        <v>94437.0</v>
      </c>
      <c r="G1148" s="12">
        <v>86350.0</v>
      </c>
      <c r="H1148" s="12">
        <v>180787.0</v>
      </c>
      <c r="I1148" s="12">
        <v>65714.0</v>
      </c>
    </row>
    <row r="1149" ht="15.75" customHeight="1">
      <c r="A1149" s="12">
        <v>2007.0</v>
      </c>
      <c r="B1149" s="12" t="s">
        <v>69</v>
      </c>
      <c r="C1149" s="12" t="str">
        <f t="shared" si="1"/>
        <v>2007Dec</v>
      </c>
      <c r="D1149" s="12">
        <v>86.0</v>
      </c>
      <c r="E1149" s="12" t="s">
        <v>139</v>
      </c>
      <c r="F1149" s="12">
        <v>240186.0</v>
      </c>
      <c r="G1149" s="12">
        <v>241112.0</v>
      </c>
      <c r="H1149" s="12">
        <v>481298.0</v>
      </c>
      <c r="I1149" s="12">
        <v>178820.0</v>
      </c>
    </row>
    <row r="1150" ht="15.75" customHeight="1">
      <c r="A1150" s="12">
        <v>2007.0</v>
      </c>
      <c r="B1150" s="12" t="s">
        <v>69</v>
      </c>
      <c r="C1150" s="12" t="str">
        <f t="shared" si="1"/>
        <v>2007Dec</v>
      </c>
      <c r="D1150" s="12">
        <v>90.0</v>
      </c>
      <c r="E1150" s="12" t="s">
        <v>140</v>
      </c>
      <c r="F1150" s="12">
        <v>647820.0</v>
      </c>
      <c r="G1150" s="12">
        <v>677095.0</v>
      </c>
      <c r="H1150" s="12">
        <v>1324915.0</v>
      </c>
      <c r="I1150" s="12">
        <v>398251.0</v>
      </c>
    </row>
    <row r="1151" ht="15.75" customHeight="1">
      <c r="A1151" s="12">
        <v>2007.0</v>
      </c>
      <c r="B1151" s="12" t="s">
        <v>69</v>
      </c>
      <c r="C1151" s="12" t="str">
        <f t="shared" si="1"/>
        <v>2007Dec</v>
      </c>
      <c r="D1151" s="12">
        <v>91.0</v>
      </c>
      <c r="E1151" s="12" t="s">
        <v>141</v>
      </c>
      <c r="F1151" s="12">
        <v>141870.0</v>
      </c>
      <c r="G1151" s="12">
        <v>142612.0</v>
      </c>
      <c r="H1151" s="12">
        <v>284482.0</v>
      </c>
      <c r="I1151" s="12">
        <v>77187.0</v>
      </c>
    </row>
    <row r="1152" ht="15.75" customHeight="1">
      <c r="A1152" s="12">
        <v>2007.0</v>
      </c>
      <c r="B1152" s="12" t="s">
        <v>69</v>
      </c>
      <c r="C1152" s="12" t="str">
        <f t="shared" si="1"/>
        <v>2007Dec</v>
      </c>
      <c r="D1152" s="12">
        <v>92.0</v>
      </c>
      <c r="E1152" s="12" t="s">
        <v>142</v>
      </c>
      <c r="F1152" s="12">
        <v>300154.0</v>
      </c>
      <c r="G1152" s="12">
        <v>310178.0</v>
      </c>
      <c r="H1152" s="12">
        <v>610332.0</v>
      </c>
      <c r="I1152" s="12">
        <v>180715.0</v>
      </c>
    </row>
    <row r="1153" ht="15.75" customHeight="1">
      <c r="A1153" s="12">
        <v>2007.0</v>
      </c>
      <c r="B1153" s="12" t="s">
        <v>69</v>
      </c>
      <c r="C1153" s="12" t="str">
        <f t="shared" si="1"/>
        <v>2007Dec</v>
      </c>
      <c r="D1153" s="12">
        <v>93.0</v>
      </c>
      <c r="E1153" s="12" t="s">
        <v>143</v>
      </c>
      <c r="F1153" s="12">
        <v>246777.0</v>
      </c>
      <c r="G1153" s="12">
        <v>255786.0</v>
      </c>
      <c r="H1153" s="12">
        <v>502563.0</v>
      </c>
      <c r="I1153" s="12">
        <v>151041.0</v>
      </c>
    </row>
    <row r="1154" ht="15.75" customHeight="1">
      <c r="A1154" s="12">
        <v>2007.0</v>
      </c>
      <c r="B1154" s="12" t="s">
        <v>69</v>
      </c>
      <c r="C1154" s="12" t="str">
        <f t="shared" si="1"/>
        <v>2007Dec</v>
      </c>
      <c r="D1154" s="12">
        <v>94.0</v>
      </c>
      <c r="E1154" s="12" t="s">
        <v>144</v>
      </c>
      <c r="F1154" s="12">
        <v>314836.0</v>
      </c>
      <c r="G1154" s="12">
        <v>322970.0</v>
      </c>
      <c r="H1154" s="12">
        <v>637806.0</v>
      </c>
      <c r="I1154" s="12">
        <v>146533.0</v>
      </c>
    </row>
    <row r="1155" ht="15.75" customHeight="1">
      <c r="A1155" s="12">
        <v>2007.0</v>
      </c>
      <c r="B1155" s="12" t="s">
        <v>69</v>
      </c>
      <c r="C1155" s="12" t="str">
        <f t="shared" si="1"/>
        <v>2007Dec</v>
      </c>
      <c r="D1155" s="12">
        <v>95.0</v>
      </c>
      <c r="E1155" s="12" t="s">
        <v>145</v>
      </c>
      <c r="F1155" s="12">
        <v>234166.0</v>
      </c>
      <c r="G1155" s="12">
        <v>236525.0</v>
      </c>
      <c r="H1155" s="12">
        <v>470691.0</v>
      </c>
      <c r="I1155" s="12">
        <v>127309.0</v>
      </c>
    </row>
    <row r="1156" ht="15.75" customHeight="1">
      <c r="A1156" s="12">
        <v>2007.0</v>
      </c>
      <c r="B1156" s="12" t="s">
        <v>69</v>
      </c>
      <c r="C1156" s="12" t="str">
        <f t="shared" si="1"/>
        <v>2007Dec</v>
      </c>
      <c r="D1156" s="12">
        <v>96.0</v>
      </c>
      <c r="E1156" s="12" t="s">
        <v>146</v>
      </c>
      <c r="F1156" s="12">
        <v>352404.0</v>
      </c>
      <c r="G1156" s="12">
        <v>359113.0</v>
      </c>
      <c r="H1156" s="12">
        <v>711517.0</v>
      </c>
      <c r="I1156" s="12">
        <v>165290.0</v>
      </c>
    </row>
    <row r="1157" ht="15.75" customHeight="1">
      <c r="A1157" s="12">
        <v>2008.0</v>
      </c>
      <c r="B1157" s="12" t="s">
        <v>69</v>
      </c>
      <c r="C1157" s="12" t="str">
        <f t="shared" si="1"/>
        <v>2008Dec</v>
      </c>
      <c r="D1157" s="12">
        <v>0.0</v>
      </c>
      <c r="E1157" s="12" t="s">
        <v>70</v>
      </c>
      <c r="F1157" s="12">
        <v>3.1255869E7</v>
      </c>
      <c r="G1157" s="12">
        <v>3.2133861E7</v>
      </c>
      <c r="H1157" s="12">
        <v>6.338973E7</v>
      </c>
      <c r="I1157" s="12">
        <v>2.0608269E7</v>
      </c>
    </row>
    <row r="1158" ht="15.75" customHeight="1">
      <c r="A1158" s="12">
        <v>2008.0</v>
      </c>
      <c r="B1158" s="12" t="s">
        <v>69</v>
      </c>
      <c r="C1158" s="12" t="str">
        <f t="shared" si="1"/>
        <v>2008Dec</v>
      </c>
      <c r="D1158" s="12">
        <v>10.0</v>
      </c>
      <c r="E1158" s="12" t="s">
        <v>71</v>
      </c>
      <c r="F1158" s="12">
        <v>2722313.0</v>
      </c>
      <c r="G1158" s="12">
        <v>2988570.0</v>
      </c>
      <c r="H1158" s="12">
        <v>5710883.0</v>
      </c>
      <c r="I1158" s="12">
        <v>2263680.0</v>
      </c>
    </row>
    <row r="1159" ht="15.75" customHeight="1">
      <c r="A1159" s="12">
        <v>2008.0</v>
      </c>
      <c r="B1159" s="12" t="s">
        <v>69</v>
      </c>
      <c r="C1159" s="12" t="str">
        <f t="shared" si="1"/>
        <v>2008Dec</v>
      </c>
      <c r="D1159" s="12">
        <v>11.0</v>
      </c>
      <c r="E1159" s="12" t="s">
        <v>72</v>
      </c>
      <c r="F1159" s="12">
        <v>555811.0</v>
      </c>
      <c r="G1159" s="12">
        <v>591413.0</v>
      </c>
      <c r="H1159" s="12">
        <v>1147224.0</v>
      </c>
      <c r="I1159" s="12">
        <v>479503.0</v>
      </c>
    </row>
    <row r="1160" ht="15.75" customHeight="1">
      <c r="A1160" s="12">
        <v>2008.0</v>
      </c>
      <c r="B1160" s="12" t="s">
        <v>69</v>
      </c>
      <c r="C1160" s="12" t="str">
        <f t="shared" si="1"/>
        <v>2008Dec</v>
      </c>
      <c r="D1160" s="12">
        <v>12.0</v>
      </c>
      <c r="E1160" s="12" t="s">
        <v>73</v>
      </c>
      <c r="F1160" s="12">
        <v>496958.0</v>
      </c>
      <c r="G1160" s="12">
        <v>555634.0</v>
      </c>
      <c r="H1160" s="12">
        <v>1052592.0</v>
      </c>
      <c r="I1160" s="12">
        <v>491795.0</v>
      </c>
    </row>
    <row r="1161" ht="15.75" customHeight="1">
      <c r="A1161" s="12">
        <v>2008.0</v>
      </c>
      <c r="B1161" s="12" t="s">
        <v>69</v>
      </c>
      <c r="C1161" s="12" t="str">
        <f t="shared" si="1"/>
        <v>2008Dec</v>
      </c>
      <c r="D1161" s="12">
        <v>13.0</v>
      </c>
      <c r="E1161" s="12" t="s">
        <v>74</v>
      </c>
      <c r="F1161" s="12">
        <v>443191.0</v>
      </c>
      <c r="G1161" s="12">
        <v>486059.0</v>
      </c>
      <c r="H1161" s="12">
        <v>929250.0</v>
      </c>
      <c r="I1161" s="12">
        <v>427051.0</v>
      </c>
    </row>
    <row r="1162" ht="15.75" customHeight="1">
      <c r="A1162" s="12">
        <v>2008.0</v>
      </c>
      <c r="B1162" s="12" t="s">
        <v>69</v>
      </c>
      <c r="C1162" s="12" t="str">
        <f t="shared" si="1"/>
        <v>2008Dec</v>
      </c>
      <c r="D1162" s="12">
        <v>14.0</v>
      </c>
      <c r="E1162" s="12" t="s">
        <v>75</v>
      </c>
      <c r="F1162" s="12">
        <v>371557.0</v>
      </c>
      <c r="G1162" s="12">
        <v>397569.0</v>
      </c>
      <c r="H1162" s="12">
        <v>769126.0</v>
      </c>
      <c r="I1162" s="12">
        <v>250256.0</v>
      </c>
    </row>
    <row r="1163" ht="15.75" customHeight="1">
      <c r="A1163" s="12">
        <v>2008.0</v>
      </c>
      <c r="B1163" s="12" t="s">
        <v>69</v>
      </c>
      <c r="C1163" s="12" t="str">
        <f t="shared" si="1"/>
        <v>2008Dec</v>
      </c>
      <c r="D1163" s="12">
        <v>15.0</v>
      </c>
      <c r="E1163" s="12" t="s">
        <v>76</v>
      </c>
      <c r="F1163" s="12">
        <v>137052.0</v>
      </c>
      <c r="G1163" s="12">
        <v>147779.0</v>
      </c>
      <c r="H1163" s="12">
        <v>284831.0</v>
      </c>
      <c r="I1163" s="12">
        <v>84397.0</v>
      </c>
    </row>
    <row r="1164" ht="15.75" customHeight="1">
      <c r="A1164" s="12">
        <v>2008.0</v>
      </c>
      <c r="B1164" s="12" t="s">
        <v>69</v>
      </c>
      <c r="C1164" s="12" t="str">
        <f t="shared" si="1"/>
        <v>2008Dec</v>
      </c>
      <c r="D1164" s="12">
        <v>16.0</v>
      </c>
      <c r="E1164" s="12" t="s">
        <v>77</v>
      </c>
      <c r="F1164" s="12">
        <v>378455.0</v>
      </c>
      <c r="G1164" s="12">
        <v>375346.0</v>
      </c>
      <c r="H1164" s="12">
        <v>753801.0</v>
      </c>
      <c r="I1164" s="12">
        <v>247918.0</v>
      </c>
    </row>
    <row r="1165" ht="15.75" customHeight="1">
      <c r="A1165" s="12">
        <v>2008.0</v>
      </c>
      <c r="B1165" s="12" t="s">
        <v>69</v>
      </c>
      <c r="C1165" s="12" t="str">
        <f t="shared" si="1"/>
        <v>2008Dec</v>
      </c>
      <c r="D1165" s="12">
        <v>17.0</v>
      </c>
      <c r="E1165" s="12" t="s">
        <v>78</v>
      </c>
      <c r="F1165" s="12">
        <v>103118.0</v>
      </c>
      <c r="G1165" s="12">
        <v>112433.0</v>
      </c>
      <c r="H1165" s="12">
        <v>215551.0</v>
      </c>
      <c r="I1165" s="12">
        <v>66744.0</v>
      </c>
    </row>
    <row r="1166" ht="15.75" customHeight="1">
      <c r="A1166" s="12">
        <v>2008.0</v>
      </c>
      <c r="B1166" s="12" t="s">
        <v>69</v>
      </c>
      <c r="C1166" s="12" t="str">
        <f t="shared" si="1"/>
        <v>2008Dec</v>
      </c>
      <c r="D1166" s="12">
        <v>18.0</v>
      </c>
      <c r="E1166" s="12" t="s">
        <v>79</v>
      </c>
      <c r="F1166" s="12">
        <v>162363.0</v>
      </c>
      <c r="G1166" s="12">
        <v>173589.0</v>
      </c>
      <c r="H1166" s="12">
        <v>335952.0</v>
      </c>
      <c r="I1166" s="12">
        <v>106295.0</v>
      </c>
    </row>
    <row r="1167" ht="15.75" customHeight="1">
      <c r="A1167" s="12">
        <v>2008.0</v>
      </c>
      <c r="B1167" s="12" t="s">
        <v>69</v>
      </c>
      <c r="C1167" s="12" t="str">
        <f t="shared" si="1"/>
        <v>2008Dec</v>
      </c>
      <c r="D1167" s="12">
        <v>19.0</v>
      </c>
      <c r="E1167" s="12" t="s">
        <v>80</v>
      </c>
      <c r="F1167" s="12">
        <v>308263.0</v>
      </c>
      <c r="G1167" s="12">
        <v>313377.0</v>
      </c>
      <c r="H1167" s="12">
        <v>621640.0</v>
      </c>
      <c r="I1167" s="12">
        <v>212904.0</v>
      </c>
    </row>
    <row r="1168" ht="15.75" customHeight="1">
      <c r="A1168" s="12">
        <v>2008.0</v>
      </c>
      <c r="B1168" s="12" t="s">
        <v>69</v>
      </c>
      <c r="C1168" s="12" t="str">
        <f t="shared" si="1"/>
        <v>2008Dec</v>
      </c>
      <c r="D1168" s="12">
        <v>20.0</v>
      </c>
      <c r="E1168" s="12" t="s">
        <v>81</v>
      </c>
      <c r="F1168" s="12">
        <v>621057.0</v>
      </c>
      <c r="G1168" s="12">
        <v>643630.0</v>
      </c>
      <c r="H1168" s="12">
        <v>1264687.0</v>
      </c>
      <c r="I1168" s="12">
        <v>652001.0</v>
      </c>
    </row>
    <row r="1169" ht="15.75" customHeight="1">
      <c r="A1169" s="12">
        <v>2008.0</v>
      </c>
      <c r="B1169" s="12" t="s">
        <v>69</v>
      </c>
      <c r="C1169" s="12" t="str">
        <f t="shared" si="1"/>
        <v>2008Dec</v>
      </c>
      <c r="D1169" s="12">
        <v>21.0</v>
      </c>
      <c r="E1169" s="12" t="s">
        <v>82</v>
      </c>
      <c r="F1169" s="12">
        <v>295424.0</v>
      </c>
      <c r="G1169" s="12">
        <v>303240.0</v>
      </c>
      <c r="H1169" s="12">
        <v>598664.0</v>
      </c>
      <c r="I1169" s="12">
        <v>295931.0</v>
      </c>
    </row>
    <row r="1170" ht="15.75" customHeight="1">
      <c r="A1170" s="12">
        <v>2008.0</v>
      </c>
      <c r="B1170" s="12" t="s">
        <v>69</v>
      </c>
      <c r="C1170" s="12" t="str">
        <f t="shared" si="1"/>
        <v>2008Dec</v>
      </c>
      <c r="D1170" s="12">
        <v>22.0</v>
      </c>
      <c r="E1170" s="12" t="s">
        <v>83</v>
      </c>
      <c r="F1170" s="12">
        <v>250599.0</v>
      </c>
      <c r="G1170" s="12">
        <v>257421.0</v>
      </c>
      <c r="H1170" s="12">
        <v>508020.0</v>
      </c>
      <c r="I1170" s="12">
        <v>187923.0</v>
      </c>
    </row>
    <row r="1171" ht="15.75" customHeight="1">
      <c r="A1171" s="12">
        <v>2008.0</v>
      </c>
      <c r="B1171" s="12" t="s">
        <v>69</v>
      </c>
      <c r="C1171" s="12" t="str">
        <f t="shared" si="1"/>
        <v>2008Dec</v>
      </c>
      <c r="D1171" s="12">
        <v>23.0</v>
      </c>
      <c r="E1171" s="12" t="s">
        <v>84</v>
      </c>
      <c r="F1171" s="12">
        <v>111466.0</v>
      </c>
      <c r="G1171" s="12">
        <v>110361.0</v>
      </c>
      <c r="H1171" s="12">
        <v>221827.0</v>
      </c>
      <c r="I1171" s="12">
        <v>86925.0</v>
      </c>
    </row>
    <row r="1172" ht="15.75" customHeight="1">
      <c r="A1172" s="12">
        <v>2008.0</v>
      </c>
      <c r="B1172" s="12" t="s">
        <v>69</v>
      </c>
      <c r="C1172" s="12" t="str">
        <f t="shared" si="1"/>
        <v>2008Dec</v>
      </c>
      <c r="D1172" s="12">
        <v>24.0</v>
      </c>
      <c r="E1172" s="12" t="s">
        <v>85</v>
      </c>
      <c r="F1172" s="12">
        <v>326360.0</v>
      </c>
      <c r="G1172" s="12">
        <v>338470.0</v>
      </c>
      <c r="H1172" s="12">
        <v>664830.0</v>
      </c>
      <c r="I1172" s="12">
        <v>223508.0</v>
      </c>
    </row>
    <row r="1173" ht="15.75" customHeight="1">
      <c r="A1173" s="12">
        <v>2008.0</v>
      </c>
      <c r="B1173" s="12" t="s">
        <v>69</v>
      </c>
      <c r="C1173" s="12" t="str">
        <f t="shared" si="1"/>
        <v>2008Dec</v>
      </c>
      <c r="D1173" s="12">
        <v>25.0</v>
      </c>
      <c r="E1173" s="12" t="s">
        <v>86</v>
      </c>
      <c r="F1173" s="12">
        <v>228083.0</v>
      </c>
      <c r="G1173" s="12">
        <v>231296.0</v>
      </c>
      <c r="H1173" s="12">
        <v>459379.0</v>
      </c>
      <c r="I1173" s="12">
        <v>159699.0</v>
      </c>
    </row>
    <row r="1174" ht="15.75" customHeight="1">
      <c r="A1174" s="12">
        <v>2008.0</v>
      </c>
      <c r="B1174" s="12" t="s">
        <v>69</v>
      </c>
      <c r="C1174" s="12" t="str">
        <f t="shared" si="1"/>
        <v>2008Dec</v>
      </c>
      <c r="D1174" s="12">
        <v>26.0</v>
      </c>
      <c r="E1174" s="12" t="s">
        <v>87</v>
      </c>
      <c r="F1174" s="12">
        <v>124013.0</v>
      </c>
      <c r="G1174" s="12">
        <v>126740.0</v>
      </c>
      <c r="H1174" s="12">
        <v>250753.0</v>
      </c>
      <c r="I1174" s="12">
        <v>79019.0</v>
      </c>
    </row>
    <row r="1175" ht="15.75" customHeight="1">
      <c r="A1175" s="12">
        <v>2008.0</v>
      </c>
      <c r="B1175" s="12" t="s">
        <v>69</v>
      </c>
      <c r="C1175" s="12" t="str">
        <f t="shared" si="1"/>
        <v>2008Dec</v>
      </c>
      <c r="D1175" s="12">
        <v>27.0</v>
      </c>
      <c r="E1175" s="12" t="s">
        <v>88</v>
      </c>
      <c r="F1175" s="12">
        <v>272874.0</v>
      </c>
      <c r="G1175" s="12">
        <v>268551.0</v>
      </c>
      <c r="H1175" s="12">
        <v>541425.0</v>
      </c>
      <c r="I1175" s="12">
        <v>167332.0</v>
      </c>
    </row>
    <row r="1176" ht="15.75" customHeight="1">
      <c r="A1176" s="12">
        <v>2008.0</v>
      </c>
      <c r="B1176" s="12" t="s">
        <v>69</v>
      </c>
      <c r="C1176" s="12" t="str">
        <f t="shared" si="1"/>
        <v>2008Dec</v>
      </c>
      <c r="D1176" s="12">
        <v>30.0</v>
      </c>
      <c r="E1176" s="12" t="s">
        <v>89</v>
      </c>
      <c r="F1176" s="12">
        <v>1269885.0</v>
      </c>
      <c r="G1176" s="12">
        <v>1295232.0</v>
      </c>
      <c r="H1176" s="12">
        <v>2565117.0</v>
      </c>
      <c r="I1176" s="12">
        <v>763903.0</v>
      </c>
    </row>
    <row r="1177" ht="15.75" customHeight="1">
      <c r="A1177" s="12">
        <v>2008.0</v>
      </c>
      <c r="B1177" s="12" t="s">
        <v>69</v>
      </c>
      <c r="C1177" s="12" t="str">
        <f t="shared" si="1"/>
        <v>2008Dec</v>
      </c>
      <c r="D1177" s="12">
        <v>31.0</v>
      </c>
      <c r="E1177" s="12" t="s">
        <v>90</v>
      </c>
      <c r="F1177" s="12">
        <v>769670.0</v>
      </c>
      <c r="G1177" s="12">
        <v>771980.0</v>
      </c>
      <c r="H1177" s="12">
        <v>1541650.0</v>
      </c>
      <c r="I1177" s="12">
        <v>379550.0</v>
      </c>
    </row>
    <row r="1178" ht="15.75" customHeight="1">
      <c r="A1178" s="12">
        <v>2008.0</v>
      </c>
      <c r="B1178" s="12" t="s">
        <v>69</v>
      </c>
      <c r="C1178" s="12" t="str">
        <f t="shared" si="1"/>
        <v>2008Dec</v>
      </c>
      <c r="D1178" s="12">
        <v>32.0</v>
      </c>
      <c r="E1178" s="12" t="s">
        <v>91</v>
      </c>
      <c r="F1178" s="12">
        <v>688142.0</v>
      </c>
      <c r="G1178" s="12">
        <v>687418.0</v>
      </c>
      <c r="H1178" s="12">
        <v>1375560.0</v>
      </c>
      <c r="I1178" s="12">
        <v>328279.0</v>
      </c>
    </row>
    <row r="1179" ht="15.75" customHeight="1">
      <c r="A1179" s="12">
        <v>2008.0</v>
      </c>
      <c r="B1179" s="12" t="s">
        <v>69</v>
      </c>
      <c r="C1179" s="12" t="str">
        <f t="shared" si="1"/>
        <v>2008Dec</v>
      </c>
      <c r="D1179" s="12">
        <v>33.0</v>
      </c>
      <c r="E1179" s="12" t="s">
        <v>92</v>
      </c>
      <c r="F1179" s="12">
        <v>720138.0</v>
      </c>
      <c r="G1179" s="12">
        <v>721274.0</v>
      </c>
      <c r="H1179" s="12">
        <v>1441412.0</v>
      </c>
      <c r="I1179" s="12">
        <v>333083.0</v>
      </c>
    </row>
    <row r="1180" ht="15.75" customHeight="1">
      <c r="A1180" s="12">
        <v>2008.0</v>
      </c>
      <c r="B1180" s="12" t="s">
        <v>69</v>
      </c>
      <c r="C1180" s="12" t="str">
        <f t="shared" si="1"/>
        <v>2008Dec</v>
      </c>
      <c r="D1180" s="12">
        <v>34.0</v>
      </c>
      <c r="E1180" s="12" t="s">
        <v>93</v>
      </c>
      <c r="F1180" s="12">
        <v>899951.0</v>
      </c>
      <c r="G1180" s="12">
        <v>895502.0</v>
      </c>
      <c r="H1180" s="12">
        <v>1795453.0</v>
      </c>
      <c r="I1180" s="12">
        <v>467182.0</v>
      </c>
    </row>
    <row r="1181" ht="15.75" customHeight="1">
      <c r="A1181" s="12">
        <v>2008.0</v>
      </c>
      <c r="B1181" s="12" t="s">
        <v>69</v>
      </c>
      <c r="C1181" s="12" t="str">
        <f t="shared" si="1"/>
        <v>2008Dec</v>
      </c>
      <c r="D1181" s="12">
        <v>35.0</v>
      </c>
      <c r="E1181" s="12" t="s">
        <v>94</v>
      </c>
      <c r="F1181" s="12">
        <v>270801.0</v>
      </c>
      <c r="G1181" s="12">
        <v>268483.0</v>
      </c>
      <c r="H1181" s="12">
        <v>539284.0</v>
      </c>
      <c r="I1181" s="12">
        <v>141941.0</v>
      </c>
    </row>
    <row r="1182" ht="15.75" customHeight="1">
      <c r="A1182" s="12">
        <v>2008.0</v>
      </c>
      <c r="B1182" s="12" t="s">
        <v>69</v>
      </c>
      <c r="C1182" s="12" t="str">
        <f t="shared" si="1"/>
        <v>2008Dec</v>
      </c>
      <c r="D1182" s="12">
        <v>36.0</v>
      </c>
      <c r="E1182" s="12" t="s">
        <v>95</v>
      </c>
      <c r="F1182" s="12">
        <v>559298.0</v>
      </c>
      <c r="G1182" s="12">
        <v>563349.0</v>
      </c>
      <c r="H1182" s="12">
        <v>1122647.0</v>
      </c>
      <c r="I1182" s="12">
        <v>326043.0</v>
      </c>
    </row>
    <row r="1183" ht="15.75" customHeight="1">
      <c r="A1183" s="12">
        <v>2008.0</v>
      </c>
      <c r="B1183" s="12" t="s">
        <v>69</v>
      </c>
      <c r="C1183" s="12" t="str">
        <f t="shared" si="1"/>
        <v>2008Dec</v>
      </c>
      <c r="D1183" s="12">
        <v>37.0</v>
      </c>
      <c r="E1183" s="12" t="s">
        <v>96</v>
      </c>
      <c r="F1183" s="12">
        <v>185172.0</v>
      </c>
      <c r="G1183" s="12">
        <v>184304.0</v>
      </c>
      <c r="H1183" s="12">
        <v>369476.0</v>
      </c>
      <c r="I1183" s="12">
        <v>93878.0</v>
      </c>
    </row>
    <row r="1184" ht="15.75" customHeight="1">
      <c r="A1184" s="12">
        <v>2008.0</v>
      </c>
      <c r="B1184" s="12" t="s">
        <v>69</v>
      </c>
      <c r="C1184" s="12" t="str">
        <f t="shared" si="1"/>
        <v>2008Dec</v>
      </c>
      <c r="D1184" s="12">
        <v>39.0</v>
      </c>
      <c r="E1184" s="12" t="s">
        <v>97</v>
      </c>
      <c r="F1184" s="12">
        <v>251429.0</v>
      </c>
      <c r="G1184" s="12">
        <v>248091.0</v>
      </c>
      <c r="H1184" s="12">
        <v>499520.0</v>
      </c>
      <c r="I1184" s="12">
        <v>124849.0</v>
      </c>
    </row>
    <row r="1185" ht="15.75" customHeight="1">
      <c r="A1185" s="12">
        <v>2008.0</v>
      </c>
      <c r="B1185" s="12" t="s">
        <v>69</v>
      </c>
      <c r="C1185" s="12" t="str">
        <f t="shared" si="1"/>
        <v>2008Dec</v>
      </c>
      <c r="D1185" s="12">
        <v>40.0</v>
      </c>
      <c r="E1185" s="12" t="s">
        <v>98</v>
      </c>
      <c r="F1185" s="12">
        <v>871047.0</v>
      </c>
      <c r="G1185" s="12">
        <v>885054.0</v>
      </c>
      <c r="H1185" s="12">
        <v>1756101.0</v>
      </c>
      <c r="I1185" s="12">
        <v>499450.0</v>
      </c>
    </row>
    <row r="1186" ht="15.75" customHeight="1">
      <c r="A1186" s="12">
        <v>2008.0</v>
      </c>
      <c r="B1186" s="12" t="s">
        <v>69</v>
      </c>
      <c r="C1186" s="12" t="str">
        <f t="shared" si="1"/>
        <v>2008Dec</v>
      </c>
      <c r="D1186" s="12">
        <v>41.0</v>
      </c>
      <c r="E1186" s="12" t="s">
        <v>99</v>
      </c>
      <c r="F1186" s="12">
        <v>768122.0</v>
      </c>
      <c r="G1186" s="12">
        <v>767507.0</v>
      </c>
      <c r="H1186" s="12">
        <v>1535629.0</v>
      </c>
      <c r="I1186" s="12">
        <v>413693.0</v>
      </c>
    </row>
    <row r="1187" ht="15.75" customHeight="1">
      <c r="A1187" s="12">
        <v>2008.0</v>
      </c>
      <c r="B1187" s="12" t="s">
        <v>69</v>
      </c>
      <c r="C1187" s="12" t="str">
        <f t="shared" si="1"/>
        <v>2008Dec</v>
      </c>
      <c r="D1187" s="12">
        <v>42.0</v>
      </c>
      <c r="E1187" s="12" t="s">
        <v>100</v>
      </c>
      <c r="F1187" s="12">
        <v>312942.0</v>
      </c>
      <c r="G1187" s="12">
        <v>305481.0</v>
      </c>
      <c r="H1187" s="12">
        <v>618423.0</v>
      </c>
      <c r="I1187" s="12">
        <v>179721.0</v>
      </c>
    </row>
    <row r="1188" ht="15.75" customHeight="1">
      <c r="A1188" s="12">
        <v>2008.0</v>
      </c>
      <c r="B1188" s="12" t="s">
        <v>69</v>
      </c>
      <c r="C1188" s="12" t="str">
        <f t="shared" si="1"/>
        <v>2008Dec</v>
      </c>
      <c r="D1188" s="12">
        <v>43.0</v>
      </c>
      <c r="E1188" s="12" t="s">
        <v>101</v>
      </c>
      <c r="F1188" s="12">
        <v>456068.0</v>
      </c>
      <c r="G1188" s="12">
        <v>450809.0</v>
      </c>
      <c r="H1188" s="12">
        <v>906877.0</v>
      </c>
      <c r="I1188" s="12">
        <v>244354.0</v>
      </c>
    </row>
    <row r="1189" ht="15.75" customHeight="1">
      <c r="A1189" s="12">
        <v>2008.0</v>
      </c>
      <c r="B1189" s="12" t="s">
        <v>69</v>
      </c>
      <c r="C1189" s="12" t="str">
        <f t="shared" si="1"/>
        <v>2008Dec</v>
      </c>
      <c r="D1189" s="12">
        <v>44.0</v>
      </c>
      <c r="E1189" s="12" t="s">
        <v>102</v>
      </c>
      <c r="F1189" s="12">
        <v>464579.0</v>
      </c>
      <c r="G1189" s="12">
        <v>472275.0</v>
      </c>
      <c r="H1189" s="12">
        <v>936854.0</v>
      </c>
      <c r="I1189" s="12">
        <v>245020.0</v>
      </c>
    </row>
    <row r="1190" ht="15.75" customHeight="1">
      <c r="A1190" s="12">
        <v>2008.0</v>
      </c>
      <c r="B1190" s="12" t="s">
        <v>69</v>
      </c>
      <c r="C1190" s="12" t="str">
        <f t="shared" si="1"/>
        <v>2008Dec</v>
      </c>
      <c r="D1190" s="12">
        <v>45.0</v>
      </c>
      <c r="E1190" s="12" t="s">
        <v>103</v>
      </c>
      <c r="F1190" s="12">
        <v>652862.0</v>
      </c>
      <c r="G1190" s="12">
        <v>654350.0</v>
      </c>
      <c r="H1190" s="12">
        <v>1307212.0</v>
      </c>
      <c r="I1190" s="12">
        <v>327816.0</v>
      </c>
    </row>
    <row r="1191" ht="15.75" customHeight="1">
      <c r="A1191" s="12">
        <v>2008.0</v>
      </c>
      <c r="B1191" s="12" t="s">
        <v>69</v>
      </c>
      <c r="C1191" s="12" t="str">
        <f t="shared" si="1"/>
        <v>2008Dec</v>
      </c>
      <c r="D1191" s="12">
        <v>46.0</v>
      </c>
      <c r="E1191" s="12" t="s">
        <v>104</v>
      </c>
      <c r="F1191" s="12">
        <v>488205.0</v>
      </c>
      <c r="G1191" s="12">
        <v>490378.0</v>
      </c>
      <c r="H1191" s="12">
        <v>978583.0</v>
      </c>
      <c r="I1191" s="12">
        <v>250550.0</v>
      </c>
    </row>
    <row r="1192" ht="15.75" customHeight="1">
      <c r="A1192" s="12">
        <v>2008.0</v>
      </c>
      <c r="B1192" s="12" t="s">
        <v>69</v>
      </c>
      <c r="C1192" s="12" t="str">
        <f t="shared" si="1"/>
        <v>2008Dec</v>
      </c>
      <c r="D1192" s="12">
        <v>47.0</v>
      </c>
      <c r="E1192" s="12" t="s">
        <v>105</v>
      </c>
      <c r="F1192" s="12">
        <v>558007.0</v>
      </c>
      <c r="G1192" s="12">
        <v>558027.0</v>
      </c>
      <c r="H1192" s="12">
        <v>1116034.0</v>
      </c>
      <c r="I1192" s="12">
        <v>301061.0</v>
      </c>
    </row>
    <row r="1193" ht="15.75" customHeight="1">
      <c r="A1193" s="12">
        <v>2008.0</v>
      </c>
      <c r="B1193" s="12" t="s">
        <v>69</v>
      </c>
      <c r="C1193" s="12" t="str">
        <f t="shared" si="1"/>
        <v>2008Dec</v>
      </c>
      <c r="D1193" s="12">
        <v>48.0</v>
      </c>
      <c r="E1193" s="12" t="s">
        <v>106</v>
      </c>
      <c r="F1193" s="12">
        <v>348701.0</v>
      </c>
      <c r="G1193" s="12">
        <v>350663.0</v>
      </c>
      <c r="H1193" s="12">
        <v>699364.0</v>
      </c>
      <c r="I1193" s="12">
        <v>183952.0</v>
      </c>
    </row>
    <row r="1194" ht="15.75" customHeight="1">
      <c r="A1194" s="12">
        <v>2008.0</v>
      </c>
      <c r="B1194" s="12" t="s">
        <v>69</v>
      </c>
      <c r="C1194" s="12" t="str">
        <f t="shared" si="1"/>
        <v>2008Dec</v>
      </c>
      <c r="D1194" s="12">
        <v>49.0</v>
      </c>
      <c r="E1194" s="12" t="s">
        <v>107</v>
      </c>
      <c r="F1194" s="12">
        <v>169260.0</v>
      </c>
      <c r="G1194" s="12">
        <v>168237.0</v>
      </c>
      <c r="H1194" s="12">
        <v>337497.0</v>
      </c>
      <c r="I1194" s="12">
        <v>90365.0</v>
      </c>
    </row>
    <row r="1195" ht="15.75" customHeight="1">
      <c r="A1195" s="12">
        <v>2008.0</v>
      </c>
      <c r="B1195" s="12" t="s">
        <v>69</v>
      </c>
      <c r="C1195" s="12" t="str">
        <f t="shared" si="1"/>
        <v>2008Dec</v>
      </c>
      <c r="D1195" s="12">
        <v>50.0</v>
      </c>
      <c r="E1195" s="12" t="s">
        <v>108</v>
      </c>
      <c r="F1195" s="12">
        <v>819750.0</v>
      </c>
      <c r="G1195" s="12">
        <v>850567.0</v>
      </c>
      <c r="H1195" s="12">
        <v>1670317.0</v>
      </c>
      <c r="I1195" s="12">
        <v>636928.0</v>
      </c>
    </row>
    <row r="1196" ht="15.75" customHeight="1">
      <c r="A1196" s="12">
        <v>2008.0</v>
      </c>
      <c r="B1196" s="12" t="s">
        <v>69</v>
      </c>
      <c r="C1196" s="12" t="str">
        <f t="shared" si="1"/>
        <v>2008Dec</v>
      </c>
      <c r="D1196" s="12">
        <v>51.0</v>
      </c>
      <c r="E1196" s="12" t="s">
        <v>109</v>
      </c>
      <c r="F1196" s="12">
        <v>197537.0</v>
      </c>
      <c r="G1196" s="12">
        <v>207588.0</v>
      </c>
      <c r="H1196" s="12">
        <v>405125.0</v>
      </c>
      <c r="I1196" s="12">
        <v>156112.0</v>
      </c>
    </row>
    <row r="1197" ht="15.75" customHeight="1">
      <c r="A1197" s="12">
        <v>2008.0</v>
      </c>
      <c r="B1197" s="12" t="s">
        <v>69</v>
      </c>
      <c r="C1197" s="12" t="str">
        <f t="shared" si="1"/>
        <v>2008Dec</v>
      </c>
      <c r="D1197" s="12">
        <v>52.0</v>
      </c>
      <c r="E1197" s="12" t="s">
        <v>110</v>
      </c>
      <c r="F1197" s="12">
        <v>378744.0</v>
      </c>
      <c r="G1197" s="12">
        <v>388871.0</v>
      </c>
      <c r="H1197" s="12">
        <v>767615.0</v>
      </c>
      <c r="I1197" s="12">
        <v>260974.0</v>
      </c>
    </row>
    <row r="1198" ht="15.75" customHeight="1">
      <c r="A1198" s="12">
        <v>2008.0</v>
      </c>
      <c r="B1198" s="12" t="s">
        <v>69</v>
      </c>
      <c r="C1198" s="12" t="str">
        <f t="shared" si="1"/>
        <v>2008Dec</v>
      </c>
      <c r="D1198" s="12">
        <v>53.0</v>
      </c>
      <c r="E1198" s="12" t="s">
        <v>111</v>
      </c>
      <c r="F1198" s="12">
        <v>229207.0</v>
      </c>
      <c r="G1198" s="12">
        <v>234998.0</v>
      </c>
      <c r="H1198" s="12">
        <v>464205.0</v>
      </c>
      <c r="I1198" s="12">
        <v>149237.0</v>
      </c>
    </row>
    <row r="1199" ht="15.75" customHeight="1">
      <c r="A1199" s="12">
        <v>2008.0</v>
      </c>
      <c r="B1199" s="12" t="s">
        <v>69</v>
      </c>
      <c r="C1199" s="12" t="str">
        <f t="shared" si="1"/>
        <v>2008Dec</v>
      </c>
      <c r="D1199" s="12">
        <v>54.0</v>
      </c>
      <c r="E1199" s="12" t="s">
        <v>112</v>
      </c>
      <c r="F1199" s="12">
        <v>226466.0</v>
      </c>
      <c r="G1199" s="12">
        <v>237011.0</v>
      </c>
      <c r="H1199" s="12">
        <v>463477.0</v>
      </c>
      <c r="I1199" s="12">
        <v>156884.0</v>
      </c>
    </row>
    <row r="1200" ht="15.75" customHeight="1">
      <c r="A1200" s="12">
        <v>2008.0</v>
      </c>
      <c r="B1200" s="12" t="s">
        <v>69</v>
      </c>
      <c r="C1200" s="12" t="str">
        <f t="shared" si="1"/>
        <v>2008Dec</v>
      </c>
      <c r="D1200" s="12">
        <v>55.0</v>
      </c>
      <c r="E1200" s="12" t="s">
        <v>113</v>
      </c>
      <c r="F1200" s="12">
        <v>240113.0</v>
      </c>
      <c r="G1200" s="12">
        <v>235871.0</v>
      </c>
      <c r="H1200" s="12">
        <v>475984.0</v>
      </c>
      <c r="I1200" s="12">
        <v>144258.0</v>
      </c>
    </row>
    <row r="1201" ht="15.75" customHeight="1">
      <c r="A1201" s="12">
        <v>2008.0</v>
      </c>
      <c r="B1201" s="12" t="s">
        <v>69</v>
      </c>
      <c r="C1201" s="12" t="str">
        <f t="shared" si="1"/>
        <v>2008Dec</v>
      </c>
      <c r="D1201" s="12">
        <v>56.0</v>
      </c>
      <c r="E1201" s="12" t="s">
        <v>114</v>
      </c>
      <c r="F1201" s="12">
        <v>239638.0</v>
      </c>
      <c r="G1201" s="12">
        <v>247748.0</v>
      </c>
      <c r="H1201" s="12">
        <v>487386.0</v>
      </c>
      <c r="I1201" s="12">
        <v>167010.0</v>
      </c>
    </row>
    <row r="1202" ht="15.75" customHeight="1">
      <c r="A1202" s="12">
        <v>2008.0</v>
      </c>
      <c r="B1202" s="12" t="s">
        <v>69</v>
      </c>
      <c r="C1202" s="12" t="str">
        <f t="shared" si="1"/>
        <v>2008Dec</v>
      </c>
      <c r="D1202" s="12">
        <v>57.0</v>
      </c>
      <c r="E1202" s="12" t="s">
        <v>115</v>
      </c>
      <c r="F1202" s="12">
        <v>606775.0</v>
      </c>
      <c r="G1202" s="12">
        <v>620542.0</v>
      </c>
      <c r="H1202" s="12">
        <v>1227317.0</v>
      </c>
      <c r="I1202" s="12">
        <v>446346.0</v>
      </c>
    </row>
    <row r="1203" ht="15.75" customHeight="1">
      <c r="A1203" s="12">
        <v>2008.0</v>
      </c>
      <c r="B1203" s="12" t="s">
        <v>69</v>
      </c>
      <c r="C1203" s="12" t="str">
        <f t="shared" si="1"/>
        <v>2008Dec</v>
      </c>
      <c r="D1203" s="12">
        <v>58.0</v>
      </c>
      <c r="E1203" s="12" t="s">
        <v>116</v>
      </c>
      <c r="F1203" s="12">
        <v>130571.0</v>
      </c>
      <c r="G1203" s="12">
        <v>122121.0</v>
      </c>
      <c r="H1203" s="12">
        <v>252692.0</v>
      </c>
      <c r="I1203" s="12">
        <v>86111.0</v>
      </c>
    </row>
    <row r="1204" ht="15.75" customHeight="1">
      <c r="A1204" s="12">
        <v>2008.0</v>
      </c>
      <c r="B1204" s="12" t="s">
        <v>69</v>
      </c>
      <c r="C1204" s="12" t="str">
        <f t="shared" si="1"/>
        <v>2008Dec</v>
      </c>
      <c r="D1204" s="12">
        <v>60.0</v>
      </c>
      <c r="E1204" s="12" t="s">
        <v>117</v>
      </c>
      <c r="F1204" s="12">
        <v>526705.0</v>
      </c>
      <c r="G1204" s="12">
        <v>547534.0</v>
      </c>
      <c r="H1204" s="12">
        <v>1074239.0</v>
      </c>
      <c r="I1204" s="12">
        <v>350468.0</v>
      </c>
    </row>
    <row r="1205" ht="15.75" customHeight="1">
      <c r="A1205" s="12">
        <v>2008.0</v>
      </c>
      <c r="B1205" s="12" t="s">
        <v>69</v>
      </c>
      <c r="C1205" s="12" t="str">
        <f t="shared" si="1"/>
        <v>2008Dec</v>
      </c>
      <c r="D1205" s="12">
        <v>61.0</v>
      </c>
      <c r="E1205" s="12" t="s">
        <v>118</v>
      </c>
      <c r="F1205" s="12">
        <v>161505.0</v>
      </c>
      <c r="G1205" s="12">
        <v>166081.0</v>
      </c>
      <c r="H1205" s="12">
        <v>327586.0</v>
      </c>
      <c r="I1205" s="12">
        <v>102099.0</v>
      </c>
    </row>
    <row r="1206" ht="15.75" customHeight="1">
      <c r="A1206" s="12">
        <v>2008.0</v>
      </c>
      <c r="B1206" s="12" t="s">
        <v>69</v>
      </c>
      <c r="C1206" s="12" t="str">
        <f t="shared" si="1"/>
        <v>2008Dec</v>
      </c>
      <c r="D1206" s="12">
        <v>62.0</v>
      </c>
      <c r="E1206" s="12" t="s">
        <v>119</v>
      </c>
      <c r="F1206" s="12">
        <v>361532.0</v>
      </c>
      <c r="G1206" s="12">
        <v>364681.0</v>
      </c>
      <c r="H1206" s="12">
        <v>726213.0</v>
      </c>
      <c r="I1206" s="12">
        <v>226332.0</v>
      </c>
    </row>
    <row r="1207" ht="15.75" customHeight="1">
      <c r="A1207" s="12">
        <v>2008.0</v>
      </c>
      <c r="B1207" s="12" t="s">
        <v>69</v>
      </c>
      <c r="C1207" s="12" t="str">
        <f t="shared" si="1"/>
        <v>2008Dec</v>
      </c>
      <c r="D1207" s="12">
        <v>63.0</v>
      </c>
      <c r="E1207" s="12" t="s">
        <v>120</v>
      </c>
      <c r="F1207" s="12">
        <v>274547.0</v>
      </c>
      <c r="G1207" s="12">
        <v>263783.0</v>
      </c>
      <c r="H1207" s="12">
        <v>538330.0</v>
      </c>
      <c r="I1207" s="12">
        <v>167558.0</v>
      </c>
    </row>
    <row r="1208" ht="15.75" customHeight="1">
      <c r="A1208" s="12">
        <v>2008.0</v>
      </c>
      <c r="B1208" s="12" t="s">
        <v>69</v>
      </c>
      <c r="C1208" s="12" t="str">
        <f t="shared" si="1"/>
        <v>2008Dec</v>
      </c>
      <c r="D1208" s="12">
        <v>64.0</v>
      </c>
      <c r="E1208" s="12" t="s">
        <v>121</v>
      </c>
      <c r="F1208" s="12">
        <v>294657.0</v>
      </c>
      <c r="G1208" s="12">
        <v>309160.0</v>
      </c>
      <c r="H1208" s="12">
        <v>603817.0</v>
      </c>
      <c r="I1208" s="12">
        <v>186214.0</v>
      </c>
    </row>
    <row r="1209" ht="15.75" customHeight="1">
      <c r="A1209" s="12">
        <v>2008.0</v>
      </c>
      <c r="B1209" s="12" t="s">
        <v>69</v>
      </c>
      <c r="C1209" s="12" t="str">
        <f t="shared" si="1"/>
        <v>2008Dec</v>
      </c>
      <c r="D1209" s="12">
        <v>65.0</v>
      </c>
      <c r="E1209" s="12" t="s">
        <v>122</v>
      </c>
      <c r="F1209" s="12">
        <v>415106.0</v>
      </c>
      <c r="G1209" s="12">
        <v>428889.0</v>
      </c>
      <c r="H1209" s="12">
        <v>843995.0</v>
      </c>
      <c r="I1209" s="12">
        <v>284518.0</v>
      </c>
    </row>
    <row r="1210" ht="15.75" customHeight="1">
      <c r="A1210" s="12">
        <v>2008.0</v>
      </c>
      <c r="B1210" s="12" t="s">
        <v>69</v>
      </c>
      <c r="C1210" s="12" t="str">
        <f t="shared" si="1"/>
        <v>2008Dec</v>
      </c>
      <c r="D1210" s="12">
        <v>66.0</v>
      </c>
      <c r="E1210" s="12" t="s">
        <v>123</v>
      </c>
      <c r="F1210" s="12">
        <v>271599.0</v>
      </c>
      <c r="G1210" s="12">
        <v>282513.0</v>
      </c>
      <c r="H1210" s="12">
        <v>554112.0</v>
      </c>
      <c r="I1210" s="12">
        <v>166388.0</v>
      </c>
    </row>
    <row r="1211" ht="15.75" customHeight="1">
      <c r="A1211" s="12">
        <v>2008.0</v>
      </c>
      <c r="B1211" s="12" t="s">
        <v>69</v>
      </c>
      <c r="C1211" s="12" t="str">
        <f t="shared" si="1"/>
        <v>2008Dec</v>
      </c>
      <c r="D1211" s="12">
        <v>67.0</v>
      </c>
      <c r="E1211" s="12" t="s">
        <v>124</v>
      </c>
      <c r="F1211" s="12">
        <v>495968.0</v>
      </c>
      <c r="G1211" s="12">
        <v>500263.0</v>
      </c>
      <c r="H1211" s="12">
        <v>996231.0</v>
      </c>
      <c r="I1211" s="12">
        <v>296919.0</v>
      </c>
    </row>
    <row r="1212" ht="15.75" customHeight="1">
      <c r="A1212" s="12">
        <v>2008.0</v>
      </c>
      <c r="B1212" s="12" t="s">
        <v>69</v>
      </c>
      <c r="C1212" s="12" t="str">
        <f t="shared" si="1"/>
        <v>2008Dec</v>
      </c>
      <c r="D1212" s="12">
        <v>70.0</v>
      </c>
      <c r="E1212" s="12" t="s">
        <v>125</v>
      </c>
      <c r="F1212" s="12">
        <v>409115.0</v>
      </c>
      <c r="G1212" s="12">
        <v>426746.0</v>
      </c>
      <c r="H1212" s="12">
        <v>835861.0</v>
      </c>
      <c r="I1212" s="12">
        <v>256839.0</v>
      </c>
    </row>
    <row r="1213" ht="15.75" customHeight="1">
      <c r="A1213" s="12">
        <v>2008.0</v>
      </c>
      <c r="B1213" s="12" t="s">
        <v>69</v>
      </c>
      <c r="C1213" s="12" t="str">
        <f t="shared" si="1"/>
        <v>2008Dec</v>
      </c>
      <c r="D1213" s="12">
        <v>71.0</v>
      </c>
      <c r="E1213" s="12" t="s">
        <v>126</v>
      </c>
      <c r="F1213" s="12">
        <v>423950.0</v>
      </c>
      <c r="G1213" s="12">
        <v>416955.0</v>
      </c>
      <c r="H1213" s="12">
        <v>840905.0</v>
      </c>
      <c r="I1213" s="12">
        <v>275015.0</v>
      </c>
    </row>
    <row r="1214" ht="15.75" customHeight="1">
      <c r="A1214" s="12">
        <v>2008.0</v>
      </c>
      <c r="B1214" s="12" t="s">
        <v>69</v>
      </c>
      <c r="C1214" s="12" t="str">
        <f t="shared" si="1"/>
        <v>2008Dec</v>
      </c>
      <c r="D1214" s="12">
        <v>72.0</v>
      </c>
      <c r="E1214" s="12" t="s">
        <v>127</v>
      </c>
      <c r="F1214" s="12">
        <v>410204.0</v>
      </c>
      <c r="G1214" s="12">
        <v>434294.0</v>
      </c>
      <c r="H1214" s="12">
        <v>844498.0</v>
      </c>
      <c r="I1214" s="12">
        <v>250318.0</v>
      </c>
    </row>
    <row r="1215" ht="15.75" customHeight="1">
      <c r="A1215" s="12">
        <v>2008.0</v>
      </c>
      <c r="B1215" s="12" t="s">
        <v>69</v>
      </c>
      <c r="C1215" s="12" t="str">
        <f t="shared" si="1"/>
        <v>2008Dec</v>
      </c>
      <c r="D1215" s="12">
        <v>73.0</v>
      </c>
      <c r="E1215" s="12" t="s">
        <v>128</v>
      </c>
      <c r="F1215" s="12">
        <v>406431.0</v>
      </c>
      <c r="G1215" s="12">
        <v>437168.0</v>
      </c>
      <c r="H1215" s="12">
        <v>843599.0</v>
      </c>
      <c r="I1215" s="12">
        <v>305855.0</v>
      </c>
    </row>
    <row r="1216" ht="15.75" customHeight="1">
      <c r="A1216" s="12">
        <v>2008.0</v>
      </c>
      <c r="B1216" s="12" t="s">
        <v>69</v>
      </c>
      <c r="C1216" s="12" t="str">
        <f t="shared" si="1"/>
        <v>2008Dec</v>
      </c>
      <c r="D1216" s="12">
        <v>74.0</v>
      </c>
      <c r="E1216" s="12" t="s">
        <v>129</v>
      </c>
      <c r="F1216" s="12">
        <v>231803.0</v>
      </c>
      <c r="G1216" s="12">
        <v>246343.0</v>
      </c>
      <c r="H1216" s="12">
        <v>478146.0</v>
      </c>
      <c r="I1216" s="12">
        <v>220469.0</v>
      </c>
    </row>
    <row r="1217" ht="15.75" customHeight="1">
      <c r="A1217" s="12">
        <v>2008.0</v>
      </c>
      <c r="B1217" s="12" t="s">
        <v>69</v>
      </c>
      <c r="C1217" s="12" t="str">
        <f t="shared" si="1"/>
        <v>2008Dec</v>
      </c>
      <c r="D1217" s="12">
        <v>75.0</v>
      </c>
      <c r="E1217" s="12" t="s">
        <v>130</v>
      </c>
      <c r="F1217" s="12">
        <v>93331.0</v>
      </c>
      <c r="G1217" s="12">
        <v>100723.0</v>
      </c>
      <c r="H1217" s="12">
        <v>194054.0</v>
      </c>
      <c r="I1217" s="12">
        <v>56213.0</v>
      </c>
    </row>
    <row r="1218" ht="15.75" customHeight="1">
      <c r="A1218" s="12">
        <v>2008.0</v>
      </c>
      <c r="B1218" s="12" t="s">
        <v>69</v>
      </c>
      <c r="C1218" s="12" t="str">
        <f t="shared" si="1"/>
        <v>2008Dec</v>
      </c>
      <c r="D1218" s="12">
        <v>76.0</v>
      </c>
      <c r="E1218" s="12" t="s">
        <v>131</v>
      </c>
      <c r="F1218" s="12">
        <v>222421.0</v>
      </c>
      <c r="G1218" s="12">
        <v>236554.0</v>
      </c>
      <c r="H1218" s="12">
        <v>458975.0</v>
      </c>
      <c r="I1218" s="12">
        <v>160240.0</v>
      </c>
    </row>
    <row r="1219" ht="15.75" customHeight="1">
      <c r="A1219" s="12">
        <v>2008.0</v>
      </c>
      <c r="B1219" s="12" t="s">
        <v>69</v>
      </c>
      <c r="C1219" s="12" t="str">
        <f t="shared" si="1"/>
        <v>2008Dec</v>
      </c>
      <c r="D1219" s="12">
        <v>77.0</v>
      </c>
      <c r="E1219" s="12" t="s">
        <v>132</v>
      </c>
      <c r="F1219" s="12">
        <v>251428.0</v>
      </c>
      <c r="G1219" s="12">
        <v>248950.0</v>
      </c>
      <c r="H1219" s="12">
        <v>500378.0</v>
      </c>
      <c r="I1219" s="12">
        <v>187381.0</v>
      </c>
    </row>
    <row r="1220" ht="15.75" customHeight="1">
      <c r="A1220" s="12">
        <v>2008.0</v>
      </c>
      <c r="B1220" s="12" t="s">
        <v>69</v>
      </c>
      <c r="C1220" s="12" t="str">
        <f t="shared" si="1"/>
        <v>2008Dec</v>
      </c>
      <c r="D1220" s="12">
        <v>80.0</v>
      </c>
      <c r="E1220" s="12" t="s">
        <v>133</v>
      </c>
      <c r="F1220" s="12">
        <v>751827.0</v>
      </c>
      <c r="G1220" s="12">
        <v>761336.0</v>
      </c>
      <c r="H1220" s="12">
        <v>1513163.0</v>
      </c>
      <c r="I1220" s="12">
        <v>452972.0</v>
      </c>
    </row>
    <row r="1221" ht="15.75" customHeight="1">
      <c r="A1221" s="12">
        <v>2008.0</v>
      </c>
      <c r="B1221" s="12" t="s">
        <v>69</v>
      </c>
      <c r="C1221" s="12" t="str">
        <f t="shared" si="1"/>
        <v>2008Dec</v>
      </c>
      <c r="D1221" s="12">
        <v>81.0</v>
      </c>
      <c r="E1221" s="12" t="s">
        <v>134</v>
      </c>
      <c r="F1221" s="12">
        <v>209827.0</v>
      </c>
      <c r="G1221" s="12">
        <v>208878.0</v>
      </c>
      <c r="H1221" s="12">
        <v>418705.0</v>
      </c>
      <c r="I1221" s="12">
        <v>134107.0</v>
      </c>
    </row>
    <row r="1222" ht="15.75" customHeight="1">
      <c r="A1222" s="12">
        <v>2008.0</v>
      </c>
      <c r="B1222" s="12" t="s">
        <v>69</v>
      </c>
      <c r="C1222" s="12" t="str">
        <f t="shared" si="1"/>
        <v>2008Dec</v>
      </c>
      <c r="D1222" s="12">
        <v>82.0</v>
      </c>
      <c r="E1222" s="12" t="s">
        <v>135</v>
      </c>
      <c r="F1222" s="12">
        <v>125420.0</v>
      </c>
      <c r="G1222" s="12">
        <v>124513.0</v>
      </c>
      <c r="H1222" s="12">
        <v>249933.0</v>
      </c>
      <c r="I1222" s="12">
        <v>90987.0</v>
      </c>
    </row>
    <row r="1223" ht="15.75" customHeight="1">
      <c r="A1223" s="12">
        <v>2008.0</v>
      </c>
      <c r="B1223" s="12" t="s">
        <v>69</v>
      </c>
      <c r="C1223" s="12" t="str">
        <f t="shared" si="1"/>
        <v>2008Dec</v>
      </c>
      <c r="D1223" s="12">
        <v>83.0</v>
      </c>
      <c r="E1223" s="12" t="s">
        <v>136</v>
      </c>
      <c r="F1223" s="12">
        <v>155555.0</v>
      </c>
      <c r="G1223" s="12">
        <v>171451.0</v>
      </c>
      <c r="H1223" s="12">
        <v>327006.0</v>
      </c>
      <c r="I1223" s="12">
        <v>157360.0</v>
      </c>
    </row>
    <row r="1224" ht="15.75" customHeight="1">
      <c r="A1224" s="12">
        <v>2008.0</v>
      </c>
      <c r="B1224" s="12" t="s">
        <v>69</v>
      </c>
      <c r="C1224" s="12" t="str">
        <f t="shared" si="1"/>
        <v>2008Dec</v>
      </c>
      <c r="D1224" s="12">
        <v>84.0</v>
      </c>
      <c r="E1224" s="12" t="s">
        <v>137</v>
      </c>
      <c r="F1224" s="12">
        <v>487455.0</v>
      </c>
      <c r="G1224" s="12">
        <v>496031.0</v>
      </c>
      <c r="H1224" s="12">
        <v>983486.0</v>
      </c>
      <c r="I1224" s="12">
        <v>369432.0</v>
      </c>
    </row>
    <row r="1225" ht="15.75" customHeight="1">
      <c r="A1225" s="12">
        <v>2008.0</v>
      </c>
      <c r="B1225" s="12" t="s">
        <v>69</v>
      </c>
      <c r="C1225" s="12" t="str">
        <f t="shared" si="1"/>
        <v>2008Dec</v>
      </c>
      <c r="D1225" s="12">
        <v>85.0</v>
      </c>
      <c r="E1225" s="12" t="s">
        <v>138</v>
      </c>
      <c r="F1225" s="12">
        <v>95313.0</v>
      </c>
      <c r="G1225" s="12">
        <v>87416.0</v>
      </c>
      <c r="H1225" s="12">
        <v>182729.0</v>
      </c>
      <c r="I1225" s="12">
        <v>67835.0</v>
      </c>
    </row>
    <row r="1226" ht="15.75" customHeight="1">
      <c r="A1226" s="12">
        <v>2008.0</v>
      </c>
      <c r="B1226" s="12" t="s">
        <v>69</v>
      </c>
      <c r="C1226" s="12" t="str">
        <f t="shared" si="1"/>
        <v>2008Dec</v>
      </c>
      <c r="D1226" s="12">
        <v>86.0</v>
      </c>
      <c r="E1226" s="12" t="s">
        <v>139</v>
      </c>
      <c r="F1226" s="12">
        <v>241801.0</v>
      </c>
      <c r="G1226" s="12">
        <v>242921.0</v>
      </c>
      <c r="H1226" s="12">
        <v>484722.0</v>
      </c>
      <c r="I1226" s="12">
        <v>183384.0</v>
      </c>
    </row>
    <row r="1227" ht="15.75" customHeight="1">
      <c r="A1227" s="12">
        <v>2008.0</v>
      </c>
      <c r="B1227" s="12" t="s">
        <v>69</v>
      </c>
      <c r="C1227" s="12" t="str">
        <f t="shared" si="1"/>
        <v>2008Dec</v>
      </c>
      <c r="D1227" s="12">
        <v>90.0</v>
      </c>
      <c r="E1227" s="12" t="s">
        <v>140</v>
      </c>
      <c r="F1227" s="12">
        <v>652525.0</v>
      </c>
      <c r="G1227" s="12">
        <v>683243.0</v>
      </c>
      <c r="H1227" s="12">
        <v>1335768.0</v>
      </c>
      <c r="I1227" s="12">
        <v>409713.0</v>
      </c>
    </row>
    <row r="1228" ht="15.75" customHeight="1">
      <c r="A1228" s="12">
        <v>2008.0</v>
      </c>
      <c r="B1228" s="12" t="s">
        <v>69</v>
      </c>
      <c r="C1228" s="12" t="str">
        <f t="shared" si="1"/>
        <v>2008Dec</v>
      </c>
      <c r="D1228" s="12">
        <v>91.0</v>
      </c>
      <c r="E1228" s="12" t="s">
        <v>141</v>
      </c>
      <c r="F1228" s="12">
        <v>143816.0</v>
      </c>
      <c r="G1228" s="12">
        <v>144593.0</v>
      </c>
      <c r="H1228" s="12">
        <v>288409.0</v>
      </c>
      <c r="I1228" s="12">
        <v>79434.0</v>
      </c>
    </row>
    <row r="1229" ht="15.75" customHeight="1">
      <c r="A1229" s="12">
        <v>2008.0</v>
      </c>
      <c r="B1229" s="12" t="s">
        <v>69</v>
      </c>
      <c r="C1229" s="12" t="str">
        <f t="shared" si="1"/>
        <v>2008Dec</v>
      </c>
      <c r="D1229" s="12">
        <v>92.0</v>
      </c>
      <c r="E1229" s="12" t="s">
        <v>142</v>
      </c>
      <c r="F1229" s="12">
        <v>302348.0</v>
      </c>
      <c r="G1229" s="12">
        <v>312521.0</v>
      </c>
      <c r="H1229" s="12">
        <v>614869.0</v>
      </c>
      <c r="I1229" s="12">
        <v>185592.0</v>
      </c>
    </row>
    <row r="1230" ht="15.75" customHeight="1">
      <c r="A1230" s="12">
        <v>2008.0</v>
      </c>
      <c r="B1230" s="12" t="s">
        <v>69</v>
      </c>
      <c r="C1230" s="12" t="str">
        <f t="shared" si="1"/>
        <v>2008Dec</v>
      </c>
      <c r="D1230" s="12">
        <v>93.0</v>
      </c>
      <c r="E1230" s="12" t="s">
        <v>143</v>
      </c>
      <c r="F1230" s="12">
        <v>247998.0</v>
      </c>
      <c r="G1230" s="12">
        <v>257131.0</v>
      </c>
      <c r="H1230" s="12">
        <v>505129.0</v>
      </c>
      <c r="I1230" s="12">
        <v>154850.0</v>
      </c>
    </row>
    <row r="1231" ht="15.75" customHeight="1">
      <c r="A1231" s="12">
        <v>2008.0</v>
      </c>
      <c r="B1231" s="12" t="s">
        <v>69</v>
      </c>
      <c r="C1231" s="12" t="str">
        <f t="shared" si="1"/>
        <v>2008Dec</v>
      </c>
      <c r="D1231" s="12">
        <v>94.0</v>
      </c>
      <c r="E1231" s="12" t="s">
        <v>144</v>
      </c>
      <c r="F1231" s="12">
        <v>316986.0</v>
      </c>
      <c r="G1231" s="12">
        <v>325183.0</v>
      </c>
      <c r="H1231" s="12">
        <v>642169.0</v>
      </c>
      <c r="I1231" s="12">
        <v>149522.0</v>
      </c>
    </row>
    <row r="1232" ht="15.75" customHeight="1">
      <c r="A1232" s="12">
        <v>2008.0</v>
      </c>
      <c r="B1232" s="12" t="s">
        <v>69</v>
      </c>
      <c r="C1232" s="12" t="str">
        <f t="shared" si="1"/>
        <v>2008Dec</v>
      </c>
      <c r="D1232" s="12">
        <v>95.0</v>
      </c>
      <c r="E1232" s="12" t="s">
        <v>145</v>
      </c>
      <c r="F1232" s="12">
        <v>236178.0</v>
      </c>
      <c r="G1232" s="12">
        <v>239349.0</v>
      </c>
      <c r="H1232" s="12">
        <v>475527.0</v>
      </c>
      <c r="I1232" s="12">
        <v>130143.0</v>
      </c>
    </row>
    <row r="1233" ht="15.75" customHeight="1">
      <c r="A1233" s="12">
        <v>2008.0</v>
      </c>
      <c r="B1233" s="12" t="s">
        <v>69</v>
      </c>
      <c r="C1233" s="12" t="str">
        <f t="shared" si="1"/>
        <v>2008Dec</v>
      </c>
      <c r="D1233" s="12">
        <v>96.0</v>
      </c>
      <c r="E1233" s="12" t="s">
        <v>146</v>
      </c>
      <c r="F1233" s="12">
        <v>356481.0</v>
      </c>
      <c r="G1233" s="12">
        <v>363449.0</v>
      </c>
      <c r="H1233" s="12">
        <v>719930.0</v>
      </c>
      <c r="I1233" s="12">
        <v>168681.0</v>
      </c>
    </row>
    <row r="1234" ht="15.75" customHeight="1">
      <c r="A1234" s="12">
        <v>2009.0</v>
      </c>
      <c r="B1234" s="12" t="s">
        <v>69</v>
      </c>
      <c r="C1234" s="12" t="str">
        <f t="shared" si="1"/>
        <v>2009Dec</v>
      </c>
      <c r="D1234" s="12">
        <v>0.0</v>
      </c>
      <c r="E1234" s="12" t="s">
        <v>70</v>
      </c>
      <c r="F1234" s="12">
        <v>3.1293096E7</v>
      </c>
      <c r="G1234" s="12">
        <v>3.2231966E7</v>
      </c>
      <c r="H1234" s="12">
        <v>6.3525062E7</v>
      </c>
      <c r="I1234" s="12">
        <v>2.1143975E7</v>
      </c>
    </row>
    <row r="1235" ht="15.75" customHeight="1">
      <c r="A1235" s="12">
        <v>2009.0</v>
      </c>
      <c r="B1235" s="12" t="s">
        <v>69</v>
      </c>
      <c r="C1235" s="12" t="str">
        <f t="shared" si="1"/>
        <v>2009Dec</v>
      </c>
      <c r="D1235" s="12">
        <v>10.0</v>
      </c>
      <c r="E1235" s="12" t="s">
        <v>71</v>
      </c>
      <c r="F1235" s="12">
        <v>2713535.0</v>
      </c>
      <c r="G1235" s="12">
        <v>2989060.0</v>
      </c>
      <c r="H1235" s="12">
        <v>5702595.0</v>
      </c>
      <c r="I1235" s="12">
        <v>2334126.0</v>
      </c>
    </row>
    <row r="1236" ht="15.75" customHeight="1">
      <c r="A1236" s="12">
        <v>2009.0</v>
      </c>
      <c r="B1236" s="12" t="s">
        <v>69</v>
      </c>
      <c r="C1236" s="12" t="str">
        <f t="shared" si="1"/>
        <v>2009Dec</v>
      </c>
      <c r="D1236" s="12">
        <v>11.0</v>
      </c>
      <c r="E1236" s="12" t="s">
        <v>72</v>
      </c>
      <c r="F1236" s="12">
        <v>562941.0</v>
      </c>
      <c r="G1236" s="12">
        <v>601164.0</v>
      </c>
      <c r="H1236" s="12">
        <v>1164105.0</v>
      </c>
      <c r="I1236" s="12">
        <v>497386.0</v>
      </c>
    </row>
    <row r="1237" ht="15.75" customHeight="1">
      <c r="A1237" s="12">
        <v>2009.0</v>
      </c>
      <c r="B1237" s="12" t="s">
        <v>69</v>
      </c>
      <c r="C1237" s="12" t="str">
        <f t="shared" si="1"/>
        <v>2009Dec</v>
      </c>
      <c r="D1237" s="12">
        <v>12.0</v>
      </c>
      <c r="E1237" s="12" t="s">
        <v>73</v>
      </c>
      <c r="F1237" s="12">
        <v>507972.0</v>
      </c>
      <c r="G1237" s="12">
        <v>570099.0</v>
      </c>
      <c r="H1237" s="12">
        <v>1078071.0</v>
      </c>
      <c r="I1237" s="12">
        <v>506548.0</v>
      </c>
    </row>
    <row r="1238" ht="15.75" customHeight="1">
      <c r="A1238" s="12">
        <v>2009.0</v>
      </c>
      <c r="B1238" s="12" t="s">
        <v>69</v>
      </c>
      <c r="C1238" s="12" t="str">
        <f t="shared" si="1"/>
        <v>2009Dec</v>
      </c>
      <c r="D1238" s="12">
        <v>13.0</v>
      </c>
      <c r="E1238" s="12" t="s">
        <v>74</v>
      </c>
      <c r="F1238" s="12">
        <v>455581.0</v>
      </c>
      <c r="G1238" s="12">
        <v>500795.0</v>
      </c>
      <c r="H1238" s="12">
        <v>956376.0</v>
      </c>
      <c r="I1238" s="12">
        <v>446121.0</v>
      </c>
    </row>
    <row r="1239" ht="15.75" customHeight="1">
      <c r="A1239" s="12">
        <v>2009.0</v>
      </c>
      <c r="B1239" s="12" t="s">
        <v>69</v>
      </c>
      <c r="C1239" s="12" t="str">
        <f t="shared" si="1"/>
        <v>2009Dec</v>
      </c>
      <c r="D1239" s="12">
        <v>14.0</v>
      </c>
      <c r="E1239" s="12" t="s">
        <v>75</v>
      </c>
      <c r="F1239" s="12">
        <v>374605.0</v>
      </c>
      <c r="G1239" s="12">
        <v>400552.0</v>
      </c>
      <c r="H1239" s="12">
        <v>775157.0</v>
      </c>
      <c r="I1239" s="12">
        <v>258129.0</v>
      </c>
    </row>
    <row r="1240" ht="15.75" customHeight="1">
      <c r="A1240" s="12">
        <v>2009.0</v>
      </c>
      <c r="B1240" s="12" t="s">
        <v>69</v>
      </c>
      <c r="C1240" s="12" t="str">
        <f t="shared" si="1"/>
        <v>2009Dec</v>
      </c>
      <c r="D1240" s="12">
        <v>15.0</v>
      </c>
      <c r="E1240" s="12" t="s">
        <v>76</v>
      </c>
      <c r="F1240" s="12">
        <v>136964.0</v>
      </c>
      <c r="G1240" s="12">
        <v>147843.0</v>
      </c>
      <c r="H1240" s="12">
        <v>284807.0</v>
      </c>
      <c r="I1240" s="12">
        <v>85838.0</v>
      </c>
    </row>
    <row r="1241" ht="15.75" customHeight="1">
      <c r="A1241" s="12">
        <v>2009.0</v>
      </c>
      <c r="B1241" s="12" t="s">
        <v>69</v>
      </c>
      <c r="C1241" s="12" t="str">
        <f t="shared" si="1"/>
        <v>2009Dec</v>
      </c>
      <c r="D1241" s="12">
        <v>16.0</v>
      </c>
      <c r="E1241" s="12" t="s">
        <v>77</v>
      </c>
      <c r="F1241" s="12">
        <v>378530.0</v>
      </c>
      <c r="G1241" s="12">
        <v>375922.0</v>
      </c>
      <c r="H1241" s="12">
        <v>754452.0</v>
      </c>
      <c r="I1241" s="12">
        <v>252488.0</v>
      </c>
    </row>
    <row r="1242" ht="15.75" customHeight="1">
      <c r="A1242" s="12">
        <v>2009.0</v>
      </c>
      <c r="B1242" s="12" t="s">
        <v>69</v>
      </c>
      <c r="C1242" s="12" t="str">
        <f t="shared" si="1"/>
        <v>2009Dec</v>
      </c>
      <c r="D1242" s="12">
        <v>17.0</v>
      </c>
      <c r="E1242" s="12" t="s">
        <v>78</v>
      </c>
      <c r="F1242" s="12">
        <v>102993.0</v>
      </c>
      <c r="G1242" s="12">
        <v>112306.0</v>
      </c>
      <c r="H1242" s="12">
        <v>215299.0</v>
      </c>
      <c r="I1242" s="12">
        <v>67911.0</v>
      </c>
    </row>
    <row r="1243" ht="15.75" customHeight="1">
      <c r="A1243" s="12">
        <v>2009.0</v>
      </c>
      <c r="B1243" s="12" t="s">
        <v>69</v>
      </c>
      <c r="C1243" s="12" t="str">
        <f t="shared" si="1"/>
        <v>2009Dec</v>
      </c>
      <c r="D1243" s="12">
        <v>18.0</v>
      </c>
      <c r="E1243" s="12" t="s">
        <v>79</v>
      </c>
      <c r="F1243" s="12">
        <v>162077.0</v>
      </c>
      <c r="G1243" s="12">
        <v>173343.0</v>
      </c>
      <c r="H1243" s="12">
        <v>335420.0</v>
      </c>
      <c r="I1243" s="12">
        <v>108138.0</v>
      </c>
    </row>
    <row r="1244" ht="15.75" customHeight="1">
      <c r="A1244" s="12">
        <v>2009.0</v>
      </c>
      <c r="B1244" s="12" t="s">
        <v>69</v>
      </c>
      <c r="C1244" s="12" t="str">
        <f t="shared" si="1"/>
        <v>2009Dec</v>
      </c>
      <c r="D1244" s="12">
        <v>19.0</v>
      </c>
      <c r="E1244" s="12" t="s">
        <v>80</v>
      </c>
      <c r="F1244" s="12">
        <v>303324.0</v>
      </c>
      <c r="G1244" s="12">
        <v>309383.0</v>
      </c>
      <c r="H1244" s="12">
        <v>612707.0</v>
      </c>
      <c r="I1244" s="12">
        <v>218827.0</v>
      </c>
    </row>
    <row r="1245" ht="15.75" customHeight="1">
      <c r="A1245" s="12">
        <v>2009.0</v>
      </c>
      <c r="B1245" s="12" t="s">
        <v>69</v>
      </c>
      <c r="C1245" s="12" t="str">
        <f t="shared" si="1"/>
        <v>2009Dec</v>
      </c>
      <c r="D1245" s="12">
        <v>20.0</v>
      </c>
      <c r="E1245" s="12" t="s">
        <v>81</v>
      </c>
      <c r="F1245" s="12">
        <v>632356.0</v>
      </c>
      <c r="G1245" s="12">
        <v>657234.0</v>
      </c>
      <c r="H1245" s="12">
        <v>1289590.0</v>
      </c>
      <c r="I1245" s="12">
        <v>678508.0</v>
      </c>
    </row>
    <row r="1246" ht="15.75" customHeight="1">
      <c r="A1246" s="12">
        <v>2009.0</v>
      </c>
      <c r="B1246" s="12" t="s">
        <v>69</v>
      </c>
      <c r="C1246" s="12" t="str">
        <f t="shared" si="1"/>
        <v>2009Dec</v>
      </c>
      <c r="D1246" s="12">
        <v>21.0</v>
      </c>
      <c r="E1246" s="12" t="s">
        <v>82</v>
      </c>
      <c r="F1246" s="12">
        <v>301988.0</v>
      </c>
      <c r="G1246" s="12">
        <v>310107.0</v>
      </c>
      <c r="H1246" s="12">
        <v>612095.0</v>
      </c>
      <c r="I1246" s="12">
        <v>309959.0</v>
      </c>
    </row>
    <row r="1247" ht="15.75" customHeight="1">
      <c r="A1247" s="12">
        <v>2009.0</v>
      </c>
      <c r="B1247" s="12" t="s">
        <v>69</v>
      </c>
      <c r="C1247" s="12" t="str">
        <f t="shared" si="1"/>
        <v>2009Dec</v>
      </c>
      <c r="D1247" s="12">
        <v>22.0</v>
      </c>
      <c r="E1247" s="12" t="s">
        <v>83</v>
      </c>
      <c r="F1247" s="12">
        <v>252229.0</v>
      </c>
      <c r="G1247" s="12">
        <v>259017.0</v>
      </c>
      <c r="H1247" s="12">
        <v>511246.0</v>
      </c>
      <c r="I1247" s="12">
        <v>193307.0</v>
      </c>
    </row>
    <row r="1248" ht="15.75" customHeight="1">
      <c r="A1248" s="12">
        <v>2009.0</v>
      </c>
      <c r="B1248" s="12" t="s">
        <v>69</v>
      </c>
      <c r="C1248" s="12" t="str">
        <f t="shared" si="1"/>
        <v>2009Dec</v>
      </c>
      <c r="D1248" s="12">
        <v>23.0</v>
      </c>
      <c r="E1248" s="12" t="s">
        <v>84</v>
      </c>
      <c r="F1248" s="12">
        <v>110113.0</v>
      </c>
      <c r="G1248" s="12">
        <v>109895.0</v>
      </c>
      <c r="H1248" s="12">
        <v>220008.0</v>
      </c>
      <c r="I1248" s="12">
        <v>88995.0</v>
      </c>
    </row>
    <row r="1249" ht="15.75" customHeight="1">
      <c r="A1249" s="12">
        <v>2009.0</v>
      </c>
      <c r="B1249" s="12" t="s">
        <v>69</v>
      </c>
      <c r="C1249" s="12" t="str">
        <f t="shared" si="1"/>
        <v>2009Dec</v>
      </c>
      <c r="D1249" s="12">
        <v>24.0</v>
      </c>
      <c r="E1249" s="12" t="s">
        <v>85</v>
      </c>
      <c r="F1249" s="12">
        <v>328304.0</v>
      </c>
      <c r="G1249" s="12">
        <v>340679.0</v>
      </c>
      <c r="H1249" s="12">
        <v>668983.0</v>
      </c>
      <c r="I1249" s="12">
        <v>229135.0</v>
      </c>
    </row>
    <row r="1250" ht="15.75" customHeight="1">
      <c r="A1250" s="12">
        <v>2009.0</v>
      </c>
      <c r="B1250" s="12" t="s">
        <v>69</v>
      </c>
      <c r="C1250" s="12" t="str">
        <f t="shared" si="1"/>
        <v>2009Dec</v>
      </c>
      <c r="D1250" s="12">
        <v>25.0</v>
      </c>
      <c r="E1250" s="12" t="s">
        <v>86</v>
      </c>
      <c r="F1250" s="12">
        <v>229113.0</v>
      </c>
      <c r="G1250" s="12">
        <v>232741.0</v>
      </c>
      <c r="H1250" s="12">
        <v>461854.0</v>
      </c>
      <c r="I1250" s="12">
        <v>165123.0</v>
      </c>
    </row>
    <row r="1251" ht="15.75" customHeight="1">
      <c r="A1251" s="12">
        <v>2009.0</v>
      </c>
      <c r="B1251" s="12" t="s">
        <v>69</v>
      </c>
      <c r="C1251" s="12" t="str">
        <f t="shared" si="1"/>
        <v>2009Dec</v>
      </c>
      <c r="D1251" s="12">
        <v>26.0</v>
      </c>
      <c r="E1251" s="12" t="s">
        <v>87</v>
      </c>
      <c r="F1251" s="12">
        <v>124542.0</v>
      </c>
      <c r="G1251" s="12">
        <v>127141.0</v>
      </c>
      <c r="H1251" s="12">
        <v>251683.0</v>
      </c>
      <c r="I1251" s="12">
        <v>80883.0</v>
      </c>
    </row>
    <row r="1252" ht="15.75" customHeight="1">
      <c r="A1252" s="12">
        <v>2009.0</v>
      </c>
      <c r="B1252" s="12" t="s">
        <v>69</v>
      </c>
      <c r="C1252" s="12" t="str">
        <f t="shared" si="1"/>
        <v>2009Dec</v>
      </c>
      <c r="D1252" s="12">
        <v>27.0</v>
      </c>
      <c r="E1252" s="12" t="s">
        <v>88</v>
      </c>
      <c r="F1252" s="12">
        <v>273173.0</v>
      </c>
      <c r="G1252" s="12">
        <v>269278.0</v>
      </c>
      <c r="H1252" s="12">
        <v>542451.0</v>
      </c>
      <c r="I1252" s="12">
        <v>170654.0</v>
      </c>
    </row>
    <row r="1253" ht="15.75" customHeight="1">
      <c r="A1253" s="12">
        <v>2009.0</v>
      </c>
      <c r="B1253" s="12" t="s">
        <v>69</v>
      </c>
      <c r="C1253" s="12" t="str">
        <f t="shared" si="1"/>
        <v>2009Dec</v>
      </c>
      <c r="D1253" s="12">
        <v>30.0</v>
      </c>
      <c r="E1253" s="12" t="s">
        <v>89</v>
      </c>
      <c r="F1253" s="12">
        <v>1272264.0</v>
      </c>
      <c r="G1253" s="12">
        <v>1299028.0</v>
      </c>
      <c r="H1253" s="12">
        <v>2571292.0</v>
      </c>
      <c r="I1253" s="12">
        <v>782449.0</v>
      </c>
    </row>
    <row r="1254" ht="15.75" customHeight="1">
      <c r="A1254" s="12">
        <v>2009.0</v>
      </c>
      <c r="B1254" s="12" t="s">
        <v>69</v>
      </c>
      <c r="C1254" s="12" t="str">
        <f t="shared" si="1"/>
        <v>2009Dec</v>
      </c>
      <c r="D1254" s="12">
        <v>31.0</v>
      </c>
      <c r="E1254" s="12" t="s">
        <v>90</v>
      </c>
      <c r="F1254" s="12">
        <v>772377.0</v>
      </c>
      <c r="G1254" s="12">
        <v>774407.0</v>
      </c>
      <c r="H1254" s="12">
        <v>1546784.0</v>
      </c>
      <c r="I1254" s="12">
        <v>387841.0</v>
      </c>
    </row>
    <row r="1255" ht="15.75" customHeight="1">
      <c r="A1255" s="12">
        <v>2009.0</v>
      </c>
      <c r="B1255" s="12" t="s">
        <v>69</v>
      </c>
      <c r="C1255" s="12" t="str">
        <f t="shared" si="1"/>
        <v>2009Dec</v>
      </c>
      <c r="D1255" s="12">
        <v>32.0</v>
      </c>
      <c r="E1255" s="12" t="s">
        <v>91</v>
      </c>
      <c r="F1255" s="12">
        <v>689305.0</v>
      </c>
      <c r="G1255" s="12">
        <v>688522.0</v>
      </c>
      <c r="H1255" s="12">
        <v>1377827.0</v>
      </c>
      <c r="I1255" s="12">
        <v>334461.0</v>
      </c>
    </row>
    <row r="1256" ht="15.75" customHeight="1">
      <c r="A1256" s="12">
        <v>2009.0</v>
      </c>
      <c r="B1256" s="12" t="s">
        <v>69</v>
      </c>
      <c r="C1256" s="12" t="str">
        <f t="shared" si="1"/>
        <v>2009Dec</v>
      </c>
      <c r="D1256" s="12">
        <v>33.0</v>
      </c>
      <c r="E1256" s="12" t="s">
        <v>92</v>
      </c>
      <c r="F1256" s="12">
        <v>722797.0</v>
      </c>
      <c r="G1256" s="12">
        <v>723548.0</v>
      </c>
      <c r="H1256" s="12">
        <v>1446345.0</v>
      </c>
      <c r="I1256" s="12">
        <v>338328.0</v>
      </c>
    </row>
    <row r="1257" ht="15.75" customHeight="1">
      <c r="A1257" s="12">
        <v>2009.0</v>
      </c>
      <c r="B1257" s="12" t="s">
        <v>69</v>
      </c>
      <c r="C1257" s="12" t="str">
        <f t="shared" si="1"/>
        <v>2009Dec</v>
      </c>
      <c r="D1257" s="12">
        <v>34.0</v>
      </c>
      <c r="E1257" s="12" t="s">
        <v>93</v>
      </c>
      <c r="F1257" s="12">
        <v>904698.0</v>
      </c>
      <c r="G1257" s="12">
        <v>899056.0</v>
      </c>
      <c r="H1257" s="12">
        <v>1803754.0</v>
      </c>
      <c r="I1257" s="12">
        <v>478420.0</v>
      </c>
    </row>
    <row r="1258" ht="15.75" customHeight="1">
      <c r="A1258" s="12">
        <v>2009.0</v>
      </c>
      <c r="B1258" s="12" t="s">
        <v>69</v>
      </c>
      <c r="C1258" s="12" t="str">
        <f t="shared" si="1"/>
        <v>2009Dec</v>
      </c>
      <c r="D1258" s="12">
        <v>35.0</v>
      </c>
      <c r="E1258" s="12" t="s">
        <v>94</v>
      </c>
      <c r="F1258" s="12">
        <v>270734.0</v>
      </c>
      <c r="G1258" s="12">
        <v>268400.0</v>
      </c>
      <c r="H1258" s="12">
        <v>539134.0</v>
      </c>
      <c r="I1258" s="12">
        <v>144575.0</v>
      </c>
    </row>
    <row r="1259" ht="15.75" customHeight="1">
      <c r="A1259" s="12">
        <v>2009.0</v>
      </c>
      <c r="B1259" s="12" t="s">
        <v>69</v>
      </c>
      <c r="C1259" s="12" t="str">
        <f t="shared" si="1"/>
        <v>2009Dec</v>
      </c>
      <c r="D1259" s="12">
        <v>36.0</v>
      </c>
      <c r="E1259" s="12" t="s">
        <v>95</v>
      </c>
      <c r="F1259" s="12">
        <v>560422.0</v>
      </c>
      <c r="G1259" s="12">
        <v>564744.0</v>
      </c>
      <c r="H1259" s="12">
        <v>1125166.0</v>
      </c>
      <c r="I1259" s="12">
        <v>331855.0</v>
      </c>
    </row>
    <row r="1260" ht="15.75" customHeight="1">
      <c r="A1260" s="12">
        <v>2009.0</v>
      </c>
      <c r="B1260" s="12" t="s">
        <v>69</v>
      </c>
      <c r="C1260" s="12" t="str">
        <f t="shared" si="1"/>
        <v>2009Dec</v>
      </c>
      <c r="D1260" s="12">
        <v>37.0</v>
      </c>
      <c r="E1260" s="12" t="s">
        <v>96</v>
      </c>
      <c r="F1260" s="12">
        <v>185893.0</v>
      </c>
      <c r="G1260" s="12">
        <v>184911.0</v>
      </c>
      <c r="H1260" s="12">
        <v>370804.0</v>
      </c>
      <c r="I1260" s="12">
        <v>95645.0</v>
      </c>
    </row>
    <row r="1261" ht="15.75" customHeight="1">
      <c r="A1261" s="12">
        <v>2009.0</v>
      </c>
      <c r="B1261" s="12" t="s">
        <v>69</v>
      </c>
      <c r="C1261" s="12" t="str">
        <f t="shared" si="1"/>
        <v>2009Dec</v>
      </c>
      <c r="D1261" s="12">
        <v>39.0</v>
      </c>
      <c r="E1261" s="12" t="s">
        <v>97</v>
      </c>
      <c r="F1261" s="12">
        <v>252118.0</v>
      </c>
      <c r="G1261" s="12">
        <v>248795.0</v>
      </c>
      <c r="H1261" s="12">
        <v>500913.0</v>
      </c>
      <c r="I1261" s="12">
        <v>126886.0</v>
      </c>
    </row>
    <row r="1262" ht="15.75" customHeight="1">
      <c r="A1262" s="12">
        <v>2009.0</v>
      </c>
      <c r="B1262" s="12" t="s">
        <v>69</v>
      </c>
      <c r="C1262" s="12" t="str">
        <f t="shared" si="1"/>
        <v>2009Dec</v>
      </c>
      <c r="D1262" s="12">
        <v>40.0</v>
      </c>
      <c r="E1262" s="12" t="s">
        <v>98</v>
      </c>
      <c r="F1262" s="12">
        <v>873735.0</v>
      </c>
      <c r="G1262" s="12">
        <v>888507.0</v>
      </c>
      <c r="H1262" s="12">
        <v>1762242.0</v>
      </c>
      <c r="I1262" s="12">
        <v>510219.0</v>
      </c>
    </row>
    <row r="1263" ht="15.75" customHeight="1">
      <c r="A1263" s="12">
        <v>2009.0</v>
      </c>
      <c r="B1263" s="12" t="s">
        <v>69</v>
      </c>
      <c r="C1263" s="12" t="str">
        <f t="shared" si="1"/>
        <v>2009Dec</v>
      </c>
      <c r="D1263" s="12">
        <v>41.0</v>
      </c>
      <c r="E1263" s="12" t="s">
        <v>99</v>
      </c>
      <c r="F1263" s="12">
        <v>769448.0</v>
      </c>
      <c r="G1263" s="12">
        <v>769492.0</v>
      </c>
      <c r="H1263" s="12">
        <v>1538940.0</v>
      </c>
      <c r="I1263" s="12">
        <v>422109.0</v>
      </c>
    </row>
    <row r="1264" ht="15.75" customHeight="1">
      <c r="A1264" s="12">
        <v>2009.0</v>
      </c>
      <c r="B1264" s="12" t="s">
        <v>69</v>
      </c>
      <c r="C1264" s="12" t="str">
        <f t="shared" si="1"/>
        <v>2009Dec</v>
      </c>
      <c r="D1264" s="12">
        <v>42.0</v>
      </c>
      <c r="E1264" s="12" t="s">
        <v>100</v>
      </c>
      <c r="F1264" s="12">
        <v>314015.0</v>
      </c>
      <c r="G1264" s="12">
        <v>306765.0</v>
      </c>
      <c r="H1264" s="12">
        <v>620780.0</v>
      </c>
      <c r="I1264" s="12">
        <v>183359.0</v>
      </c>
    </row>
    <row r="1265" ht="15.75" customHeight="1">
      <c r="A1265" s="12">
        <v>2009.0</v>
      </c>
      <c r="B1265" s="12" t="s">
        <v>69</v>
      </c>
      <c r="C1265" s="12" t="str">
        <f t="shared" si="1"/>
        <v>2009Dec</v>
      </c>
      <c r="D1265" s="12">
        <v>43.0</v>
      </c>
      <c r="E1265" s="12" t="s">
        <v>101</v>
      </c>
      <c r="F1265" s="12">
        <v>456135.0</v>
      </c>
      <c r="G1265" s="12">
        <v>451115.0</v>
      </c>
      <c r="H1265" s="12">
        <v>907250.0</v>
      </c>
      <c r="I1265" s="12">
        <v>249489.0</v>
      </c>
    </row>
    <row r="1266" ht="15.75" customHeight="1">
      <c r="A1266" s="12">
        <v>2009.0</v>
      </c>
      <c r="B1266" s="12" t="s">
        <v>69</v>
      </c>
      <c r="C1266" s="12" t="str">
        <f t="shared" si="1"/>
        <v>2009Dec</v>
      </c>
      <c r="D1266" s="12">
        <v>44.0</v>
      </c>
      <c r="E1266" s="12" t="s">
        <v>102</v>
      </c>
      <c r="F1266" s="12">
        <v>465763.0</v>
      </c>
      <c r="G1266" s="12">
        <v>473327.0</v>
      </c>
      <c r="H1266" s="12">
        <v>939090.0</v>
      </c>
      <c r="I1266" s="12">
        <v>248913.0</v>
      </c>
    </row>
    <row r="1267" ht="15.75" customHeight="1">
      <c r="A1267" s="12">
        <v>2009.0</v>
      </c>
      <c r="B1267" s="12" t="s">
        <v>69</v>
      </c>
      <c r="C1267" s="12" t="str">
        <f t="shared" si="1"/>
        <v>2009Dec</v>
      </c>
      <c r="D1267" s="12">
        <v>45.0</v>
      </c>
      <c r="E1267" s="12" t="s">
        <v>103</v>
      </c>
      <c r="F1267" s="12">
        <v>653353.0</v>
      </c>
      <c r="G1267" s="12">
        <v>654806.0</v>
      </c>
      <c r="H1267" s="12">
        <v>1308159.0</v>
      </c>
      <c r="I1267" s="12">
        <v>332384.0</v>
      </c>
    </row>
    <row r="1268" ht="15.75" customHeight="1">
      <c r="A1268" s="12">
        <v>2009.0</v>
      </c>
      <c r="B1268" s="12" t="s">
        <v>69</v>
      </c>
      <c r="C1268" s="12" t="str">
        <f t="shared" si="1"/>
        <v>2009Dec</v>
      </c>
      <c r="D1268" s="12">
        <v>46.0</v>
      </c>
      <c r="E1268" s="12" t="s">
        <v>104</v>
      </c>
      <c r="F1268" s="12">
        <v>488433.0</v>
      </c>
      <c r="G1268" s="12">
        <v>491725.0</v>
      </c>
      <c r="H1268" s="12">
        <v>980158.0</v>
      </c>
      <c r="I1268" s="12">
        <v>254526.0</v>
      </c>
    </row>
    <row r="1269" ht="15.75" customHeight="1">
      <c r="A1269" s="12">
        <v>2009.0</v>
      </c>
      <c r="B1269" s="12" t="s">
        <v>69</v>
      </c>
      <c r="C1269" s="12" t="str">
        <f t="shared" si="1"/>
        <v>2009Dec</v>
      </c>
      <c r="D1269" s="12">
        <v>47.0</v>
      </c>
      <c r="E1269" s="12" t="s">
        <v>105</v>
      </c>
      <c r="F1269" s="12">
        <v>559179.0</v>
      </c>
      <c r="G1269" s="12">
        <v>559270.0</v>
      </c>
      <c r="H1269" s="12">
        <v>1118449.0</v>
      </c>
      <c r="I1269" s="12">
        <v>307311.0</v>
      </c>
    </row>
    <row r="1270" ht="15.75" customHeight="1">
      <c r="A1270" s="12">
        <v>2009.0</v>
      </c>
      <c r="B1270" s="12" t="s">
        <v>69</v>
      </c>
      <c r="C1270" s="12" t="str">
        <f t="shared" si="1"/>
        <v>2009Dec</v>
      </c>
      <c r="D1270" s="12">
        <v>48.0</v>
      </c>
      <c r="E1270" s="12" t="s">
        <v>106</v>
      </c>
      <c r="F1270" s="12">
        <v>349523.0</v>
      </c>
      <c r="G1270" s="12">
        <v>351167.0</v>
      </c>
      <c r="H1270" s="12">
        <v>700690.0</v>
      </c>
      <c r="I1270" s="12">
        <v>187579.0</v>
      </c>
    </row>
    <row r="1271" ht="15.75" customHeight="1">
      <c r="A1271" s="12">
        <v>2009.0</v>
      </c>
      <c r="B1271" s="12" t="s">
        <v>69</v>
      </c>
      <c r="C1271" s="12" t="str">
        <f t="shared" si="1"/>
        <v>2009Dec</v>
      </c>
      <c r="D1271" s="12">
        <v>49.0</v>
      </c>
      <c r="E1271" s="12" t="s">
        <v>107</v>
      </c>
      <c r="F1271" s="12">
        <v>169487.0</v>
      </c>
      <c r="G1271" s="12">
        <v>168561.0</v>
      </c>
      <c r="H1271" s="12">
        <v>338048.0</v>
      </c>
      <c r="I1271" s="12">
        <v>92482.0</v>
      </c>
    </row>
    <row r="1272" ht="15.75" customHeight="1">
      <c r="A1272" s="12">
        <v>2009.0</v>
      </c>
      <c r="B1272" s="12" t="s">
        <v>69</v>
      </c>
      <c r="C1272" s="12" t="str">
        <f t="shared" si="1"/>
        <v>2009Dec</v>
      </c>
      <c r="D1272" s="12">
        <v>50.0</v>
      </c>
      <c r="E1272" s="12" t="s">
        <v>108</v>
      </c>
      <c r="F1272" s="12">
        <v>797521.0</v>
      </c>
      <c r="G1272" s="12">
        <v>835027.0</v>
      </c>
      <c r="H1272" s="12">
        <v>1632548.0</v>
      </c>
      <c r="I1272" s="12">
        <v>650667.0</v>
      </c>
    </row>
    <row r="1273" ht="15.75" customHeight="1">
      <c r="A1273" s="12">
        <v>2009.0</v>
      </c>
      <c r="B1273" s="12" t="s">
        <v>69</v>
      </c>
      <c r="C1273" s="12" t="str">
        <f t="shared" si="1"/>
        <v>2009Dec</v>
      </c>
      <c r="D1273" s="12">
        <v>51.0</v>
      </c>
      <c r="E1273" s="12" t="s">
        <v>109</v>
      </c>
      <c r="F1273" s="12">
        <v>197278.0</v>
      </c>
      <c r="G1273" s="12">
        <v>207415.0</v>
      </c>
      <c r="H1273" s="12">
        <v>404693.0</v>
      </c>
      <c r="I1273" s="12">
        <v>158090.0</v>
      </c>
    </row>
    <row r="1274" ht="15.75" customHeight="1">
      <c r="A1274" s="12">
        <v>2009.0</v>
      </c>
      <c r="B1274" s="12" t="s">
        <v>69</v>
      </c>
      <c r="C1274" s="12" t="str">
        <f t="shared" si="1"/>
        <v>2009Dec</v>
      </c>
      <c r="D1274" s="12">
        <v>52.0</v>
      </c>
      <c r="E1274" s="12" t="s">
        <v>110</v>
      </c>
      <c r="F1274" s="12">
        <v>376892.0</v>
      </c>
      <c r="G1274" s="12">
        <v>387606.0</v>
      </c>
      <c r="H1274" s="12">
        <v>764498.0</v>
      </c>
      <c r="I1274" s="12">
        <v>263308.0</v>
      </c>
    </row>
    <row r="1275" ht="15.75" customHeight="1">
      <c r="A1275" s="12">
        <v>2009.0</v>
      </c>
      <c r="B1275" s="12" t="s">
        <v>69</v>
      </c>
      <c r="C1275" s="12" t="str">
        <f t="shared" si="1"/>
        <v>2009Dec</v>
      </c>
      <c r="D1275" s="12">
        <v>53.0</v>
      </c>
      <c r="E1275" s="12" t="s">
        <v>111</v>
      </c>
      <c r="F1275" s="12">
        <v>228418.0</v>
      </c>
      <c r="G1275" s="12">
        <v>234533.0</v>
      </c>
      <c r="H1275" s="12">
        <v>462951.0</v>
      </c>
      <c r="I1275" s="12">
        <v>151176.0</v>
      </c>
    </row>
    <row r="1276" ht="15.75" customHeight="1">
      <c r="A1276" s="12">
        <v>2009.0</v>
      </c>
      <c r="B1276" s="12" t="s">
        <v>69</v>
      </c>
      <c r="C1276" s="12" t="str">
        <f t="shared" si="1"/>
        <v>2009Dec</v>
      </c>
      <c r="D1276" s="12">
        <v>54.0</v>
      </c>
      <c r="E1276" s="12" t="s">
        <v>112</v>
      </c>
      <c r="F1276" s="12">
        <v>225501.0</v>
      </c>
      <c r="G1276" s="12">
        <v>236589.0</v>
      </c>
      <c r="H1276" s="12">
        <v>462090.0</v>
      </c>
      <c r="I1276" s="12">
        <v>158753.0</v>
      </c>
    </row>
    <row r="1277" ht="15.75" customHeight="1">
      <c r="A1277" s="12">
        <v>2009.0</v>
      </c>
      <c r="B1277" s="12" t="s">
        <v>69</v>
      </c>
      <c r="C1277" s="12" t="str">
        <f t="shared" si="1"/>
        <v>2009Dec</v>
      </c>
      <c r="D1277" s="12">
        <v>55.0</v>
      </c>
      <c r="E1277" s="12" t="s">
        <v>113</v>
      </c>
      <c r="F1277" s="12">
        <v>239911.0</v>
      </c>
      <c r="G1277" s="12">
        <v>235703.0</v>
      </c>
      <c r="H1277" s="12">
        <v>475614.0</v>
      </c>
      <c r="I1277" s="12">
        <v>146111.0</v>
      </c>
    </row>
    <row r="1278" ht="15.75" customHeight="1">
      <c r="A1278" s="12">
        <v>2009.0</v>
      </c>
      <c r="B1278" s="12" t="s">
        <v>69</v>
      </c>
      <c r="C1278" s="12" t="str">
        <f t="shared" si="1"/>
        <v>2009Dec</v>
      </c>
      <c r="D1278" s="12">
        <v>56.0</v>
      </c>
      <c r="E1278" s="12" t="s">
        <v>114</v>
      </c>
      <c r="F1278" s="12">
        <v>238967.0</v>
      </c>
      <c r="G1278" s="12">
        <v>248153.0</v>
      </c>
      <c r="H1278" s="12">
        <v>487120.0</v>
      </c>
      <c r="I1278" s="12">
        <v>169312.0</v>
      </c>
    </row>
    <row r="1279" ht="15.75" customHeight="1">
      <c r="A1279" s="12">
        <v>2009.0</v>
      </c>
      <c r="B1279" s="12" t="s">
        <v>69</v>
      </c>
      <c r="C1279" s="12" t="str">
        <f t="shared" si="1"/>
        <v>2009Dec</v>
      </c>
      <c r="D1279" s="12">
        <v>57.0</v>
      </c>
      <c r="E1279" s="12" t="s">
        <v>115</v>
      </c>
      <c r="F1279" s="12">
        <v>588850.0</v>
      </c>
      <c r="G1279" s="12">
        <v>606083.0</v>
      </c>
      <c r="H1279" s="12">
        <v>1194933.0</v>
      </c>
      <c r="I1279" s="12">
        <v>454840.0</v>
      </c>
    </row>
    <row r="1280" ht="15.75" customHeight="1">
      <c r="A1280" s="12">
        <v>2009.0</v>
      </c>
      <c r="B1280" s="12" t="s">
        <v>69</v>
      </c>
      <c r="C1280" s="12" t="str">
        <f t="shared" si="1"/>
        <v>2009Dec</v>
      </c>
      <c r="D1280" s="12">
        <v>58.0</v>
      </c>
      <c r="E1280" s="12" t="s">
        <v>116</v>
      </c>
      <c r="F1280" s="12">
        <v>124211.0</v>
      </c>
      <c r="G1280" s="12">
        <v>117636.0</v>
      </c>
      <c r="H1280" s="12">
        <v>241847.0</v>
      </c>
      <c r="I1280" s="12">
        <v>88862.0</v>
      </c>
    </row>
    <row r="1281" ht="15.75" customHeight="1">
      <c r="A1281" s="12">
        <v>2009.0</v>
      </c>
      <c r="B1281" s="12" t="s">
        <v>69</v>
      </c>
      <c r="C1281" s="12" t="str">
        <f t="shared" si="1"/>
        <v>2009Dec</v>
      </c>
      <c r="D1281" s="12">
        <v>60.0</v>
      </c>
      <c r="E1281" s="12" t="s">
        <v>117</v>
      </c>
      <c r="F1281" s="12">
        <v>525884.0</v>
      </c>
      <c r="G1281" s="12">
        <v>546984.0</v>
      </c>
      <c r="H1281" s="12">
        <v>1072868.0</v>
      </c>
      <c r="I1281" s="12">
        <v>356627.0</v>
      </c>
    </row>
    <row r="1282" ht="15.75" customHeight="1">
      <c r="A1282" s="12">
        <v>2009.0</v>
      </c>
      <c r="B1282" s="12" t="s">
        <v>69</v>
      </c>
      <c r="C1282" s="12" t="str">
        <f t="shared" si="1"/>
        <v>2009Dec</v>
      </c>
      <c r="D1282" s="12">
        <v>61.0</v>
      </c>
      <c r="E1282" s="12" t="s">
        <v>118</v>
      </c>
      <c r="F1282" s="12">
        <v>161568.0</v>
      </c>
      <c r="G1282" s="12">
        <v>166303.0</v>
      </c>
      <c r="H1282" s="12">
        <v>327871.0</v>
      </c>
      <c r="I1282" s="12">
        <v>104066.0</v>
      </c>
    </row>
    <row r="1283" ht="15.75" customHeight="1">
      <c r="A1283" s="12">
        <v>2009.0</v>
      </c>
      <c r="B1283" s="12" t="s">
        <v>69</v>
      </c>
      <c r="C1283" s="12" t="str">
        <f t="shared" si="1"/>
        <v>2009Dec</v>
      </c>
      <c r="D1283" s="12">
        <v>62.0</v>
      </c>
      <c r="E1283" s="12" t="s">
        <v>119</v>
      </c>
      <c r="F1283" s="12">
        <v>361792.0</v>
      </c>
      <c r="G1283" s="12">
        <v>365054.0</v>
      </c>
      <c r="H1283" s="12">
        <v>726846.0</v>
      </c>
      <c r="I1283" s="12">
        <v>231227.0</v>
      </c>
    </row>
    <row r="1284" ht="15.75" customHeight="1">
      <c r="A1284" s="12">
        <v>2009.0</v>
      </c>
      <c r="B1284" s="12" t="s">
        <v>69</v>
      </c>
      <c r="C1284" s="12" t="str">
        <f t="shared" si="1"/>
        <v>2009Dec</v>
      </c>
      <c r="D1284" s="12">
        <v>63.0</v>
      </c>
      <c r="E1284" s="12" t="s">
        <v>120</v>
      </c>
      <c r="F1284" s="12">
        <v>263552.0</v>
      </c>
      <c r="G1284" s="12">
        <v>256110.0</v>
      </c>
      <c r="H1284" s="12">
        <v>519662.0</v>
      </c>
      <c r="I1284" s="12">
        <v>172622.0</v>
      </c>
    </row>
    <row r="1285" ht="15.75" customHeight="1">
      <c r="A1285" s="12">
        <v>2009.0</v>
      </c>
      <c r="B1285" s="12" t="s">
        <v>69</v>
      </c>
      <c r="C1285" s="12" t="str">
        <f t="shared" si="1"/>
        <v>2009Dec</v>
      </c>
      <c r="D1285" s="12">
        <v>64.0</v>
      </c>
      <c r="E1285" s="12" t="s">
        <v>121</v>
      </c>
      <c r="F1285" s="12">
        <v>294276.0</v>
      </c>
      <c r="G1285" s="12">
        <v>308537.0</v>
      </c>
      <c r="H1285" s="12">
        <v>602813.0</v>
      </c>
      <c r="I1285" s="12">
        <v>189288.0</v>
      </c>
    </row>
    <row r="1286" ht="15.75" customHeight="1">
      <c r="A1286" s="12">
        <v>2009.0</v>
      </c>
      <c r="B1286" s="12" t="s">
        <v>69</v>
      </c>
      <c r="C1286" s="12" t="str">
        <f t="shared" si="1"/>
        <v>2009Dec</v>
      </c>
      <c r="D1286" s="12">
        <v>65.0</v>
      </c>
      <c r="E1286" s="12" t="s">
        <v>122</v>
      </c>
      <c r="F1286" s="12">
        <v>415593.0</v>
      </c>
      <c r="G1286" s="12">
        <v>429968.0</v>
      </c>
      <c r="H1286" s="12">
        <v>845561.0</v>
      </c>
      <c r="I1286" s="12">
        <v>290074.0</v>
      </c>
    </row>
    <row r="1287" ht="15.75" customHeight="1">
      <c r="A1287" s="12">
        <v>2009.0</v>
      </c>
      <c r="B1287" s="12" t="s">
        <v>69</v>
      </c>
      <c r="C1287" s="12" t="str">
        <f t="shared" si="1"/>
        <v>2009Dec</v>
      </c>
      <c r="D1287" s="12">
        <v>66.0</v>
      </c>
      <c r="E1287" s="12" t="s">
        <v>123</v>
      </c>
      <c r="F1287" s="12">
        <v>271071.0</v>
      </c>
      <c r="G1287" s="12">
        <v>282122.0</v>
      </c>
      <c r="H1287" s="12">
        <v>553193.0</v>
      </c>
      <c r="I1287" s="12">
        <v>169528.0</v>
      </c>
    </row>
    <row r="1288" ht="15.75" customHeight="1">
      <c r="A1288" s="12">
        <v>2009.0</v>
      </c>
      <c r="B1288" s="12" t="s">
        <v>69</v>
      </c>
      <c r="C1288" s="12" t="str">
        <f t="shared" si="1"/>
        <v>2009Dec</v>
      </c>
      <c r="D1288" s="12">
        <v>67.0</v>
      </c>
      <c r="E1288" s="12" t="s">
        <v>124</v>
      </c>
      <c r="F1288" s="12">
        <v>495265.0</v>
      </c>
      <c r="G1288" s="12">
        <v>499860.0</v>
      </c>
      <c r="H1288" s="12">
        <v>995125.0</v>
      </c>
      <c r="I1288" s="12">
        <v>302742.0</v>
      </c>
    </row>
    <row r="1289" ht="15.75" customHeight="1">
      <c r="A1289" s="12">
        <v>2009.0</v>
      </c>
      <c r="B1289" s="12" t="s">
        <v>69</v>
      </c>
      <c r="C1289" s="12" t="str">
        <f t="shared" si="1"/>
        <v>2009Dec</v>
      </c>
      <c r="D1289" s="12">
        <v>70.0</v>
      </c>
      <c r="E1289" s="12" t="s">
        <v>125</v>
      </c>
      <c r="F1289" s="12">
        <v>407853.0</v>
      </c>
      <c r="G1289" s="12">
        <v>427378.0</v>
      </c>
      <c r="H1289" s="12">
        <v>835231.0</v>
      </c>
      <c r="I1289" s="12">
        <v>262946.0</v>
      </c>
    </row>
    <row r="1290" ht="15.75" customHeight="1">
      <c r="A1290" s="12">
        <v>2009.0</v>
      </c>
      <c r="B1290" s="12" t="s">
        <v>69</v>
      </c>
      <c r="C1290" s="12" t="str">
        <f t="shared" si="1"/>
        <v>2009Dec</v>
      </c>
      <c r="D1290" s="12">
        <v>71.0</v>
      </c>
      <c r="E1290" s="12" t="s">
        <v>126</v>
      </c>
      <c r="F1290" s="12">
        <v>418955.0</v>
      </c>
      <c r="G1290" s="12">
        <v>414468.0</v>
      </c>
      <c r="H1290" s="12">
        <v>833423.0</v>
      </c>
      <c r="I1290" s="12">
        <v>282509.0</v>
      </c>
    </row>
    <row r="1291" ht="15.75" customHeight="1">
      <c r="A1291" s="12">
        <v>2009.0</v>
      </c>
      <c r="B1291" s="12" t="s">
        <v>69</v>
      </c>
      <c r="C1291" s="12" t="str">
        <f t="shared" si="1"/>
        <v>2009Dec</v>
      </c>
      <c r="D1291" s="12">
        <v>72.0</v>
      </c>
      <c r="E1291" s="12" t="s">
        <v>127</v>
      </c>
      <c r="F1291" s="12">
        <v>409863.0</v>
      </c>
      <c r="G1291" s="12">
        <v>434727.0</v>
      </c>
      <c r="H1291" s="12">
        <v>844590.0</v>
      </c>
      <c r="I1291" s="12">
        <v>255859.0</v>
      </c>
    </row>
    <row r="1292" ht="15.75" customHeight="1">
      <c r="A1292" s="12">
        <v>2009.0</v>
      </c>
      <c r="B1292" s="12" t="s">
        <v>69</v>
      </c>
      <c r="C1292" s="12" t="str">
        <f t="shared" si="1"/>
        <v>2009Dec</v>
      </c>
      <c r="D1292" s="12">
        <v>73.0</v>
      </c>
      <c r="E1292" s="12" t="s">
        <v>128</v>
      </c>
      <c r="F1292" s="12">
        <v>409304.0</v>
      </c>
      <c r="G1292" s="12">
        <v>442122.0</v>
      </c>
      <c r="H1292" s="12">
        <v>851426.0</v>
      </c>
      <c r="I1292" s="12">
        <v>312922.0</v>
      </c>
    </row>
    <row r="1293" ht="15.75" customHeight="1">
      <c r="A1293" s="12">
        <v>2009.0</v>
      </c>
      <c r="B1293" s="12" t="s">
        <v>69</v>
      </c>
      <c r="C1293" s="12" t="str">
        <f t="shared" si="1"/>
        <v>2009Dec</v>
      </c>
      <c r="D1293" s="12">
        <v>74.0</v>
      </c>
      <c r="E1293" s="12" t="s">
        <v>129</v>
      </c>
      <c r="F1293" s="12">
        <v>234714.0</v>
      </c>
      <c r="G1293" s="12">
        <v>249892.0</v>
      </c>
      <c r="H1293" s="12">
        <v>484606.0</v>
      </c>
      <c r="I1293" s="12">
        <v>228688.0</v>
      </c>
    </row>
    <row r="1294" ht="15.75" customHeight="1">
      <c r="A1294" s="12">
        <v>2009.0</v>
      </c>
      <c r="B1294" s="12" t="s">
        <v>69</v>
      </c>
      <c r="C1294" s="12" t="str">
        <f t="shared" si="1"/>
        <v>2009Dec</v>
      </c>
      <c r="D1294" s="12">
        <v>75.0</v>
      </c>
      <c r="E1294" s="12" t="s">
        <v>130</v>
      </c>
      <c r="F1294" s="12">
        <v>93204.0</v>
      </c>
      <c r="G1294" s="12">
        <v>100443.0</v>
      </c>
      <c r="H1294" s="12">
        <v>193647.0</v>
      </c>
      <c r="I1294" s="12">
        <v>58371.0</v>
      </c>
    </row>
    <row r="1295" ht="15.75" customHeight="1">
      <c r="A1295" s="12">
        <v>2009.0</v>
      </c>
      <c r="B1295" s="12" t="s">
        <v>69</v>
      </c>
      <c r="C1295" s="12" t="str">
        <f t="shared" si="1"/>
        <v>2009Dec</v>
      </c>
      <c r="D1295" s="12">
        <v>76.0</v>
      </c>
      <c r="E1295" s="12" t="s">
        <v>131</v>
      </c>
      <c r="F1295" s="12">
        <v>223464.0</v>
      </c>
      <c r="G1295" s="12">
        <v>237775.0</v>
      </c>
      <c r="H1295" s="12">
        <v>461239.0</v>
      </c>
      <c r="I1295" s="12">
        <v>164134.0</v>
      </c>
    </row>
    <row r="1296" ht="15.75" customHeight="1">
      <c r="A1296" s="12">
        <v>2009.0</v>
      </c>
      <c r="B1296" s="12" t="s">
        <v>69</v>
      </c>
      <c r="C1296" s="12" t="str">
        <f t="shared" si="1"/>
        <v>2009Dec</v>
      </c>
      <c r="D1296" s="12">
        <v>77.0</v>
      </c>
      <c r="E1296" s="12" t="s">
        <v>132</v>
      </c>
      <c r="F1296" s="12">
        <v>253100.0</v>
      </c>
      <c r="G1296" s="12">
        <v>250963.0</v>
      </c>
      <c r="H1296" s="12">
        <v>504063.0</v>
      </c>
      <c r="I1296" s="12">
        <v>195916.0</v>
      </c>
    </row>
    <row r="1297" ht="15.75" customHeight="1">
      <c r="A1297" s="12">
        <v>2009.0</v>
      </c>
      <c r="B1297" s="12" t="s">
        <v>69</v>
      </c>
      <c r="C1297" s="12" t="str">
        <f t="shared" si="1"/>
        <v>2009Dec</v>
      </c>
      <c r="D1297" s="12">
        <v>80.0</v>
      </c>
      <c r="E1297" s="12" t="s">
        <v>133</v>
      </c>
      <c r="F1297" s="12">
        <v>753196.0</v>
      </c>
      <c r="G1297" s="12">
        <v>763303.0</v>
      </c>
      <c r="H1297" s="12">
        <v>1516499.0</v>
      </c>
      <c r="I1297" s="12">
        <v>464946.0</v>
      </c>
    </row>
    <row r="1298" ht="15.75" customHeight="1">
      <c r="A1298" s="12">
        <v>2009.0</v>
      </c>
      <c r="B1298" s="12" t="s">
        <v>69</v>
      </c>
      <c r="C1298" s="12" t="str">
        <f t="shared" si="1"/>
        <v>2009Dec</v>
      </c>
      <c r="D1298" s="12">
        <v>81.0</v>
      </c>
      <c r="E1298" s="12" t="s">
        <v>134</v>
      </c>
      <c r="F1298" s="12">
        <v>213464.0</v>
      </c>
      <c r="G1298" s="12">
        <v>213092.0</v>
      </c>
      <c r="H1298" s="12">
        <v>426556.0</v>
      </c>
      <c r="I1298" s="12">
        <v>141027.0</v>
      </c>
    </row>
    <row r="1299" ht="15.75" customHeight="1">
      <c r="A1299" s="12">
        <v>2009.0</v>
      </c>
      <c r="B1299" s="12" t="s">
        <v>69</v>
      </c>
      <c r="C1299" s="12" t="str">
        <f t="shared" si="1"/>
        <v>2009Dec</v>
      </c>
      <c r="D1299" s="12">
        <v>82.0</v>
      </c>
      <c r="E1299" s="12" t="s">
        <v>135</v>
      </c>
      <c r="F1299" s="12">
        <v>126273.0</v>
      </c>
      <c r="G1299" s="12">
        <v>125384.0</v>
      </c>
      <c r="H1299" s="12">
        <v>251657.0</v>
      </c>
      <c r="I1299" s="12">
        <v>93802.0</v>
      </c>
    </row>
    <row r="1300" ht="15.75" customHeight="1">
      <c r="A1300" s="12">
        <v>2009.0</v>
      </c>
      <c r="B1300" s="12" t="s">
        <v>69</v>
      </c>
      <c r="C1300" s="12" t="str">
        <f t="shared" si="1"/>
        <v>2009Dec</v>
      </c>
      <c r="D1300" s="12">
        <v>83.0</v>
      </c>
      <c r="E1300" s="12" t="s">
        <v>136</v>
      </c>
      <c r="F1300" s="12">
        <v>159526.0</v>
      </c>
      <c r="G1300" s="12">
        <v>176387.0</v>
      </c>
      <c r="H1300" s="12">
        <v>335913.0</v>
      </c>
      <c r="I1300" s="12">
        <v>169718.0</v>
      </c>
    </row>
    <row r="1301" ht="15.75" customHeight="1">
      <c r="A1301" s="12">
        <v>2009.0</v>
      </c>
      <c r="B1301" s="12" t="s">
        <v>69</v>
      </c>
      <c r="C1301" s="12" t="str">
        <f t="shared" si="1"/>
        <v>2009Dec</v>
      </c>
      <c r="D1301" s="12">
        <v>84.0</v>
      </c>
      <c r="E1301" s="12" t="s">
        <v>137</v>
      </c>
      <c r="F1301" s="12">
        <v>492369.0</v>
      </c>
      <c r="G1301" s="12">
        <v>501852.0</v>
      </c>
      <c r="H1301" s="12">
        <v>994221.0</v>
      </c>
      <c r="I1301" s="12">
        <v>382211.0</v>
      </c>
    </row>
    <row r="1302" ht="15.75" customHeight="1">
      <c r="A1302" s="12">
        <v>2009.0</v>
      </c>
      <c r="B1302" s="12" t="s">
        <v>69</v>
      </c>
      <c r="C1302" s="12" t="str">
        <f t="shared" si="1"/>
        <v>2009Dec</v>
      </c>
      <c r="D1302" s="12">
        <v>85.0</v>
      </c>
      <c r="E1302" s="12" t="s">
        <v>138</v>
      </c>
      <c r="F1302" s="12">
        <v>94466.0</v>
      </c>
      <c r="G1302" s="12">
        <v>87288.0</v>
      </c>
      <c r="H1302" s="12">
        <v>181754.0</v>
      </c>
      <c r="I1302" s="12">
        <v>70436.0</v>
      </c>
    </row>
    <row r="1303" ht="15.75" customHeight="1">
      <c r="A1303" s="12">
        <v>2009.0</v>
      </c>
      <c r="B1303" s="12" t="s">
        <v>69</v>
      </c>
      <c r="C1303" s="12" t="str">
        <f t="shared" si="1"/>
        <v>2009Dec</v>
      </c>
      <c r="D1303" s="12">
        <v>86.0</v>
      </c>
      <c r="E1303" s="12" t="s">
        <v>139</v>
      </c>
      <c r="F1303" s="12">
        <v>242915.0</v>
      </c>
      <c r="G1303" s="12">
        <v>244829.0</v>
      </c>
      <c r="H1303" s="12">
        <v>487744.0</v>
      </c>
      <c r="I1303" s="12">
        <v>188588.0</v>
      </c>
    </row>
    <row r="1304" ht="15.75" customHeight="1">
      <c r="A1304" s="12">
        <v>2009.0</v>
      </c>
      <c r="B1304" s="12" t="s">
        <v>69</v>
      </c>
      <c r="C1304" s="12" t="str">
        <f t="shared" si="1"/>
        <v>2009Dec</v>
      </c>
      <c r="D1304" s="12">
        <v>90.0</v>
      </c>
      <c r="E1304" s="12" t="s">
        <v>140</v>
      </c>
      <c r="F1304" s="12">
        <v>656113.0</v>
      </c>
      <c r="G1304" s="12">
        <v>687841.0</v>
      </c>
      <c r="H1304" s="12">
        <v>1343954.0</v>
      </c>
      <c r="I1304" s="12">
        <v>421177.0</v>
      </c>
    </row>
    <row r="1305" ht="15.75" customHeight="1">
      <c r="A1305" s="12">
        <v>2009.0</v>
      </c>
      <c r="B1305" s="12" t="s">
        <v>69</v>
      </c>
      <c r="C1305" s="12" t="str">
        <f t="shared" si="1"/>
        <v>2009Dec</v>
      </c>
      <c r="D1305" s="12">
        <v>91.0</v>
      </c>
      <c r="E1305" s="12" t="s">
        <v>141</v>
      </c>
      <c r="F1305" s="12">
        <v>146298.0</v>
      </c>
      <c r="G1305" s="12">
        <v>146803.0</v>
      </c>
      <c r="H1305" s="12">
        <v>293101.0</v>
      </c>
      <c r="I1305" s="12">
        <v>82320.0</v>
      </c>
    </row>
    <row r="1306" ht="15.75" customHeight="1">
      <c r="A1306" s="12">
        <v>2009.0</v>
      </c>
      <c r="B1306" s="12" t="s">
        <v>69</v>
      </c>
      <c r="C1306" s="12" t="str">
        <f t="shared" si="1"/>
        <v>2009Dec</v>
      </c>
      <c r="D1306" s="12">
        <v>92.0</v>
      </c>
      <c r="E1306" s="12" t="s">
        <v>142</v>
      </c>
      <c r="F1306" s="12">
        <v>304155.0</v>
      </c>
      <c r="G1306" s="12">
        <v>314520.0</v>
      </c>
      <c r="H1306" s="12">
        <v>618675.0</v>
      </c>
      <c r="I1306" s="12">
        <v>190631.0</v>
      </c>
    </row>
    <row r="1307" ht="15.75" customHeight="1">
      <c r="A1307" s="12">
        <v>2009.0</v>
      </c>
      <c r="B1307" s="12" t="s">
        <v>69</v>
      </c>
      <c r="C1307" s="12" t="str">
        <f t="shared" si="1"/>
        <v>2009Dec</v>
      </c>
      <c r="D1307" s="12">
        <v>93.0</v>
      </c>
      <c r="E1307" s="12" t="s">
        <v>143</v>
      </c>
      <c r="F1307" s="12">
        <v>249171.0</v>
      </c>
      <c r="G1307" s="12">
        <v>258606.0</v>
      </c>
      <c r="H1307" s="12">
        <v>507777.0</v>
      </c>
      <c r="I1307" s="12">
        <v>159425.0</v>
      </c>
    </row>
    <row r="1308" ht="15.75" customHeight="1">
      <c r="A1308" s="12">
        <v>2009.0</v>
      </c>
      <c r="B1308" s="12" t="s">
        <v>69</v>
      </c>
      <c r="C1308" s="12" t="str">
        <f t="shared" si="1"/>
        <v>2009Dec</v>
      </c>
      <c r="D1308" s="12">
        <v>94.0</v>
      </c>
      <c r="E1308" s="12" t="s">
        <v>144</v>
      </c>
      <c r="F1308" s="12">
        <v>319542.0</v>
      </c>
      <c r="G1308" s="12">
        <v>328082.0</v>
      </c>
      <c r="H1308" s="12">
        <v>647624.0</v>
      </c>
      <c r="I1308" s="12">
        <v>153323.0</v>
      </c>
    </row>
    <row r="1309" ht="15.75" customHeight="1">
      <c r="A1309" s="12">
        <v>2009.0</v>
      </c>
      <c r="B1309" s="12" t="s">
        <v>69</v>
      </c>
      <c r="C1309" s="12" t="str">
        <f t="shared" si="1"/>
        <v>2009Dec</v>
      </c>
      <c r="D1309" s="12">
        <v>95.0</v>
      </c>
      <c r="E1309" s="12" t="s">
        <v>145</v>
      </c>
      <c r="F1309" s="12">
        <v>238215.0</v>
      </c>
      <c r="G1309" s="12">
        <v>242119.0</v>
      </c>
      <c r="H1309" s="12">
        <v>480334.0</v>
      </c>
      <c r="I1309" s="12">
        <v>133822.0</v>
      </c>
    </row>
    <row r="1310" ht="15.75" customHeight="1">
      <c r="A1310" s="12">
        <v>2009.0</v>
      </c>
      <c r="B1310" s="12" t="s">
        <v>69</v>
      </c>
      <c r="C1310" s="12" t="str">
        <f t="shared" si="1"/>
        <v>2009Dec</v>
      </c>
      <c r="D1310" s="12">
        <v>96.0</v>
      </c>
      <c r="E1310" s="12" t="s">
        <v>146</v>
      </c>
      <c r="F1310" s="12">
        <v>360367.0</v>
      </c>
      <c r="G1310" s="12">
        <v>367704.0</v>
      </c>
      <c r="H1310" s="12">
        <v>728071.0</v>
      </c>
      <c r="I1310" s="12">
        <v>173004.0</v>
      </c>
    </row>
    <row r="1311" ht="15.75" customHeight="1">
      <c r="A1311" s="12">
        <v>2010.0</v>
      </c>
      <c r="B1311" s="12" t="s">
        <v>69</v>
      </c>
      <c r="C1311" s="12" t="str">
        <f t="shared" si="1"/>
        <v>2010Dec</v>
      </c>
      <c r="D1311" s="12">
        <v>0.0</v>
      </c>
      <c r="E1311" s="12" t="s">
        <v>70</v>
      </c>
      <c r="F1311" s="12">
        <v>3.1451801E7</v>
      </c>
      <c r="G1311" s="12">
        <v>3.2426466E7</v>
      </c>
      <c r="H1311" s="12">
        <v>6.3878267E7</v>
      </c>
      <c r="I1311" s="12">
        <v>2.1681635E7</v>
      </c>
    </row>
    <row r="1312" ht="15.75" customHeight="1">
      <c r="A1312" s="12">
        <v>2010.0</v>
      </c>
      <c r="B1312" s="12" t="s">
        <v>69</v>
      </c>
      <c r="C1312" s="12" t="str">
        <f t="shared" si="1"/>
        <v>2010Dec</v>
      </c>
      <c r="D1312" s="12">
        <v>10.0</v>
      </c>
      <c r="E1312" s="12" t="s">
        <v>71</v>
      </c>
      <c r="F1312" s="12">
        <v>2709568.0</v>
      </c>
      <c r="G1312" s="12">
        <v>2991826.0</v>
      </c>
      <c r="H1312" s="12">
        <v>5701394.0</v>
      </c>
      <c r="I1312" s="12">
        <v>2400540.0</v>
      </c>
    </row>
    <row r="1313" ht="15.75" customHeight="1">
      <c r="A1313" s="12">
        <v>2010.0</v>
      </c>
      <c r="B1313" s="12" t="s">
        <v>69</v>
      </c>
      <c r="C1313" s="12" t="str">
        <f t="shared" si="1"/>
        <v>2010Dec</v>
      </c>
      <c r="D1313" s="12">
        <v>11.0</v>
      </c>
      <c r="E1313" s="12" t="s">
        <v>72</v>
      </c>
      <c r="F1313" s="12">
        <v>572079.0</v>
      </c>
      <c r="G1313" s="12">
        <v>613101.0</v>
      </c>
      <c r="H1313" s="12">
        <v>1185180.0</v>
      </c>
      <c r="I1313" s="12">
        <v>514174.0</v>
      </c>
    </row>
    <row r="1314" ht="15.75" customHeight="1">
      <c r="A1314" s="12">
        <v>2010.0</v>
      </c>
      <c r="B1314" s="12" t="s">
        <v>69</v>
      </c>
      <c r="C1314" s="12" t="str">
        <f t="shared" si="1"/>
        <v>2010Dec</v>
      </c>
      <c r="D1314" s="12">
        <v>12.0</v>
      </c>
      <c r="E1314" s="12" t="s">
        <v>73</v>
      </c>
      <c r="F1314" s="12">
        <v>518161.0</v>
      </c>
      <c r="G1314" s="12">
        <v>583582.0</v>
      </c>
      <c r="H1314" s="12">
        <v>1101743.0</v>
      </c>
      <c r="I1314" s="12">
        <v>525261.0</v>
      </c>
    </row>
    <row r="1315" ht="15.75" customHeight="1">
      <c r="A1315" s="12">
        <v>2010.0</v>
      </c>
      <c r="B1315" s="12" t="s">
        <v>69</v>
      </c>
      <c r="C1315" s="12" t="str">
        <f t="shared" si="1"/>
        <v>2010Dec</v>
      </c>
      <c r="D1315" s="12">
        <v>13.0</v>
      </c>
      <c r="E1315" s="12" t="s">
        <v>74</v>
      </c>
      <c r="F1315" s="12">
        <v>469034.0</v>
      </c>
      <c r="G1315" s="12">
        <v>516609.0</v>
      </c>
      <c r="H1315" s="12">
        <v>985643.0</v>
      </c>
      <c r="I1315" s="12">
        <v>457458.0</v>
      </c>
    </row>
    <row r="1316" ht="15.75" customHeight="1">
      <c r="A1316" s="12">
        <v>2010.0</v>
      </c>
      <c r="B1316" s="12" t="s">
        <v>69</v>
      </c>
      <c r="C1316" s="12" t="str">
        <f t="shared" si="1"/>
        <v>2010Dec</v>
      </c>
      <c r="D1316" s="12">
        <v>14.0</v>
      </c>
      <c r="E1316" s="12" t="s">
        <v>75</v>
      </c>
      <c r="F1316" s="12">
        <v>377833.0</v>
      </c>
      <c r="G1316" s="12">
        <v>404263.0</v>
      </c>
      <c r="H1316" s="12">
        <v>782096.0</v>
      </c>
      <c r="I1316" s="12">
        <v>266483.0</v>
      </c>
    </row>
    <row r="1317" ht="15.75" customHeight="1">
      <c r="A1317" s="12">
        <v>2010.0</v>
      </c>
      <c r="B1317" s="12" t="s">
        <v>69</v>
      </c>
      <c r="C1317" s="12" t="str">
        <f t="shared" si="1"/>
        <v>2010Dec</v>
      </c>
      <c r="D1317" s="12">
        <v>15.0</v>
      </c>
      <c r="E1317" s="12" t="s">
        <v>76</v>
      </c>
      <c r="F1317" s="12">
        <v>136825.0</v>
      </c>
      <c r="G1317" s="12">
        <v>148145.0</v>
      </c>
      <c r="H1317" s="12">
        <v>284970.0</v>
      </c>
      <c r="I1317" s="12">
        <v>87503.0</v>
      </c>
    </row>
    <row r="1318" ht="15.75" customHeight="1">
      <c r="A1318" s="12">
        <v>2010.0</v>
      </c>
      <c r="B1318" s="12" t="s">
        <v>69</v>
      </c>
      <c r="C1318" s="12" t="str">
        <f t="shared" si="1"/>
        <v>2010Dec</v>
      </c>
      <c r="D1318" s="12">
        <v>16.0</v>
      </c>
      <c r="E1318" s="12" t="s">
        <v>77</v>
      </c>
      <c r="F1318" s="12">
        <v>379370.0</v>
      </c>
      <c r="G1318" s="12">
        <v>376484.0</v>
      </c>
      <c r="H1318" s="12">
        <v>755854.0</v>
      </c>
      <c r="I1318" s="12">
        <v>257115.0</v>
      </c>
    </row>
    <row r="1319" ht="15.75" customHeight="1">
      <c r="A1319" s="12">
        <v>2010.0</v>
      </c>
      <c r="B1319" s="12" t="s">
        <v>69</v>
      </c>
      <c r="C1319" s="12" t="str">
        <f t="shared" si="1"/>
        <v>2010Dec</v>
      </c>
      <c r="D1319" s="12">
        <v>17.0</v>
      </c>
      <c r="E1319" s="12" t="s">
        <v>78</v>
      </c>
      <c r="F1319" s="12">
        <v>102606.0</v>
      </c>
      <c r="G1319" s="12">
        <v>112055.0</v>
      </c>
      <c r="H1319" s="12">
        <v>214661.0</v>
      </c>
      <c r="I1319" s="12">
        <v>69040.0</v>
      </c>
    </row>
    <row r="1320" ht="15.75" customHeight="1">
      <c r="A1320" s="12">
        <v>2010.0</v>
      </c>
      <c r="B1320" s="12" t="s">
        <v>69</v>
      </c>
      <c r="C1320" s="12" t="str">
        <f t="shared" si="1"/>
        <v>2010Dec</v>
      </c>
      <c r="D1320" s="12">
        <v>18.0</v>
      </c>
      <c r="E1320" s="12" t="s">
        <v>79</v>
      </c>
      <c r="F1320" s="12">
        <v>161719.0</v>
      </c>
      <c r="G1320" s="12">
        <v>173215.0</v>
      </c>
      <c r="H1320" s="12">
        <v>334934.0</v>
      </c>
      <c r="I1320" s="12">
        <v>110438.0</v>
      </c>
    </row>
    <row r="1321" ht="15.75" customHeight="1">
      <c r="A1321" s="12">
        <v>2010.0</v>
      </c>
      <c r="B1321" s="12" t="s">
        <v>69</v>
      </c>
      <c r="C1321" s="12" t="str">
        <f t="shared" si="1"/>
        <v>2010Dec</v>
      </c>
      <c r="D1321" s="12">
        <v>19.0</v>
      </c>
      <c r="E1321" s="12" t="s">
        <v>80</v>
      </c>
      <c r="F1321" s="12">
        <v>305472.0</v>
      </c>
      <c r="G1321" s="12">
        <v>311912.0</v>
      </c>
      <c r="H1321" s="12">
        <v>617384.0</v>
      </c>
      <c r="I1321" s="12">
        <v>224068.0</v>
      </c>
    </row>
    <row r="1322" ht="15.75" customHeight="1">
      <c r="A1322" s="12">
        <v>2010.0</v>
      </c>
      <c r="B1322" s="12" t="s">
        <v>69</v>
      </c>
      <c r="C1322" s="12" t="str">
        <f t="shared" si="1"/>
        <v>2010Dec</v>
      </c>
      <c r="D1322" s="12">
        <v>20.0</v>
      </c>
      <c r="E1322" s="12" t="s">
        <v>81</v>
      </c>
      <c r="F1322" s="12">
        <v>646266.0</v>
      </c>
      <c r="G1322" s="12">
        <v>670027.0</v>
      </c>
      <c r="H1322" s="12">
        <v>1316293.0</v>
      </c>
      <c r="I1322" s="12">
        <v>706277.0</v>
      </c>
    </row>
    <row r="1323" ht="15.75" customHeight="1">
      <c r="A1323" s="12">
        <v>2010.0</v>
      </c>
      <c r="B1323" s="12" t="s">
        <v>69</v>
      </c>
      <c r="C1323" s="12" t="str">
        <f t="shared" si="1"/>
        <v>2010Dec</v>
      </c>
      <c r="D1323" s="12">
        <v>21.0</v>
      </c>
      <c r="E1323" s="12" t="s">
        <v>82</v>
      </c>
      <c r="F1323" s="12">
        <v>309014.0</v>
      </c>
      <c r="G1323" s="12">
        <v>317388.0</v>
      </c>
      <c r="H1323" s="12">
        <v>626402.0</v>
      </c>
      <c r="I1323" s="12">
        <v>323056.0</v>
      </c>
    </row>
    <row r="1324" ht="15.75" customHeight="1">
      <c r="A1324" s="12">
        <v>2010.0</v>
      </c>
      <c r="B1324" s="12" t="s">
        <v>69</v>
      </c>
      <c r="C1324" s="12" t="str">
        <f t="shared" si="1"/>
        <v>2010Dec</v>
      </c>
      <c r="D1324" s="12">
        <v>22.0</v>
      </c>
      <c r="E1324" s="12" t="s">
        <v>83</v>
      </c>
      <c r="F1324" s="12">
        <v>253618.0</v>
      </c>
      <c r="G1324" s="12">
        <v>260998.0</v>
      </c>
      <c r="H1324" s="12">
        <v>514616.0</v>
      </c>
      <c r="I1324" s="12">
        <v>197815.0</v>
      </c>
    </row>
    <row r="1325" ht="15.75" customHeight="1">
      <c r="A1325" s="12">
        <v>2010.0</v>
      </c>
      <c r="B1325" s="12" t="s">
        <v>69</v>
      </c>
      <c r="C1325" s="12" t="str">
        <f t="shared" si="1"/>
        <v>2010Dec</v>
      </c>
      <c r="D1325" s="12">
        <v>23.0</v>
      </c>
      <c r="E1325" s="12" t="s">
        <v>84</v>
      </c>
      <c r="F1325" s="12">
        <v>110429.0</v>
      </c>
      <c r="G1325" s="12">
        <v>110492.0</v>
      </c>
      <c r="H1325" s="12">
        <v>220921.0</v>
      </c>
      <c r="I1325" s="12">
        <v>90876.0</v>
      </c>
    </row>
    <row r="1326" ht="15.75" customHeight="1">
      <c r="A1326" s="12">
        <v>2010.0</v>
      </c>
      <c r="B1326" s="12" t="s">
        <v>69</v>
      </c>
      <c r="C1326" s="12" t="str">
        <f t="shared" si="1"/>
        <v>2010Dec</v>
      </c>
      <c r="D1326" s="12">
        <v>24.0</v>
      </c>
      <c r="E1326" s="12" t="s">
        <v>85</v>
      </c>
      <c r="F1326" s="12">
        <v>330716.0</v>
      </c>
      <c r="G1326" s="12">
        <v>343217.0</v>
      </c>
      <c r="H1326" s="12">
        <v>673933.0</v>
      </c>
      <c r="I1326" s="12">
        <v>235328.0</v>
      </c>
    </row>
    <row r="1327" ht="15.75" customHeight="1">
      <c r="A1327" s="12">
        <v>2010.0</v>
      </c>
      <c r="B1327" s="12" t="s">
        <v>69</v>
      </c>
      <c r="C1327" s="12" t="str">
        <f t="shared" si="1"/>
        <v>2010Dec</v>
      </c>
      <c r="D1327" s="12">
        <v>25.0</v>
      </c>
      <c r="E1327" s="12" t="s">
        <v>86</v>
      </c>
      <c r="F1327" s="12">
        <v>231513.0</v>
      </c>
      <c r="G1327" s="12">
        <v>235059.0</v>
      </c>
      <c r="H1327" s="12">
        <v>466572.0</v>
      </c>
      <c r="I1327" s="12">
        <v>168645.0</v>
      </c>
    </row>
    <row r="1328" ht="15.75" customHeight="1">
      <c r="A1328" s="12">
        <v>2010.0</v>
      </c>
      <c r="B1328" s="12" t="s">
        <v>69</v>
      </c>
      <c r="C1328" s="12" t="str">
        <f t="shared" si="1"/>
        <v>2010Dec</v>
      </c>
      <c r="D1328" s="12">
        <v>26.0</v>
      </c>
      <c r="E1328" s="12" t="s">
        <v>87</v>
      </c>
      <c r="F1328" s="12">
        <v>125113.0</v>
      </c>
      <c r="G1328" s="12">
        <v>127621.0</v>
      </c>
      <c r="H1328" s="12">
        <v>252734.0</v>
      </c>
      <c r="I1328" s="12">
        <v>82768.0</v>
      </c>
    </row>
    <row r="1329" ht="15.75" customHeight="1">
      <c r="A1329" s="12">
        <v>2010.0</v>
      </c>
      <c r="B1329" s="12" t="s">
        <v>69</v>
      </c>
      <c r="C1329" s="12" t="str">
        <f t="shared" si="1"/>
        <v>2010Dec</v>
      </c>
      <c r="D1329" s="12">
        <v>27.0</v>
      </c>
      <c r="E1329" s="12" t="s">
        <v>88</v>
      </c>
      <c r="F1329" s="12">
        <v>273726.0</v>
      </c>
      <c r="G1329" s="12">
        <v>270374.0</v>
      </c>
      <c r="H1329" s="12">
        <v>544100.0</v>
      </c>
      <c r="I1329" s="12">
        <v>174450.0</v>
      </c>
    </row>
    <row r="1330" ht="15.75" customHeight="1">
      <c r="A1330" s="12">
        <v>2010.0</v>
      </c>
      <c r="B1330" s="12" t="s">
        <v>69</v>
      </c>
      <c r="C1330" s="12" t="str">
        <f t="shared" si="1"/>
        <v>2010Dec</v>
      </c>
      <c r="D1330" s="12">
        <v>30.0</v>
      </c>
      <c r="E1330" s="12" t="s">
        <v>89</v>
      </c>
      <c r="F1330" s="12">
        <v>1277333.0</v>
      </c>
      <c r="G1330" s="12">
        <v>1304756.0</v>
      </c>
      <c r="H1330" s="12">
        <v>2582089.0</v>
      </c>
      <c r="I1330" s="12">
        <v>802134.0</v>
      </c>
    </row>
    <row r="1331" ht="15.75" customHeight="1">
      <c r="A1331" s="12">
        <v>2010.0</v>
      </c>
      <c r="B1331" s="12" t="s">
        <v>69</v>
      </c>
      <c r="C1331" s="12" t="str">
        <f t="shared" si="1"/>
        <v>2010Dec</v>
      </c>
      <c r="D1331" s="12">
        <v>31.0</v>
      </c>
      <c r="E1331" s="12" t="s">
        <v>90</v>
      </c>
      <c r="F1331" s="12">
        <v>775766.0</v>
      </c>
      <c r="G1331" s="12">
        <v>777999.0</v>
      </c>
      <c r="H1331" s="12">
        <v>1553765.0</v>
      </c>
      <c r="I1331" s="12">
        <v>396251.0</v>
      </c>
    </row>
    <row r="1332" ht="15.75" customHeight="1">
      <c r="A1332" s="12">
        <v>2010.0</v>
      </c>
      <c r="B1332" s="12" t="s">
        <v>69</v>
      </c>
      <c r="C1332" s="12" t="str">
        <f t="shared" si="1"/>
        <v>2010Dec</v>
      </c>
      <c r="D1332" s="12">
        <v>32.0</v>
      </c>
      <c r="E1332" s="12" t="s">
        <v>91</v>
      </c>
      <c r="F1332" s="12">
        <v>691425.0</v>
      </c>
      <c r="G1332" s="12">
        <v>690336.0</v>
      </c>
      <c r="H1332" s="12">
        <v>1381761.0</v>
      </c>
      <c r="I1332" s="12">
        <v>341922.0</v>
      </c>
    </row>
    <row r="1333" ht="15.75" customHeight="1">
      <c r="A1333" s="12">
        <v>2010.0</v>
      </c>
      <c r="B1333" s="12" t="s">
        <v>69</v>
      </c>
      <c r="C1333" s="12" t="str">
        <f t="shared" si="1"/>
        <v>2010Dec</v>
      </c>
      <c r="D1333" s="12">
        <v>33.0</v>
      </c>
      <c r="E1333" s="12" t="s">
        <v>92</v>
      </c>
      <c r="F1333" s="12">
        <v>726272.0</v>
      </c>
      <c r="G1333" s="12">
        <v>726199.0</v>
      </c>
      <c r="H1333" s="12">
        <v>1452471.0</v>
      </c>
      <c r="I1333" s="12">
        <v>343967.0</v>
      </c>
    </row>
    <row r="1334" ht="15.75" customHeight="1">
      <c r="A1334" s="12">
        <v>2010.0</v>
      </c>
      <c r="B1334" s="12" t="s">
        <v>69</v>
      </c>
      <c r="C1334" s="12" t="str">
        <f t="shared" si="1"/>
        <v>2010Dec</v>
      </c>
      <c r="D1334" s="12">
        <v>34.0</v>
      </c>
      <c r="E1334" s="12" t="s">
        <v>93</v>
      </c>
      <c r="F1334" s="12">
        <v>909405.0</v>
      </c>
      <c r="G1334" s="12">
        <v>903683.0</v>
      </c>
      <c r="H1334" s="12">
        <v>1813088.0</v>
      </c>
      <c r="I1334" s="12">
        <v>493499.0</v>
      </c>
    </row>
    <row r="1335" ht="15.75" customHeight="1">
      <c r="A1335" s="12">
        <v>2010.0</v>
      </c>
      <c r="B1335" s="12" t="s">
        <v>69</v>
      </c>
      <c r="C1335" s="12" t="str">
        <f t="shared" si="1"/>
        <v>2010Dec</v>
      </c>
      <c r="D1335" s="12">
        <v>35.0</v>
      </c>
      <c r="E1335" s="12" t="s">
        <v>94</v>
      </c>
      <c r="F1335" s="12">
        <v>270682.0</v>
      </c>
      <c r="G1335" s="12">
        <v>268575.0</v>
      </c>
      <c r="H1335" s="12">
        <v>539257.0</v>
      </c>
      <c r="I1335" s="12">
        <v>147306.0</v>
      </c>
    </row>
    <row r="1336" ht="15.75" customHeight="1">
      <c r="A1336" s="12">
        <v>2010.0</v>
      </c>
      <c r="B1336" s="12" t="s">
        <v>69</v>
      </c>
      <c r="C1336" s="12" t="str">
        <f t="shared" si="1"/>
        <v>2010Dec</v>
      </c>
      <c r="D1336" s="12">
        <v>36.0</v>
      </c>
      <c r="E1336" s="12" t="s">
        <v>95</v>
      </c>
      <c r="F1336" s="12">
        <v>561146.0</v>
      </c>
      <c r="G1336" s="12">
        <v>566277.0</v>
      </c>
      <c r="H1336" s="12">
        <v>1127423.0</v>
      </c>
      <c r="I1336" s="12">
        <v>339686.0</v>
      </c>
    </row>
    <row r="1337" ht="15.75" customHeight="1">
      <c r="A1337" s="12">
        <v>2010.0</v>
      </c>
      <c r="B1337" s="12" t="s">
        <v>69</v>
      </c>
      <c r="C1337" s="12" t="str">
        <f t="shared" si="1"/>
        <v>2010Dec</v>
      </c>
      <c r="D1337" s="12">
        <v>37.0</v>
      </c>
      <c r="E1337" s="12" t="s">
        <v>96</v>
      </c>
      <c r="F1337" s="12">
        <v>186567.0</v>
      </c>
      <c r="G1337" s="12">
        <v>185570.0</v>
      </c>
      <c r="H1337" s="12">
        <v>372137.0</v>
      </c>
      <c r="I1337" s="12">
        <v>97831.0</v>
      </c>
    </row>
    <row r="1338" ht="15.75" customHeight="1">
      <c r="A1338" s="12">
        <v>2010.0</v>
      </c>
      <c r="B1338" s="12" t="s">
        <v>69</v>
      </c>
      <c r="C1338" s="12" t="str">
        <f t="shared" si="1"/>
        <v>2010Dec</v>
      </c>
      <c r="D1338" s="12">
        <v>39.0</v>
      </c>
      <c r="E1338" s="12" t="s">
        <v>97</v>
      </c>
      <c r="F1338" s="12">
        <v>253003.0</v>
      </c>
      <c r="G1338" s="12">
        <v>249865.0</v>
      </c>
      <c r="H1338" s="12">
        <v>502868.0</v>
      </c>
      <c r="I1338" s="12">
        <v>129079.0</v>
      </c>
    </row>
    <row r="1339" ht="15.75" customHeight="1">
      <c r="A1339" s="12">
        <v>2010.0</v>
      </c>
      <c r="B1339" s="12" t="s">
        <v>69</v>
      </c>
      <c r="C1339" s="12" t="str">
        <f t="shared" si="1"/>
        <v>2010Dec</v>
      </c>
      <c r="D1339" s="12">
        <v>40.0</v>
      </c>
      <c r="E1339" s="12" t="s">
        <v>98</v>
      </c>
      <c r="F1339" s="12">
        <v>876252.0</v>
      </c>
      <c r="G1339" s="12">
        <v>891349.0</v>
      </c>
      <c r="H1339" s="12">
        <v>1767601.0</v>
      </c>
      <c r="I1339" s="12">
        <v>521559.0</v>
      </c>
    </row>
    <row r="1340" ht="15.75" customHeight="1">
      <c r="A1340" s="12">
        <v>2010.0</v>
      </c>
      <c r="B1340" s="12" t="s">
        <v>69</v>
      </c>
      <c r="C1340" s="12" t="str">
        <f t="shared" si="1"/>
        <v>2010Dec</v>
      </c>
      <c r="D1340" s="12">
        <v>41.0</v>
      </c>
      <c r="E1340" s="12" t="s">
        <v>99</v>
      </c>
      <c r="F1340" s="12">
        <v>771770.0</v>
      </c>
      <c r="G1340" s="12">
        <v>773016.0</v>
      </c>
      <c r="H1340" s="12">
        <v>1544786.0</v>
      </c>
      <c r="I1340" s="12">
        <v>431506.0</v>
      </c>
    </row>
    <row r="1341" ht="15.75" customHeight="1">
      <c r="A1341" s="12">
        <v>2010.0</v>
      </c>
      <c r="B1341" s="12" t="s">
        <v>69</v>
      </c>
      <c r="C1341" s="12" t="str">
        <f t="shared" si="1"/>
        <v>2010Dec</v>
      </c>
      <c r="D1341" s="12">
        <v>42.0</v>
      </c>
      <c r="E1341" s="12" t="s">
        <v>100</v>
      </c>
      <c r="F1341" s="12">
        <v>315502.0</v>
      </c>
      <c r="G1341" s="12">
        <v>308564.0</v>
      </c>
      <c r="H1341" s="12">
        <v>624066.0</v>
      </c>
      <c r="I1341" s="12">
        <v>187584.0</v>
      </c>
    </row>
    <row r="1342" ht="15.75" customHeight="1">
      <c r="A1342" s="12">
        <v>2010.0</v>
      </c>
      <c r="B1342" s="12" t="s">
        <v>69</v>
      </c>
      <c r="C1342" s="12" t="str">
        <f t="shared" si="1"/>
        <v>2010Dec</v>
      </c>
      <c r="D1342" s="12">
        <v>43.0</v>
      </c>
      <c r="E1342" s="12" t="s">
        <v>101</v>
      </c>
      <c r="F1342" s="12">
        <v>458891.0</v>
      </c>
      <c r="G1342" s="12">
        <v>454046.0</v>
      </c>
      <c r="H1342" s="12">
        <v>912937.0</v>
      </c>
      <c r="I1342" s="12">
        <v>255479.0</v>
      </c>
    </row>
    <row r="1343" ht="15.75" customHeight="1">
      <c r="A1343" s="12">
        <v>2010.0</v>
      </c>
      <c r="B1343" s="12" t="s">
        <v>69</v>
      </c>
      <c r="C1343" s="12" t="str">
        <f t="shared" si="1"/>
        <v>2010Dec</v>
      </c>
      <c r="D1343" s="12">
        <v>44.0</v>
      </c>
      <c r="E1343" s="12" t="s">
        <v>102</v>
      </c>
      <c r="F1343" s="12">
        <v>466552.0</v>
      </c>
      <c r="G1343" s="12">
        <v>474359.0</v>
      </c>
      <c r="H1343" s="12">
        <v>940911.0</v>
      </c>
      <c r="I1343" s="12">
        <v>254097.0</v>
      </c>
    </row>
    <row r="1344" ht="15.75" customHeight="1">
      <c r="A1344" s="12">
        <v>2010.0</v>
      </c>
      <c r="B1344" s="12" t="s">
        <v>69</v>
      </c>
      <c r="C1344" s="12" t="str">
        <f t="shared" si="1"/>
        <v>2010Dec</v>
      </c>
      <c r="D1344" s="12">
        <v>45.0</v>
      </c>
      <c r="E1344" s="12" t="s">
        <v>103</v>
      </c>
      <c r="F1344" s="12">
        <v>653903.0</v>
      </c>
      <c r="G1344" s="12">
        <v>655805.0</v>
      </c>
      <c r="H1344" s="12">
        <v>1309708.0</v>
      </c>
      <c r="I1344" s="12">
        <v>337668.0</v>
      </c>
    </row>
    <row r="1345" ht="15.75" customHeight="1">
      <c r="A1345" s="12">
        <v>2010.0</v>
      </c>
      <c r="B1345" s="12" t="s">
        <v>69</v>
      </c>
      <c r="C1345" s="12" t="str">
        <f t="shared" si="1"/>
        <v>2010Dec</v>
      </c>
      <c r="D1345" s="12">
        <v>46.0</v>
      </c>
      <c r="E1345" s="12" t="s">
        <v>104</v>
      </c>
      <c r="F1345" s="12">
        <v>489436.0</v>
      </c>
      <c r="G1345" s="12">
        <v>493142.0</v>
      </c>
      <c r="H1345" s="12">
        <v>982578.0</v>
      </c>
      <c r="I1345" s="12">
        <v>259476.0</v>
      </c>
    </row>
    <row r="1346" ht="15.75" customHeight="1">
      <c r="A1346" s="12">
        <v>2010.0</v>
      </c>
      <c r="B1346" s="12" t="s">
        <v>69</v>
      </c>
      <c r="C1346" s="12" t="str">
        <f t="shared" si="1"/>
        <v>2010Dec</v>
      </c>
      <c r="D1346" s="12">
        <v>47.0</v>
      </c>
      <c r="E1346" s="12" t="s">
        <v>105</v>
      </c>
      <c r="F1346" s="12">
        <v>561472.0</v>
      </c>
      <c r="G1346" s="12">
        <v>561433.0</v>
      </c>
      <c r="H1346" s="12">
        <v>1122905.0</v>
      </c>
      <c r="I1346" s="12">
        <v>313945.0</v>
      </c>
    </row>
    <row r="1347" ht="15.75" customHeight="1">
      <c r="A1347" s="12">
        <v>2010.0</v>
      </c>
      <c r="B1347" s="12" t="s">
        <v>69</v>
      </c>
      <c r="C1347" s="12" t="str">
        <f t="shared" si="1"/>
        <v>2010Dec</v>
      </c>
      <c r="D1347" s="12">
        <v>48.0</v>
      </c>
      <c r="E1347" s="12" t="s">
        <v>106</v>
      </c>
      <c r="F1347" s="12">
        <v>351005.0</v>
      </c>
      <c r="G1347" s="12">
        <v>352387.0</v>
      </c>
      <c r="H1347" s="12">
        <v>703392.0</v>
      </c>
      <c r="I1347" s="12">
        <v>192029.0</v>
      </c>
    </row>
    <row r="1348" ht="15.75" customHeight="1">
      <c r="A1348" s="12">
        <v>2010.0</v>
      </c>
      <c r="B1348" s="12" t="s">
        <v>69</v>
      </c>
      <c r="C1348" s="12" t="str">
        <f t="shared" si="1"/>
        <v>2010Dec</v>
      </c>
      <c r="D1348" s="12">
        <v>49.0</v>
      </c>
      <c r="E1348" s="12" t="s">
        <v>107</v>
      </c>
      <c r="F1348" s="12">
        <v>170327.0</v>
      </c>
      <c r="G1348" s="12">
        <v>169248.0</v>
      </c>
      <c r="H1348" s="12">
        <v>339575.0</v>
      </c>
      <c r="I1348" s="12">
        <v>94861.0</v>
      </c>
    </row>
    <row r="1349" ht="15.75" customHeight="1">
      <c r="A1349" s="12">
        <v>2010.0</v>
      </c>
      <c r="B1349" s="12" t="s">
        <v>69</v>
      </c>
      <c r="C1349" s="12" t="str">
        <f t="shared" si="1"/>
        <v>2010Dec</v>
      </c>
      <c r="D1349" s="12">
        <v>50.0</v>
      </c>
      <c r="E1349" s="12" t="s">
        <v>108</v>
      </c>
      <c r="F1349" s="12">
        <v>800883.0</v>
      </c>
      <c r="G1349" s="12">
        <v>839596.0</v>
      </c>
      <c r="H1349" s="12">
        <v>1640479.0</v>
      </c>
      <c r="I1349" s="12">
        <v>663240.0</v>
      </c>
    </row>
    <row r="1350" ht="15.75" customHeight="1">
      <c r="A1350" s="12">
        <v>2010.0</v>
      </c>
      <c r="B1350" s="12" t="s">
        <v>69</v>
      </c>
      <c r="C1350" s="12" t="str">
        <f t="shared" si="1"/>
        <v>2010Dec</v>
      </c>
      <c r="D1350" s="12">
        <v>51.0</v>
      </c>
      <c r="E1350" s="12" t="s">
        <v>109</v>
      </c>
      <c r="F1350" s="12">
        <v>196868.0</v>
      </c>
      <c r="G1350" s="12">
        <v>207692.0</v>
      </c>
      <c r="H1350" s="12">
        <v>404560.0</v>
      </c>
      <c r="I1350" s="12">
        <v>160090.0</v>
      </c>
    </row>
    <row r="1351" ht="15.75" customHeight="1">
      <c r="A1351" s="12">
        <v>2010.0</v>
      </c>
      <c r="B1351" s="12" t="s">
        <v>69</v>
      </c>
      <c r="C1351" s="12" t="str">
        <f t="shared" si="1"/>
        <v>2010Dec</v>
      </c>
      <c r="D1351" s="12">
        <v>52.0</v>
      </c>
      <c r="E1351" s="12" t="s">
        <v>110</v>
      </c>
      <c r="F1351" s="12">
        <v>375342.0</v>
      </c>
      <c r="G1351" s="12">
        <v>386607.0</v>
      </c>
      <c r="H1351" s="12">
        <v>761949.0</v>
      </c>
      <c r="I1351" s="12">
        <v>267296.0</v>
      </c>
    </row>
    <row r="1352" ht="15.75" customHeight="1">
      <c r="A1352" s="12">
        <v>2010.0</v>
      </c>
      <c r="B1352" s="12" t="s">
        <v>69</v>
      </c>
      <c r="C1352" s="12" t="str">
        <f t="shared" si="1"/>
        <v>2010Dec</v>
      </c>
      <c r="D1352" s="12">
        <v>53.0</v>
      </c>
      <c r="E1352" s="12" t="s">
        <v>111</v>
      </c>
      <c r="F1352" s="12">
        <v>228185.0</v>
      </c>
      <c r="G1352" s="12">
        <v>234433.0</v>
      </c>
      <c r="H1352" s="12">
        <v>462618.0</v>
      </c>
      <c r="I1352" s="12">
        <v>153413.0</v>
      </c>
    </row>
    <row r="1353" ht="15.75" customHeight="1">
      <c r="A1353" s="12">
        <v>2010.0</v>
      </c>
      <c r="B1353" s="12" t="s">
        <v>69</v>
      </c>
      <c r="C1353" s="12" t="str">
        <f t="shared" si="1"/>
        <v>2010Dec</v>
      </c>
      <c r="D1353" s="12">
        <v>54.0</v>
      </c>
      <c r="E1353" s="12" t="s">
        <v>112</v>
      </c>
      <c r="F1353" s="12">
        <v>224643.0</v>
      </c>
      <c r="G1353" s="12">
        <v>236113.0</v>
      </c>
      <c r="H1353" s="12">
        <v>460756.0</v>
      </c>
      <c r="I1353" s="12">
        <v>160727.0</v>
      </c>
    </row>
    <row r="1354" ht="15.75" customHeight="1">
      <c r="A1354" s="12">
        <v>2010.0</v>
      </c>
      <c r="B1354" s="12" t="s">
        <v>69</v>
      </c>
      <c r="C1354" s="12" t="str">
        <f t="shared" si="1"/>
        <v>2010Dec</v>
      </c>
      <c r="D1354" s="12">
        <v>55.0</v>
      </c>
      <c r="E1354" s="12" t="s">
        <v>113</v>
      </c>
      <c r="F1354" s="12">
        <v>240280.0</v>
      </c>
      <c r="G1354" s="12">
        <v>236083.0</v>
      </c>
      <c r="H1354" s="12">
        <v>476363.0</v>
      </c>
      <c r="I1354" s="12">
        <v>148335.0</v>
      </c>
    </row>
    <row r="1355" ht="15.75" customHeight="1">
      <c r="A1355" s="12">
        <v>2010.0</v>
      </c>
      <c r="B1355" s="12" t="s">
        <v>69</v>
      </c>
      <c r="C1355" s="12" t="str">
        <f t="shared" si="1"/>
        <v>2010Dec</v>
      </c>
      <c r="D1355" s="12">
        <v>56.0</v>
      </c>
      <c r="E1355" s="12" t="s">
        <v>114</v>
      </c>
      <c r="F1355" s="12">
        <v>238358.0</v>
      </c>
      <c r="G1355" s="12">
        <v>247946.0</v>
      </c>
      <c r="H1355" s="12">
        <v>486304.0</v>
      </c>
      <c r="I1355" s="12">
        <v>170895.0</v>
      </c>
    </row>
    <row r="1356" ht="15.75" customHeight="1">
      <c r="A1356" s="12">
        <v>2010.0</v>
      </c>
      <c r="B1356" s="12" t="s">
        <v>69</v>
      </c>
      <c r="C1356" s="12" t="str">
        <f t="shared" si="1"/>
        <v>2010Dec</v>
      </c>
      <c r="D1356" s="12">
        <v>57.0</v>
      </c>
      <c r="E1356" s="12" t="s">
        <v>115</v>
      </c>
      <c r="F1356" s="12">
        <v>589890.0</v>
      </c>
      <c r="G1356" s="12">
        <v>608328.0</v>
      </c>
      <c r="H1356" s="12">
        <v>1198218.0</v>
      </c>
      <c r="I1356" s="12">
        <v>464101.0</v>
      </c>
    </row>
    <row r="1357" ht="15.75" customHeight="1">
      <c r="A1357" s="12">
        <v>2010.0</v>
      </c>
      <c r="B1357" s="12" t="s">
        <v>69</v>
      </c>
      <c r="C1357" s="12" t="str">
        <f t="shared" si="1"/>
        <v>2010Dec</v>
      </c>
      <c r="D1357" s="12">
        <v>58.0</v>
      </c>
      <c r="E1357" s="12" t="s">
        <v>116</v>
      </c>
      <c r="F1357" s="12">
        <v>124594.0</v>
      </c>
      <c r="G1357" s="12">
        <v>118148.0</v>
      </c>
      <c r="H1357" s="12">
        <v>242742.0</v>
      </c>
      <c r="I1357" s="12">
        <v>91374.0</v>
      </c>
    </row>
    <row r="1358" ht="15.75" customHeight="1">
      <c r="A1358" s="12">
        <v>2010.0</v>
      </c>
      <c r="B1358" s="12" t="s">
        <v>69</v>
      </c>
      <c r="C1358" s="12" t="str">
        <f t="shared" si="1"/>
        <v>2010Dec</v>
      </c>
      <c r="D1358" s="12">
        <v>60.0</v>
      </c>
      <c r="E1358" s="12" t="s">
        <v>117</v>
      </c>
      <c r="F1358" s="12">
        <v>525861.0</v>
      </c>
      <c r="G1358" s="12">
        <v>547634.0</v>
      </c>
      <c r="H1358" s="12">
        <v>1073495.0</v>
      </c>
      <c r="I1358" s="12">
        <v>362499.0</v>
      </c>
    </row>
    <row r="1359" ht="15.75" customHeight="1">
      <c r="A1359" s="12">
        <v>2010.0</v>
      </c>
      <c r="B1359" s="12" t="s">
        <v>69</v>
      </c>
      <c r="C1359" s="12" t="str">
        <f t="shared" si="1"/>
        <v>2010Dec</v>
      </c>
      <c r="D1359" s="12">
        <v>61.0</v>
      </c>
      <c r="E1359" s="12" t="s">
        <v>118</v>
      </c>
      <c r="F1359" s="12">
        <v>161373.0</v>
      </c>
      <c r="G1359" s="12">
        <v>166586.0</v>
      </c>
      <c r="H1359" s="12">
        <v>327959.0</v>
      </c>
      <c r="I1359" s="12">
        <v>106260.0</v>
      </c>
    </row>
    <row r="1360" ht="15.75" customHeight="1">
      <c r="A1360" s="12">
        <v>2010.0</v>
      </c>
      <c r="B1360" s="12" t="s">
        <v>69</v>
      </c>
      <c r="C1360" s="12" t="str">
        <f t="shared" si="1"/>
        <v>2010Dec</v>
      </c>
      <c r="D1360" s="12">
        <v>62.0</v>
      </c>
      <c r="E1360" s="12" t="s">
        <v>119</v>
      </c>
      <c r="F1360" s="12">
        <v>361676.0</v>
      </c>
      <c r="G1360" s="12">
        <v>365417.0</v>
      </c>
      <c r="H1360" s="12">
        <v>727093.0</v>
      </c>
      <c r="I1360" s="12">
        <v>236704.0</v>
      </c>
    </row>
    <row r="1361" ht="15.75" customHeight="1">
      <c r="A1361" s="12">
        <v>2010.0</v>
      </c>
      <c r="B1361" s="12" t="s">
        <v>69</v>
      </c>
      <c r="C1361" s="12" t="str">
        <f t="shared" si="1"/>
        <v>2010Dec</v>
      </c>
      <c r="D1361" s="12">
        <v>63.0</v>
      </c>
      <c r="E1361" s="12" t="s">
        <v>120</v>
      </c>
      <c r="F1361" s="12">
        <v>266564.0</v>
      </c>
      <c r="G1361" s="12">
        <v>259120.0</v>
      </c>
      <c r="H1361" s="12">
        <v>525684.0</v>
      </c>
      <c r="I1361" s="12">
        <v>177759.0</v>
      </c>
    </row>
    <row r="1362" ht="15.75" customHeight="1">
      <c r="A1362" s="12">
        <v>2010.0</v>
      </c>
      <c r="B1362" s="12" t="s">
        <v>69</v>
      </c>
      <c r="C1362" s="12" t="str">
        <f t="shared" si="1"/>
        <v>2010Dec</v>
      </c>
      <c r="D1362" s="12">
        <v>64.0</v>
      </c>
      <c r="E1362" s="12" t="s">
        <v>121</v>
      </c>
      <c r="F1362" s="12">
        <v>293929.0</v>
      </c>
      <c r="G1362" s="12">
        <v>307849.0</v>
      </c>
      <c r="H1362" s="12">
        <v>601778.0</v>
      </c>
      <c r="I1362" s="12">
        <v>192669.0</v>
      </c>
    </row>
    <row r="1363" ht="15.75" customHeight="1">
      <c r="A1363" s="12">
        <v>2010.0</v>
      </c>
      <c r="B1363" s="12" t="s">
        <v>69</v>
      </c>
      <c r="C1363" s="12" t="str">
        <f t="shared" si="1"/>
        <v>2010Dec</v>
      </c>
      <c r="D1363" s="12">
        <v>65.0</v>
      </c>
      <c r="E1363" s="12" t="s">
        <v>122</v>
      </c>
      <c r="F1363" s="12">
        <v>417293.0</v>
      </c>
      <c r="G1363" s="12">
        <v>432399.0</v>
      </c>
      <c r="H1363" s="12">
        <v>849692.0</v>
      </c>
      <c r="I1363" s="12">
        <v>296807.0</v>
      </c>
    </row>
    <row r="1364" ht="15.75" customHeight="1">
      <c r="A1364" s="12">
        <v>2010.0</v>
      </c>
      <c r="B1364" s="12" t="s">
        <v>69</v>
      </c>
      <c r="C1364" s="12" t="str">
        <f t="shared" si="1"/>
        <v>2010Dec</v>
      </c>
      <c r="D1364" s="12">
        <v>66.0</v>
      </c>
      <c r="E1364" s="12" t="s">
        <v>123</v>
      </c>
      <c r="F1364" s="12">
        <v>270952.0</v>
      </c>
      <c r="G1364" s="12">
        <v>281738.0</v>
      </c>
      <c r="H1364" s="12">
        <v>552690.0</v>
      </c>
      <c r="I1364" s="12">
        <v>172913.0</v>
      </c>
    </row>
    <row r="1365" ht="15.75" customHeight="1">
      <c r="A1365" s="12">
        <v>2010.0</v>
      </c>
      <c r="B1365" s="12" t="s">
        <v>69</v>
      </c>
      <c r="C1365" s="12" t="str">
        <f t="shared" si="1"/>
        <v>2010Dec</v>
      </c>
      <c r="D1365" s="12">
        <v>67.0</v>
      </c>
      <c r="E1365" s="12" t="s">
        <v>124</v>
      </c>
      <c r="F1365" s="12">
        <v>495649.0</v>
      </c>
      <c r="G1365" s="12">
        <v>500382.0</v>
      </c>
      <c r="H1365" s="12">
        <v>996031.0</v>
      </c>
      <c r="I1365" s="12">
        <v>309206.0</v>
      </c>
    </row>
    <row r="1366" ht="15.75" customHeight="1">
      <c r="A1366" s="12">
        <v>2010.0</v>
      </c>
      <c r="B1366" s="12" t="s">
        <v>69</v>
      </c>
      <c r="C1366" s="12" t="str">
        <f t="shared" si="1"/>
        <v>2010Dec</v>
      </c>
      <c r="D1366" s="12">
        <v>70.0</v>
      </c>
      <c r="E1366" s="12" t="s">
        <v>125</v>
      </c>
      <c r="F1366" s="12">
        <v>409599.0</v>
      </c>
      <c r="G1366" s="12">
        <v>429476.0</v>
      </c>
      <c r="H1366" s="12">
        <v>839075.0</v>
      </c>
      <c r="I1366" s="12">
        <v>268900.0</v>
      </c>
    </row>
    <row r="1367" ht="15.75" customHeight="1">
      <c r="A1367" s="12">
        <v>2010.0</v>
      </c>
      <c r="B1367" s="12" t="s">
        <v>69</v>
      </c>
      <c r="C1367" s="12" t="str">
        <f t="shared" si="1"/>
        <v>2010Dec</v>
      </c>
      <c r="D1367" s="12">
        <v>71.0</v>
      </c>
      <c r="E1367" s="12" t="s">
        <v>126</v>
      </c>
      <c r="F1367" s="12">
        <v>422162.0</v>
      </c>
      <c r="G1367" s="12">
        <v>417614.0</v>
      </c>
      <c r="H1367" s="12">
        <v>839776.0</v>
      </c>
      <c r="I1367" s="12">
        <v>289860.0</v>
      </c>
    </row>
    <row r="1368" ht="15.75" customHeight="1">
      <c r="A1368" s="12">
        <v>2010.0</v>
      </c>
      <c r="B1368" s="12" t="s">
        <v>69</v>
      </c>
      <c r="C1368" s="12" t="str">
        <f t="shared" si="1"/>
        <v>2010Dec</v>
      </c>
      <c r="D1368" s="12">
        <v>72.0</v>
      </c>
      <c r="E1368" s="12" t="s">
        <v>127</v>
      </c>
      <c r="F1368" s="12">
        <v>410529.0</v>
      </c>
      <c r="G1368" s="12">
        <v>435321.0</v>
      </c>
      <c r="H1368" s="12">
        <v>845850.0</v>
      </c>
      <c r="I1368" s="12">
        <v>261992.0</v>
      </c>
    </row>
    <row r="1369" ht="15.75" customHeight="1">
      <c r="A1369" s="12">
        <v>2010.0</v>
      </c>
      <c r="B1369" s="12" t="s">
        <v>69</v>
      </c>
      <c r="C1369" s="12" t="str">
        <f t="shared" si="1"/>
        <v>2010Dec</v>
      </c>
      <c r="D1369" s="12">
        <v>73.0</v>
      </c>
      <c r="E1369" s="12" t="s">
        <v>128</v>
      </c>
      <c r="F1369" s="12">
        <v>413065.0</v>
      </c>
      <c r="G1369" s="12">
        <v>447181.0</v>
      </c>
      <c r="H1369" s="12">
        <v>860246.0</v>
      </c>
      <c r="I1369" s="12">
        <v>320439.0</v>
      </c>
    </row>
    <row r="1370" ht="15.75" customHeight="1">
      <c r="A1370" s="12">
        <v>2010.0</v>
      </c>
      <c r="B1370" s="12" t="s">
        <v>69</v>
      </c>
      <c r="C1370" s="12" t="str">
        <f t="shared" si="1"/>
        <v>2010Dec</v>
      </c>
      <c r="D1370" s="12">
        <v>74.0</v>
      </c>
      <c r="E1370" s="12" t="s">
        <v>129</v>
      </c>
      <c r="F1370" s="12">
        <v>237906.0</v>
      </c>
      <c r="G1370" s="12">
        <v>253981.0</v>
      </c>
      <c r="H1370" s="12">
        <v>491887.0</v>
      </c>
      <c r="I1370" s="12">
        <v>233668.0</v>
      </c>
    </row>
    <row r="1371" ht="15.75" customHeight="1">
      <c r="A1371" s="12">
        <v>2010.0</v>
      </c>
      <c r="B1371" s="12" t="s">
        <v>69</v>
      </c>
      <c r="C1371" s="12" t="str">
        <f t="shared" si="1"/>
        <v>2010Dec</v>
      </c>
      <c r="D1371" s="12">
        <v>75.0</v>
      </c>
      <c r="E1371" s="12" t="s">
        <v>130</v>
      </c>
      <c r="F1371" s="12">
        <v>93405.0</v>
      </c>
      <c r="G1371" s="12">
        <v>100652.0</v>
      </c>
      <c r="H1371" s="12">
        <v>194057.0</v>
      </c>
      <c r="I1371" s="12">
        <v>59695.0</v>
      </c>
    </row>
    <row r="1372" ht="15.75" customHeight="1">
      <c r="A1372" s="12">
        <v>2010.0</v>
      </c>
      <c r="B1372" s="12" t="s">
        <v>69</v>
      </c>
      <c r="C1372" s="12" t="str">
        <f t="shared" si="1"/>
        <v>2010Dec</v>
      </c>
      <c r="D1372" s="12">
        <v>76.0</v>
      </c>
      <c r="E1372" s="12" t="s">
        <v>131</v>
      </c>
      <c r="F1372" s="12">
        <v>224860.0</v>
      </c>
      <c r="G1372" s="12">
        <v>239173.0</v>
      </c>
      <c r="H1372" s="12">
        <v>464033.0</v>
      </c>
      <c r="I1372" s="12">
        <v>167643.0</v>
      </c>
    </row>
    <row r="1373" ht="15.75" customHeight="1">
      <c r="A1373" s="12">
        <v>2010.0</v>
      </c>
      <c r="B1373" s="12" t="s">
        <v>69</v>
      </c>
      <c r="C1373" s="12" t="str">
        <f t="shared" si="1"/>
        <v>2010Dec</v>
      </c>
      <c r="D1373" s="12">
        <v>77.0</v>
      </c>
      <c r="E1373" s="12" t="s">
        <v>132</v>
      </c>
      <c r="F1373" s="12">
        <v>255584.0</v>
      </c>
      <c r="G1373" s="12">
        <v>253550.0</v>
      </c>
      <c r="H1373" s="12">
        <v>509134.0</v>
      </c>
      <c r="I1373" s="12">
        <v>202731.0</v>
      </c>
    </row>
    <row r="1374" ht="15.75" customHeight="1">
      <c r="A1374" s="12">
        <v>2010.0</v>
      </c>
      <c r="B1374" s="12" t="s">
        <v>69</v>
      </c>
      <c r="C1374" s="12" t="str">
        <f t="shared" si="1"/>
        <v>2010Dec</v>
      </c>
      <c r="D1374" s="12">
        <v>80.0</v>
      </c>
      <c r="E1374" s="12" t="s">
        <v>133</v>
      </c>
      <c r="F1374" s="12">
        <v>755601.0</v>
      </c>
      <c r="G1374" s="12">
        <v>766960.0</v>
      </c>
      <c r="H1374" s="12">
        <v>1522561.0</v>
      </c>
      <c r="I1374" s="12">
        <v>476439.0</v>
      </c>
    </row>
    <row r="1375" ht="15.75" customHeight="1">
      <c r="A1375" s="12">
        <v>2010.0</v>
      </c>
      <c r="B1375" s="12" t="s">
        <v>69</v>
      </c>
      <c r="C1375" s="12" t="str">
        <f t="shared" si="1"/>
        <v>2010Dec</v>
      </c>
      <c r="D1375" s="12">
        <v>81.0</v>
      </c>
      <c r="E1375" s="12" t="s">
        <v>134</v>
      </c>
      <c r="F1375" s="12">
        <v>216393.0</v>
      </c>
      <c r="G1375" s="12">
        <v>216311.0</v>
      </c>
      <c r="H1375" s="12">
        <v>432704.0</v>
      </c>
      <c r="I1375" s="12">
        <v>146597.0</v>
      </c>
    </row>
    <row r="1376" ht="15.75" customHeight="1">
      <c r="A1376" s="12">
        <v>2010.0</v>
      </c>
      <c r="B1376" s="12" t="s">
        <v>69</v>
      </c>
      <c r="C1376" s="12" t="str">
        <f t="shared" si="1"/>
        <v>2010Dec</v>
      </c>
      <c r="D1376" s="12">
        <v>82.0</v>
      </c>
      <c r="E1376" s="12" t="s">
        <v>135</v>
      </c>
      <c r="F1376" s="12">
        <v>126939.0</v>
      </c>
      <c r="G1376" s="12">
        <v>126173.0</v>
      </c>
      <c r="H1376" s="12">
        <v>253112.0</v>
      </c>
      <c r="I1376" s="12">
        <v>96157.0</v>
      </c>
    </row>
    <row r="1377" ht="15.75" customHeight="1">
      <c r="A1377" s="12">
        <v>2010.0</v>
      </c>
      <c r="B1377" s="12" t="s">
        <v>69</v>
      </c>
      <c r="C1377" s="12" t="str">
        <f t="shared" si="1"/>
        <v>2010Dec</v>
      </c>
      <c r="D1377" s="12">
        <v>83.0</v>
      </c>
      <c r="E1377" s="12" t="s">
        <v>136</v>
      </c>
      <c r="F1377" s="12">
        <v>163682.0</v>
      </c>
      <c r="G1377" s="12">
        <v>181385.0</v>
      </c>
      <c r="H1377" s="12">
        <v>345067.0</v>
      </c>
      <c r="I1377" s="12">
        <v>180677.0</v>
      </c>
    </row>
    <row r="1378" ht="15.75" customHeight="1">
      <c r="A1378" s="12">
        <v>2010.0</v>
      </c>
      <c r="B1378" s="12" t="s">
        <v>69</v>
      </c>
      <c r="C1378" s="12" t="str">
        <f t="shared" si="1"/>
        <v>2010Dec</v>
      </c>
      <c r="D1378" s="12">
        <v>84.0</v>
      </c>
      <c r="E1378" s="12" t="s">
        <v>137</v>
      </c>
      <c r="F1378" s="12">
        <v>494825.0</v>
      </c>
      <c r="G1378" s="12">
        <v>505558.0</v>
      </c>
      <c r="H1378" s="12">
        <v>1000383.0</v>
      </c>
      <c r="I1378" s="12">
        <v>394041.0</v>
      </c>
    </row>
    <row r="1379" ht="15.75" customHeight="1">
      <c r="A1379" s="12">
        <v>2010.0</v>
      </c>
      <c r="B1379" s="12" t="s">
        <v>69</v>
      </c>
      <c r="C1379" s="12" t="str">
        <f t="shared" si="1"/>
        <v>2010Dec</v>
      </c>
      <c r="D1379" s="12">
        <v>85.0</v>
      </c>
      <c r="E1379" s="12" t="s">
        <v>138</v>
      </c>
      <c r="F1379" s="12">
        <v>95093.0</v>
      </c>
      <c r="G1379" s="12">
        <v>87986.0</v>
      </c>
      <c r="H1379" s="12">
        <v>183079.0</v>
      </c>
      <c r="I1379" s="12">
        <v>73324.0</v>
      </c>
    </row>
    <row r="1380" ht="15.75" customHeight="1">
      <c r="A1380" s="12">
        <v>2010.0</v>
      </c>
      <c r="B1380" s="12" t="s">
        <v>69</v>
      </c>
      <c r="C1380" s="12" t="str">
        <f t="shared" si="1"/>
        <v>2010Dec</v>
      </c>
      <c r="D1380" s="12">
        <v>86.0</v>
      </c>
      <c r="E1380" s="12" t="s">
        <v>139</v>
      </c>
      <c r="F1380" s="12">
        <v>243594.0</v>
      </c>
      <c r="G1380" s="12">
        <v>246370.0</v>
      </c>
      <c r="H1380" s="12">
        <v>489964.0</v>
      </c>
      <c r="I1380" s="12">
        <v>193848.0</v>
      </c>
    </row>
    <row r="1381" ht="15.75" customHeight="1">
      <c r="A1381" s="12">
        <v>2010.0</v>
      </c>
      <c r="B1381" s="12" t="s">
        <v>69</v>
      </c>
      <c r="C1381" s="12" t="str">
        <f t="shared" si="1"/>
        <v>2010Dec</v>
      </c>
      <c r="D1381" s="12">
        <v>90.0</v>
      </c>
      <c r="E1381" s="12" t="s">
        <v>140</v>
      </c>
      <c r="F1381" s="12">
        <v>662475.0</v>
      </c>
      <c r="G1381" s="12">
        <v>694548.0</v>
      </c>
      <c r="H1381" s="12">
        <v>1357023.0</v>
      </c>
      <c r="I1381" s="12">
        <v>434137.0</v>
      </c>
    </row>
    <row r="1382" ht="15.75" customHeight="1">
      <c r="A1382" s="12">
        <v>2010.0</v>
      </c>
      <c r="B1382" s="12" t="s">
        <v>69</v>
      </c>
      <c r="C1382" s="12" t="str">
        <f t="shared" si="1"/>
        <v>2010Dec</v>
      </c>
      <c r="D1382" s="12">
        <v>91.0</v>
      </c>
      <c r="E1382" s="12" t="s">
        <v>141</v>
      </c>
      <c r="F1382" s="12">
        <v>148269.0</v>
      </c>
      <c r="G1382" s="12">
        <v>148894.0</v>
      </c>
      <c r="H1382" s="12">
        <v>297163.0</v>
      </c>
      <c r="I1382" s="12">
        <v>85029.0</v>
      </c>
    </row>
    <row r="1383" ht="15.75" customHeight="1">
      <c r="A1383" s="12">
        <v>2010.0</v>
      </c>
      <c r="B1383" s="12" t="s">
        <v>69</v>
      </c>
      <c r="C1383" s="12" t="str">
        <f t="shared" si="1"/>
        <v>2010Dec</v>
      </c>
      <c r="D1383" s="12">
        <v>92.0</v>
      </c>
      <c r="E1383" s="12" t="s">
        <v>142</v>
      </c>
      <c r="F1383" s="12">
        <v>305678.0</v>
      </c>
      <c r="G1383" s="12">
        <v>316981.0</v>
      </c>
      <c r="H1383" s="12">
        <v>622659.0</v>
      </c>
      <c r="I1383" s="12">
        <v>195489.0</v>
      </c>
    </row>
    <row r="1384" ht="15.75" customHeight="1">
      <c r="A1384" s="12">
        <v>2010.0</v>
      </c>
      <c r="B1384" s="12" t="s">
        <v>69</v>
      </c>
      <c r="C1384" s="12" t="str">
        <f t="shared" si="1"/>
        <v>2010Dec</v>
      </c>
      <c r="D1384" s="12">
        <v>93.0</v>
      </c>
      <c r="E1384" s="12" t="s">
        <v>143</v>
      </c>
      <c r="F1384" s="12">
        <v>249791.0</v>
      </c>
      <c r="G1384" s="12">
        <v>259743.0</v>
      </c>
      <c r="H1384" s="12">
        <v>509534.0</v>
      </c>
      <c r="I1384" s="12">
        <v>163564.0</v>
      </c>
    </row>
    <row r="1385" ht="15.75" customHeight="1">
      <c r="A1385" s="12">
        <v>2010.0</v>
      </c>
      <c r="B1385" s="12" t="s">
        <v>69</v>
      </c>
      <c r="C1385" s="12" t="str">
        <f t="shared" si="1"/>
        <v>2010Dec</v>
      </c>
      <c r="D1385" s="12">
        <v>94.0</v>
      </c>
      <c r="E1385" s="12" t="s">
        <v>144</v>
      </c>
      <c r="F1385" s="12">
        <v>323573.0</v>
      </c>
      <c r="G1385" s="12">
        <v>331686.0</v>
      </c>
      <c r="H1385" s="12">
        <v>655259.0</v>
      </c>
      <c r="I1385" s="12">
        <v>157145.0</v>
      </c>
    </row>
    <row r="1386" ht="15.75" customHeight="1">
      <c r="A1386" s="12">
        <v>2010.0</v>
      </c>
      <c r="B1386" s="12" t="s">
        <v>69</v>
      </c>
      <c r="C1386" s="12" t="str">
        <f t="shared" si="1"/>
        <v>2010Dec</v>
      </c>
      <c r="D1386" s="12">
        <v>95.0</v>
      </c>
      <c r="E1386" s="12" t="s">
        <v>145</v>
      </c>
      <c r="F1386" s="12">
        <v>241769.0</v>
      </c>
      <c r="G1386" s="12">
        <v>245611.0</v>
      </c>
      <c r="H1386" s="12">
        <v>487380.0</v>
      </c>
      <c r="I1386" s="12">
        <v>137063.0</v>
      </c>
    </row>
    <row r="1387" ht="15.75" customHeight="1">
      <c r="A1387" s="12">
        <v>2010.0</v>
      </c>
      <c r="B1387" s="12" t="s">
        <v>69</v>
      </c>
      <c r="C1387" s="12" t="str">
        <f t="shared" si="1"/>
        <v>2010Dec</v>
      </c>
      <c r="D1387" s="12">
        <v>96.0</v>
      </c>
      <c r="E1387" s="12" t="s">
        <v>146</v>
      </c>
      <c r="F1387" s="12">
        <v>364898.0</v>
      </c>
      <c r="G1387" s="12">
        <v>372264.0</v>
      </c>
      <c r="H1387" s="12">
        <v>737162.0</v>
      </c>
      <c r="I1387" s="12">
        <v>177735.0</v>
      </c>
    </row>
    <row r="1388" ht="15.75" customHeight="1">
      <c r="A1388" s="12">
        <v>2011.0</v>
      </c>
      <c r="B1388" s="12" t="s">
        <v>69</v>
      </c>
      <c r="C1388" s="12" t="str">
        <f t="shared" si="1"/>
        <v>2011Dec</v>
      </c>
      <c r="D1388" s="12">
        <v>0.0</v>
      </c>
      <c r="E1388" s="12" t="s">
        <v>70</v>
      </c>
      <c r="F1388" s="12">
        <v>3.1529148E7</v>
      </c>
      <c r="G1388" s="12">
        <v>3.2546885E7</v>
      </c>
      <c r="H1388" s="12">
        <v>6.4076033E7</v>
      </c>
      <c r="I1388" s="12">
        <v>2.2240259E7</v>
      </c>
    </row>
    <row r="1389" ht="15.75" customHeight="1">
      <c r="A1389" s="12">
        <v>2011.0</v>
      </c>
      <c r="B1389" s="12" t="s">
        <v>69</v>
      </c>
      <c r="C1389" s="12" t="str">
        <f t="shared" si="1"/>
        <v>2011Dec</v>
      </c>
      <c r="D1389" s="12">
        <v>10.0</v>
      </c>
      <c r="E1389" s="12" t="s">
        <v>71</v>
      </c>
      <c r="F1389" s="12">
        <v>2692954.0</v>
      </c>
      <c r="G1389" s="12">
        <v>2981889.0</v>
      </c>
      <c r="H1389" s="12">
        <v>5674843.0</v>
      </c>
      <c r="I1389" s="12">
        <v>2459680.0</v>
      </c>
    </row>
    <row r="1390" ht="15.75" customHeight="1">
      <c r="A1390" s="12">
        <v>2011.0</v>
      </c>
      <c r="B1390" s="12" t="s">
        <v>69</v>
      </c>
      <c r="C1390" s="12" t="str">
        <f t="shared" si="1"/>
        <v>2011Dec</v>
      </c>
      <c r="D1390" s="12">
        <v>11.0</v>
      </c>
      <c r="E1390" s="12" t="s">
        <v>72</v>
      </c>
      <c r="F1390" s="12">
        <v>579927.0</v>
      </c>
      <c r="G1390" s="12">
        <v>623296.0</v>
      </c>
      <c r="H1390" s="12">
        <v>1203223.0</v>
      </c>
      <c r="I1390" s="12">
        <v>531987.0</v>
      </c>
    </row>
    <row r="1391" ht="15.75" customHeight="1">
      <c r="A1391" s="12">
        <v>2011.0</v>
      </c>
      <c r="B1391" s="12" t="s">
        <v>69</v>
      </c>
      <c r="C1391" s="12" t="str">
        <f t="shared" si="1"/>
        <v>2011Dec</v>
      </c>
      <c r="D1391" s="12">
        <v>12.0</v>
      </c>
      <c r="E1391" s="12" t="s">
        <v>73</v>
      </c>
      <c r="F1391" s="12">
        <v>527269.0</v>
      </c>
      <c r="G1391" s="12">
        <v>595358.0</v>
      </c>
      <c r="H1391" s="12">
        <v>1122627.0</v>
      </c>
      <c r="I1391" s="12">
        <v>539147.0</v>
      </c>
    </row>
    <row r="1392" ht="15.75" customHeight="1">
      <c r="A1392" s="12">
        <v>2011.0</v>
      </c>
      <c r="B1392" s="12" t="s">
        <v>69</v>
      </c>
      <c r="C1392" s="12" t="str">
        <f t="shared" si="1"/>
        <v>2011Dec</v>
      </c>
      <c r="D1392" s="12">
        <v>13.0</v>
      </c>
      <c r="E1392" s="12" t="s">
        <v>74</v>
      </c>
      <c r="F1392" s="12">
        <v>480467.0</v>
      </c>
      <c r="G1392" s="12">
        <v>530431.0</v>
      </c>
      <c r="H1392" s="12">
        <v>1010898.0</v>
      </c>
      <c r="I1392" s="12">
        <v>471813.0</v>
      </c>
    </row>
    <row r="1393" ht="15.75" customHeight="1">
      <c r="A1393" s="12">
        <v>2011.0</v>
      </c>
      <c r="B1393" s="12" t="s">
        <v>69</v>
      </c>
      <c r="C1393" s="12" t="str">
        <f t="shared" si="1"/>
        <v>2011Dec</v>
      </c>
      <c r="D1393" s="12">
        <v>14.0</v>
      </c>
      <c r="E1393" s="12" t="s">
        <v>75</v>
      </c>
      <c r="F1393" s="12">
        <v>380310.0</v>
      </c>
      <c r="G1393" s="12">
        <v>407343.0</v>
      </c>
      <c r="H1393" s="12">
        <v>787653.0</v>
      </c>
      <c r="I1393" s="12">
        <v>274707.0</v>
      </c>
    </row>
    <row r="1394" ht="15.75" customHeight="1">
      <c r="A1394" s="12">
        <v>2011.0</v>
      </c>
      <c r="B1394" s="12" t="s">
        <v>69</v>
      </c>
      <c r="C1394" s="12" t="str">
        <f t="shared" si="1"/>
        <v>2011Dec</v>
      </c>
      <c r="D1394" s="12">
        <v>15.0</v>
      </c>
      <c r="E1394" s="12" t="s">
        <v>76</v>
      </c>
      <c r="F1394" s="12">
        <v>136354.0</v>
      </c>
      <c r="G1394" s="12">
        <v>147707.0</v>
      </c>
      <c r="H1394" s="12">
        <v>284061.0</v>
      </c>
      <c r="I1394" s="12">
        <v>89282.0</v>
      </c>
    </row>
    <row r="1395" ht="15.75" customHeight="1">
      <c r="A1395" s="12">
        <v>2011.0</v>
      </c>
      <c r="B1395" s="12" t="s">
        <v>69</v>
      </c>
      <c r="C1395" s="12" t="str">
        <f t="shared" si="1"/>
        <v>2011Dec</v>
      </c>
      <c r="D1395" s="12">
        <v>16.0</v>
      </c>
      <c r="E1395" s="12" t="s">
        <v>77</v>
      </c>
      <c r="F1395" s="12">
        <v>379805.0</v>
      </c>
      <c r="G1395" s="12">
        <v>376322.0</v>
      </c>
      <c r="H1395" s="12">
        <v>756127.0</v>
      </c>
      <c r="I1395" s="12">
        <v>262446.0</v>
      </c>
    </row>
    <row r="1396" ht="15.75" customHeight="1">
      <c r="A1396" s="12">
        <v>2011.0</v>
      </c>
      <c r="B1396" s="12" t="s">
        <v>69</v>
      </c>
      <c r="C1396" s="12" t="str">
        <f t="shared" si="1"/>
        <v>2011Dec</v>
      </c>
      <c r="D1396" s="12">
        <v>17.0</v>
      </c>
      <c r="E1396" s="12" t="s">
        <v>78</v>
      </c>
      <c r="F1396" s="12">
        <v>101932.0</v>
      </c>
      <c r="G1396" s="12">
        <v>111655.0</v>
      </c>
      <c r="H1396" s="12">
        <v>213587.0</v>
      </c>
      <c r="I1396" s="12">
        <v>70306.0</v>
      </c>
    </row>
    <row r="1397" ht="15.75" customHeight="1">
      <c r="A1397" s="12">
        <v>2011.0</v>
      </c>
      <c r="B1397" s="12" t="s">
        <v>69</v>
      </c>
      <c r="C1397" s="12" t="str">
        <f t="shared" si="1"/>
        <v>2011Dec</v>
      </c>
      <c r="D1397" s="12">
        <v>18.0</v>
      </c>
      <c r="E1397" s="12" t="s">
        <v>79</v>
      </c>
      <c r="F1397" s="12">
        <v>160884.0</v>
      </c>
      <c r="G1397" s="12">
        <v>172372.0</v>
      </c>
      <c r="H1397" s="12">
        <v>333256.0</v>
      </c>
      <c r="I1397" s="12">
        <v>112618.0</v>
      </c>
    </row>
    <row r="1398" ht="15.75" customHeight="1">
      <c r="A1398" s="12">
        <v>2011.0</v>
      </c>
      <c r="B1398" s="12" t="s">
        <v>69</v>
      </c>
      <c r="C1398" s="12" t="str">
        <f t="shared" si="1"/>
        <v>2011Dec</v>
      </c>
      <c r="D1398" s="12">
        <v>19.0</v>
      </c>
      <c r="E1398" s="12" t="s">
        <v>80</v>
      </c>
      <c r="F1398" s="12">
        <v>306986.0</v>
      </c>
      <c r="G1398" s="12">
        <v>313468.0</v>
      </c>
      <c r="H1398" s="12">
        <v>620454.0</v>
      </c>
      <c r="I1398" s="12">
        <v>229498.0</v>
      </c>
    </row>
    <row r="1399" ht="15.75" customHeight="1">
      <c r="A1399" s="12">
        <v>2011.0</v>
      </c>
      <c r="B1399" s="12" t="s">
        <v>69</v>
      </c>
      <c r="C1399" s="12" t="str">
        <f t="shared" si="1"/>
        <v>2011Dec</v>
      </c>
      <c r="D1399" s="12">
        <v>20.0</v>
      </c>
      <c r="E1399" s="12" t="s">
        <v>81</v>
      </c>
      <c r="F1399" s="12">
        <v>656537.0</v>
      </c>
      <c r="G1399" s="12">
        <v>682119.0</v>
      </c>
      <c r="H1399" s="12">
        <v>1338656.0</v>
      </c>
      <c r="I1399" s="12">
        <v>733031.0</v>
      </c>
    </row>
    <row r="1400" ht="15.75" customHeight="1">
      <c r="A1400" s="12">
        <v>2011.0</v>
      </c>
      <c r="B1400" s="12" t="s">
        <v>69</v>
      </c>
      <c r="C1400" s="12" t="str">
        <f t="shared" si="1"/>
        <v>2011Dec</v>
      </c>
      <c r="D1400" s="12">
        <v>21.0</v>
      </c>
      <c r="E1400" s="12" t="s">
        <v>82</v>
      </c>
      <c r="F1400" s="12">
        <v>314392.0</v>
      </c>
      <c r="G1400" s="12">
        <v>323344.0</v>
      </c>
      <c r="H1400" s="12">
        <v>637736.0</v>
      </c>
      <c r="I1400" s="12">
        <v>338895.0</v>
      </c>
    </row>
    <row r="1401" ht="15.75" customHeight="1">
      <c r="A1401" s="12">
        <v>2011.0</v>
      </c>
      <c r="B1401" s="12" t="s">
        <v>69</v>
      </c>
      <c r="C1401" s="12" t="str">
        <f t="shared" si="1"/>
        <v>2011Dec</v>
      </c>
      <c r="D1401" s="12">
        <v>22.0</v>
      </c>
      <c r="E1401" s="12" t="s">
        <v>83</v>
      </c>
      <c r="F1401" s="12">
        <v>254516.0</v>
      </c>
      <c r="G1401" s="12">
        <v>262339.0</v>
      </c>
      <c r="H1401" s="12">
        <v>516855.0</v>
      </c>
      <c r="I1401" s="12">
        <v>202977.0</v>
      </c>
    </row>
    <row r="1402" ht="15.75" customHeight="1">
      <c r="A1402" s="12">
        <v>2011.0</v>
      </c>
      <c r="B1402" s="12" t="s">
        <v>69</v>
      </c>
      <c r="C1402" s="12" t="str">
        <f t="shared" si="1"/>
        <v>2011Dec</v>
      </c>
      <c r="D1402" s="12">
        <v>23.0</v>
      </c>
      <c r="E1402" s="12" t="s">
        <v>84</v>
      </c>
      <c r="F1402" s="12">
        <v>110801.0</v>
      </c>
      <c r="G1402" s="12">
        <v>111212.0</v>
      </c>
      <c r="H1402" s="12">
        <v>222013.0</v>
      </c>
      <c r="I1402" s="12">
        <v>92324.0</v>
      </c>
    </row>
    <row r="1403" ht="15.75" customHeight="1">
      <c r="A1403" s="12">
        <v>2011.0</v>
      </c>
      <c r="B1403" s="12" t="s">
        <v>69</v>
      </c>
      <c r="C1403" s="12" t="str">
        <f t="shared" si="1"/>
        <v>2011Dec</v>
      </c>
      <c r="D1403" s="12">
        <v>24.0</v>
      </c>
      <c r="E1403" s="12" t="s">
        <v>85</v>
      </c>
      <c r="F1403" s="12">
        <v>333151.0</v>
      </c>
      <c r="G1403" s="12">
        <v>346219.0</v>
      </c>
      <c r="H1403" s="12">
        <v>679370.0</v>
      </c>
      <c r="I1403" s="12">
        <v>241628.0</v>
      </c>
    </row>
    <row r="1404" ht="15.75" customHeight="1">
      <c r="A1404" s="12">
        <v>2011.0</v>
      </c>
      <c r="B1404" s="12" t="s">
        <v>69</v>
      </c>
      <c r="C1404" s="12" t="str">
        <f t="shared" si="1"/>
        <v>2011Dec</v>
      </c>
      <c r="D1404" s="12">
        <v>25.0</v>
      </c>
      <c r="E1404" s="12" t="s">
        <v>86</v>
      </c>
      <c r="F1404" s="12">
        <v>232784.0</v>
      </c>
      <c r="G1404" s="12">
        <v>236868.0</v>
      </c>
      <c r="H1404" s="12">
        <v>469652.0</v>
      </c>
      <c r="I1404" s="12">
        <v>172576.0</v>
      </c>
    </row>
    <row r="1405" ht="15.75" customHeight="1">
      <c r="A1405" s="12">
        <v>2011.0</v>
      </c>
      <c r="B1405" s="12" t="s">
        <v>69</v>
      </c>
      <c r="C1405" s="12" t="str">
        <f t="shared" si="1"/>
        <v>2011Dec</v>
      </c>
      <c r="D1405" s="12">
        <v>26.0</v>
      </c>
      <c r="E1405" s="12" t="s">
        <v>87</v>
      </c>
      <c r="F1405" s="12">
        <v>125631.0</v>
      </c>
      <c r="G1405" s="12">
        <v>128200.0</v>
      </c>
      <c r="H1405" s="12">
        <v>253831.0</v>
      </c>
      <c r="I1405" s="12">
        <v>84764.0</v>
      </c>
    </row>
    <row r="1406" ht="15.75" customHeight="1">
      <c r="A1406" s="12">
        <v>2011.0</v>
      </c>
      <c r="B1406" s="12" t="s">
        <v>69</v>
      </c>
      <c r="C1406" s="12" t="str">
        <f t="shared" si="1"/>
        <v>2011Dec</v>
      </c>
      <c r="D1406" s="12">
        <v>27.0</v>
      </c>
      <c r="E1406" s="12" t="s">
        <v>88</v>
      </c>
      <c r="F1406" s="12">
        <v>274286.0</v>
      </c>
      <c r="G1406" s="12">
        <v>271310.0</v>
      </c>
      <c r="H1406" s="12">
        <v>545596.0</v>
      </c>
      <c r="I1406" s="12">
        <v>178367.0</v>
      </c>
    </row>
    <row r="1407" ht="15.75" customHeight="1">
      <c r="A1407" s="12">
        <v>2011.0</v>
      </c>
      <c r="B1407" s="12" t="s">
        <v>69</v>
      </c>
      <c r="C1407" s="12" t="str">
        <f t="shared" si="1"/>
        <v>2011Dec</v>
      </c>
      <c r="D1407" s="12">
        <v>30.0</v>
      </c>
      <c r="E1407" s="12" t="s">
        <v>89</v>
      </c>
      <c r="F1407" s="12">
        <v>1278327.0</v>
      </c>
      <c r="G1407" s="12">
        <v>1306998.0</v>
      </c>
      <c r="H1407" s="12">
        <v>2585325.0</v>
      </c>
      <c r="I1407" s="12">
        <v>823789.0</v>
      </c>
    </row>
    <row r="1408" ht="15.75" customHeight="1">
      <c r="A1408" s="12">
        <v>2011.0</v>
      </c>
      <c r="B1408" s="12" t="s">
        <v>69</v>
      </c>
      <c r="C1408" s="12" t="str">
        <f t="shared" si="1"/>
        <v>2011Dec</v>
      </c>
      <c r="D1408" s="12">
        <v>31.0</v>
      </c>
      <c r="E1408" s="12" t="s">
        <v>90</v>
      </c>
      <c r="F1408" s="12">
        <v>778059.0</v>
      </c>
      <c r="G1408" s="12">
        <v>781026.0</v>
      </c>
      <c r="H1408" s="12">
        <v>1559085.0</v>
      </c>
      <c r="I1408" s="12">
        <v>404940.0</v>
      </c>
    </row>
    <row r="1409" ht="15.75" customHeight="1">
      <c r="A1409" s="12">
        <v>2011.0</v>
      </c>
      <c r="B1409" s="12" t="s">
        <v>69</v>
      </c>
      <c r="C1409" s="12" t="str">
        <f t="shared" si="1"/>
        <v>2011Dec</v>
      </c>
      <c r="D1409" s="12">
        <v>32.0</v>
      </c>
      <c r="E1409" s="12" t="s">
        <v>91</v>
      </c>
      <c r="F1409" s="12">
        <v>690644.0</v>
      </c>
      <c r="G1409" s="12">
        <v>689755.0</v>
      </c>
      <c r="H1409" s="12">
        <v>1380399.0</v>
      </c>
      <c r="I1409" s="12">
        <v>349872.0</v>
      </c>
    </row>
    <row r="1410" ht="15.75" customHeight="1">
      <c r="A1410" s="12">
        <v>2011.0</v>
      </c>
      <c r="B1410" s="12" t="s">
        <v>69</v>
      </c>
      <c r="C1410" s="12" t="str">
        <f t="shared" si="1"/>
        <v>2011Dec</v>
      </c>
      <c r="D1410" s="12">
        <v>33.0</v>
      </c>
      <c r="E1410" s="12" t="s">
        <v>92</v>
      </c>
      <c r="F1410" s="12">
        <v>726173.0</v>
      </c>
      <c r="G1410" s="12">
        <v>726030.0</v>
      </c>
      <c r="H1410" s="12">
        <v>1452203.0</v>
      </c>
      <c r="I1410" s="12">
        <v>350176.0</v>
      </c>
    </row>
    <row r="1411" ht="15.75" customHeight="1">
      <c r="A1411" s="12">
        <v>2011.0</v>
      </c>
      <c r="B1411" s="12" t="s">
        <v>69</v>
      </c>
      <c r="C1411" s="12" t="str">
        <f t="shared" si="1"/>
        <v>2011Dec</v>
      </c>
      <c r="D1411" s="12">
        <v>34.0</v>
      </c>
      <c r="E1411" s="12" t="s">
        <v>93</v>
      </c>
      <c r="F1411" s="12">
        <v>911101.0</v>
      </c>
      <c r="G1411" s="12">
        <v>904956.0</v>
      </c>
      <c r="H1411" s="12">
        <v>1816057.0</v>
      </c>
      <c r="I1411" s="12">
        <v>507544.0</v>
      </c>
    </row>
    <row r="1412" ht="15.75" customHeight="1">
      <c r="A1412" s="12">
        <v>2011.0</v>
      </c>
      <c r="B1412" s="12" t="s">
        <v>69</v>
      </c>
      <c r="C1412" s="12" t="str">
        <f t="shared" si="1"/>
        <v>2011Dec</v>
      </c>
      <c r="D1412" s="12">
        <v>35.0</v>
      </c>
      <c r="E1412" s="12" t="s">
        <v>94</v>
      </c>
      <c r="F1412" s="12">
        <v>270306.0</v>
      </c>
      <c r="G1412" s="12">
        <v>268547.0</v>
      </c>
      <c r="H1412" s="12">
        <v>538853.0</v>
      </c>
      <c r="I1412" s="12">
        <v>150384.0</v>
      </c>
    </row>
    <row r="1413" ht="15.75" customHeight="1">
      <c r="A1413" s="12">
        <v>2011.0</v>
      </c>
      <c r="B1413" s="12" t="s">
        <v>69</v>
      </c>
      <c r="C1413" s="12" t="str">
        <f t="shared" si="1"/>
        <v>2011Dec</v>
      </c>
      <c r="D1413" s="12">
        <v>36.0</v>
      </c>
      <c r="E1413" s="12" t="s">
        <v>95</v>
      </c>
      <c r="F1413" s="12">
        <v>560672.0</v>
      </c>
      <c r="G1413" s="12">
        <v>566751.0</v>
      </c>
      <c r="H1413" s="12">
        <v>1127423.0</v>
      </c>
      <c r="I1413" s="12">
        <v>347540.0</v>
      </c>
    </row>
    <row r="1414" ht="15.75" customHeight="1">
      <c r="A1414" s="12">
        <v>2011.0</v>
      </c>
      <c r="B1414" s="12" t="s">
        <v>69</v>
      </c>
      <c r="C1414" s="12" t="str">
        <f t="shared" si="1"/>
        <v>2011Dec</v>
      </c>
      <c r="D1414" s="12">
        <v>37.0</v>
      </c>
      <c r="E1414" s="12" t="s">
        <v>96</v>
      </c>
      <c r="F1414" s="12">
        <v>186476.0</v>
      </c>
      <c r="G1414" s="12">
        <v>185765.0</v>
      </c>
      <c r="H1414" s="12">
        <v>372241.0</v>
      </c>
      <c r="I1414" s="12">
        <v>100257.0</v>
      </c>
    </row>
    <row r="1415" ht="15.75" customHeight="1">
      <c r="A1415" s="12">
        <v>2011.0</v>
      </c>
      <c r="B1415" s="12" t="s">
        <v>69</v>
      </c>
      <c r="C1415" s="12" t="str">
        <f t="shared" si="1"/>
        <v>2011Dec</v>
      </c>
      <c r="D1415" s="12">
        <v>38.0</v>
      </c>
      <c r="E1415" s="12" t="s">
        <v>147</v>
      </c>
      <c r="F1415" s="12">
        <v>205647.0</v>
      </c>
      <c r="G1415" s="12">
        <v>201987.0</v>
      </c>
      <c r="H1415" s="12">
        <v>407634.0</v>
      </c>
      <c r="I1415" s="12">
        <v>110987.0</v>
      </c>
    </row>
    <row r="1416" ht="15.75" customHeight="1">
      <c r="A1416" s="12">
        <v>2011.0</v>
      </c>
      <c r="B1416" s="12" t="s">
        <v>69</v>
      </c>
      <c r="C1416" s="12" t="str">
        <f t="shared" si="1"/>
        <v>2011Dec</v>
      </c>
      <c r="D1416" s="12">
        <v>39.0</v>
      </c>
      <c r="E1416" s="12" t="s">
        <v>97</v>
      </c>
      <c r="F1416" s="12">
        <v>252496.0</v>
      </c>
      <c r="G1416" s="12">
        <v>250055.0</v>
      </c>
      <c r="H1416" s="12">
        <v>502551.0</v>
      </c>
      <c r="I1416" s="12">
        <v>131484.0</v>
      </c>
    </row>
    <row r="1417" ht="15.75" customHeight="1">
      <c r="A1417" s="12">
        <v>2011.0</v>
      </c>
      <c r="B1417" s="12" t="s">
        <v>69</v>
      </c>
      <c r="C1417" s="12" t="str">
        <f t="shared" si="1"/>
        <v>2011Dec</v>
      </c>
      <c r="D1417" s="12">
        <v>40.0</v>
      </c>
      <c r="E1417" s="12" t="s">
        <v>98</v>
      </c>
      <c r="F1417" s="12">
        <v>875013.0</v>
      </c>
      <c r="G1417" s="12">
        <v>891053.0</v>
      </c>
      <c r="H1417" s="12">
        <v>1766066.0</v>
      </c>
      <c r="I1417" s="12">
        <v>534715.0</v>
      </c>
    </row>
    <row r="1418" ht="15.75" customHeight="1">
      <c r="A1418" s="12">
        <v>2011.0</v>
      </c>
      <c r="B1418" s="12" t="s">
        <v>69</v>
      </c>
      <c r="C1418" s="12" t="str">
        <f t="shared" si="1"/>
        <v>2011Dec</v>
      </c>
      <c r="D1418" s="12">
        <v>41.0</v>
      </c>
      <c r="E1418" s="12" t="s">
        <v>99</v>
      </c>
      <c r="F1418" s="12">
        <v>772960.0</v>
      </c>
      <c r="G1418" s="12">
        <v>775147.0</v>
      </c>
      <c r="H1418" s="12">
        <v>1548107.0</v>
      </c>
      <c r="I1418" s="12">
        <v>441910.0</v>
      </c>
    </row>
    <row r="1419" ht="15.75" customHeight="1">
      <c r="A1419" s="12">
        <v>2011.0</v>
      </c>
      <c r="B1419" s="12" t="s">
        <v>69</v>
      </c>
      <c r="C1419" s="12" t="str">
        <f t="shared" si="1"/>
        <v>2011Dec</v>
      </c>
      <c r="D1419" s="12">
        <v>42.0</v>
      </c>
      <c r="E1419" s="12" t="s">
        <v>100</v>
      </c>
      <c r="F1419" s="12">
        <v>315516.0</v>
      </c>
      <c r="G1419" s="12">
        <v>309404.0</v>
      </c>
      <c r="H1419" s="12">
        <v>624920.0</v>
      </c>
      <c r="I1419" s="12">
        <v>191811.0</v>
      </c>
    </row>
    <row r="1420" ht="15.75" customHeight="1">
      <c r="A1420" s="12">
        <v>2011.0</v>
      </c>
      <c r="B1420" s="12" t="s">
        <v>69</v>
      </c>
      <c r="C1420" s="12" t="str">
        <f t="shared" si="1"/>
        <v>2011Dec</v>
      </c>
      <c r="D1420" s="12">
        <v>43.0</v>
      </c>
      <c r="E1420" s="12" t="s">
        <v>101</v>
      </c>
      <c r="F1420" s="12">
        <v>255256.0</v>
      </c>
      <c r="G1420" s="12">
        <v>254614.0</v>
      </c>
      <c r="H1420" s="12">
        <v>509870.0</v>
      </c>
      <c r="I1420" s="12">
        <v>152247.0</v>
      </c>
    </row>
    <row r="1421" ht="15.75" customHeight="1">
      <c r="A1421" s="12">
        <v>2011.0</v>
      </c>
      <c r="B1421" s="12" t="s">
        <v>69</v>
      </c>
      <c r="C1421" s="12" t="str">
        <f t="shared" si="1"/>
        <v>2011Dec</v>
      </c>
      <c r="D1421" s="12">
        <v>44.0</v>
      </c>
      <c r="E1421" s="12" t="s">
        <v>102</v>
      </c>
      <c r="F1421" s="12">
        <v>465768.0</v>
      </c>
      <c r="G1421" s="12">
        <v>473968.0</v>
      </c>
      <c r="H1421" s="12">
        <v>939736.0</v>
      </c>
      <c r="I1421" s="12">
        <v>259702.0</v>
      </c>
    </row>
    <row r="1422" ht="15.75" customHeight="1">
      <c r="A1422" s="12">
        <v>2011.0</v>
      </c>
      <c r="B1422" s="12" t="s">
        <v>69</v>
      </c>
      <c r="C1422" s="12" t="str">
        <f t="shared" si="1"/>
        <v>2011Dec</v>
      </c>
      <c r="D1422" s="12">
        <v>45.0</v>
      </c>
      <c r="E1422" s="12" t="s">
        <v>103</v>
      </c>
      <c r="F1422" s="12">
        <v>651054.0</v>
      </c>
      <c r="G1422" s="12">
        <v>654004.0</v>
      </c>
      <c r="H1422" s="12">
        <v>1305058.0</v>
      </c>
      <c r="I1422" s="12">
        <v>343722.0</v>
      </c>
    </row>
    <row r="1423" ht="15.75" customHeight="1">
      <c r="A1423" s="12">
        <v>2011.0</v>
      </c>
      <c r="B1423" s="12" t="s">
        <v>69</v>
      </c>
      <c r="C1423" s="12" t="str">
        <f t="shared" si="1"/>
        <v>2011Dec</v>
      </c>
      <c r="D1423" s="12">
        <v>46.0</v>
      </c>
      <c r="E1423" s="12" t="s">
        <v>104</v>
      </c>
      <c r="F1423" s="12">
        <v>489082.0</v>
      </c>
      <c r="G1423" s="12">
        <v>492573.0</v>
      </c>
      <c r="H1423" s="12">
        <v>981655.0</v>
      </c>
      <c r="I1423" s="12">
        <v>264820.0</v>
      </c>
    </row>
    <row r="1424" ht="15.75" customHeight="1">
      <c r="A1424" s="12">
        <v>2011.0</v>
      </c>
      <c r="B1424" s="12" t="s">
        <v>69</v>
      </c>
      <c r="C1424" s="12" t="str">
        <f t="shared" si="1"/>
        <v>2011Dec</v>
      </c>
      <c r="D1424" s="12">
        <v>47.0</v>
      </c>
      <c r="E1424" s="12" t="s">
        <v>105</v>
      </c>
      <c r="F1424" s="12">
        <v>561563.0</v>
      </c>
      <c r="G1424" s="12">
        <v>561788.0</v>
      </c>
      <c r="H1424" s="12">
        <v>1123351.0</v>
      </c>
      <c r="I1424" s="12">
        <v>321336.0</v>
      </c>
    </row>
    <row r="1425" ht="15.75" customHeight="1">
      <c r="A1425" s="12">
        <v>2011.0</v>
      </c>
      <c r="B1425" s="12" t="s">
        <v>69</v>
      </c>
      <c r="C1425" s="12" t="str">
        <f t="shared" si="1"/>
        <v>2011Dec</v>
      </c>
      <c r="D1425" s="12">
        <v>48.0</v>
      </c>
      <c r="E1425" s="12" t="s">
        <v>106</v>
      </c>
      <c r="F1425" s="12">
        <v>351819.0</v>
      </c>
      <c r="G1425" s="12">
        <v>352949.0</v>
      </c>
      <c r="H1425" s="12">
        <v>704768.0</v>
      </c>
      <c r="I1425" s="12">
        <v>196975.0</v>
      </c>
    </row>
    <row r="1426" ht="15.75" customHeight="1">
      <c r="A1426" s="12">
        <v>2011.0</v>
      </c>
      <c r="B1426" s="12" t="s">
        <v>69</v>
      </c>
      <c r="C1426" s="12" t="str">
        <f t="shared" si="1"/>
        <v>2011Dec</v>
      </c>
      <c r="D1426" s="12">
        <v>49.0</v>
      </c>
      <c r="E1426" s="12" t="s">
        <v>107</v>
      </c>
      <c r="F1426" s="12">
        <v>170814.0</v>
      </c>
      <c r="G1426" s="12">
        <v>169767.0</v>
      </c>
      <c r="H1426" s="12">
        <v>340581.0</v>
      </c>
      <c r="I1426" s="12">
        <v>97402.0</v>
      </c>
    </row>
    <row r="1427" ht="15.75" customHeight="1">
      <c r="A1427" s="12">
        <v>2011.0</v>
      </c>
      <c r="B1427" s="12" t="s">
        <v>69</v>
      </c>
      <c r="C1427" s="12" t="str">
        <f t="shared" si="1"/>
        <v>2011Dec</v>
      </c>
      <c r="D1427" s="12">
        <v>50.0</v>
      </c>
      <c r="E1427" s="12" t="s">
        <v>108</v>
      </c>
      <c r="F1427" s="12">
        <v>802823.0</v>
      </c>
      <c r="G1427" s="12">
        <v>843321.0</v>
      </c>
      <c r="H1427" s="12">
        <v>1646144.0</v>
      </c>
      <c r="I1427" s="12">
        <v>676920.0</v>
      </c>
    </row>
    <row r="1428" ht="15.75" customHeight="1">
      <c r="A1428" s="12">
        <v>2011.0</v>
      </c>
      <c r="B1428" s="12" t="s">
        <v>69</v>
      </c>
      <c r="C1428" s="12" t="str">
        <f t="shared" si="1"/>
        <v>2011Dec</v>
      </c>
      <c r="D1428" s="12">
        <v>51.0</v>
      </c>
      <c r="E1428" s="12" t="s">
        <v>109</v>
      </c>
      <c r="F1428" s="12">
        <v>196509.0</v>
      </c>
      <c r="G1428" s="12">
        <v>207443.0</v>
      </c>
      <c r="H1428" s="12">
        <v>403952.0</v>
      </c>
      <c r="I1428" s="12">
        <v>162132.0</v>
      </c>
    </row>
    <row r="1429" ht="15.75" customHeight="1">
      <c r="A1429" s="12">
        <v>2011.0</v>
      </c>
      <c r="B1429" s="12" t="s">
        <v>69</v>
      </c>
      <c r="C1429" s="12" t="str">
        <f t="shared" si="1"/>
        <v>2011Dec</v>
      </c>
      <c r="D1429" s="12">
        <v>52.0</v>
      </c>
      <c r="E1429" s="12" t="s">
        <v>110</v>
      </c>
      <c r="F1429" s="12">
        <v>373104.0</v>
      </c>
      <c r="G1429" s="12">
        <v>384430.0</v>
      </c>
      <c r="H1429" s="12">
        <v>757534.0</v>
      </c>
      <c r="I1429" s="12">
        <v>270307.0</v>
      </c>
    </row>
    <row r="1430" ht="15.75" customHeight="1">
      <c r="A1430" s="12">
        <v>2011.0</v>
      </c>
      <c r="B1430" s="12" t="s">
        <v>69</v>
      </c>
      <c r="C1430" s="12" t="str">
        <f t="shared" si="1"/>
        <v>2011Dec</v>
      </c>
      <c r="D1430" s="12">
        <v>53.0</v>
      </c>
      <c r="E1430" s="12" t="s">
        <v>111</v>
      </c>
      <c r="F1430" s="12">
        <v>227307.0</v>
      </c>
      <c r="G1430" s="12">
        <v>233733.0</v>
      </c>
      <c r="H1430" s="12">
        <v>461040.0</v>
      </c>
      <c r="I1430" s="12">
        <v>155686.0</v>
      </c>
    </row>
    <row r="1431" ht="15.75" customHeight="1">
      <c r="A1431" s="12">
        <v>2011.0</v>
      </c>
      <c r="B1431" s="12" t="s">
        <v>69</v>
      </c>
      <c r="C1431" s="12" t="str">
        <f t="shared" si="1"/>
        <v>2011Dec</v>
      </c>
      <c r="D1431" s="12">
        <v>54.0</v>
      </c>
      <c r="E1431" s="12" t="s">
        <v>112</v>
      </c>
      <c r="F1431" s="12">
        <v>223491.0</v>
      </c>
      <c r="G1431" s="12">
        <v>235259.0</v>
      </c>
      <c r="H1431" s="12">
        <v>458750.0</v>
      </c>
      <c r="I1431" s="12">
        <v>162905.0</v>
      </c>
    </row>
    <row r="1432" ht="15.75" customHeight="1">
      <c r="A1432" s="12">
        <v>2011.0</v>
      </c>
      <c r="B1432" s="12" t="s">
        <v>69</v>
      </c>
      <c r="C1432" s="12" t="str">
        <f t="shared" si="1"/>
        <v>2011Dec</v>
      </c>
      <c r="D1432" s="12">
        <v>55.0</v>
      </c>
      <c r="E1432" s="12" t="s">
        <v>113</v>
      </c>
      <c r="F1432" s="12">
        <v>240465.0</v>
      </c>
      <c r="G1432" s="12">
        <v>236147.0</v>
      </c>
      <c r="H1432" s="12">
        <v>476612.0</v>
      </c>
      <c r="I1432" s="12">
        <v>150669.0</v>
      </c>
    </row>
    <row r="1433" ht="15.75" customHeight="1">
      <c r="A1433" s="12">
        <v>2011.0</v>
      </c>
      <c r="B1433" s="12" t="s">
        <v>69</v>
      </c>
      <c r="C1433" s="12" t="str">
        <f t="shared" si="1"/>
        <v>2011Dec</v>
      </c>
      <c r="D1433" s="12">
        <v>56.0</v>
      </c>
      <c r="E1433" s="12" t="s">
        <v>114</v>
      </c>
      <c r="F1433" s="12">
        <v>238346.0</v>
      </c>
      <c r="G1433" s="12">
        <v>248126.0</v>
      </c>
      <c r="H1433" s="12">
        <v>486472.0</v>
      </c>
      <c r="I1433" s="12">
        <v>173527.0</v>
      </c>
    </row>
    <row r="1434" ht="15.75" customHeight="1">
      <c r="A1434" s="12">
        <v>2011.0</v>
      </c>
      <c r="B1434" s="12" t="s">
        <v>69</v>
      </c>
      <c r="C1434" s="12" t="str">
        <f t="shared" si="1"/>
        <v>2011Dec</v>
      </c>
      <c r="D1434" s="12">
        <v>57.0</v>
      </c>
      <c r="E1434" s="12" t="s">
        <v>115</v>
      </c>
      <c r="F1434" s="12">
        <v>589759.0</v>
      </c>
      <c r="G1434" s="12">
        <v>608897.0</v>
      </c>
      <c r="H1434" s="12">
        <v>1198656.0</v>
      </c>
      <c r="I1434" s="12">
        <v>474177.0</v>
      </c>
    </row>
    <row r="1435" ht="15.75" customHeight="1">
      <c r="A1435" s="12">
        <v>2011.0</v>
      </c>
      <c r="B1435" s="12" t="s">
        <v>69</v>
      </c>
      <c r="C1435" s="12" t="str">
        <f t="shared" si="1"/>
        <v>2011Dec</v>
      </c>
      <c r="D1435" s="12">
        <v>58.0</v>
      </c>
      <c r="E1435" s="12" t="s">
        <v>116</v>
      </c>
      <c r="F1435" s="12">
        <v>125240.0</v>
      </c>
      <c r="G1435" s="12">
        <v>118808.0</v>
      </c>
      <c r="H1435" s="12">
        <v>244048.0</v>
      </c>
      <c r="I1435" s="12">
        <v>93827.0</v>
      </c>
    </row>
    <row r="1436" ht="15.75" customHeight="1">
      <c r="A1436" s="12">
        <v>2011.0</v>
      </c>
      <c r="B1436" s="12" t="s">
        <v>69</v>
      </c>
      <c r="C1436" s="12" t="str">
        <f t="shared" si="1"/>
        <v>2011Dec</v>
      </c>
      <c r="D1436" s="12">
        <v>60.0</v>
      </c>
      <c r="E1436" s="12" t="s">
        <v>117</v>
      </c>
      <c r="F1436" s="12">
        <v>524806.0</v>
      </c>
      <c r="G1436" s="12">
        <v>546880.0</v>
      </c>
      <c r="H1436" s="12">
        <v>1071686.0</v>
      </c>
      <c r="I1436" s="12">
        <v>368737.0</v>
      </c>
    </row>
    <row r="1437" ht="15.75" customHeight="1">
      <c r="A1437" s="12">
        <v>2011.0</v>
      </c>
      <c r="B1437" s="12" t="s">
        <v>69</v>
      </c>
      <c r="C1437" s="12" t="str">
        <f t="shared" si="1"/>
        <v>2011Dec</v>
      </c>
      <c r="D1437" s="12">
        <v>61.0</v>
      </c>
      <c r="E1437" s="12" t="s">
        <v>118</v>
      </c>
      <c r="F1437" s="12">
        <v>161334.0</v>
      </c>
      <c r="G1437" s="12">
        <v>166700.0</v>
      </c>
      <c r="H1437" s="12">
        <v>328034.0</v>
      </c>
      <c r="I1437" s="12">
        <v>108485.0</v>
      </c>
    </row>
    <row r="1438" ht="15.75" customHeight="1">
      <c r="A1438" s="12">
        <v>2011.0</v>
      </c>
      <c r="B1438" s="12" t="s">
        <v>69</v>
      </c>
      <c r="C1438" s="12" t="str">
        <f t="shared" si="1"/>
        <v>2011Dec</v>
      </c>
      <c r="D1438" s="12">
        <v>62.0</v>
      </c>
      <c r="E1438" s="12" t="s">
        <v>119</v>
      </c>
      <c r="F1438" s="12">
        <v>360906.0</v>
      </c>
      <c r="G1438" s="12">
        <v>365103.0</v>
      </c>
      <c r="H1438" s="12">
        <v>726009.0</v>
      </c>
      <c r="I1438" s="12">
        <v>242029.0</v>
      </c>
    </row>
    <row r="1439" ht="15.75" customHeight="1">
      <c r="A1439" s="12">
        <v>2011.0</v>
      </c>
      <c r="B1439" s="12" t="s">
        <v>69</v>
      </c>
      <c r="C1439" s="12" t="str">
        <f t="shared" si="1"/>
        <v>2011Dec</v>
      </c>
      <c r="D1439" s="12">
        <v>63.0</v>
      </c>
      <c r="E1439" s="12" t="s">
        <v>120</v>
      </c>
      <c r="F1439" s="12">
        <v>269370.0</v>
      </c>
      <c r="G1439" s="12">
        <v>261648.0</v>
      </c>
      <c r="H1439" s="12">
        <v>531018.0</v>
      </c>
      <c r="I1439" s="12">
        <v>183210.0</v>
      </c>
    </row>
    <row r="1440" ht="15.75" customHeight="1">
      <c r="A1440" s="12">
        <v>2011.0</v>
      </c>
      <c r="B1440" s="12" t="s">
        <v>69</v>
      </c>
      <c r="C1440" s="12" t="str">
        <f t="shared" si="1"/>
        <v>2011Dec</v>
      </c>
      <c r="D1440" s="12">
        <v>64.0</v>
      </c>
      <c r="E1440" s="12" t="s">
        <v>121</v>
      </c>
      <c r="F1440" s="12">
        <v>293624.0</v>
      </c>
      <c r="G1440" s="12">
        <v>307880.0</v>
      </c>
      <c r="H1440" s="12">
        <v>601504.0</v>
      </c>
      <c r="I1440" s="12">
        <v>196052.0</v>
      </c>
    </row>
    <row r="1441" ht="15.75" customHeight="1">
      <c r="A1441" s="12">
        <v>2011.0</v>
      </c>
      <c r="B1441" s="12" t="s">
        <v>69</v>
      </c>
      <c r="C1441" s="12" t="str">
        <f t="shared" si="1"/>
        <v>2011Dec</v>
      </c>
      <c r="D1441" s="12">
        <v>65.0</v>
      </c>
      <c r="E1441" s="12" t="s">
        <v>122</v>
      </c>
      <c r="F1441" s="12">
        <v>418328.0</v>
      </c>
      <c r="G1441" s="12">
        <v>433029.0</v>
      </c>
      <c r="H1441" s="12">
        <v>851357.0</v>
      </c>
      <c r="I1441" s="12">
        <v>302934.0</v>
      </c>
    </row>
    <row r="1442" ht="15.75" customHeight="1">
      <c r="A1442" s="12">
        <v>2011.0</v>
      </c>
      <c r="B1442" s="12" t="s">
        <v>69</v>
      </c>
      <c r="C1442" s="12" t="str">
        <f t="shared" si="1"/>
        <v>2011Dec</v>
      </c>
      <c r="D1442" s="12">
        <v>66.0</v>
      </c>
      <c r="E1442" s="12" t="s">
        <v>123</v>
      </c>
      <c r="F1442" s="12">
        <v>269338.0</v>
      </c>
      <c r="G1442" s="12">
        <v>280350.0</v>
      </c>
      <c r="H1442" s="12">
        <v>549688.0</v>
      </c>
      <c r="I1442" s="12">
        <v>176236.0</v>
      </c>
    </row>
    <row r="1443" ht="15.75" customHeight="1">
      <c r="A1443" s="12">
        <v>2011.0</v>
      </c>
      <c r="B1443" s="12" t="s">
        <v>69</v>
      </c>
      <c r="C1443" s="12" t="str">
        <f t="shared" si="1"/>
        <v>2011Dec</v>
      </c>
      <c r="D1443" s="12">
        <v>67.0</v>
      </c>
      <c r="E1443" s="12" t="s">
        <v>124</v>
      </c>
      <c r="F1443" s="12">
        <v>492922.0</v>
      </c>
      <c r="G1443" s="12">
        <v>497885.0</v>
      </c>
      <c r="H1443" s="12">
        <v>990807.0</v>
      </c>
      <c r="I1443" s="12">
        <v>315547.0</v>
      </c>
    </row>
    <row r="1444" ht="15.75" customHeight="1">
      <c r="A1444" s="12">
        <v>2011.0</v>
      </c>
      <c r="B1444" s="12" t="s">
        <v>69</v>
      </c>
      <c r="C1444" s="12" t="str">
        <f t="shared" si="1"/>
        <v>2011Dec</v>
      </c>
      <c r="D1444" s="12">
        <v>70.0</v>
      </c>
      <c r="E1444" s="12" t="s">
        <v>125</v>
      </c>
      <c r="F1444" s="12">
        <v>411063.0</v>
      </c>
      <c r="G1444" s="12">
        <v>431621.0</v>
      </c>
      <c r="H1444" s="12">
        <v>842684.0</v>
      </c>
      <c r="I1444" s="12">
        <v>275331.0</v>
      </c>
    </row>
    <row r="1445" ht="15.75" customHeight="1">
      <c r="A1445" s="12">
        <v>2011.0</v>
      </c>
      <c r="B1445" s="12" t="s">
        <v>69</v>
      </c>
      <c r="C1445" s="12" t="str">
        <f t="shared" si="1"/>
        <v>2011Dec</v>
      </c>
      <c r="D1445" s="12">
        <v>71.0</v>
      </c>
      <c r="E1445" s="12" t="s">
        <v>126</v>
      </c>
      <c r="F1445" s="12">
        <v>421782.0</v>
      </c>
      <c r="G1445" s="12">
        <v>417132.0</v>
      </c>
      <c r="H1445" s="12">
        <v>838914.0</v>
      </c>
      <c r="I1445" s="12">
        <v>296794.0</v>
      </c>
    </row>
    <row r="1446" ht="15.75" customHeight="1">
      <c r="A1446" s="12">
        <v>2011.0</v>
      </c>
      <c r="B1446" s="12" t="s">
        <v>69</v>
      </c>
      <c r="C1446" s="12" t="str">
        <f t="shared" si="1"/>
        <v>2011Dec</v>
      </c>
      <c r="D1446" s="12">
        <v>72.0</v>
      </c>
      <c r="E1446" s="12" t="s">
        <v>127</v>
      </c>
      <c r="F1446" s="12">
        <v>409641.0</v>
      </c>
      <c r="G1446" s="12">
        <v>435412.0</v>
      </c>
      <c r="H1446" s="12">
        <v>845053.0</v>
      </c>
      <c r="I1446" s="12">
        <v>268094.0</v>
      </c>
    </row>
    <row r="1447" ht="15.75" customHeight="1">
      <c r="A1447" s="12">
        <v>2011.0</v>
      </c>
      <c r="B1447" s="12" t="s">
        <v>69</v>
      </c>
      <c r="C1447" s="12" t="str">
        <f t="shared" si="1"/>
        <v>2011Dec</v>
      </c>
      <c r="D1447" s="12">
        <v>73.0</v>
      </c>
      <c r="E1447" s="12" t="s">
        <v>128</v>
      </c>
      <c r="F1447" s="12">
        <v>415745.0</v>
      </c>
      <c r="G1447" s="12">
        <v>450319.0</v>
      </c>
      <c r="H1447" s="12">
        <v>866064.0</v>
      </c>
      <c r="I1447" s="12">
        <v>328951.0</v>
      </c>
    </row>
    <row r="1448" ht="15.75" customHeight="1">
      <c r="A1448" s="12">
        <v>2011.0</v>
      </c>
      <c r="B1448" s="12" t="s">
        <v>69</v>
      </c>
      <c r="C1448" s="12" t="str">
        <f t="shared" si="1"/>
        <v>2011Dec</v>
      </c>
      <c r="D1448" s="12">
        <v>74.0</v>
      </c>
      <c r="E1448" s="12" t="s">
        <v>129</v>
      </c>
      <c r="F1448" s="12">
        <v>241183.0</v>
      </c>
      <c r="G1448" s="12">
        <v>257915.0</v>
      </c>
      <c r="H1448" s="12">
        <v>499098.0</v>
      </c>
      <c r="I1448" s="12">
        <v>240519.0</v>
      </c>
    </row>
    <row r="1449" ht="15.75" customHeight="1">
      <c r="A1449" s="12">
        <v>2011.0</v>
      </c>
      <c r="B1449" s="12" t="s">
        <v>69</v>
      </c>
      <c r="C1449" s="12" t="str">
        <f t="shared" si="1"/>
        <v>2011Dec</v>
      </c>
      <c r="D1449" s="12">
        <v>75.0</v>
      </c>
      <c r="E1449" s="12" t="s">
        <v>130</v>
      </c>
      <c r="F1449" s="12">
        <v>93302.0</v>
      </c>
      <c r="G1449" s="12">
        <v>100784.0</v>
      </c>
      <c r="H1449" s="12">
        <v>194086.0</v>
      </c>
      <c r="I1449" s="12">
        <v>61139.0</v>
      </c>
    </row>
    <row r="1450" ht="15.75" customHeight="1">
      <c r="A1450" s="12">
        <v>2011.0</v>
      </c>
      <c r="B1450" s="12" t="s">
        <v>69</v>
      </c>
      <c r="C1450" s="12" t="str">
        <f t="shared" si="1"/>
        <v>2011Dec</v>
      </c>
      <c r="D1450" s="12">
        <v>76.0</v>
      </c>
      <c r="E1450" s="12" t="s">
        <v>131</v>
      </c>
      <c r="F1450" s="12">
        <v>225884.0</v>
      </c>
      <c r="G1450" s="12">
        <v>240195.0</v>
      </c>
      <c r="H1450" s="12">
        <v>466079.0</v>
      </c>
      <c r="I1450" s="12">
        <v>171797.0</v>
      </c>
    </row>
    <row r="1451" ht="15.75" customHeight="1">
      <c r="A1451" s="12">
        <v>2011.0</v>
      </c>
      <c r="B1451" s="12" t="s">
        <v>69</v>
      </c>
      <c r="C1451" s="12" t="str">
        <f t="shared" si="1"/>
        <v>2011Dec</v>
      </c>
      <c r="D1451" s="12">
        <v>77.0</v>
      </c>
      <c r="E1451" s="12" t="s">
        <v>132</v>
      </c>
      <c r="F1451" s="12">
        <v>256429.0</v>
      </c>
      <c r="G1451" s="12">
        <v>256139.0</v>
      </c>
      <c r="H1451" s="12">
        <v>512568.0</v>
      </c>
      <c r="I1451" s="12">
        <v>209556.0</v>
      </c>
    </row>
    <row r="1452" ht="15.75" customHeight="1">
      <c r="A1452" s="12">
        <v>2011.0</v>
      </c>
      <c r="B1452" s="12" t="s">
        <v>69</v>
      </c>
      <c r="C1452" s="12" t="str">
        <f t="shared" si="1"/>
        <v>2011Dec</v>
      </c>
      <c r="D1452" s="12">
        <v>80.0</v>
      </c>
      <c r="E1452" s="12" t="s">
        <v>133</v>
      </c>
      <c r="F1452" s="12">
        <v>757150.0</v>
      </c>
      <c r="G1452" s="12">
        <v>768921.0</v>
      </c>
      <c r="H1452" s="12">
        <v>1526071.0</v>
      </c>
      <c r="I1452" s="12">
        <v>492249.0</v>
      </c>
    </row>
    <row r="1453" ht="15.75" customHeight="1">
      <c r="A1453" s="12">
        <v>2011.0</v>
      </c>
      <c r="B1453" s="12" t="s">
        <v>69</v>
      </c>
      <c r="C1453" s="12" t="str">
        <f t="shared" si="1"/>
        <v>2011Dec</v>
      </c>
      <c r="D1453" s="12">
        <v>81.0</v>
      </c>
      <c r="E1453" s="12" t="s">
        <v>134</v>
      </c>
      <c r="F1453" s="12">
        <v>218708.0</v>
      </c>
      <c r="G1453" s="12">
        <v>219331.0</v>
      </c>
      <c r="H1453" s="12">
        <v>438039.0</v>
      </c>
      <c r="I1453" s="12">
        <v>151850.0</v>
      </c>
    </row>
    <row r="1454" ht="15.75" customHeight="1">
      <c r="A1454" s="12">
        <v>2011.0</v>
      </c>
      <c r="B1454" s="12" t="s">
        <v>69</v>
      </c>
      <c r="C1454" s="12" t="str">
        <f t="shared" si="1"/>
        <v>2011Dec</v>
      </c>
      <c r="D1454" s="12">
        <v>82.0</v>
      </c>
      <c r="E1454" s="12" t="s">
        <v>135</v>
      </c>
      <c r="F1454" s="12">
        <v>127682.0</v>
      </c>
      <c r="G1454" s="12">
        <v>127249.0</v>
      </c>
      <c r="H1454" s="12">
        <v>254931.0</v>
      </c>
      <c r="I1454" s="12">
        <v>98726.0</v>
      </c>
    </row>
    <row r="1455" ht="15.75" customHeight="1">
      <c r="A1455" s="12">
        <v>2011.0</v>
      </c>
      <c r="B1455" s="12" t="s">
        <v>69</v>
      </c>
      <c r="C1455" s="12" t="str">
        <f t="shared" si="1"/>
        <v>2011Dec</v>
      </c>
      <c r="D1455" s="12">
        <v>83.0</v>
      </c>
      <c r="E1455" s="12" t="s">
        <v>136</v>
      </c>
      <c r="F1455" s="12">
        <v>167370.0</v>
      </c>
      <c r="G1455" s="12">
        <v>186477.0</v>
      </c>
      <c r="H1455" s="12">
        <v>353847.0</v>
      </c>
      <c r="I1455" s="12">
        <v>188994.0</v>
      </c>
    </row>
    <row r="1456" ht="15.75" customHeight="1">
      <c r="A1456" s="12">
        <v>2011.0</v>
      </c>
      <c r="B1456" s="12" t="s">
        <v>69</v>
      </c>
      <c r="C1456" s="12" t="str">
        <f t="shared" si="1"/>
        <v>2011Dec</v>
      </c>
      <c r="D1456" s="12">
        <v>84.0</v>
      </c>
      <c r="E1456" s="12" t="s">
        <v>137</v>
      </c>
      <c r="F1456" s="12">
        <v>500121.0</v>
      </c>
      <c r="G1456" s="12">
        <v>511943.0</v>
      </c>
      <c r="H1456" s="12">
        <v>1012064.0</v>
      </c>
      <c r="I1456" s="12">
        <v>407879.0</v>
      </c>
    </row>
    <row r="1457" ht="15.75" customHeight="1">
      <c r="A1457" s="12">
        <v>2011.0</v>
      </c>
      <c r="B1457" s="12" t="s">
        <v>69</v>
      </c>
      <c r="C1457" s="12" t="str">
        <f t="shared" si="1"/>
        <v>2011Dec</v>
      </c>
      <c r="D1457" s="12">
        <v>85.0</v>
      </c>
      <c r="E1457" s="12" t="s">
        <v>138</v>
      </c>
      <c r="F1457" s="12">
        <v>95317.0</v>
      </c>
      <c r="G1457" s="12">
        <v>88532.0</v>
      </c>
      <c r="H1457" s="12">
        <v>183849.0</v>
      </c>
      <c r="I1457" s="12">
        <v>76450.0</v>
      </c>
    </row>
    <row r="1458" ht="15.75" customHeight="1">
      <c r="A1458" s="12">
        <v>2011.0</v>
      </c>
      <c r="B1458" s="12" t="s">
        <v>69</v>
      </c>
      <c r="C1458" s="12" t="str">
        <f t="shared" si="1"/>
        <v>2011Dec</v>
      </c>
      <c r="D1458" s="12">
        <v>86.0</v>
      </c>
      <c r="E1458" s="12" t="s">
        <v>139</v>
      </c>
      <c r="F1458" s="12">
        <v>244542.0</v>
      </c>
      <c r="G1458" s="12">
        <v>247640.0</v>
      </c>
      <c r="H1458" s="12">
        <v>492182.0</v>
      </c>
      <c r="I1458" s="12">
        <v>199270.0</v>
      </c>
    </row>
    <row r="1459" ht="15.75" customHeight="1">
      <c r="A1459" s="12">
        <v>2011.0</v>
      </c>
      <c r="B1459" s="12" t="s">
        <v>69</v>
      </c>
      <c r="C1459" s="12" t="str">
        <f t="shared" si="1"/>
        <v>2011Dec</v>
      </c>
      <c r="D1459" s="12">
        <v>90.0</v>
      </c>
      <c r="E1459" s="12" t="s">
        <v>140</v>
      </c>
      <c r="F1459" s="12">
        <v>667250.0</v>
      </c>
      <c r="G1459" s="12">
        <v>699760.0</v>
      </c>
      <c r="H1459" s="12">
        <v>1367010.0</v>
      </c>
      <c r="I1459" s="12">
        <v>449859.0</v>
      </c>
    </row>
    <row r="1460" ht="15.75" customHeight="1">
      <c r="A1460" s="12">
        <v>2011.0</v>
      </c>
      <c r="B1460" s="12" t="s">
        <v>69</v>
      </c>
      <c r="C1460" s="12" t="str">
        <f t="shared" si="1"/>
        <v>2011Dec</v>
      </c>
      <c r="D1460" s="12">
        <v>91.0</v>
      </c>
      <c r="E1460" s="12" t="s">
        <v>141</v>
      </c>
      <c r="F1460" s="12">
        <v>150319.0</v>
      </c>
      <c r="G1460" s="12">
        <v>151148.0</v>
      </c>
      <c r="H1460" s="12">
        <v>301467.0</v>
      </c>
      <c r="I1460" s="12">
        <v>88007.0</v>
      </c>
    </row>
    <row r="1461" ht="15.75" customHeight="1">
      <c r="A1461" s="12">
        <v>2011.0</v>
      </c>
      <c r="B1461" s="12" t="s">
        <v>69</v>
      </c>
      <c r="C1461" s="12" t="str">
        <f t="shared" si="1"/>
        <v>2011Dec</v>
      </c>
      <c r="D1461" s="12">
        <v>92.0</v>
      </c>
      <c r="E1461" s="12" t="s">
        <v>142</v>
      </c>
      <c r="F1461" s="12">
        <v>307422.0</v>
      </c>
      <c r="G1461" s="12">
        <v>319286.0</v>
      </c>
      <c r="H1461" s="12">
        <v>626708.0</v>
      </c>
      <c r="I1461" s="12">
        <v>200620.0</v>
      </c>
    </row>
    <row r="1462" ht="15.75" customHeight="1">
      <c r="A1462" s="12">
        <v>2011.0</v>
      </c>
      <c r="B1462" s="12" t="s">
        <v>69</v>
      </c>
      <c r="C1462" s="12" t="str">
        <f t="shared" si="1"/>
        <v>2011Dec</v>
      </c>
      <c r="D1462" s="12">
        <v>93.0</v>
      </c>
      <c r="E1462" s="12" t="s">
        <v>143</v>
      </c>
      <c r="F1462" s="12">
        <v>250280.0</v>
      </c>
      <c r="G1462" s="12">
        <v>260783.0</v>
      </c>
      <c r="H1462" s="12">
        <v>511063.0</v>
      </c>
      <c r="I1462" s="12">
        <v>168259.0</v>
      </c>
    </row>
    <row r="1463" ht="15.75" customHeight="1">
      <c r="A1463" s="12">
        <v>2011.0</v>
      </c>
      <c r="B1463" s="12" t="s">
        <v>69</v>
      </c>
      <c r="C1463" s="12" t="str">
        <f t="shared" si="1"/>
        <v>2011Dec</v>
      </c>
      <c r="D1463" s="12">
        <v>94.0</v>
      </c>
      <c r="E1463" s="12" t="s">
        <v>144</v>
      </c>
      <c r="F1463" s="12">
        <v>327632.0</v>
      </c>
      <c r="G1463" s="12">
        <v>335853.0</v>
      </c>
      <c r="H1463" s="12">
        <v>663485.0</v>
      </c>
      <c r="I1463" s="12">
        <v>161694.0</v>
      </c>
    </row>
    <row r="1464" ht="15.75" customHeight="1">
      <c r="A1464" s="12">
        <v>2011.0</v>
      </c>
      <c r="B1464" s="12" t="s">
        <v>69</v>
      </c>
      <c r="C1464" s="12" t="str">
        <f t="shared" si="1"/>
        <v>2011Dec</v>
      </c>
      <c r="D1464" s="12">
        <v>95.0</v>
      </c>
      <c r="E1464" s="12" t="s">
        <v>145</v>
      </c>
      <c r="F1464" s="12">
        <v>244903.0</v>
      </c>
      <c r="G1464" s="12">
        <v>248864.0</v>
      </c>
      <c r="H1464" s="12">
        <v>493767.0</v>
      </c>
      <c r="I1464" s="12">
        <v>140892.0</v>
      </c>
    </row>
    <row r="1465" ht="15.75" customHeight="1">
      <c r="A1465" s="12">
        <v>2011.0</v>
      </c>
      <c r="B1465" s="12" t="s">
        <v>69</v>
      </c>
      <c r="C1465" s="12" t="str">
        <f t="shared" si="1"/>
        <v>2011Dec</v>
      </c>
      <c r="D1465" s="12">
        <v>96.0</v>
      </c>
      <c r="E1465" s="12" t="s">
        <v>146</v>
      </c>
      <c r="F1465" s="12">
        <v>370019.0</v>
      </c>
      <c r="G1465" s="12">
        <v>377353.0</v>
      </c>
      <c r="H1465" s="12">
        <v>747372.0</v>
      </c>
      <c r="I1465" s="12">
        <v>182290.0</v>
      </c>
    </row>
    <row r="1466" ht="15.75" customHeight="1">
      <c r="A1466" s="12">
        <v>2012.0</v>
      </c>
      <c r="B1466" s="12" t="s">
        <v>69</v>
      </c>
      <c r="C1466" s="12" t="str">
        <f t="shared" si="1"/>
        <v>2012Dec</v>
      </c>
      <c r="D1466" s="12">
        <v>0.0</v>
      </c>
      <c r="E1466" s="12" t="s">
        <v>70</v>
      </c>
      <c r="F1466" s="12">
        <v>3.1700727E7</v>
      </c>
      <c r="G1466" s="12">
        <v>3.2755968E7</v>
      </c>
      <c r="H1466" s="12">
        <v>6.4456695E7</v>
      </c>
      <c r="I1466" s="12">
        <v>2.2836819E7</v>
      </c>
    </row>
    <row r="1467" ht="15.75" customHeight="1">
      <c r="A1467" s="12">
        <v>2012.0</v>
      </c>
      <c r="B1467" s="12" t="s">
        <v>69</v>
      </c>
      <c r="C1467" s="12" t="str">
        <f t="shared" si="1"/>
        <v>2012Dec</v>
      </c>
      <c r="D1467" s="12">
        <v>10.0</v>
      </c>
      <c r="E1467" s="12" t="s">
        <v>71</v>
      </c>
      <c r="F1467" s="12">
        <v>2690754.0</v>
      </c>
      <c r="G1467" s="12">
        <v>2982806.0</v>
      </c>
      <c r="H1467" s="12">
        <v>5673560.0</v>
      </c>
      <c r="I1467" s="12">
        <v>2522855.0</v>
      </c>
    </row>
    <row r="1468" ht="15.75" customHeight="1">
      <c r="A1468" s="12">
        <v>2012.0</v>
      </c>
      <c r="B1468" s="12" t="s">
        <v>69</v>
      </c>
      <c r="C1468" s="12" t="str">
        <f t="shared" si="1"/>
        <v>2012Dec</v>
      </c>
      <c r="D1468" s="12">
        <v>11.0</v>
      </c>
      <c r="E1468" s="12" t="s">
        <v>72</v>
      </c>
      <c r="F1468" s="12">
        <v>588975.0</v>
      </c>
      <c r="G1468" s="12">
        <v>634327.0</v>
      </c>
      <c r="H1468" s="12">
        <v>1223302.0</v>
      </c>
      <c r="I1468" s="12">
        <v>548883.0</v>
      </c>
    </row>
    <row r="1469" ht="15.75" customHeight="1">
      <c r="A1469" s="12">
        <v>2012.0</v>
      </c>
      <c r="B1469" s="12" t="s">
        <v>69</v>
      </c>
      <c r="C1469" s="12" t="str">
        <f t="shared" si="1"/>
        <v>2012Dec</v>
      </c>
      <c r="D1469" s="12">
        <v>12.0</v>
      </c>
      <c r="E1469" s="12" t="s">
        <v>73</v>
      </c>
      <c r="F1469" s="12">
        <v>535711.0</v>
      </c>
      <c r="G1469" s="12">
        <v>605962.0</v>
      </c>
      <c r="H1469" s="12">
        <v>1141673.0</v>
      </c>
      <c r="I1469" s="12">
        <v>561618.0</v>
      </c>
    </row>
    <row r="1470" ht="15.75" customHeight="1">
      <c r="A1470" s="12">
        <v>2012.0</v>
      </c>
      <c r="B1470" s="12" t="s">
        <v>69</v>
      </c>
      <c r="C1470" s="12" t="str">
        <f t="shared" si="1"/>
        <v>2012Dec</v>
      </c>
      <c r="D1470" s="12">
        <v>13.0</v>
      </c>
      <c r="E1470" s="12" t="s">
        <v>74</v>
      </c>
      <c r="F1470" s="12">
        <v>491124.0</v>
      </c>
      <c r="G1470" s="12">
        <v>542713.0</v>
      </c>
      <c r="H1470" s="12">
        <v>1033837.0</v>
      </c>
      <c r="I1470" s="12">
        <v>489783.0</v>
      </c>
    </row>
    <row r="1471" ht="15.75" customHeight="1">
      <c r="A1471" s="12">
        <v>2012.0</v>
      </c>
      <c r="B1471" s="12" t="s">
        <v>69</v>
      </c>
      <c r="C1471" s="12" t="str">
        <f t="shared" si="1"/>
        <v>2012Dec</v>
      </c>
      <c r="D1471" s="12">
        <v>14.0</v>
      </c>
      <c r="E1471" s="12" t="s">
        <v>75</v>
      </c>
      <c r="F1471" s="12">
        <v>382941.0</v>
      </c>
      <c r="G1471" s="12">
        <v>410568.0</v>
      </c>
      <c r="H1471" s="12">
        <v>793509.0</v>
      </c>
      <c r="I1471" s="12">
        <v>283567.0</v>
      </c>
    </row>
    <row r="1472" ht="15.75" customHeight="1">
      <c r="A1472" s="12">
        <v>2012.0</v>
      </c>
      <c r="B1472" s="12" t="s">
        <v>69</v>
      </c>
      <c r="C1472" s="12" t="str">
        <f t="shared" si="1"/>
        <v>2012Dec</v>
      </c>
      <c r="D1472" s="12">
        <v>15.0</v>
      </c>
      <c r="E1472" s="12" t="s">
        <v>76</v>
      </c>
      <c r="F1472" s="12">
        <v>136201.0</v>
      </c>
      <c r="G1472" s="12">
        <v>147681.0</v>
      </c>
      <c r="H1472" s="12">
        <v>283882.0</v>
      </c>
      <c r="I1472" s="12">
        <v>90876.0</v>
      </c>
    </row>
    <row r="1473" ht="15.75" customHeight="1">
      <c r="A1473" s="12">
        <v>2012.0</v>
      </c>
      <c r="B1473" s="12" t="s">
        <v>69</v>
      </c>
      <c r="C1473" s="12" t="str">
        <f t="shared" si="1"/>
        <v>2012Dec</v>
      </c>
      <c r="D1473" s="12">
        <v>16.0</v>
      </c>
      <c r="E1473" s="12" t="s">
        <v>77</v>
      </c>
      <c r="F1473" s="12">
        <v>380621.0</v>
      </c>
      <c r="G1473" s="12">
        <v>377438.0</v>
      </c>
      <c r="H1473" s="12">
        <v>758059.0</v>
      </c>
      <c r="I1473" s="12">
        <v>267673.0</v>
      </c>
    </row>
    <row r="1474" ht="15.75" customHeight="1">
      <c r="A1474" s="12">
        <v>2012.0</v>
      </c>
      <c r="B1474" s="12" t="s">
        <v>69</v>
      </c>
      <c r="C1474" s="12" t="str">
        <f t="shared" si="1"/>
        <v>2012Dec</v>
      </c>
      <c r="D1474" s="12">
        <v>17.0</v>
      </c>
      <c r="E1474" s="12" t="s">
        <v>78</v>
      </c>
      <c r="F1474" s="12">
        <v>101743.0</v>
      </c>
      <c r="G1474" s="12">
        <v>111473.0</v>
      </c>
      <c r="H1474" s="12">
        <v>213216.0</v>
      </c>
      <c r="I1474" s="12">
        <v>71590.0</v>
      </c>
    </row>
    <row r="1475" ht="15.75" customHeight="1">
      <c r="A1475" s="12">
        <v>2012.0</v>
      </c>
      <c r="B1475" s="12" t="s">
        <v>69</v>
      </c>
      <c r="C1475" s="12" t="str">
        <f t="shared" si="1"/>
        <v>2012Dec</v>
      </c>
      <c r="D1475" s="12">
        <v>18.0</v>
      </c>
      <c r="E1475" s="12" t="s">
        <v>79</v>
      </c>
      <c r="F1475" s="12">
        <v>160769.0</v>
      </c>
      <c r="G1475" s="12">
        <v>172403.0</v>
      </c>
      <c r="H1475" s="12">
        <v>333172.0</v>
      </c>
      <c r="I1475" s="12">
        <v>115328.0</v>
      </c>
    </row>
    <row r="1476" ht="15.75" customHeight="1">
      <c r="A1476" s="12">
        <v>2012.0</v>
      </c>
      <c r="B1476" s="12" t="s">
        <v>69</v>
      </c>
      <c r="C1476" s="12" t="str">
        <f t="shared" si="1"/>
        <v>2012Dec</v>
      </c>
      <c r="D1476" s="12">
        <v>19.0</v>
      </c>
      <c r="E1476" s="12" t="s">
        <v>80</v>
      </c>
      <c r="F1476" s="12">
        <v>309848.0</v>
      </c>
      <c r="G1476" s="12">
        <v>315841.0</v>
      </c>
      <c r="H1476" s="12">
        <v>625689.0</v>
      </c>
      <c r="I1476" s="12">
        <v>235103.0</v>
      </c>
    </row>
    <row r="1477" ht="15.75" customHeight="1">
      <c r="A1477" s="12">
        <v>2012.0</v>
      </c>
      <c r="B1477" s="12" t="s">
        <v>69</v>
      </c>
      <c r="C1477" s="12" t="str">
        <f t="shared" si="1"/>
        <v>2012Dec</v>
      </c>
      <c r="D1477" s="12">
        <v>20.0</v>
      </c>
      <c r="E1477" s="12" t="s">
        <v>81</v>
      </c>
      <c r="F1477" s="12">
        <v>668744.0</v>
      </c>
      <c r="G1477" s="12">
        <v>695258.0</v>
      </c>
      <c r="H1477" s="12">
        <v>1364002.0</v>
      </c>
      <c r="I1477" s="12">
        <v>762583.0</v>
      </c>
    </row>
    <row r="1478" ht="15.75" customHeight="1">
      <c r="A1478" s="12">
        <v>2012.0</v>
      </c>
      <c r="B1478" s="12" t="s">
        <v>69</v>
      </c>
      <c r="C1478" s="12" t="str">
        <f t="shared" si="1"/>
        <v>2012Dec</v>
      </c>
      <c r="D1478" s="12">
        <v>21.0</v>
      </c>
      <c r="E1478" s="12" t="s">
        <v>82</v>
      </c>
      <c r="F1478" s="12">
        <v>319869.0</v>
      </c>
      <c r="G1478" s="12">
        <v>329406.0</v>
      </c>
      <c r="H1478" s="12">
        <v>649275.0</v>
      </c>
      <c r="I1478" s="12">
        <v>355245.0</v>
      </c>
    </row>
    <row r="1479" ht="15.75" customHeight="1">
      <c r="A1479" s="12">
        <v>2012.0</v>
      </c>
      <c r="B1479" s="12" t="s">
        <v>69</v>
      </c>
      <c r="C1479" s="12" t="str">
        <f t="shared" si="1"/>
        <v>2012Dec</v>
      </c>
      <c r="D1479" s="12">
        <v>22.0</v>
      </c>
      <c r="E1479" s="12" t="s">
        <v>83</v>
      </c>
      <c r="F1479" s="12">
        <v>256690.0</v>
      </c>
      <c r="G1479" s="12">
        <v>265122.0</v>
      </c>
      <c r="H1479" s="12">
        <v>521812.0</v>
      </c>
      <c r="I1479" s="12">
        <v>207743.0</v>
      </c>
    </row>
    <row r="1480" ht="15.75" customHeight="1">
      <c r="A1480" s="12">
        <v>2012.0</v>
      </c>
      <c r="B1480" s="12" t="s">
        <v>69</v>
      </c>
      <c r="C1480" s="12" t="str">
        <f t="shared" si="1"/>
        <v>2012Dec</v>
      </c>
      <c r="D1480" s="12">
        <v>23.0</v>
      </c>
      <c r="E1480" s="12" t="s">
        <v>84</v>
      </c>
      <c r="F1480" s="12">
        <v>111235.0</v>
      </c>
      <c r="G1480" s="12">
        <v>111620.0</v>
      </c>
      <c r="H1480" s="12">
        <v>222855.0</v>
      </c>
      <c r="I1480" s="12">
        <v>94754.0</v>
      </c>
    </row>
    <row r="1481" ht="15.75" customHeight="1">
      <c r="A1481" s="12">
        <v>2012.0</v>
      </c>
      <c r="B1481" s="12" t="s">
        <v>69</v>
      </c>
      <c r="C1481" s="12" t="str">
        <f t="shared" si="1"/>
        <v>2012Dec</v>
      </c>
      <c r="D1481" s="12">
        <v>24.0</v>
      </c>
      <c r="E1481" s="12" t="s">
        <v>85</v>
      </c>
      <c r="F1481" s="12">
        <v>335983.0</v>
      </c>
      <c r="G1481" s="12">
        <v>349738.0</v>
      </c>
      <c r="H1481" s="12">
        <v>685721.0</v>
      </c>
      <c r="I1481" s="12">
        <v>248437.0</v>
      </c>
    </row>
    <row r="1482" ht="15.75" customHeight="1">
      <c r="A1482" s="12">
        <v>2012.0</v>
      </c>
      <c r="B1482" s="12" t="s">
        <v>69</v>
      </c>
      <c r="C1482" s="12" t="str">
        <f t="shared" si="1"/>
        <v>2012Dec</v>
      </c>
      <c r="D1482" s="12">
        <v>25.0</v>
      </c>
      <c r="E1482" s="12" t="s">
        <v>86</v>
      </c>
      <c r="F1482" s="12">
        <v>234870.0</v>
      </c>
      <c r="G1482" s="12">
        <v>238900.0</v>
      </c>
      <c r="H1482" s="12">
        <v>473770.0</v>
      </c>
      <c r="I1482" s="12">
        <v>177010.0</v>
      </c>
    </row>
    <row r="1483" ht="15.75" customHeight="1">
      <c r="A1483" s="12">
        <v>2012.0</v>
      </c>
      <c r="B1483" s="12" t="s">
        <v>69</v>
      </c>
      <c r="C1483" s="12" t="str">
        <f t="shared" si="1"/>
        <v>2012Dec</v>
      </c>
      <c r="D1483" s="12">
        <v>26.0</v>
      </c>
      <c r="E1483" s="12" t="s">
        <v>87</v>
      </c>
      <c r="F1483" s="12">
        <v>126351.0</v>
      </c>
      <c r="G1483" s="12">
        <v>128823.0</v>
      </c>
      <c r="H1483" s="12">
        <v>255174.0</v>
      </c>
      <c r="I1483" s="12">
        <v>86919.0</v>
      </c>
    </row>
    <row r="1484" ht="15.75" customHeight="1">
      <c r="A1484" s="12">
        <v>2012.0</v>
      </c>
      <c r="B1484" s="12" t="s">
        <v>69</v>
      </c>
      <c r="C1484" s="12" t="str">
        <f t="shared" si="1"/>
        <v>2012Dec</v>
      </c>
      <c r="D1484" s="12">
        <v>27.0</v>
      </c>
      <c r="E1484" s="12" t="s">
        <v>88</v>
      </c>
      <c r="F1484" s="12">
        <v>275572.0</v>
      </c>
      <c r="G1484" s="12">
        <v>272770.0</v>
      </c>
      <c r="H1484" s="12">
        <v>548342.0</v>
      </c>
      <c r="I1484" s="12">
        <v>183266.0</v>
      </c>
    </row>
    <row r="1485" ht="15.75" customHeight="1">
      <c r="A1485" s="12">
        <v>2012.0</v>
      </c>
      <c r="B1485" s="12" t="s">
        <v>69</v>
      </c>
      <c r="C1485" s="12" t="str">
        <f t="shared" si="1"/>
        <v>2012Dec</v>
      </c>
      <c r="D1485" s="12">
        <v>30.0</v>
      </c>
      <c r="E1485" s="12" t="s">
        <v>89</v>
      </c>
      <c r="F1485" s="12">
        <v>1286164.0</v>
      </c>
      <c r="G1485" s="12">
        <v>1315003.0</v>
      </c>
      <c r="H1485" s="12">
        <v>2601167.0</v>
      </c>
      <c r="I1485" s="12">
        <v>846385.0</v>
      </c>
    </row>
    <row r="1486" ht="15.75" customHeight="1">
      <c r="A1486" s="12">
        <v>2012.0</v>
      </c>
      <c r="B1486" s="12" t="s">
        <v>69</v>
      </c>
      <c r="C1486" s="12" t="str">
        <f t="shared" si="1"/>
        <v>2012Dec</v>
      </c>
      <c r="D1486" s="12">
        <v>31.0</v>
      </c>
      <c r="E1486" s="12" t="s">
        <v>90</v>
      </c>
      <c r="F1486" s="12">
        <v>781850.0</v>
      </c>
      <c r="G1486" s="12">
        <v>784890.0</v>
      </c>
      <c r="H1486" s="12">
        <v>1566740.0</v>
      </c>
      <c r="I1486" s="12">
        <v>414411.0</v>
      </c>
    </row>
    <row r="1487" ht="15.75" customHeight="1">
      <c r="A1487" s="12">
        <v>2012.0</v>
      </c>
      <c r="B1487" s="12" t="s">
        <v>69</v>
      </c>
      <c r="C1487" s="12" t="str">
        <f t="shared" si="1"/>
        <v>2012Dec</v>
      </c>
      <c r="D1487" s="12">
        <v>32.0</v>
      </c>
      <c r="E1487" s="12" t="s">
        <v>91</v>
      </c>
      <c r="F1487" s="12">
        <v>693423.0</v>
      </c>
      <c r="G1487" s="12">
        <v>692854.0</v>
      </c>
      <c r="H1487" s="12">
        <v>1386277.0</v>
      </c>
      <c r="I1487" s="12">
        <v>357659.0</v>
      </c>
    </row>
    <row r="1488" ht="15.75" customHeight="1">
      <c r="A1488" s="12">
        <v>2012.0</v>
      </c>
      <c r="B1488" s="12" t="s">
        <v>69</v>
      </c>
      <c r="C1488" s="12" t="str">
        <f t="shared" si="1"/>
        <v>2012Dec</v>
      </c>
      <c r="D1488" s="12">
        <v>33.0</v>
      </c>
      <c r="E1488" s="12" t="s">
        <v>92</v>
      </c>
      <c r="F1488" s="12">
        <v>729197.0</v>
      </c>
      <c r="G1488" s="12">
        <v>729173.0</v>
      </c>
      <c r="H1488" s="12">
        <v>1458370.0</v>
      </c>
      <c r="I1488" s="12">
        <v>356374.0</v>
      </c>
    </row>
    <row r="1489" ht="15.75" customHeight="1">
      <c r="A1489" s="12">
        <v>2012.0</v>
      </c>
      <c r="B1489" s="12" t="s">
        <v>69</v>
      </c>
      <c r="C1489" s="12" t="str">
        <f t="shared" si="1"/>
        <v>2012Dec</v>
      </c>
      <c r="D1489" s="12">
        <v>34.0</v>
      </c>
      <c r="E1489" s="12" t="s">
        <v>93</v>
      </c>
      <c r="F1489" s="12">
        <v>916604.0</v>
      </c>
      <c r="G1489" s="12">
        <v>910316.0</v>
      </c>
      <c r="H1489" s="12">
        <v>1826920.0</v>
      </c>
      <c r="I1489" s="12">
        <v>522672.0</v>
      </c>
    </row>
    <row r="1490" ht="15.75" customHeight="1">
      <c r="A1490" s="12">
        <v>2012.0</v>
      </c>
      <c r="B1490" s="12" t="s">
        <v>69</v>
      </c>
      <c r="C1490" s="12" t="str">
        <f t="shared" si="1"/>
        <v>2012Dec</v>
      </c>
      <c r="D1490" s="12">
        <v>35.0</v>
      </c>
      <c r="E1490" s="12" t="s">
        <v>94</v>
      </c>
      <c r="F1490" s="12">
        <v>270973.0</v>
      </c>
      <c r="G1490" s="12">
        <v>269294.0</v>
      </c>
      <c r="H1490" s="12">
        <v>540267.0</v>
      </c>
      <c r="I1490" s="12">
        <v>153652.0</v>
      </c>
    </row>
    <row r="1491" ht="15.75" customHeight="1">
      <c r="A1491" s="12">
        <v>2012.0</v>
      </c>
      <c r="B1491" s="12" t="s">
        <v>69</v>
      </c>
      <c r="C1491" s="12" t="str">
        <f t="shared" si="1"/>
        <v>2012Dec</v>
      </c>
      <c r="D1491" s="12">
        <v>36.0</v>
      </c>
      <c r="E1491" s="12" t="s">
        <v>95</v>
      </c>
      <c r="F1491" s="12">
        <v>563323.0</v>
      </c>
      <c r="G1491" s="12">
        <v>569711.0</v>
      </c>
      <c r="H1491" s="12">
        <v>1133034.0</v>
      </c>
      <c r="I1491" s="12">
        <v>355416.0</v>
      </c>
    </row>
    <row r="1492" ht="15.75" customHeight="1">
      <c r="A1492" s="12">
        <v>2012.0</v>
      </c>
      <c r="B1492" s="12" t="s">
        <v>69</v>
      </c>
      <c r="C1492" s="12" t="str">
        <f t="shared" si="1"/>
        <v>2012Dec</v>
      </c>
      <c r="D1492" s="12">
        <v>37.0</v>
      </c>
      <c r="E1492" s="12" t="s">
        <v>96</v>
      </c>
      <c r="F1492" s="12">
        <v>187031.0</v>
      </c>
      <c r="G1492" s="12">
        <v>186463.0</v>
      </c>
      <c r="H1492" s="12">
        <v>373494.0</v>
      </c>
      <c r="I1492" s="12">
        <v>102854.0</v>
      </c>
    </row>
    <row r="1493" ht="15.75" customHeight="1">
      <c r="A1493" s="12">
        <v>2012.0</v>
      </c>
      <c r="B1493" s="12" t="s">
        <v>69</v>
      </c>
      <c r="C1493" s="12" t="str">
        <f t="shared" si="1"/>
        <v>2012Dec</v>
      </c>
      <c r="D1493" s="12">
        <v>38.0</v>
      </c>
      <c r="E1493" s="12" t="s">
        <v>147</v>
      </c>
      <c r="F1493" s="12">
        <v>207932.0</v>
      </c>
      <c r="G1493" s="12">
        <v>204681.0</v>
      </c>
      <c r="H1493" s="12">
        <v>412613.0</v>
      </c>
      <c r="I1493" s="12">
        <v>115491.0</v>
      </c>
    </row>
    <row r="1494" ht="15.75" customHeight="1">
      <c r="A1494" s="12">
        <v>2012.0</v>
      </c>
      <c r="B1494" s="12" t="s">
        <v>69</v>
      </c>
      <c r="C1494" s="12" t="str">
        <f t="shared" si="1"/>
        <v>2012Dec</v>
      </c>
      <c r="D1494" s="12">
        <v>39.0</v>
      </c>
      <c r="E1494" s="12" t="s">
        <v>97</v>
      </c>
      <c r="F1494" s="12">
        <v>253750.0</v>
      </c>
      <c r="G1494" s="12">
        <v>251321.0</v>
      </c>
      <c r="H1494" s="12">
        <v>505071.0</v>
      </c>
      <c r="I1494" s="12">
        <v>134178.0</v>
      </c>
    </row>
    <row r="1495" ht="15.75" customHeight="1">
      <c r="A1495" s="12">
        <v>2012.0</v>
      </c>
      <c r="B1495" s="12" t="s">
        <v>69</v>
      </c>
      <c r="C1495" s="12" t="str">
        <f t="shared" si="1"/>
        <v>2012Dec</v>
      </c>
      <c r="D1495" s="12">
        <v>40.0</v>
      </c>
      <c r="E1495" s="12" t="s">
        <v>98</v>
      </c>
      <c r="F1495" s="12">
        <v>879360.0</v>
      </c>
      <c r="G1495" s="12">
        <v>895456.0</v>
      </c>
      <c r="H1495" s="12">
        <v>1774816.0</v>
      </c>
      <c r="I1495" s="12">
        <v>549114.0</v>
      </c>
    </row>
    <row r="1496" ht="15.75" customHeight="1">
      <c r="A1496" s="12">
        <v>2012.0</v>
      </c>
      <c r="B1496" s="12" t="s">
        <v>69</v>
      </c>
      <c r="C1496" s="12" t="str">
        <f t="shared" si="1"/>
        <v>2012Dec</v>
      </c>
      <c r="D1496" s="12">
        <v>41.0</v>
      </c>
      <c r="E1496" s="12" t="s">
        <v>99</v>
      </c>
      <c r="F1496" s="12">
        <v>777179.0</v>
      </c>
      <c r="G1496" s="12">
        <v>780119.0</v>
      </c>
      <c r="H1496" s="12">
        <v>1557298.0</v>
      </c>
      <c r="I1496" s="12">
        <v>453060.0</v>
      </c>
    </row>
    <row r="1497" ht="15.75" customHeight="1">
      <c r="A1497" s="12">
        <v>2012.0</v>
      </c>
      <c r="B1497" s="12" t="s">
        <v>69</v>
      </c>
      <c r="C1497" s="12" t="str">
        <f t="shared" si="1"/>
        <v>2012Dec</v>
      </c>
      <c r="D1497" s="12">
        <v>42.0</v>
      </c>
      <c r="E1497" s="12" t="s">
        <v>100</v>
      </c>
      <c r="F1497" s="12">
        <v>317859.0</v>
      </c>
      <c r="G1497" s="12">
        <v>311928.0</v>
      </c>
      <c r="H1497" s="12">
        <v>629787.0</v>
      </c>
      <c r="I1497" s="12">
        <v>197064.0</v>
      </c>
    </row>
    <row r="1498" ht="15.75" customHeight="1">
      <c r="A1498" s="12">
        <v>2012.0</v>
      </c>
      <c r="B1498" s="12" t="s">
        <v>69</v>
      </c>
      <c r="C1498" s="12" t="str">
        <f t="shared" si="1"/>
        <v>2012Dec</v>
      </c>
      <c r="D1498" s="12">
        <v>43.0</v>
      </c>
      <c r="E1498" s="12" t="s">
        <v>101</v>
      </c>
      <c r="F1498" s="12">
        <v>256372.0</v>
      </c>
      <c r="G1498" s="12">
        <v>256067.0</v>
      </c>
      <c r="H1498" s="12">
        <v>512439.0</v>
      </c>
      <c r="I1498" s="12">
        <v>155924.0</v>
      </c>
    </row>
    <row r="1499" ht="15.75" customHeight="1">
      <c r="A1499" s="12">
        <v>2012.0</v>
      </c>
      <c r="B1499" s="12" t="s">
        <v>69</v>
      </c>
      <c r="C1499" s="12" t="str">
        <f t="shared" si="1"/>
        <v>2012Dec</v>
      </c>
      <c r="D1499" s="12">
        <v>44.0</v>
      </c>
      <c r="E1499" s="12" t="s">
        <v>102</v>
      </c>
      <c r="F1499" s="12">
        <v>467530.0</v>
      </c>
      <c r="G1499" s="12">
        <v>477619.0</v>
      </c>
      <c r="H1499" s="12">
        <v>945149.0</v>
      </c>
      <c r="I1499" s="12">
        <v>265469.0</v>
      </c>
    </row>
    <row r="1500" ht="15.75" customHeight="1">
      <c r="A1500" s="12">
        <v>2012.0</v>
      </c>
      <c r="B1500" s="12" t="s">
        <v>69</v>
      </c>
      <c r="C1500" s="12" t="str">
        <f t="shared" si="1"/>
        <v>2012Dec</v>
      </c>
      <c r="D1500" s="12">
        <v>45.0</v>
      </c>
      <c r="E1500" s="12" t="s">
        <v>103</v>
      </c>
      <c r="F1500" s="12">
        <v>652498.0</v>
      </c>
      <c r="G1500" s="12">
        <v>656072.0</v>
      </c>
      <c r="H1500" s="12">
        <v>1308570.0</v>
      </c>
      <c r="I1500" s="12">
        <v>350406.0</v>
      </c>
    </row>
    <row r="1501" ht="15.75" customHeight="1">
      <c r="A1501" s="12">
        <v>2012.0</v>
      </c>
      <c r="B1501" s="12" t="s">
        <v>69</v>
      </c>
      <c r="C1501" s="12" t="str">
        <f t="shared" si="1"/>
        <v>2012Dec</v>
      </c>
      <c r="D1501" s="12">
        <v>46.0</v>
      </c>
      <c r="E1501" s="12" t="s">
        <v>104</v>
      </c>
      <c r="F1501" s="12">
        <v>490617.0</v>
      </c>
      <c r="G1501" s="12">
        <v>494467.0</v>
      </c>
      <c r="H1501" s="12">
        <v>985084.0</v>
      </c>
      <c r="I1501" s="12">
        <v>271232.0</v>
      </c>
    </row>
    <row r="1502" ht="15.75" customHeight="1">
      <c r="A1502" s="12">
        <v>2012.0</v>
      </c>
      <c r="B1502" s="12" t="s">
        <v>69</v>
      </c>
      <c r="C1502" s="12" t="str">
        <f t="shared" si="1"/>
        <v>2012Dec</v>
      </c>
      <c r="D1502" s="12">
        <v>47.0</v>
      </c>
      <c r="E1502" s="12" t="s">
        <v>105</v>
      </c>
      <c r="F1502" s="12">
        <v>564186.0</v>
      </c>
      <c r="G1502" s="12">
        <v>564988.0</v>
      </c>
      <c r="H1502" s="12">
        <v>1129174.0</v>
      </c>
      <c r="I1502" s="12">
        <v>330608.0</v>
      </c>
    </row>
    <row r="1503" ht="15.75" customHeight="1">
      <c r="A1503" s="12">
        <v>2012.0</v>
      </c>
      <c r="B1503" s="12" t="s">
        <v>69</v>
      </c>
      <c r="C1503" s="12" t="str">
        <f t="shared" si="1"/>
        <v>2012Dec</v>
      </c>
      <c r="D1503" s="12">
        <v>48.0</v>
      </c>
      <c r="E1503" s="12" t="s">
        <v>106</v>
      </c>
      <c r="F1503" s="12">
        <v>353589.0</v>
      </c>
      <c r="G1503" s="12">
        <v>354761.0</v>
      </c>
      <c r="H1503" s="12">
        <v>708350.0</v>
      </c>
      <c r="I1503" s="12">
        <v>202074.0</v>
      </c>
    </row>
    <row r="1504" ht="15.75" customHeight="1">
      <c r="A1504" s="12">
        <v>2012.0</v>
      </c>
      <c r="B1504" s="12" t="s">
        <v>69</v>
      </c>
      <c r="C1504" s="12" t="str">
        <f t="shared" si="1"/>
        <v>2012Dec</v>
      </c>
      <c r="D1504" s="12">
        <v>49.0</v>
      </c>
      <c r="E1504" s="12" t="s">
        <v>107</v>
      </c>
      <c r="F1504" s="12">
        <v>171947.0</v>
      </c>
      <c r="G1504" s="12">
        <v>170921.0</v>
      </c>
      <c r="H1504" s="12">
        <v>342868.0</v>
      </c>
      <c r="I1504" s="12">
        <v>99797.0</v>
      </c>
    </row>
    <row r="1505" ht="15.75" customHeight="1">
      <c r="A1505" s="12">
        <v>2012.0</v>
      </c>
      <c r="B1505" s="12" t="s">
        <v>69</v>
      </c>
      <c r="C1505" s="12" t="str">
        <f t="shared" si="1"/>
        <v>2012Dec</v>
      </c>
      <c r="D1505" s="12">
        <v>50.0</v>
      </c>
      <c r="E1505" s="12" t="s">
        <v>108</v>
      </c>
      <c r="F1505" s="12">
        <v>806720.0</v>
      </c>
      <c r="G1505" s="12">
        <v>848922.0</v>
      </c>
      <c r="H1505" s="12">
        <v>1655642.0</v>
      </c>
      <c r="I1505" s="12">
        <v>693605.0</v>
      </c>
    </row>
    <row r="1506" ht="15.75" customHeight="1">
      <c r="A1506" s="12">
        <v>2012.0</v>
      </c>
      <c r="B1506" s="12" t="s">
        <v>69</v>
      </c>
      <c r="C1506" s="12" t="str">
        <f t="shared" si="1"/>
        <v>2012Dec</v>
      </c>
      <c r="D1506" s="12">
        <v>51.0</v>
      </c>
      <c r="E1506" s="12" t="s">
        <v>109</v>
      </c>
      <c r="F1506" s="12">
        <v>196622.0</v>
      </c>
      <c r="G1506" s="12">
        <v>208051.0</v>
      </c>
      <c r="H1506" s="12">
        <v>404673.0</v>
      </c>
      <c r="I1506" s="12">
        <v>164729.0</v>
      </c>
    </row>
    <row r="1507" ht="15.75" customHeight="1">
      <c r="A1507" s="12">
        <v>2012.0</v>
      </c>
      <c r="B1507" s="12" t="s">
        <v>69</v>
      </c>
      <c r="C1507" s="12" t="str">
        <f t="shared" si="1"/>
        <v>2012Dec</v>
      </c>
      <c r="D1507" s="12">
        <v>52.0</v>
      </c>
      <c r="E1507" s="12" t="s">
        <v>110</v>
      </c>
      <c r="F1507" s="12">
        <v>372756.0</v>
      </c>
      <c r="G1507" s="12">
        <v>384055.0</v>
      </c>
      <c r="H1507" s="12">
        <v>756811.0</v>
      </c>
      <c r="I1507" s="12">
        <v>273438.0</v>
      </c>
    </row>
    <row r="1508" ht="15.75" customHeight="1">
      <c r="A1508" s="12">
        <v>2012.0</v>
      </c>
      <c r="B1508" s="12" t="s">
        <v>69</v>
      </c>
      <c r="C1508" s="12" t="str">
        <f t="shared" si="1"/>
        <v>2012Dec</v>
      </c>
      <c r="D1508" s="12">
        <v>53.0</v>
      </c>
      <c r="E1508" s="12" t="s">
        <v>111</v>
      </c>
      <c r="F1508" s="12">
        <v>227281.0</v>
      </c>
      <c r="G1508" s="12">
        <v>234013.0</v>
      </c>
      <c r="H1508" s="12">
        <v>461294.0</v>
      </c>
      <c r="I1508" s="12">
        <v>157937.0</v>
      </c>
    </row>
    <row r="1509" ht="15.75" customHeight="1">
      <c r="A1509" s="12">
        <v>2012.0</v>
      </c>
      <c r="B1509" s="12" t="s">
        <v>69</v>
      </c>
      <c r="C1509" s="12" t="str">
        <f t="shared" si="1"/>
        <v>2012Dec</v>
      </c>
      <c r="D1509" s="12">
        <v>54.0</v>
      </c>
      <c r="E1509" s="12" t="s">
        <v>112</v>
      </c>
      <c r="F1509" s="12">
        <v>222570.0</v>
      </c>
      <c r="G1509" s="12">
        <v>235037.0</v>
      </c>
      <c r="H1509" s="12">
        <v>457607.0</v>
      </c>
      <c r="I1509" s="12">
        <v>165223.0</v>
      </c>
    </row>
    <row r="1510" ht="15.75" customHeight="1">
      <c r="A1510" s="12">
        <v>2012.0</v>
      </c>
      <c r="B1510" s="12" t="s">
        <v>69</v>
      </c>
      <c r="C1510" s="12" t="str">
        <f t="shared" si="1"/>
        <v>2012Dec</v>
      </c>
      <c r="D1510" s="12">
        <v>55.0</v>
      </c>
      <c r="E1510" s="12" t="s">
        <v>113</v>
      </c>
      <c r="F1510" s="12">
        <v>240868.0</v>
      </c>
      <c r="G1510" s="12">
        <v>236805.0</v>
      </c>
      <c r="H1510" s="12">
        <v>477673.0</v>
      </c>
      <c r="I1510" s="12">
        <v>153061.0</v>
      </c>
    </row>
    <row r="1511" ht="15.75" customHeight="1">
      <c r="A1511" s="12">
        <v>2012.0</v>
      </c>
      <c r="B1511" s="12" t="s">
        <v>69</v>
      </c>
      <c r="C1511" s="12" t="str">
        <f t="shared" si="1"/>
        <v>2012Dec</v>
      </c>
      <c r="D1511" s="12">
        <v>56.0</v>
      </c>
      <c r="E1511" s="12" t="s">
        <v>114</v>
      </c>
      <c r="F1511" s="12">
        <v>238646.0</v>
      </c>
      <c r="G1511" s="12">
        <v>249474.0</v>
      </c>
      <c r="H1511" s="12">
        <v>488120.0</v>
      </c>
      <c r="I1511" s="12">
        <v>176338.0</v>
      </c>
    </row>
    <row r="1512" ht="15.75" customHeight="1">
      <c r="A1512" s="12">
        <v>2012.0</v>
      </c>
      <c r="B1512" s="12" t="s">
        <v>69</v>
      </c>
      <c r="C1512" s="12" t="str">
        <f t="shared" si="1"/>
        <v>2012Dec</v>
      </c>
      <c r="D1512" s="12">
        <v>57.0</v>
      </c>
      <c r="E1512" s="12" t="s">
        <v>115</v>
      </c>
      <c r="F1512" s="12">
        <v>590446.0</v>
      </c>
      <c r="G1512" s="12">
        <v>609977.0</v>
      </c>
      <c r="H1512" s="12">
        <v>1200423.0</v>
      </c>
      <c r="I1512" s="12">
        <v>484525.0</v>
      </c>
    </row>
    <row r="1513" ht="15.75" customHeight="1">
      <c r="A1513" s="12">
        <v>2012.0</v>
      </c>
      <c r="B1513" s="12" t="s">
        <v>69</v>
      </c>
      <c r="C1513" s="12" t="str">
        <f t="shared" si="1"/>
        <v>2012Dec</v>
      </c>
      <c r="D1513" s="12">
        <v>58.0</v>
      </c>
      <c r="E1513" s="12" t="s">
        <v>116</v>
      </c>
      <c r="F1513" s="12">
        <v>125162.0</v>
      </c>
      <c r="G1513" s="12">
        <v>119194.0</v>
      </c>
      <c r="H1513" s="12">
        <v>244356.0</v>
      </c>
      <c r="I1513" s="12">
        <v>96327.0</v>
      </c>
    </row>
    <row r="1514" ht="15.75" customHeight="1">
      <c r="A1514" s="12">
        <v>2012.0</v>
      </c>
      <c r="B1514" s="12" t="s">
        <v>69</v>
      </c>
      <c r="C1514" s="12" t="str">
        <f t="shared" si="1"/>
        <v>2012Dec</v>
      </c>
      <c r="D1514" s="12">
        <v>60.0</v>
      </c>
      <c r="E1514" s="12" t="s">
        <v>117</v>
      </c>
      <c r="F1514" s="12">
        <v>525569.0</v>
      </c>
      <c r="G1514" s="12">
        <v>547778.0</v>
      </c>
      <c r="H1514" s="12">
        <v>1073347.0</v>
      </c>
      <c r="I1514" s="12">
        <v>376391.0</v>
      </c>
    </row>
    <row r="1515" ht="15.75" customHeight="1">
      <c r="A1515" s="12">
        <v>2012.0</v>
      </c>
      <c r="B1515" s="12" t="s">
        <v>69</v>
      </c>
      <c r="C1515" s="12" t="str">
        <f t="shared" si="1"/>
        <v>2012Dec</v>
      </c>
      <c r="D1515" s="12">
        <v>61.0</v>
      </c>
      <c r="E1515" s="12" t="s">
        <v>118</v>
      </c>
      <c r="F1515" s="12">
        <v>161735.0</v>
      </c>
      <c r="G1515" s="12">
        <v>167215.0</v>
      </c>
      <c r="H1515" s="12">
        <v>328950.0</v>
      </c>
      <c r="I1515" s="12">
        <v>110882.0</v>
      </c>
    </row>
    <row r="1516" ht="15.75" customHeight="1">
      <c r="A1516" s="12">
        <v>2012.0</v>
      </c>
      <c r="B1516" s="12" t="s">
        <v>69</v>
      </c>
      <c r="C1516" s="12" t="str">
        <f t="shared" si="1"/>
        <v>2012Dec</v>
      </c>
      <c r="D1516" s="12">
        <v>62.0</v>
      </c>
      <c r="E1516" s="12" t="s">
        <v>119</v>
      </c>
      <c r="F1516" s="12">
        <v>361511.0</v>
      </c>
      <c r="G1516" s="12">
        <v>366044.0</v>
      </c>
      <c r="H1516" s="12">
        <v>727555.0</v>
      </c>
      <c r="I1516" s="12">
        <v>247772.0</v>
      </c>
    </row>
    <row r="1517" ht="15.75" customHeight="1">
      <c r="A1517" s="12">
        <v>2012.0</v>
      </c>
      <c r="B1517" s="12" t="s">
        <v>69</v>
      </c>
      <c r="C1517" s="12" t="str">
        <f t="shared" si="1"/>
        <v>2012Dec</v>
      </c>
      <c r="D1517" s="12">
        <v>63.0</v>
      </c>
      <c r="E1517" s="12" t="s">
        <v>120</v>
      </c>
      <c r="F1517" s="12">
        <v>265492.0</v>
      </c>
      <c r="G1517" s="12">
        <v>260553.0</v>
      </c>
      <c r="H1517" s="12">
        <v>526045.0</v>
      </c>
      <c r="I1517" s="12">
        <v>188548.0</v>
      </c>
    </row>
    <row r="1518" ht="15.75" customHeight="1">
      <c r="A1518" s="12">
        <v>2012.0</v>
      </c>
      <c r="B1518" s="12" t="s">
        <v>69</v>
      </c>
      <c r="C1518" s="12" t="str">
        <f t="shared" si="1"/>
        <v>2012Dec</v>
      </c>
      <c r="D1518" s="12">
        <v>64.0</v>
      </c>
      <c r="E1518" s="12" t="s">
        <v>121</v>
      </c>
      <c r="F1518" s="12">
        <v>293990.0</v>
      </c>
      <c r="G1518" s="12">
        <v>308611.0</v>
      </c>
      <c r="H1518" s="12">
        <v>602601.0</v>
      </c>
      <c r="I1518" s="12">
        <v>199359.0</v>
      </c>
    </row>
    <row r="1519" ht="15.75" customHeight="1">
      <c r="A1519" s="12">
        <v>2012.0</v>
      </c>
      <c r="B1519" s="12" t="s">
        <v>69</v>
      </c>
      <c r="C1519" s="12" t="str">
        <f t="shared" si="1"/>
        <v>2012Dec</v>
      </c>
      <c r="D1519" s="12">
        <v>65.0</v>
      </c>
      <c r="E1519" s="12" t="s">
        <v>122</v>
      </c>
      <c r="F1519" s="12">
        <v>419826.0</v>
      </c>
      <c r="G1519" s="12">
        <v>434546.0</v>
      </c>
      <c r="H1519" s="12">
        <v>854372.0</v>
      </c>
      <c r="I1519" s="12">
        <v>309602.0</v>
      </c>
    </row>
    <row r="1520" ht="15.75" customHeight="1">
      <c r="A1520" s="12">
        <v>2012.0</v>
      </c>
      <c r="B1520" s="12" t="s">
        <v>69</v>
      </c>
      <c r="C1520" s="12" t="str">
        <f t="shared" si="1"/>
        <v>2012Dec</v>
      </c>
      <c r="D1520" s="12">
        <v>66.0</v>
      </c>
      <c r="E1520" s="12" t="s">
        <v>123</v>
      </c>
      <c r="F1520" s="12">
        <v>269192.0</v>
      </c>
      <c r="G1520" s="12">
        <v>280203.0</v>
      </c>
      <c r="H1520" s="12">
        <v>549395.0</v>
      </c>
      <c r="I1520" s="12">
        <v>178119.0</v>
      </c>
    </row>
    <row r="1521" ht="15.75" customHeight="1">
      <c r="A1521" s="12">
        <v>2012.0</v>
      </c>
      <c r="B1521" s="12" t="s">
        <v>69</v>
      </c>
      <c r="C1521" s="12" t="str">
        <f t="shared" si="1"/>
        <v>2012Dec</v>
      </c>
      <c r="D1521" s="12">
        <v>67.0</v>
      </c>
      <c r="E1521" s="12" t="s">
        <v>124</v>
      </c>
      <c r="F1521" s="12">
        <v>494058.0</v>
      </c>
      <c r="G1521" s="12">
        <v>499644.0</v>
      </c>
      <c r="H1521" s="12">
        <v>993702.0</v>
      </c>
      <c r="I1521" s="12">
        <v>322166.0</v>
      </c>
    </row>
    <row r="1522" ht="15.75" customHeight="1">
      <c r="A1522" s="12">
        <v>2012.0</v>
      </c>
      <c r="B1522" s="12" t="s">
        <v>69</v>
      </c>
      <c r="C1522" s="12" t="str">
        <f t="shared" si="1"/>
        <v>2012Dec</v>
      </c>
      <c r="D1522" s="12">
        <v>70.0</v>
      </c>
      <c r="E1522" s="12" t="s">
        <v>125</v>
      </c>
      <c r="F1522" s="12">
        <v>412906.0</v>
      </c>
      <c r="G1522" s="12">
        <v>433725.0</v>
      </c>
      <c r="H1522" s="12">
        <v>846631.0</v>
      </c>
      <c r="I1522" s="12">
        <v>281758.0</v>
      </c>
    </row>
    <row r="1523" ht="15.75" customHeight="1">
      <c r="A1523" s="12">
        <v>2012.0</v>
      </c>
      <c r="B1523" s="12" t="s">
        <v>69</v>
      </c>
      <c r="C1523" s="12" t="str">
        <f t="shared" si="1"/>
        <v>2012Dec</v>
      </c>
      <c r="D1523" s="12">
        <v>71.0</v>
      </c>
      <c r="E1523" s="12" t="s">
        <v>126</v>
      </c>
      <c r="F1523" s="12">
        <v>420467.0</v>
      </c>
      <c r="G1523" s="12">
        <v>417802.0</v>
      </c>
      <c r="H1523" s="12">
        <v>838269.0</v>
      </c>
      <c r="I1523" s="12">
        <v>303065.0</v>
      </c>
    </row>
    <row r="1524" ht="15.75" customHeight="1">
      <c r="A1524" s="12">
        <v>2012.0</v>
      </c>
      <c r="B1524" s="12" t="s">
        <v>69</v>
      </c>
      <c r="C1524" s="12" t="str">
        <f t="shared" si="1"/>
        <v>2012Dec</v>
      </c>
      <c r="D1524" s="12">
        <v>72.0</v>
      </c>
      <c r="E1524" s="12" t="s">
        <v>127</v>
      </c>
      <c r="F1524" s="12">
        <v>410612.0</v>
      </c>
      <c r="G1524" s="12">
        <v>436696.0</v>
      </c>
      <c r="H1524" s="12">
        <v>847308.0</v>
      </c>
      <c r="I1524" s="12">
        <v>272653.0</v>
      </c>
    </row>
    <row r="1525" ht="15.75" customHeight="1">
      <c r="A1525" s="12">
        <v>2012.0</v>
      </c>
      <c r="B1525" s="12" t="s">
        <v>69</v>
      </c>
      <c r="C1525" s="12" t="str">
        <f t="shared" si="1"/>
        <v>2012Dec</v>
      </c>
      <c r="D1525" s="12">
        <v>73.0</v>
      </c>
      <c r="E1525" s="12" t="s">
        <v>128</v>
      </c>
      <c r="F1525" s="12">
        <v>420026.0</v>
      </c>
      <c r="G1525" s="12">
        <v>454590.0</v>
      </c>
      <c r="H1525" s="12">
        <v>874616.0</v>
      </c>
      <c r="I1525" s="12">
        <v>338019.0</v>
      </c>
    </row>
    <row r="1526" ht="15.75" customHeight="1">
      <c r="A1526" s="12">
        <v>2012.0</v>
      </c>
      <c r="B1526" s="12" t="s">
        <v>69</v>
      </c>
      <c r="C1526" s="12" t="str">
        <f t="shared" si="1"/>
        <v>2012Dec</v>
      </c>
      <c r="D1526" s="12">
        <v>74.0</v>
      </c>
      <c r="E1526" s="12" t="s">
        <v>129</v>
      </c>
      <c r="F1526" s="12">
        <v>245830.0</v>
      </c>
      <c r="G1526" s="12">
        <v>262982.0</v>
      </c>
      <c r="H1526" s="12">
        <v>508812.0</v>
      </c>
      <c r="I1526" s="12">
        <v>245074.0</v>
      </c>
    </row>
    <row r="1527" ht="15.75" customHeight="1">
      <c r="A1527" s="12">
        <v>2012.0</v>
      </c>
      <c r="B1527" s="12" t="s">
        <v>69</v>
      </c>
      <c r="C1527" s="12" t="str">
        <f t="shared" si="1"/>
        <v>2012Dec</v>
      </c>
      <c r="D1527" s="12">
        <v>75.0</v>
      </c>
      <c r="E1527" s="12" t="s">
        <v>130</v>
      </c>
      <c r="F1527" s="12">
        <v>93217.0</v>
      </c>
      <c r="G1527" s="12">
        <v>100825.0</v>
      </c>
      <c r="H1527" s="12">
        <v>194042.0</v>
      </c>
      <c r="I1527" s="12">
        <v>62538.0</v>
      </c>
    </row>
    <row r="1528" ht="15.75" customHeight="1">
      <c r="A1528" s="12">
        <v>2012.0</v>
      </c>
      <c r="B1528" s="12" t="s">
        <v>69</v>
      </c>
      <c r="C1528" s="12" t="str">
        <f t="shared" si="1"/>
        <v>2012Dec</v>
      </c>
      <c r="D1528" s="12">
        <v>76.0</v>
      </c>
      <c r="E1528" s="12" t="s">
        <v>131</v>
      </c>
      <c r="F1528" s="12">
        <v>227095.0</v>
      </c>
      <c r="G1528" s="12">
        <v>241779.0</v>
      </c>
      <c r="H1528" s="12">
        <v>468874.0</v>
      </c>
      <c r="I1528" s="12">
        <v>176190.0</v>
      </c>
    </row>
    <row r="1529" ht="15.75" customHeight="1">
      <c r="A1529" s="12">
        <v>2012.0</v>
      </c>
      <c r="B1529" s="12" t="s">
        <v>69</v>
      </c>
      <c r="C1529" s="12" t="str">
        <f t="shared" si="1"/>
        <v>2012Dec</v>
      </c>
      <c r="D1529" s="12">
        <v>77.0</v>
      </c>
      <c r="E1529" s="12" t="s">
        <v>132</v>
      </c>
      <c r="F1529" s="12">
        <v>258085.0</v>
      </c>
      <c r="G1529" s="12">
        <v>258965.0</v>
      </c>
      <c r="H1529" s="12">
        <v>517050.0</v>
      </c>
      <c r="I1529" s="12">
        <v>216524.0</v>
      </c>
    </row>
    <row r="1530" ht="15.75" customHeight="1">
      <c r="A1530" s="12">
        <v>2012.0</v>
      </c>
      <c r="B1530" s="12" t="s">
        <v>69</v>
      </c>
      <c r="C1530" s="12" t="str">
        <f t="shared" si="1"/>
        <v>2012Dec</v>
      </c>
      <c r="D1530" s="12">
        <v>80.0</v>
      </c>
      <c r="E1530" s="12" t="s">
        <v>133</v>
      </c>
      <c r="F1530" s="12">
        <v>760997.0</v>
      </c>
      <c r="G1530" s="12">
        <v>773890.0</v>
      </c>
      <c r="H1530" s="12">
        <v>1534887.0</v>
      </c>
      <c r="I1530" s="12">
        <v>506992.0</v>
      </c>
    </row>
    <row r="1531" ht="15.75" customHeight="1">
      <c r="A1531" s="12">
        <v>2012.0</v>
      </c>
      <c r="B1531" s="12" t="s">
        <v>69</v>
      </c>
      <c r="C1531" s="12" t="str">
        <f t="shared" si="1"/>
        <v>2012Dec</v>
      </c>
      <c r="D1531" s="12">
        <v>81.0</v>
      </c>
      <c r="E1531" s="12" t="s">
        <v>134</v>
      </c>
      <c r="F1531" s="12">
        <v>221906.0</v>
      </c>
      <c r="G1531" s="12">
        <v>223061.0</v>
      </c>
      <c r="H1531" s="12">
        <v>444967.0</v>
      </c>
      <c r="I1531" s="12">
        <v>157428.0</v>
      </c>
    </row>
    <row r="1532" ht="15.75" customHeight="1">
      <c r="A1532" s="12">
        <v>2012.0</v>
      </c>
      <c r="B1532" s="12" t="s">
        <v>69</v>
      </c>
      <c r="C1532" s="12" t="str">
        <f t="shared" si="1"/>
        <v>2012Dec</v>
      </c>
      <c r="D1532" s="12">
        <v>82.0</v>
      </c>
      <c r="E1532" s="12" t="s">
        <v>135</v>
      </c>
      <c r="F1532" s="12">
        <v>128842.0</v>
      </c>
      <c r="G1532" s="12">
        <v>128651.0</v>
      </c>
      <c r="H1532" s="12">
        <v>257493.0</v>
      </c>
      <c r="I1532" s="12">
        <v>101209.0</v>
      </c>
    </row>
    <row r="1533" ht="15.75" customHeight="1">
      <c r="A1533" s="12">
        <v>2012.0</v>
      </c>
      <c r="B1533" s="12" t="s">
        <v>69</v>
      </c>
      <c r="C1533" s="12" t="str">
        <f t="shared" si="1"/>
        <v>2012Dec</v>
      </c>
      <c r="D1533" s="12">
        <v>83.0</v>
      </c>
      <c r="E1533" s="12" t="s">
        <v>136</v>
      </c>
      <c r="F1533" s="12">
        <v>170766.0</v>
      </c>
      <c r="G1533" s="12">
        <v>190139.0</v>
      </c>
      <c r="H1533" s="12">
        <v>360905.0</v>
      </c>
      <c r="I1533" s="12">
        <v>200119.0</v>
      </c>
    </row>
    <row r="1534" ht="15.75" customHeight="1">
      <c r="A1534" s="12">
        <v>2012.0</v>
      </c>
      <c r="B1534" s="12" t="s">
        <v>69</v>
      </c>
      <c r="C1534" s="12" t="str">
        <f t="shared" si="1"/>
        <v>2012Dec</v>
      </c>
      <c r="D1534" s="12">
        <v>84.0</v>
      </c>
      <c r="E1534" s="12" t="s">
        <v>137</v>
      </c>
      <c r="F1534" s="12">
        <v>505556.0</v>
      </c>
      <c r="G1534" s="12">
        <v>517732.0</v>
      </c>
      <c r="H1534" s="12">
        <v>1023288.0</v>
      </c>
      <c r="I1534" s="12">
        <v>423136.0</v>
      </c>
    </row>
    <row r="1535" ht="15.75" customHeight="1">
      <c r="A1535" s="12">
        <v>2012.0</v>
      </c>
      <c r="B1535" s="12" t="s">
        <v>69</v>
      </c>
      <c r="C1535" s="12" t="str">
        <f t="shared" si="1"/>
        <v>2012Dec</v>
      </c>
      <c r="D1535" s="12">
        <v>85.0</v>
      </c>
      <c r="E1535" s="12" t="s">
        <v>138</v>
      </c>
      <c r="F1535" s="12">
        <v>94160.0</v>
      </c>
      <c r="G1535" s="12">
        <v>88488.0</v>
      </c>
      <c r="H1535" s="12">
        <v>182648.0</v>
      </c>
      <c r="I1535" s="12">
        <v>78951.0</v>
      </c>
    </row>
    <row r="1536" ht="15.75" customHeight="1">
      <c r="A1536" s="12">
        <v>2012.0</v>
      </c>
      <c r="B1536" s="12" t="s">
        <v>69</v>
      </c>
      <c r="C1536" s="12" t="str">
        <f t="shared" si="1"/>
        <v>2012Dec</v>
      </c>
      <c r="D1536" s="12">
        <v>86.0</v>
      </c>
      <c r="E1536" s="12" t="s">
        <v>139</v>
      </c>
      <c r="F1536" s="12">
        <v>245973.0</v>
      </c>
      <c r="G1536" s="12">
        <v>249337.0</v>
      </c>
      <c r="H1536" s="12">
        <v>495310.0</v>
      </c>
      <c r="I1536" s="12">
        <v>204913.0</v>
      </c>
    </row>
    <row r="1537" ht="15.75" customHeight="1">
      <c r="A1537" s="12">
        <v>2012.0</v>
      </c>
      <c r="B1537" s="12" t="s">
        <v>69</v>
      </c>
      <c r="C1537" s="12" t="str">
        <f t="shared" si="1"/>
        <v>2012Dec</v>
      </c>
      <c r="D1537" s="12">
        <v>90.0</v>
      </c>
      <c r="E1537" s="12" t="s">
        <v>140</v>
      </c>
      <c r="F1537" s="12">
        <v>672775.0</v>
      </c>
      <c r="G1537" s="12">
        <v>705799.0</v>
      </c>
      <c r="H1537" s="12">
        <v>1378574.0</v>
      </c>
      <c r="I1537" s="12">
        <v>464261.0</v>
      </c>
    </row>
    <row r="1538" ht="15.75" customHeight="1">
      <c r="A1538" s="12">
        <v>2012.0</v>
      </c>
      <c r="B1538" s="12" t="s">
        <v>69</v>
      </c>
      <c r="C1538" s="12" t="str">
        <f t="shared" si="1"/>
        <v>2012Dec</v>
      </c>
      <c r="D1538" s="12">
        <v>91.0</v>
      </c>
      <c r="E1538" s="12" t="s">
        <v>141</v>
      </c>
      <c r="F1538" s="12">
        <v>152420.0</v>
      </c>
      <c r="G1538" s="12">
        <v>153459.0</v>
      </c>
      <c r="H1538" s="12">
        <v>305879.0</v>
      </c>
      <c r="I1538" s="12">
        <v>91133.0</v>
      </c>
    </row>
    <row r="1539" ht="15.75" customHeight="1">
      <c r="A1539" s="12">
        <v>2012.0</v>
      </c>
      <c r="B1539" s="12" t="s">
        <v>69</v>
      </c>
      <c r="C1539" s="12" t="str">
        <f t="shared" si="1"/>
        <v>2012Dec</v>
      </c>
      <c r="D1539" s="12">
        <v>92.0</v>
      </c>
      <c r="E1539" s="12" t="s">
        <v>142</v>
      </c>
      <c r="F1539" s="12">
        <v>309729.0</v>
      </c>
      <c r="G1539" s="12">
        <v>322191.0</v>
      </c>
      <c r="H1539" s="12">
        <v>631920.0</v>
      </c>
      <c r="I1539" s="12">
        <v>206005.0</v>
      </c>
    </row>
    <row r="1540" ht="15.75" customHeight="1">
      <c r="A1540" s="12">
        <v>2012.0</v>
      </c>
      <c r="B1540" s="12" t="s">
        <v>69</v>
      </c>
      <c r="C1540" s="12" t="str">
        <f t="shared" si="1"/>
        <v>2012Dec</v>
      </c>
      <c r="D1540" s="12">
        <v>93.0</v>
      </c>
      <c r="E1540" s="12" t="s">
        <v>143</v>
      </c>
      <c r="F1540" s="12">
        <v>251650.0</v>
      </c>
      <c r="G1540" s="12">
        <v>262842.0</v>
      </c>
      <c r="H1540" s="12">
        <v>514492.0</v>
      </c>
      <c r="I1540" s="12">
        <v>172773.0</v>
      </c>
    </row>
    <row r="1541" ht="15.75" customHeight="1">
      <c r="A1541" s="12">
        <v>2012.0</v>
      </c>
      <c r="B1541" s="12" t="s">
        <v>69</v>
      </c>
      <c r="C1541" s="12" t="str">
        <f t="shared" si="1"/>
        <v>2012Dec</v>
      </c>
      <c r="D1541" s="12">
        <v>94.0</v>
      </c>
      <c r="E1541" s="12" t="s">
        <v>144</v>
      </c>
      <c r="F1541" s="12">
        <v>332109.0</v>
      </c>
      <c r="G1541" s="12">
        <v>339506.0</v>
      </c>
      <c r="H1541" s="12">
        <v>671615.0</v>
      </c>
      <c r="I1541" s="12">
        <v>167310.0</v>
      </c>
    </row>
    <row r="1542" ht="15.75" customHeight="1">
      <c r="A1542" s="12">
        <v>2012.0</v>
      </c>
      <c r="B1542" s="12" t="s">
        <v>69</v>
      </c>
      <c r="C1542" s="12" t="str">
        <f t="shared" si="1"/>
        <v>2012Dec</v>
      </c>
      <c r="D1542" s="12">
        <v>95.0</v>
      </c>
      <c r="E1542" s="12" t="s">
        <v>145</v>
      </c>
      <c r="F1542" s="12">
        <v>248437.0</v>
      </c>
      <c r="G1542" s="12">
        <v>252377.0</v>
      </c>
      <c r="H1542" s="12">
        <v>500814.0</v>
      </c>
      <c r="I1542" s="12">
        <v>144464.0</v>
      </c>
    </row>
    <row r="1543" ht="15.75" customHeight="1">
      <c r="A1543" s="12">
        <v>2012.0</v>
      </c>
      <c r="B1543" s="12" t="s">
        <v>69</v>
      </c>
      <c r="C1543" s="12" t="str">
        <f t="shared" si="1"/>
        <v>2012Dec</v>
      </c>
      <c r="D1543" s="12">
        <v>96.0</v>
      </c>
      <c r="E1543" s="12" t="s">
        <v>146</v>
      </c>
      <c r="F1543" s="12">
        <v>375340.0</v>
      </c>
      <c r="G1543" s="12">
        <v>382057.0</v>
      </c>
      <c r="H1543" s="12">
        <v>757397.0</v>
      </c>
      <c r="I1543" s="12">
        <v>187209.0</v>
      </c>
    </row>
    <row r="1544" ht="15.75" customHeight="1">
      <c r="A1544" s="12">
        <v>2013.0</v>
      </c>
      <c r="B1544" s="12" t="s">
        <v>69</v>
      </c>
      <c r="C1544" s="12" t="str">
        <f t="shared" si="1"/>
        <v>2013Dec</v>
      </c>
      <c r="D1544" s="12">
        <v>0.0</v>
      </c>
      <c r="E1544" s="12" t="s">
        <v>70</v>
      </c>
      <c r="F1544" s="12">
        <v>3.1845971E7</v>
      </c>
      <c r="G1544" s="12">
        <v>3.2939938E7</v>
      </c>
      <c r="H1544" s="12">
        <v>6.4785909E7</v>
      </c>
      <c r="I1544" s="12">
        <v>2.3466417E7</v>
      </c>
    </row>
    <row r="1545" ht="15.75" customHeight="1">
      <c r="A1545" s="12">
        <v>2013.0</v>
      </c>
      <c r="B1545" s="12" t="s">
        <v>69</v>
      </c>
      <c r="C1545" s="12" t="str">
        <f t="shared" si="1"/>
        <v>2013Dec</v>
      </c>
      <c r="D1545" s="12">
        <v>10.0</v>
      </c>
      <c r="E1545" s="12" t="s">
        <v>71</v>
      </c>
      <c r="F1545" s="12">
        <v>2694921.0</v>
      </c>
      <c r="G1545" s="12">
        <v>2991331.0</v>
      </c>
      <c r="H1545" s="12">
        <v>5686252.0</v>
      </c>
      <c r="I1545" s="12">
        <v>2593827.0</v>
      </c>
    </row>
    <row r="1546" ht="15.75" customHeight="1">
      <c r="A1546" s="12">
        <v>2013.0</v>
      </c>
      <c r="B1546" s="12" t="s">
        <v>69</v>
      </c>
      <c r="C1546" s="12" t="str">
        <f t="shared" si="1"/>
        <v>2013Dec</v>
      </c>
      <c r="D1546" s="12">
        <v>11.0</v>
      </c>
      <c r="E1546" s="12" t="s">
        <v>72</v>
      </c>
      <c r="F1546" s="12">
        <v>596744.0</v>
      </c>
      <c r="G1546" s="12">
        <v>644866.0</v>
      </c>
      <c r="H1546" s="12">
        <v>1241610.0</v>
      </c>
      <c r="I1546" s="12">
        <v>570561.0</v>
      </c>
    </row>
    <row r="1547" ht="15.75" customHeight="1">
      <c r="A1547" s="12">
        <v>2013.0</v>
      </c>
      <c r="B1547" s="12" t="s">
        <v>69</v>
      </c>
      <c r="C1547" s="12" t="str">
        <f t="shared" si="1"/>
        <v>2013Dec</v>
      </c>
      <c r="D1547" s="12">
        <v>12.0</v>
      </c>
      <c r="E1547" s="12" t="s">
        <v>73</v>
      </c>
      <c r="F1547" s="12">
        <v>542196.0</v>
      </c>
      <c r="G1547" s="12">
        <v>614075.0</v>
      </c>
      <c r="H1547" s="12">
        <v>1156271.0</v>
      </c>
      <c r="I1547" s="12">
        <v>578127.0</v>
      </c>
    </row>
    <row r="1548" ht="15.75" customHeight="1">
      <c r="A1548" s="12">
        <v>2013.0</v>
      </c>
      <c r="B1548" s="12" t="s">
        <v>69</v>
      </c>
      <c r="C1548" s="12" t="str">
        <f t="shared" si="1"/>
        <v>2013Dec</v>
      </c>
      <c r="D1548" s="12">
        <v>13.0</v>
      </c>
      <c r="E1548" s="12" t="s">
        <v>74</v>
      </c>
      <c r="F1548" s="12">
        <v>500610.0</v>
      </c>
      <c r="G1548" s="12">
        <v>552548.0</v>
      </c>
      <c r="H1548" s="12">
        <v>1053158.0</v>
      </c>
      <c r="I1548" s="12">
        <v>506671.0</v>
      </c>
    </row>
    <row r="1549" ht="15.75" customHeight="1">
      <c r="A1549" s="12">
        <v>2013.0</v>
      </c>
      <c r="B1549" s="12" t="s">
        <v>69</v>
      </c>
      <c r="C1549" s="12" t="str">
        <f t="shared" si="1"/>
        <v>2013Dec</v>
      </c>
      <c r="D1549" s="12">
        <v>14.0</v>
      </c>
      <c r="E1549" s="12" t="s">
        <v>75</v>
      </c>
      <c r="F1549" s="12">
        <v>384912.0</v>
      </c>
      <c r="G1549" s="12">
        <v>413058.0</v>
      </c>
      <c r="H1549" s="12">
        <v>797970.0</v>
      </c>
      <c r="I1549" s="12">
        <v>291925.0</v>
      </c>
    </row>
    <row r="1550" ht="15.75" customHeight="1">
      <c r="A1550" s="12">
        <v>2013.0</v>
      </c>
      <c r="B1550" s="12" t="s">
        <v>69</v>
      </c>
      <c r="C1550" s="12" t="str">
        <f t="shared" si="1"/>
        <v>2013Dec</v>
      </c>
      <c r="D1550" s="12">
        <v>15.0</v>
      </c>
      <c r="E1550" s="12" t="s">
        <v>76</v>
      </c>
      <c r="F1550" s="12">
        <v>136237.0</v>
      </c>
      <c r="G1550" s="12">
        <v>147495.0</v>
      </c>
      <c r="H1550" s="12">
        <v>283732.0</v>
      </c>
      <c r="I1550" s="12">
        <v>92520.0</v>
      </c>
    </row>
    <row r="1551" ht="15.75" customHeight="1">
      <c r="A1551" s="12">
        <v>2013.0</v>
      </c>
      <c r="B1551" s="12" t="s">
        <v>69</v>
      </c>
      <c r="C1551" s="12" t="str">
        <f t="shared" si="1"/>
        <v>2013Dec</v>
      </c>
      <c r="D1551" s="12">
        <v>16.0</v>
      </c>
      <c r="E1551" s="12" t="s">
        <v>77</v>
      </c>
      <c r="F1551" s="12">
        <v>380306.0</v>
      </c>
      <c r="G1551" s="12">
        <v>377664.0</v>
      </c>
      <c r="H1551" s="12">
        <v>757970.0</v>
      </c>
      <c r="I1551" s="12">
        <v>273039.0</v>
      </c>
    </row>
    <row r="1552" ht="15.75" customHeight="1">
      <c r="A1552" s="12">
        <v>2013.0</v>
      </c>
      <c r="B1552" s="12" t="s">
        <v>69</v>
      </c>
      <c r="C1552" s="12" t="str">
        <f t="shared" si="1"/>
        <v>2013Dec</v>
      </c>
      <c r="D1552" s="12">
        <v>17.0</v>
      </c>
      <c r="E1552" s="12" t="s">
        <v>78</v>
      </c>
      <c r="F1552" s="12">
        <v>101384.0</v>
      </c>
      <c r="G1552" s="12">
        <v>111306.0</v>
      </c>
      <c r="H1552" s="12">
        <v>212690.0</v>
      </c>
      <c r="I1552" s="12">
        <v>72712.0</v>
      </c>
    </row>
    <row r="1553" ht="15.75" customHeight="1">
      <c r="A1553" s="12">
        <v>2013.0</v>
      </c>
      <c r="B1553" s="12" t="s">
        <v>69</v>
      </c>
      <c r="C1553" s="12" t="str">
        <f t="shared" si="1"/>
        <v>2013Dec</v>
      </c>
      <c r="D1553" s="12">
        <v>18.0</v>
      </c>
      <c r="E1553" s="12" t="s">
        <v>79</v>
      </c>
      <c r="F1553" s="12">
        <v>160542.0</v>
      </c>
      <c r="G1553" s="12">
        <v>172227.0</v>
      </c>
      <c r="H1553" s="12">
        <v>332769.0</v>
      </c>
      <c r="I1553" s="12">
        <v>117840.0</v>
      </c>
    </row>
    <row r="1554" ht="15.75" customHeight="1">
      <c r="A1554" s="12">
        <v>2013.0</v>
      </c>
      <c r="B1554" s="12" t="s">
        <v>69</v>
      </c>
      <c r="C1554" s="12" t="str">
        <f t="shared" si="1"/>
        <v>2013Dec</v>
      </c>
      <c r="D1554" s="12">
        <v>19.0</v>
      </c>
      <c r="E1554" s="12" t="s">
        <v>80</v>
      </c>
      <c r="F1554" s="12">
        <v>311374.0</v>
      </c>
      <c r="G1554" s="12">
        <v>317842.0</v>
      </c>
      <c r="H1554" s="12">
        <v>629216.0</v>
      </c>
      <c r="I1554" s="12">
        <v>241289.0</v>
      </c>
    </row>
    <row r="1555" ht="15.75" customHeight="1">
      <c r="A1555" s="12">
        <v>2013.0</v>
      </c>
      <c r="B1555" s="12" t="s">
        <v>69</v>
      </c>
      <c r="C1555" s="12" t="str">
        <f t="shared" si="1"/>
        <v>2013Dec</v>
      </c>
      <c r="D1555" s="12">
        <v>20.0</v>
      </c>
      <c r="E1555" s="12" t="s">
        <v>81</v>
      </c>
      <c r="F1555" s="12">
        <v>681399.0</v>
      </c>
      <c r="G1555" s="12">
        <v>708955.0</v>
      </c>
      <c r="H1555" s="12">
        <v>1390354.0</v>
      </c>
      <c r="I1555" s="12">
        <v>810915.0</v>
      </c>
    </row>
    <row r="1556" ht="15.75" customHeight="1">
      <c r="A1556" s="12">
        <v>2013.0</v>
      </c>
      <c r="B1556" s="12" t="s">
        <v>69</v>
      </c>
      <c r="C1556" s="12" t="str">
        <f t="shared" si="1"/>
        <v>2013Dec</v>
      </c>
      <c r="D1556" s="12">
        <v>21.0</v>
      </c>
      <c r="E1556" s="12" t="s">
        <v>82</v>
      </c>
      <c r="F1556" s="12">
        <v>325635.0</v>
      </c>
      <c r="G1556" s="12">
        <v>335585.0</v>
      </c>
      <c r="H1556" s="12">
        <v>661220.0</v>
      </c>
      <c r="I1556" s="12">
        <v>378274.0</v>
      </c>
    </row>
    <row r="1557" ht="15.75" customHeight="1">
      <c r="A1557" s="12">
        <v>2013.0</v>
      </c>
      <c r="B1557" s="12" t="s">
        <v>69</v>
      </c>
      <c r="C1557" s="12" t="str">
        <f t="shared" si="1"/>
        <v>2013Dec</v>
      </c>
      <c r="D1557" s="12">
        <v>22.0</v>
      </c>
      <c r="E1557" s="12" t="s">
        <v>83</v>
      </c>
      <c r="F1557" s="12">
        <v>257783.0</v>
      </c>
      <c r="G1557" s="12">
        <v>266477.0</v>
      </c>
      <c r="H1557" s="12">
        <v>524260.0</v>
      </c>
      <c r="I1557" s="12">
        <v>213357.0</v>
      </c>
    </row>
    <row r="1558" ht="15.75" customHeight="1">
      <c r="A1558" s="12">
        <v>2013.0</v>
      </c>
      <c r="B1558" s="12" t="s">
        <v>69</v>
      </c>
      <c r="C1558" s="12" t="str">
        <f t="shared" si="1"/>
        <v>2013Dec</v>
      </c>
      <c r="D1558" s="12">
        <v>23.0</v>
      </c>
      <c r="E1558" s="12" t="s">
        <v>84</v>
      </c>
      <c r="F1558" s="12">
        <v>111778.0</v>
      </c>
      <c r="G1558" s="12">
        <v>112232.0</v>
      </c>
      <c r="H1558" s="12">
        <v>224010.0</v>
      </c>
      <c r="I1558" s="12">
        <v>97103.0</v>
      </c>
    </row>
    <row r="1559" ht="15.75" customHeight="1">
      <c r="A1559" s="12">
        <v>2013.0</v>
      </c>
      <c r="B1559" s="12" t="s">
        <v>69</v>
      </c>
      <c r="C1559" s="12" t="str">
        <f t="shared" si="1"/>
        <v>2013Dec</v>
      </c>
      <c r="D1559" s="12">
        <v>24.0</v>
      </c>
      <c r="E1559" s="12" t="s">
        <v>85</v>
      </c>
      <c r="F1559" s="12">
        <v>338125.0</v>
      </c>
      <c r="G1559" s="12">
        <v>352101.0</v>
      </c>
      <c r="H1559" s="12">
        <v>690226.0</v>
      </c>
      <c r="I1559" s="12">
        <v>256000.0</v>
      </c>
    </row>
    <row r="1560" ht="15.75" customHeight="1">
      <c r="A1560" s="12">
        <v>2013.0</v>
      </c>
      <c r="B1560" s="12" t="s">
        <v>69</v>
      </c>
      <c r="C1560" s="12" t="str">
        <f t="shared" si="1"/>
        <v>2013Dec</v>
      </c>
      <c r="D1560" s="12">
        <v>25.0</v>
      </c>
      <c r="E1560" s="12" t="s">
        <v>86</v>
      </c>
      <c r="F1560" s="12">
        <v>235901.0</v>
      </c>
      <c r="G1560" s="12">
        <v>240266.0</v>
      </c>
      <c r="H1560" s="12">
        <v>476167.0</v>
      </c>
      <c r="I1560" s="12">
        <v>182221.0</v>
      </c>
    </row>
    <row r="1561" ht="15.75" customHeight="1">
      <c r="A1561" s="12">
        <v>2013.0</v>
      </c>
      <c r="B1561" s="12" t="s">
        <v>69</v>
      </c>
      <c r="C1561" s="12" t="str">
        <f t="shared" si="1"/>
        <v>2013Dec</v>
      </c>
      <c r="D1561" s="12">
        <v>26.0</v>
      </c>
      <c r="E1561" s="12" t="s">
        <v>87</v>
      </c>
      <c r="F1561" s="12">
        <v>126837.0</v>
      </c>
      <c r="G1561" s="12">
        <v>129248.0</v>
      </c>
      <c r="H1561" s="12">
        <v>256085.0</v>
      </c>
      <c r="I1561" s="12">
        <v>89052.0</v>
      </c>
    </row>
    <row r="1562" ht="15.75" customHeight="1">
      <c r="A1562" s="12">
        <v>2013.0</v>
      </c>
      <c r="B1562" s="12" t="s">
        <v>69</v>
      </c>
      <c r="C1562" s="12" t="str">
        <f t="shared" si="1"/>
        <v>2013Dec</v>
      </c>
      <c r="D1562" s="12">
        <v>27.0</v>
      </c>
      <c r="E1562" s="12" t="s">
        <v>88</v>
      </c>
      <c r="F1562" s="12">
        <v>276825.0</v>
      </c>
      <c r="G1562" s="12">
        <v>274112.0</v>
      </c>
      <c r="H1562" s="12">
        <v>550937.0</v>
      </c>
      <c r="I1562" s="12">
        <v>187555.0</v>
      </c>
    </row>
    <row r="1563" ht="15.75" customHeight="1">
      <c r="A1563" s="12">
        <v>2013.0</v>
      </c>
      <c r="B1563" s="12" t="s">
        <v>69</v>
      </c>
      <c r="C1563" s="12" t="str">
        <f t="shared" si="1"/>
        <v>2013Dec</v>
      </c>
      <c r="D1563" s="12">
        <v>30.0</v>
      </c>
      <c r="E1563" s="12" t="s">
        <v>89</v>
      </c>
      <c r="F1563" s="12">
        <v>1289861.0</v>
      </c>
      <c r="G1563" s="12">
        <v>1320303.0</v>
      </c>
      <c r="H1563" s="12">
        <v>2610164.0</v>
      </c>
      <c r="I1563" s="12">
        <v>870650.0</v>
      </c>
    </row>
    <row r="1564" ht="15.75" customHeight="1">
      <c r="A1564" s="12">
        <v>2013.0</v>
      </c>
      <c r="B1564" s="12" t="s">
        <v>69</v>
      </c>
      <c r="C1564" s="12" t="str">
        <f t="shared" si="1"/>
        <v>2013Dec</v>
      </c>
      <c r="D1564" s="12">
        <v>31.0</v>
      </c>
      <c r="E1564" s="12" t="s">
        <v>90</v>
      </c>
      <c r="F1564" s="12">
        <v>785215.0</v>
      </c>
      <c r="G1564" s="12">
        <v>788223.0</v>
      </c>
      <c r="H1564" s="12">
        <v>1573438.0</v>
      </c>
      <c r="I1564" s="12">
        <v>423235.0</v>
      </c>
    </row>
    <row r="1565" ht="15.75" customHeight="1">
      <c r="A1565" s="12">
        <v>2013.0</v>
      </c>
      <c r="B1565" s="12" t="s">
        <v>69</v>
      </c>
      <c r="C1565" s="12" t="str">
        <f t="shared" si="1"/>
        <v>2013Dec</v>
      </c>
      <c r="D1565" s="12">
        <v>32.0</v>
      </c>
      <c r="E1565" s="12" t="s">
        <v>91</v>
      </c>
      <c r="F1565" s="12">
        <v>694034.0</v>
      </c>
      <c r="G1565" s="12">
        <v>694160.0</v>
      </c>
      <c r="H1565" s="12">
        <v>1388194.0</v>
      </c>
      <c r="I1565" s="12">
        <v>364389.0</v>
      </c>
    </row>
    <row r="1566" ht="15.75" customHeight="1">
      <c r="A1566" s="12">
        <v>2013.0</v>
      </c>
      <c r="B1566" s="12" t="s">
        <v>69</v>
      </c>
      <c r="C1566" s="12" t="str">
        <f t="shared" si="1"/>
        <v>2013Dec</v>
      </c>
      <c r="D1566" s="12">
        <v>33.0</v>
      </c>
      <c r="E1566" s="12" t="s">
        <v>92</v>
      </c>
      <c r="F1566" s="12">
        <v>731029.0</v>
      </c>
      <c r="G1566" s="12">
        <v>730999.0</v>
      </c>
      <c r="H1566" s="12">
        <v>1462028.0</v>
      </c>
      <c r="I1566" s="12">
        <v>362193.0</v>
      </c>
    </row>
    <row r="1567" ht="15.75" customHeight="1">
      <c r="A1567" s="12">
        <v>2013.0</v>
      </c>
      <c r="B1567" s="12" t="s">
        <v>69</v>
      </c>
      <c r="C1567" s="12" t="str">
        <f t="shared" si="1"/>
        <v>2013Dec</v>
      </c>
      <c r="D1567" s="12">
        <v>34.0</v>
      </c>
      <c r="E1567" s="12" t="s">
        <v>93</v>
      </c>
      <c r="F1567" s="12">
        <v>921576.0</v>
      </c>
      <c r="G1567" s="12">
        <v>914947.0</v>
      </c>
      <c r="H1567" s="12">
        <v>1836523.0</v>
      </c>
      <c r="I1567" s="12">
        <v>536623.0</v>
      </c>
    </row>
    <row r="1568" ht="15.75" customHeight="1">
      <c r="A1568" s="12">
        <v>2013.0</v>
      </c>
      <c r="B1568" s="12" t="s">
        <v>69</v>
      </c>
      <c r="C1568" s="12" t="str">
        <f t="shared" si="1"/>
        <v>2013Dec</v>
      </c>
      <c r="D1568" s="12">
        <v>35.0</v>
      </c>
      <c r="E1568" s="12" t="s">
        <v>94</v>
      </c>
      <c r="F1568" s="12">
        <v>271082.0</v>
      </c>
      <c r="G1568" s="12">
        <v>269301.0</v>
      </c>
      <c r="H1568" s="12">
        <v>540383.0</v>
      </c>
      <c r="I1568" s="12">
        <v>156654.0</v>
      </c>
    </row>
    <row r="1569" ht="15.75" customHeight="1">
      <c r="A1569" s="12">
        <v>2013.0</v>
      </c>
      <c r="B1569" s="12" t="s">
        <v>69</v>
      </c>
      <c r="C1569" s="12" t="str">
        <f t="shared" si="1"/>
        <v>2013Dec</v>
      </c>
      <c r="D1569" s="12">
        <v>36.0</v>
      </c>
      <c r="E1569" s="12" t="s">
        <v>95</v>
      </c>
      <c r="F1569" s="12">
        <v>564750.0</v>
      </c>
      <c r="G1569" s="12">
        <v>570973.0</v>
      </c>
      <c r="H1569" s="12">
        <v>1135723.0</v>
      </c>
      <c r="I1569" s="12">
        <v>362387.0</v>
      </c>
    </row>
    <row r="1570" ht="15.75" customHeight="1">
      <c r="A1570" s="12">
        <v>2013.0</v>
      </c>
      <c r="B1570" s="12" t="s">
        <v>69</v>
      </c>
      <c r="C1570" s="12" t="str">
        <f t="shared" si="1"/>
        <v>2013Dec</v>
      </c>
      <c r="D1570" s="12">
        <v>37.0</v>
      </c>
      <c r="E1570" s="12" t="s">
        <v>96</v>
      </c>
      <c r="F1570" s="12">
        <v>187519.0</v>
      </c>
      <c r="G1570" s="12">
        <v>187179.0</v>
      </c>
      <c r="H1570" s="12">
        <v>374698.0</v>
      </c>
      <c r="I1570" s="12">
        <v>104743.0</v>
      </c>
    </row>
    <row r="1571" ht="15.75" customHeight="1">
      <c r="A1571" s="12">
        <v>2013.0</v>
      </c>
      <c r="B1571" s="12" t="s">
        <v>69</v>
      </c>
      <c r="C1571" s="12" t="str">
        <f t="shared" si="1"/>
        <v>2013Dec</v>
      </c>
      <c r="D1571" s="12">
        <v>38.0</v>
      </c>
      <c r="E1571" s="12" t="s">
        <v>147</v>
      </c>
      <c r="F1571" s="12">
        <v>209830.0</v>
      </c>
      <c r="G1571" s="12">
        <v>206406.0</v>
      </c>
      <c r="H1571" s="12">
        <v>416236.0</v>
      </c>
      <c r="I1571" s="12">
        <v>119309.0</v>
      </c>
    </row>
    <row r="1572" ht="15.75" customHeight="1">
      <c r="A1572" s="12">
        <v>2013.0</v>
      </c>
      <c r="B1572" s="12" t="s">
        <v>69</v>
      </c>
      <c r="C1572" s="12" t="str">
        <f t="shared" si="1"/>
        <v>2013Dec</v>
      </c>
      <c r="D1572" s="12">
        <v>39.0</v>
      </c>
      <c r="E1572" s="12" t="s">
        <v>97</v>
      </c>
      <c r="F1572" s="12">
        <v>254763.0</v>
      </c>
      <c r="G1572" s="12">
        <v>252374.0</v>
      </c>
      <c r="H1572" s="12">
        <v>507137.0</v>
      </c>
      <c r="I1572" s="12">
        <v>136692.0</v>
      </c>
    </row>
    <row r="1573" ht="15.75" customHeight="1">
      <c r="A1573" s="12">
        <v>2013.0</v>
      </c>
      <c r="B1573" s="12" t="s">
        <v>69</v>
      </c>
      <c r="C1573" s="12" t="str">
        <f t="shared" si="1"/>
        <v>2013Dec</v>
      </c>
      <c r="D1573" s="12">
        <v>40.0</v>
      </c>
      <c r="E1573" s="12" t="s">
        <v>98</v>
      </c>
      <c r="F1573" s="12">
        <v>881591.0</v>
      </c>
      <c r="G1573" s="12">
        <v>900064.0</v>
      </c>
      <c r="H1573" s="12">
        <v>1781655.0</v>
      </c>
      <c r="I1573" s="12">
        <v>561774.0</v>
      </c>
    </row>
    <row r="1574" ht="15.75" customHeight="1">
      <c r="A1574" s="12">
        <v>2013.0</v>
      </c>
      <c r="B1574" s="12" t="s">
        <v>69</v>
      </c>
      <c r="C1574" s="12" t="str">
        <f t="shared" si="1"/>
        <v>2013Dec</v>
      </c>
      <c r="D1574" s="12">
        <v>41.0</v>
      </c>
      <c r="E1574" s="12" t="s">
        <v>99</v>
      </c>
      <c r="F1574" s="12">
        <v>780497.0</v>
      </c>
      <c r="G1574" s="12">
        <v>783467.0</v>
      </c>
      <c r="H1574" s="12">
        <v>1563964.0</v>
      </c>
      <c r="I1574" s="12">
        <v>462177.0</v>
      </c>
    </row>
    <row r="1575" ht="15.75" customHeight="1">
      <c r="A1575" s="12">
        <v>2013.0</v>
      </c>
      <c r="B1575" s="12" t="s">
        <v>69</v>
      </c>
      <c r="C1575" s="12" t="str">
        <f t="shared" si="1"/>
        <v>2013Dec</v>
      </c>
      <c r="D1575" s="12">
        <v>42.0</v>
      </c>
      <c r="E1575" s="12" t="s">
        <v>100</v>
      </c>
      <c r="F1575" s="12">
        <v>318828.0</v>
      </c>
      <c r="G1575" s="12">
        <v>313377.0</v>
      </c>
      <c r="H1575" s="12">
        <v>632205.0</v>
      </c>
      <c r="I1575" s="12">
        <v>201835.0</v>
      </c>
    </row>
    <row r="1576" ht="15.75" customHeight="1">
      <c r="A1576" s="12">
        <v>2013.0</v>
      </c>
      <c r="B1576" s="12" t="s">
        <v>69</v>
      </c>
      <c r="C1576" s="12" t="str">
        <f t="shared" si="1"/>
        <v>2013Dec</v>
      </c>
      <c r="D1576" s="12">
        <v>43.0</v>
      </c>
      <c r="E1576" s="12" t="s">
        <v>101</v>
      </c>
      <c r="F1576" s="12">
        <v>257603.0</v>
      </c>
      <c r="G1576" s="12">
        <v>257340.0</v>
      </c>
      <c r="H1576" s="12">
        <v>514943.0</v>
      </c>
      <c r="I1576" s="12">
        <v>159150.0</v>
      </c>
    </row>
    <row r="1577" ht="15.75" customHeight="1">
      <c r="A1577" s="12">
        <v>2013.0</v>
      </c>
      <c r="B1577" s="12" t="s">
        <v>69</v>
      </c>
      <c r="C1577" s="12" t="str">
        <f t="shared" si="1"/>
        <v>2013Dec</v>
      </c>
      <c r="D1577" s="12">
        <v>44.0</v>
      </c>
      <c r="E1577" s="12" t="s">
        <v>102</v>
      </c>
      <c r="F1577" s="12">
        <v>470808.0</v>
      </c>
      <c r="G1577" s="12">
        <v>484836.0</v>
      </c>
      <c r="H1577" s="12">
        <v>955644.0</v>
      </c>
      <c r="I1577" s="12">
        <v>271033.0</v>
      </c>
    </row>
    <row r="1578" ht="15.75" customHeight="1">
      <c r="A1578" s="12">
        <v>2013.0</v>
      </c>
      <c r="B1578" s="12" t="s">
        <v>69</v>
      </c>
      <c r="C1578" s="12" t="str">
        <f t="shared" si="1"/>
        <v>2013Dec</v>
      </c>
      <c r="D1578" s="12">
        <v>45.0</v>
      </c>
      <c r="E1578" s="12" t="s">
        <v>103</v>
      </c>
      <c r="F1578" s="12">
        <v>653049.0</v>
      </c>
      <c r="G1578" s="12">
        <v>655909.0</v>
      </c>
      <c r="H1578" s="12">
        <v>1308958.0</v>
      </c>
      <c r="I1578" s="12">
        <v>356357.0</v>
      </c>
    </row>
    <row r="1579" ht="15.75" customHeight="1">
      <c r="A1579" s="12">
        <v>2013.0</v>
      </c>
      <c r="B1579" s="12" t="s">
        <v>69</v>
      </c>
      <c r="C1579" s="12" t="str">
        <f t="shared" si="1"/>
        <v>2013Dec</v>
      </c>
      <c r="D1579" s="12">
        <v>46.0</v>
      </c>
      <c r="E1579" s="12" t="s">
        <v>104</v>
      </c>
      <c r="F1579" s="12">
        <v>490074.0</v>
      </c>
      <c r="G1579" s="12">
        <v>493956.0</v>
      </c>
      <c r="H1579" s="12">
        <v>984030.0</v>
      </c>
      <c r="I1579" s="12">
        <v>276497.0</v>
      </c>
    </row>
    <row r="1580" ht="15.75" customHeight="1">
      <c r="A1580" s="12">
        <v>2013.0</v>
      </c>
      <c r="B1580" s="12" t="s">
        <v>69</v>
      </c>
      <c r="C1580" s="12" t="str">
        <f t="shared" si="1"/>
        <v>2013Dec</v>
      </c>
      <c r="D1580" s="12">
        <v>47.0</v>
      </c>
      <c r="E1580" s="12" t="s">
        <v>105</v>
      </c>
      <c r="F1580" s="12">
        <v>566875.0</v>
      </c>
      <c r="G1580" s="12">
        <v>567447.0</v>
      </c>
      <c r="H1580" s="12">
        <v>1134322.0</v>
      </c>
      <c r="I1580" s="12">
        <v>337411.0</v>
      </c>
    </row>
    <row r="1581" ht="15.75" customHeight="1">
      <c r="A1581" s="12">
        <v>2013.0</v>
      </c>
      <c r="B1581" s="12" t="s">
        <v>69</v>
      </c>
      <c r="C1581" s="12" t="str">
        <f t="shared" si="1"/>
        <v>2013Dec</v>
      </c>
      <c r="D1581" s="12">
        <v>48.0</v>
      </c>
      <c r="E1581" s="12" t="s">
        <v>106</v>
      </c>
      <c r="F1581" s="12">
        <v>354947.0</v>
      </c>
      <c r="G1581" s="12">
        <v>355913.0</v>
      </c>
      <c r="H1581" s="12">
        <v>710860.0</v>
      </c>
      <c r="I1581" s="12">
        <v>206362.0</v>
      </c>
    </row>
    <row r="1582" ht="15.75" customHeight="1">
      <c r="A1582" s="12">
        <v>2013.0</v>
      </c>
      <c r="B1582" s="12" t="s">
        <v>69</v>
      </c>
      <c r="C1582" s="12" t="str">
        <f t="shared" si="1"/>
        <v>2013Dec</v>
      </c>
      <c r="D1582" s="12">
        <v>49.0</v>
      </c>
      <c r="E1582" s="12" t="s">
        <v>107</v>
      </c>
      <c r="F1582" s="12">
        <v>172744.0</v>
      </c>
      <c r="G1582" s="12">
        <v>171558.0</v>
      </c>
      <c r="H1582" s="12">
        <v>344302.0</v>
      </c>
      <c r="I1582" s="12">
        <v>102409.0</v>
      </c>
    </row>
    <row r="1583" ht="15.75" customHeight="1">
      <c r="A1583" s="12">
        <v>2013.0</v>
      </c>
      <c r="B1583" s="12" t="s">
        <v>69</v>
      </c>
      <c r="C1583" s="12" t="str">
        <f t="shared" si="1"/>
        <v>2013Dec</v>
      </c>
      <c r="D1583" s="12">
        <v>50.0</v>
      </c>
      <c r="E1583" s="12" t="s">
        <v>108</v>
      </c>
      <c r="F1583" s="12">
        <v>811759.0</v>
      </c>
      <c r="G1583" s="12">
        <v>855129.0</v>
      </c>
      <c r="H1583" s="12">
        <v>1666888.0</v>
      </c>
      <c r="I1583" s="12">
        <v>713053.0</v>
      </c>
    </row>
    <row r="1584" ht="15.75" customHeight="1">
      <c r="A1584" s="12">
        <v>2013.0</v>
      </c>
      <c r="B1584" s="12" t="s">
        <v>69</v>
      </c>
      <c r="C1584" s="12" t="str">
        <f t="shared" si="1"/>
        <v>2013Dec</v>
      </c>
      <c r="D1584" s="12">
        <v>51.0</v>
      </c>
      <c r="E1584" s="12" t="s">
        <v>109</v>
      </c>
      <c r="F1584" s="12">
        <v>196747.0</v>
      </c>
      <c r="G1584" s="12">
        <v>208521.0</v>
      </c>
      <c r="H1584" s="12">
        <v>405268.0</v>
      </c>
      <c r="I1584" s="12">
        <v>166969.0</v>
      </c>
    </row>
    <row r="1585" ht="15.75" customHeight="1">
      <c r="A1585" s="12">
        <v>2013.0</v>
      </c>
      <c r="B1585" s="12" t="s">
        <v>69</v>
      </c>
      <c r="C1585" s="12" t="str">
        <f t="shared" si="1"/>
        <v>2013Dec</v>
      </c>
      <c r="D1585" s="12">
        <v>52.0</v>
      </c>
      <c r="E1585" s="12" t="s">
        <v>110</v>
      </c>
      <c r="F1585" s="12">
        <v>371269.0</v>
      </c>
      <c r="G1585" s="12">
        <v>383593.0</v>
      </c>
      <c r="H1585" s="12">
        <v>754862.0</v>
      </c>
      <c r="I1585" s="12">
        <v>275994.0</v>
      </c>
    </row>
    <row r="1586" ht="15.75" customHeight="1">
      <c r="A1586" s="12">
        <v>2013.0</v>
      </c>
      <c r="B1586" s="12" t="s">
        <v>69</v>
      </c>
      <c r="C1586" s="12" t="str">
        <f t="shared" si="1"/>
        <v>2013Dec</v>
      </c>
      <c r="D1586" s="12">
        <v>53.0</v>
      </c>
      <c r="E1586" s="12" t="s">
        <v>111</v>
      </c>
      <c r="F1586" s="12">
        <v>226897.0</v>
      </c>
      <c r="G1586" s="12">
        <v>234098.0</v>
      </c>
      <c r="H1586" s="12">
        <v>460995.0</v>
      </c>
      <c r="I1586" s="12">
        <v>160077.0</v>
      </c>
    </row>
    <row r="1587" ht="15.75" customHeight="1">
      <c r="A1587" s="12">
        <v>2013.0</v>
      </c>
      <c r="B1587" s="12" t="s">
        <v>69</v>
      </c>
      <c r="C1587" s="12" t="str">
        <f t="shared" si="1"/>
        <v>2013Dec</v>
      </c>
      <c r="D1587" s="12">
        <v>54.0</v>
      </c>
      <c r="E1587" s="12" t="s">
        <v>112</v>
      </c>
      <c r="F1587" s="12">
        <v>221660.0</v>
      </c>
      <c r="G1587" s="12">
        <v>234414.0</v>
      </c>
      <c r="H1587" s="12">
        <v>456074.0</v>
      </c>
      <c r="I1587" s="12">
        <v>167368.0</v>
      </c>
    </row>
    <row r="1588" ht="15.75" customHeight="1">
      <c r="A1588" s="12">
        <v>2013.0</v>
      </c>
      <c r="B1588" s="12" t="s">
        <v>69</v>
      </c>
      <c r="C1588" s="12" t="str">
        <f t="shared" si="1"/>
        <v>2013Dec</v>
      </c>
      <c r="D1588" s="12">
        <v>55.0</v>
      </c>
      <c r="E1588" s="12" t="s">
        <v>113</v>
      </c>
      <c r="F1588" s="12">
        <v>240652.0</v>
      </c>
      <c r="G1588" s="12">
        <v>237260.0</v>
      </c>
      <c r="H1588" s="12">
        <v>477912.0</v>
      </c>
      <c r="I1588" s="12">
        <v>155803.0</v>
      </c>
    </row>
    <row r="1589" ht="15.75" customHeight="1">
      <c r="A1589" s="12">
        <v>2013.0</v>
      </c>
      <c r="B1589" s="12" t="s">
        <v>69</v>
      </c>
      <c r="C1589" s="12" t="str">
        <f t="shared" si="1"/>
        <v>2013Dec</v>
      </c>
      <c r="D1589" s="12">
        <v>56.0</v>
      </c>
      <c r="E1589" s="12" t="s">
        <v>114</v>
      </c>
      <c r="F1589" s="12">
        <v>237991.0</v>
      </c>
      <c r="G1589" s="12">
        <v>248753.0</v>
      </c>
      <c r="H1589" s="12">
        <v>486744.0</v>
      </c>
      <c r="I1589" s="12">
        <v>179004.0</v>
      </c>
    </row>
    <row r="1590" ht="15.75" customHeight="1">
      <c r="A1590" s="12">
        <v>2013.0</v>
      </c>
      <c r="B1590" s="12" t="s">
        <v>69</v>
      </c>
      <c r="C1590" s="12" t="str">
        <f t="shared" si="1"/>
        <v>2013Dec</v>
      </c>
      <c r="D1590" s="12">
        <v>57.0</v>
      </c>
      <c r="E1590" s="12" t="s">
        <v>115</v>
      </c>
      <c r="F1590" s="12">
        <v>592033.0</v>
      </c>
      <c r="G1590" s="12">
        <v>612627.0</v>
      </c>
      <c r="H1590" s="12">
        <v>1204660.0</v>
      </c>
      <c r="I1590" s="12">
        <v>495337.0</v>
      </c>
    </row>
    <row r="1591" ht="15.75" customHeight="1">
      <c r="A1591" s="12">
        <v>2013.0</v>
      </c>
      <c r="B1591" s="12" t="s">
        <v>69</v>
      </c>
      <c r="C1591" s="12" t="str">
        <f t="shared" si="1"/>
        <v>2013Dec</v>
      </c>
      <c r="D1591" s="12">
        <v>58.0</v>
      </c>
      <c r="E1591" s="12" t="s">
        <v>116</v>
      </c>
      <c r="F1591" s="12">
        <v>126189.0</v>
      </c>
      <c r="G1591" s="12">
        <v>120360.0</v>
      </c>
      <c r="H1591" s="12">
        <v>246549.0</v>
      </c>
      <c r="I1591" s="12">
        <v>98757.0</v>
      </c>
    </row>
    <row r="1592" ht="15.75" customHeight="1">
      <c r="A1592" s="12">
        <v>2013.0</v>
      </c>
      <c r="B1592" s="12" t="s">
        <v>69</v>
      </c>
      <c r="C1592" s="12" t="str">
        <f t="shared" si="1"/>
        <v>2013Dec</v>
      </c>
      <c r="D1592" s="12">
        <v>60.0</v>
      </c>
      <c r="E1592" s="12" t="s">
        <v>117</v>
      </c>
      <c r="F1592" s="12">
        <v>525351.0</v>
      </c>
      <c r="G1592" s="12">
        <v>547791.0</v>
      </c>
      <c r="H1592" s="12">
        <v>1073142.0</v>
      </c>
      <c r="I1592" s="12">
        <v>383867.0</v>
      </c>
    </row>
    <row r="1593" ht="15.75" customHeight="1">
      <c r="A1593" s="12">
        <v>2013.0</v>
      </c>
      <c r="B1593" s="12" t="s">
        <v>69</v>
      </c>
      <c r="C1593" s="12" t="str">
        <f t="shared" si="1"/>
        <v>2013Dec</v>
      </c>
      <c r="D1593" s="12">
        <v>61.0</v>
      </c>
      <c r="E1593" s="12" t="s">
        <v>118</v>
      </c>
      <c r="F1593" s="12">
        <v>162018.0</v>
      </c>
      <c r="G1593" s="12">
        <v>167518.0</v>
      </c>
      <c r="H1593" s="12">
        <v>329536.0</v>
      </c>
      <c r="I1593" s="12">
        <v>113246.0</v>
      </c>
    </row>
    <row r="1594" ht="15.75" customHeight="1">
      <c r="A1594" s="12">
        <v>2013.0</v>
      </c>
      <c r="B1594" s="12" t="s">
        <v>69</v>
      </c>
      <c r="C1594" s="12" t="str">
        <f t="shared" si="1"/>
        <v>2013Dec</v>
      </c>
      <c r="D1594" s="12">
        <v>62.0</v>
      </c>
      <c r="E1594" s="12" t="s">
        <v>119</v>
      </c>
      <c r="F1594" s="12">
        <v>361867.0</v>
      </c>
      <c r="G1594" s="12">
        <v>366764.0</v>
      </c>
      <c r="H1594" s="12">
        <v>728631.0</v>
      </c>
      <c r="I1594" s="12">
        <v>253170.0</v>
      </c>
    </row>
    <row r="1595" ht="15.75" customHeight="1">
      <c r="A1595" s="12">
        <v>2013.0</v>
      </c>
      <c r="B1595" s="12" t="s">
        <v>69</v>
      </c>
      <c r="C1595" s="12" t="str">
        <f t="shared" si="1"/>
        <v>2013Dec</v>
      </c>
      <c r="D1595" s="12">
        <v>63.0</v>
      </c>
      <c r="E1595" s="12" t="s">
        <v>120</v>
      </c>
      <c r="F1595" s="12">
        <v>268742.0</v>
      </c>
      <c r="G1595" s="12">
        <v>263611.0</v>
      </c>
      <c r="H1595" s="12">
        <v>532353.0</v>
      </c>
      <c r="I1595" s="12">
        <v>194173.0</v>
      </c>
    </row>
    <row r="1596" ht="15.75" customHeight="1">
      <c r="A1596" s="12">
        <v>2013.0</v>
      </c>
      <c r="B1596" s="12" t="s">
        <v>69</v>
      </c>
      <c r="C1596" s="12" t="str">
        <f t="shared" si="1"/>
        <v>2013Dec</v>
      </c>
      <c r="D1596" s="12">
        <v>64.0</v>
      </c>
      <c r="E1596" s="12" t="s">
        <v>121</v>
      </c>
      <c r="F1596" s="12">
        <v>293934.0</v>
      </c>
      <c r="G1596" s="12">
        <v>308779.0</v>
      </c>
      <c r="H1596" s="12">
        <v>602713.0</v>
      </c>
      <c r="I1596" s="12">
        <v>202791.0</v>
      </c>
    </row>
    <row r="1597" ht="15.75" customHeight="1">
      <c r="A1597" s="12">
        <v>2013.0</v>
      </c>
      <c r="B1597" s="12" t="s">
        <v>69</v>
      </c>
      <c r="C1597" s="12" t="str">
        <f t="shared" si="1"/>
        <v>2013Dec</v>
      </c>
      <c r="D1597" s="12">
        <v>65.0</v>
      </c>
      <c r="E1597" s="12" t="s">
        <v>122</v>
      </c>
      <c r="F1597" s="12">
        <v>420718.0</v>
      </c>
      <c r="G1597" s="12">
        <v>435658.0</v>
      </c>
      <c r="H1597" s="12">
        <v>856376.0</v>
      </c>
      <c r="I1597" s="12">
        <v>316448.0</v>
      </c>
    </row>
    <row r="1598" ht="15.75" customHeight="1">
      <c r="A1598" s="12">
        <v>2013.0</v>
      </c>
      <c r="B1598" s="12" t="s">
        <v>69</v>
      </c>
      <c r="C1598" s="12" t="str">
        <f t="shared" si="1"/>
        <v>2013Dec</v>
      </c>
      <c r="D1598" s="12">
        <v>66.0</v>
      </c>
      <c r="E1598" s="12" t="s">
        <v>123</v>
      </c>
      <c r="F1598" s="12">
        <v>268787.0</v>
      </c>
      <c r="G1598" s="12">
        <v>280068.0</v>
      </c>
      <c r="H1598" s="12">
        <v>548855.0</v>
      </c>
      <c r="I1598" s="12">
        <v>181980.0</v>
      </c>
    </row>
    <row r="1599" ht="15.75" customHeight="1">
      <c r="A1599" s="12">
        <v>2013.0</v>
      </c>
      <c r="B1599" s="12" t="s">
        <v>69</v>
      </c>
      <c r="C1599" s="12" t="str">
        <f t="shared" si="1"/>
        <v>2013Dec</v>
      </c>
      <c r="D1599" s="12">
        <v>67.0</v>
      </c>
      <c r="E1599" s="12" t="s">
        <v>124</v>
      </c>
      <c r="F1599" s="12">
        <v>493852.0</v>
      </c>
      <c r="G1599" s="12">
        <v>500545.0</v>
      </c>
      <c r="H1599" s="12">
        <v>994397.0</v>
      </c>
      <c r="I1599" s="12">
        <v>328410.0</v>
      </c>
    </row>
    <row r="1600" ht="15.75" customHeight="1">
      <c r="A1600" s="12">
        <v>2013.0</v>
      </c>
      <c r="B1600" s="12" t="s">
        <v>69</v>
      </c>
      <c r="C1600" s="12" t="str">
        <f t="shared" si="1"/>
        <v>2013Dec</v>
      </c>
      <c r="D1600" s="12">
        <v>70.0</v>
      </c>
      <c r="E1600" s="12" t="s">
        <v>125</v>
      </c>
      <c r="F1600" s="12">
        <v>414568.0</v>
      </c>
      <c r="G1600" s="12">
        <v>435594.0</v>
      </c>
      <c r="H1600" s="12">
        <v>850162.0</v>
      </c>
      <c r="I1600" s="12">
        <v>287882.0</v>
      </c>
    </row>
    <row r="1601" ht="15.75" customHeight="1">
      <c r="A1601" s="12">
        <v>2013.0</v>
      </c>
      <c r="B1601" s="12" t="s">
        <v>69</v>
      </c>
      <c r="C1601" s="12" t="str">
        <f t="shared" si="1"/>
        <v>2013Dec</v>
      </c>
      <c r="D1601" s="12">
        <v>71.0</v>
      </c>
      <c r="E1601" s="12" t="s">
        <v>126</v>
      </c>
      <c r="F1601" s="12">
        <v>422441.0</v>
      </c>
      <c r="G1601" s="12">
        <v>420441.0</v>
      </c>
      <c r="H1601" s="12">
        <v>842882.0</v>
      </c>
      <c r="I1601" s="12">
        <v>310254.0</v>
      </c>
    </row>
    <row r="1602" ht="15.75" customHeight="1">
      <c r="A1602" s="12">
        <v>2013.0</v>
      </c>
      <c r="B1602" s="12" t="s">
        <v>69</v>
      </c>
      <c r="C1602" s="12" t="str">
        <f t="shared" si="1"/>
        <v>2013Dec</v>
      </c>
      <c r="D1602" s="12">
        <v>72.0</v>
      </c>
      <c r="E1602" s="12" t="s">
        <v>127</v>
      </c>
      <c r="F1602" s="12">
        <v>410724.0</v>
      </c>
      <c r="G1602" s="12">
        <v>437342.0</v>
      </c>
      <c r="H1602" s="12">
        <v>848066.0</v>
      </c>
      <c r="I1602" s="12">
        <v>278254.0</v>
      </c>
    </row>
    <row r="1603" ht="15.75" customHeight="1">
      <c r="A1603" s="12">
        <v>2013.0</v>
      </c>
      <c r="B1603" s="12" t="s">
        <v>69</v>
      </c>
      <c r="C1603" s="12" t="str">
        <f t="shared" si="1"/>
        <v>2013Dec</v>
      </c>
      <c r="D1603" s="12">
        <v>73.0</v>
      </c>
      <c r="E1603" s="12" t="s">
        <v>128</v>
      </c>
      <c r="F1603" s="12">
        <v>423695.0</v>
      </c>
      <c r="G1603" s="12">
        <v>458489.0</v>
      </c>
      <c r="H1603" s="12">
        <v>882184.0</v>
      </c>
      <c r="I1603" s="12">
        <v>347411.0</v>
      </c>
    </row>
    <row r="1604" ht="15.75" customHeight="1">
      <c r="A1604" s="12">
        <v>2013.0</v>
      </c>
      <c r="B1604" s="12" t="s">
        <v>69</v>
      </c>
      <c r="C1604" s="12" t="str">
        <f t="shared" si="1"/>
        <v>2013Dec</v>
      </c>
      <c r="D1604" s="12">
        <v>74.0</v>
      </c>
      <c r="E1604" s="12" t="s">
        <v>129</v>
      </c>
      <c r="F1604" s="12">
        <v>251059.0</v>
      </c>
      <c r="G1604" s="12">
        <v>268398.0</v>
      </c>
      <c r="H1604" s="12">
        <v>519457.0</v>
      </c>
      <c r="I1604" s="12">
        <v>252038.0</v>
      </c>
    </row>
    <row r="1605" ht="15.75" customHeight="1">
      <c r="A1605" s="12">
        <v>2013.0</v>
      </c>
      <c r="B1605" s="12" t="s">
        <v>69</v>
      </c>
      <c r="C1605" s="12" t="str">
        <f t="shared" si="1"/>
        <v>2013Dec</v>
      </c>
      <c r="D1605" s="12">
        <v>75.0</v>
      </c>
      <c r="E1605" s="12" t="s">
        <v>130</v>
      </c>
      <c r="F1605" s="12">
        <v>93295.0</v>
      </c>
      <c r="G1605" s="12">
        <v>100821.0</v>
      </c>
      <c r="H1605" s="12">
        <v>194116.0</v>
      </c>
      <c r="I1605" s="12">
        <v>63916.0</v>
      </c>
    </row>
    <row r="1606" ht="15.75" customHeight="1">
      <c r="A1606" s="12">
        <v>2013.0</v>
      </c>
      <c r="B1606" s="12" t="s">
        <v>69</v>
      </c>
      <c r="C1606" s="12" t="str">
        <f t="shared" si="1"/>
        <v>2013Dec</v>
      </c>
      <c r="D1606" s="12">
        <v>76.0</v>
      </c>
      <c r="E1606" s="12" t="s">
        <v>131</v>
      </c>
      <c r="F1606" s="12">
        <v>228054.0</v>
      </c>
      <c r="G1606" s="12">
        <v>243033.0</v>
      </c>
      <c r="H1606" s="12">
        <v>471087.0</v>
      </c>
      <c r="I1606" s="12">
        <v>180149.0</v>
      </c>
    </row>
    <row r="1607" ht="15.75" customHeight="1">
      <c r="A1607" s="12">
        <v>2013.0</v>
      </c>
      <c r="B1607" s="12" t="s">
        <v>69</v>
      </c>
      <c r="C1607" s="12" t="str">
        <f t="shared" si="1"/>
        <v>2013Dec</v>
      </c>
      <c r="D1607" s="12">
        <v>77.0</v>
      </c>
      <c r="E1607" s="12" t="s">
        <v>132</v>
      </c>
      <c r="F1607" s="12">
        <v>258690.0</v>
      </c>
      <c r="G1607" s="12">
        <v>261581.0</v>
      </c>
      <c r="H1607" s="12">
        <v>520271.0</v>
      </c>
      <c r="I1607" s="12">
        <v>225070.0</v>
      </c>
    </row>
    <row r="1608" ht="15.75" customHeight="1">
      <c r="A1608" s="12">
        <v>2013.0</v>
      </c>
      <c r="B1608" s="12" t="s">
        <v>69</v>
      </c>
      <c r="C1608" s="12" t="str">
        <f t="shared" si="1"/>
        <v>2013Dec</v>
      </c>
      <c r="D1608" s="12">
        <v>80.0</v>
      </c>
      <c r="E1608" s="12" t="s">
        <v>133</v>
      </c>
      <c r="F1608" s="12">
        <v>763810.0</v>
      </c>
      <c r="G1608" s="12">
        <v>778033.0</v>
      </c>
      <c r="H1608" s="12">
        <v>1541843.0</v>
      </c>
      <c r="I1608" s="12">
        <v>521594.0</v>
      </c>
    </row>
    <row r="1609" ht="15.75" customHeight="1">
      <c r="A1609" s="12">
        <v>2013.0</v>
      </c>
      <c r="B1609" s="12" t="s">
        <v>69</v>
      </c>
      <c r="C1609" s="12" t="str">
        <f t="shared" si="1"/>
        <v>2013Dec</v>
      </c>
      <c r="D1609" s="12">
        <v>81.0</v>
      </c>
      <c r="E1609" s="12" t="s">
        <v>134</v>
      </c>
      <c r="F1609" s="12">
        <v>224619.0</v>
      </c>
      <c r="G1609" s="12">
        <v>226271.0</v>
      </c>
      <c r="H1609" s="12">
        <v>450890.0</v>
      </c>
      <c r="I1609" s="12">
        <v>163076.0</v>
      </c>
    </row>
    <row r="1610" ht="15.75" customHeight="1">
      <c r="A1610" s="12">
        <v>2013.0</v>
      </c>
      <c r="B1610" s="12" t="s">
        <v>69</v>
      </c>
      <c r="C1610" s="12" t="str">
        <f t="shared" si="1"/>
        <v>2013Dec</v>
      </c>
      <c r="D1610" s="12">
        <v>82.0</v>
      </c>
      <c r="E1610" s="12" t="s">
        <v>135</v>
      </c>
      <c r="F1610" s="12">
        <v>129799.0</v>
      </c>
      <c r="G1610" s="12">
        <v>129621.0</v>
      </c>
      <c r="H1610" s="12">
        <v>259420.0</v>
      </c>
      <c r="I1610" s="12">
        <v>103681.0</v>
      </c>
    </row>
    <row r="1611" ht="15.75" customHeight="1">
      <c r="A1611" s="12">
        <v>2013.0</v>
      </c>
      <c r="B1611" s="12" t="s">
        <v>69</v>
      </c>
      <c r="C1611" s="12" t="str">
        <f t="shared" si="1"/>
        <v>2013Dec</v>
      </c>
      <c r="D1611" s="12">
        <v>83.0</v>
      </c>
      <c r="E1611" s="12" t="s">
        <v>136</v>
      </c>
      <c r="F1611" s="12">
        <v>174827.0</v>
      </c>
      <c r="G1611" s="12">
        <v>194695.0</v>
      </c>
      <c r="H1611" s="12">
        <v>369522.0</v>
      </c>
      <c r="I1611" s="12">
        <v>214084.0</v>
      </c>
    </row>
    <row r="1612" ht="15.75" customHeight="1">
      <c r="A1612" s="12">
        <v>2013.0</v>
      </c>
      <c r="B1612" s="12" t="s">
        <v>69</v>
      </c>
      <c r="C1612" s="12" t="str">
        <f t="shared" si="1"/>
        <v>2013Dec</v>
      </c>
      <c r="D1612" s="12">
        <v>84.0</v>
      </c>
      <c r="E1612" s="12" t="s">
        <v>137</v>
      </c>
      <c r="F1612" s="12">
        <v>509947.0</v>
      </c>
      <c r="G1612" s="12">
        <v>521865.0</v>
      </c>
      <c r="H1612" s="12">
        <v>1031812.0</v>
      </c>
      <c r="I1612" s="12">
        <v>439456.0</v>
      </c>
    </row>
    <row r="1613" ht="15.75" customHeight="1">
      <c r="A1613" s="12">
        <v>2013.0</v>
      </c>
      <c r="B1613" s="12" t="s">
        <v>69</v>
      </c>
      <c r="C1613" s="12" t="str">
        <f t="shared" si="1"/>
        <v>2013Dec</v>
      </c>
      <c r="D1613" s="12">
        <v>85.0</v>
      </c>
      <c r="E1613" s="12" t="s">
        <v>138</v>
      </c>
      <c r="F1613" s="12">
        <v>88592.0</v>
      </c>
      <c r="G1613" s="12">
        <v>86184.0</v>
      </c>
      <c r="H1613" s="12">
        <v>174776.0</v>
      </c>
      <c r="I1613" s="12">
        <v>81698.0</v>
      </c>
    </row>
    <row r="1614" ht="15.75" customHeight="1">
      <c r="A1614" s="12">
        <v>2013.0</v>
      </c>
      <c r="B1614" s="12" t="s">
        <v>69</v>
      </c>
      <c r="C1614" s="12" t="str">
        <f t="shared" si="1"/>
        <v>2013Dec</v>
      </c>
      <c r="D1614" s="12">
        <v>86.0</v>
      </c>
      <c r="E1614" s="12" t="s">
        <v>139</v>
      </c>
      <c r="F1614" s="12">
        <v>247419.0</v>
      </c>
      <c r="G1614" s="12">
        <v>250875.0</v>
      </c>
      <c r="H1614" s="12">
        <v>498294.0</v>
      </c>
      <c r="I1614" s="12">
        <v>211095.0</v>
      </c>
    </row>
    <row r="1615" ht="15.75" customHeight="1">
      <c r="A1615" s="12">
        <v>2013.0</v>
      </c>
      <c r="B1615" s="12" t="s">
        <v>69</v>
      </c>
      <c r="C1615" s="12" t="str">
        <f t="shared" si="1"/>
        <v>2013Dec</v>
      </c>
      <c r="D1615" s="12">
        <v>90.0</v>
      </c>
      <c r="E1615" s="12" t="s">
        <v>140</v>
      </c>
      <c r="F1615" s="12">
        <v>678456.0</v>
      </c>
      <c r="G1615" s="12">
        <v>711434.0</v>
      </c>
      <c r="H1615" s="12">
        <v>1389890.0</v>
      </c>
      <c r="I1615" s="12">
        <v>480215.0</v>
      </c>
    </row>
    <row r="1616" ht="15.75" customHeight="1">
      <c r="A1616" s="12">
        <v>2013.0</v>
      </c>
      <c r="B1616" s="12" t="s">
        <v>69</v>
      </c>
      <c r="C1616" s="12" t="str">
        <f t="shared" si="1"/>
        <v>2013Dec</v>
      </c>
      <c r="D1616" s="12">
        <v>91.0</v>
      </c>
      <c r="E1616" s="12" t="s">
        <v>141</v>
      </c>
      <c r="F1616" s="12">
        <v>154184.0</v>
      </c>
      <c r="G1616" s="12">
        <v>155609.0</v>
      </c>
      <c r="H1616" s="12">
        <v>309793.0</v>
      </c>
      <c r="I1616" s="12">
        <v>94126.0</v>
      </c>
    </row>
    <row r="1617" ht="15.75" customHeight="1">
      <c r="A1617" s="12">
        <v>2013.0</v>
      </c>
      <c r="B1617" s="12" t="s">
        <v>69</v>
      </c>
      <c r="C1617" s="12" t="str">
        <f t="shared" si="1"/>
        <v>2013Dec</v>
      </c>
      <c r="D1617" s="12">
        <v>92.0</v>
      </c>
      <c r="E1617" s="12" t="s">
        <v>142</v>
      </c>
      <c r="F1617" s="12">
        <v>311695.0</v>
      </c>
      <c r="G1617" s="12">
        <v>324348.0</v>
      </c>
      <c r="H1617" s="12">
        <v>636043.0</v>
      </c>
      <c r="I1617" s="12">
        <v>211453.0</v>
      </c>
    </row>
    <row r="1618" ht="15.75" customHeight="1">
      <c r="A1618" s="12">
        <v>2013.0</v>
      </c>
      <c r="B1618" s="12" t="s">
        <v>69</v>
      </c>
      <c r="C1618" s="12" t="str">
        <f t="shared" si="1"/>
        <v>2013Dec</v>
      </c>
      <c r="D1618" s="12">
        <v>93.0</v>
      </c>
      <c r="E1618" s="12" t="s">
        <v>143</v>
      </c>
      <c r="F1618" s="12">
        <v>253264.0</v>
      </c>
      <c r="G1618" s="12">
        <v>264757.0</v>
      </c>
      <c r="H1618" s="12">
        <v>518021.0</v>
      </c>
      <c r="I1618" s="12">
        <v>177357.0</v>
      </c>
    </row>
    <row r="1619" ht="15.75" customHeight="1">
      <c r="A1619" s="12">
        <v>2013.0</v>
      </c>
      <c r="B1619" s="12" t="s">
        <v>69</v>
      </c>
      <c r="C1619" s="12" t="str">
        <f t="shared" si="1"/>
        <v>2013Dec</v>
      </c>
      <c r="D1619" s="12">
        <v>94.0</v>
      </c>
      <c r="E1619" s="12" t="s">
        <v>144</v>
      </c>
      <c r="F1619" s="12">
        <v>335698.0</v>
      </c>
      <c r="G1619" s="12">
        <v>343140.0</v>
      </c>
      <c r="H1619" s="12">
        <v>678838.0</v>
      </c>
      <c r="I1619" s="12">
        <v>171020.0</v>
      </c>
    </row>
    <row r="1620" ht="15.75" customHeight="1">
      <c r="A1620" s="12">
        <v>2013.0</v>
      </c>
      <c r="B1620" s="12" t="s">
        <v>69</v>
      </c>
      <c r="C1620" s="12" t="str">
        <f t="shared" si="1"/>
        <v>2013Dec</v>
      </c>
      <c r="D1620" s="12">
        <v>95.0</v>
      </c>
      <c r="E1620" s="12" t="s">
        <v>145</v>
      </c>
      <c r="F1620" s="12">
        <v>251023.0</v>
      </c>
      <c r="G1620" s="12">
        <v>255115.0</v>
      </c>
      <c r="H1620" s="12">
        <v>506138.0</v>
      </c>
      <c r="I1620" s="12">
        <v>148696.0</v>
      </c>
    </row>
    <row r="1621" ht="15.75" customHeight="1">
      <c r="A1621" s="12">
        <v>2013.0</v>
      </c>
      <c r="B1621" s="12" t="s">
        <v>69</v>
      </c>
      <c r="C1621" s="12" t="str">
        <f t="shared" si="1"/>
        <v>2013Dec</v>
      </c>
      <c r="D1621" s="12">
        <v>96.0</v>
      </c>
      <c r="E1621" s="12" t="s">
        <v>146</v>
      </c>
      <c r="F1621" s="12">
        <v>379462.0</v>
      </c>
      <c r="G1621" s="12">
        <v>386683.0</v>
      </c>
      <c r="H1621" s="12">
        <v>766145.0</v>
      </c>
      <c r="I1621" s="12">
        <v>192577.0</v>
      </c>
    </row>
    <row r="1622" ht="15.75" customHeight="1">
      <c r="A1622" s="12">
        <v>2014.0</v>
      </c>
      <c r="B1622" s="12" t="s">
        <v>69</v>
      </c>
      <c r="C1622" s="12" t="str">
        <f t="shared" si="1"/>
        <v>2014Dec</v>
      </c>
      <c r="D1622" s="12">
        <v>0.0</v>
      </c>
      <c r="E1622" s="12" t="s">
        <v>70</v>
      </c>
      <c r="F1622" s="12">
        <v>3.1999008E7</v>
      </c>
      <c r="G1622" s="12">
        <v>3.3125708E7</v>
      </c>
      <c r="H1622" s="12">
        <v>6.5124716E7</v>
      </c>
      <c r="I1622" s="12">
        <v>2.4091404E7</v>
      </c>
    </row>
    <row r="1623" ht="15.75" customHeight="1">
      <c r="A1623" s="12">
        <v>2014.0</v>
      </c>
      <c r="B1623" s="12" t="s">
        <v>69</v>
      </c>
      <c r="C1623" s="12" t="str">
        <f t="shared" si="1"/>
        <v>2014Dec</v>
      </c>
      <c r="D1623" s="12">
        <v>10.0</v>
      </c>
      <c r="E1623" s="12" t="s">
        <v>71</v>
      </c>
      <c r="F1623" s="12">
        <v>2695519.0</v>
      </c>
      <c r="G1623" s="12">
        <v>2996765.0</v>
      </c>
      <c r="H1623" s="12">
        <v>5692284.0</v>
      </c>
      <c r="I1623" s="12">
        <v>2672423.0</v>
      </c>
    </row>
    <row r="1624" ht="15.75" customHeight="1">
      <c r="A1624" s="12">
        <v>2014.0</v>
      </c>
      <c r="B1624" s="12" t="s">
        <v>69</v>
      </c>
      <c r="C1624" s="12" t="str">
        <f t="shared" si="1"/>
        <v>2014Dec</v>
      </c>
      <c r="D1624" s="12">
        <v>11.0</v>
      </c>
      <c r="E1624" s="12" t="s">
        <v>72</v>
      </c>
      <c r="F1624" s="12">
        <v>605702.0</v>
      </c>
      <c r="G1624" s="12">
        <v>655828.0</v>
      </c>
      <c r="H1624" s="12">
        <v>1261530.0</v>
      </c>
      <c r="I1624" s="12">
        <v>594157.0</v>
      </c>
    </row>
    <row r="1625" ht="15.75" customHeight="1">
      <c r="A1625" s="12">
        <v>2014.0</v>
      </c>
      <c r="B1625" s="12" t="s">
        <v>69</v>
      </c>
      <c r="C1625" s="12" t="str">
        <f t="shared" si="1"/>
        <v>2014Dec</v>
      </c>
      <c r="D1625" s="12">
        <v>12.0</v>
      </c>
      <c r="E1625" s="12" t="s">
        <v>73</v>
      </c>
      <c r="F1625" s="12">
        <v>549941.0</v>
      </c>
      <c r="G1625" s="12">
        <v>623929.0</v>
      </c>
      <c r="H1625" s="12">
        <v>1173870.0</v>
      </c>
      <c r="I1625" s="12">
        <v>601636.0</v>
      </c>
    </row>
    <row r="1626" ht="15.75" customHeight="1">
      <c r="A1626" s="12">
        <v>2014.0</v>
      </c>
      <c r="B1626" s="12" t="s">
        <v>69</v>
      </c>
      <c r="C1626" s="12" t="str">
        <f t="shared" si="1"/>
        <v>2014Dec</v>
      </c>
      <c r="D1626" s="12">
        <v>13.0</v>
      </c>
      <c r="E1626" s="12" t="s">
        <v>74</v>
      </c>
      <c r="F1626" s="12">
        <v>510261.0</v>
      </c>
      <c r="G1626" s="12">
        <v>563797.0</v>
      </c>
      <c r="H1626" s="12">
        <v>1074058.0</v>
      </c>
      <c r="I1626" s="12">
        <v>521360.0</v>
      </c>
    </row>
    <row r="1627" ht="15.75" customHeight="1">
      <c r="A1627" s="12">
        <v>2014.0</v>
      </c>
      <c r="B1627" s="12" t="s">
        <v>69</v>
      </c>
      <c r="C1627" s="12" t="str">
        <f t="shared" si="1"/>
        <v>2014Dec</v>
      </c>
      <c r="D1627" s="12">
        <v>14.0</v>
      </c>
      <c r="E1627" s="12" t="s">
        <v>75</v>
      </c>
      <c r="F1627" s="12">
        <v>387533.0</v>
      </c>
      <c r="G1627" s="12">
        <v>416066.0</v>
      </c>
      <c r="H1627" s="12">
        <v>803599.0</v>
      </c>
      <c r="I1627" s="12">
        <v>298727.0</v>
      </c>
    </row>
    <row r="1628" ht="15.75" customHeight="1">
      <c r="A1628" s="12">
        <v>2014.0</v>
      </c>
      <c r="B1628" s="12" t="s">
        <v>69</v>
      </c>
      <c r="C1628" s="12" t="str">
        <f t="shared" si="1"/>
        <v>2014Dec</v>
      </c>
      <c r="D1628" s="12">
        <v>15.0</v>
      </c>
      <c r="E1628" s="12" t="s">
        <v>76</v>
      </c>
      <c r="F1628" s="12">
        <v>136202.0</v>
      </c>
      <c r="G1628" s="12">
        <v>147366.0</v>
      </c>
      <c r="H1628" s="12">
        <v>283568.0</v>
      </c>
      <c r="I1628" s="12">
        <v>93823.0</v>
      </c>
    </row>
    <row r="1629" ht="15.75" customHeight="1">
      <c r="A1629" s="12">
        <v>2014.0</v>
      </c>
      <c r="B1629" s="12" t="s">
        <v>69</v>
      </c>
      <c r="C1629" s="12" t="str">
        <f t="shared" si="1"/>
        <v>2014Dec</v>
      </c>
      <c r="D1629" s="12">
        <v>16.0</v>
      </c>
      <c r="E1629" s="12" t="s">
        <v>77</v>
      </c>
      <c r="F1629" s="12">
        <v>380540.0</v>
      </c>
      <c r="G1629" s="12">
        <v>377866.0</v>
      </c>
      <c r="H1629" s="12">
        <v>758406.0</v>
      </c>
      <c r="I1629" s="12">
        <v>277071.0</v>
      </c>
    </row>
    <row r="1630" ht="15.75" customHeight="1">
      <c r="A1630" s="12">
        <v>2014.0</v>
      </c>
      <c r="B1630" s="12" t="s">
        <v>69</v>
      </c>
      <c r="C1630" s="12" t="str">
        <f t="shared" si="1"/>
        <v>2014Dec</v>
      </c>
      <c r="D1630" s="12">
        <v>17.0</v>
      </c>
      <c r="E1630" s="12" t="s">
        <v>78</v>
      </c>
      <c r="F1630" s="12">
        <v>101181.0</v>
      </c>
      <c r="G1630" s="12">
        <v>110977.0</v>
      </c>
      <c r="H1630" s="12">
        <v>212158.0</v>
      </c>
      <c r="I1630" s="12">
        <v>73718.0</v>
      </c>
    </row>
    <row r="1631" ht="15.75" customHeight="1">
      <c r="A1631" s="12">
        <v>2014.0</v>
      </c>
      <c r="B1631" s="12" t="s">
        <v>69</v>
      </c>
      <c r="C1631" s="12" t="str">
        <f t="shared" si="1"/>
        <v>2014Dec</v>
      </c>
      <c r="D1631" s="12">
        <v>18.0</v>
      </c>
      <c r="E1631" s="12" t="s">
        <v>79</v>
      </c>
      <c r="F1631" s="12">
        <v>160303.0</v>
      </c>
      <c r="G1631" s="12">
        <v>171980.0</v>
      </c>
      <c r="H1631" s="12">
        <v>332283.0</v>
      </c>
      <c r="I1631" s="12">
        <v>118401.0</v>
      </c>
    </row>
    <row r="1632" ht="15.75" customHeight="1">
      <c r="A1632" s="12">
        <v>2014.0</v>
      </c>
      <c r="B1632" s="12" t="s">
        <v>69</v>
      </c>
      <c r="C1632" s="12" t="str">
        <f t="shared" si="1"/>
        <v>2014Dec</v>
      </c>
      <c r="D1632" s="12">
        <v>19.0</v>
      </c>
      <c r="E1632" s="12" t="s">
        <v>80</v>
      </c>
      <c r="F1632" s="12">
        <v>313285.0</v>
      </c>
      <c r="G1632" s="12">
        <v>320175.0</v>
      </c>
      <c r="H1632" s="12">
        <v>633460.0</v>
      </c>
      <c r="I1632" s="12">
        <v>248935.0</v>
      </c>
    </row>
    <row r="1633" ht="15.75" customHeight="1">
      <c r="A1633" s="12">
        <v>2014.0</v>
      </c>
      <c r="B1633" s="12" t="s">
        <v>69</v>
      </c>
      <c r="C1633" s="12" t="str">
        <f t="shared" si="1"/>
        <v>2014Dec</v>
      </c>
      <c r="D1633" s="12">
        <v>20.0</v>
      </c>
      <c r="E1633" s="12" t="s">
        <v>81</v>
      </c>
      <c r="F1633" s="12">
        <v>696038.0</v>
      </c>
      <c r="G1633" s="12">
        <v>725387.0</v>
      </c>
      <c r="H1633" s="12">
        <v>1421425.0</v>
      </c>
      <c r="I1633" s="12">
        <v>855710.0</v>
      </c>
    </row>
    <row r="1634" ht="15.75" customHeight="1">
      <c r="A1634" s="12">
        <v>2014.0</v>
      </c>
      <c r="B1634" s="12" t="s">
        <v>69</v>
      </c>
      <c r="C1634" s="12" t="str">
        <f t="shared" si="1"/>
        <v>2014Dec</v>
      </c>
      <c r="D1634" s="12">
        <v>21.0</v>
      </c>
      <c r="E1634" s="12" t="s">
        <v>82</v>
      </c>
      <c r="F1634" s="12">
        <v>332253.0</v>
      </c>
      <c r="G1634" s="12">
        <v>342140.0</v>
      </c>
      <c r="H1634" s="12">
        <v>674393.0</v>
      </c>
      <c r="I1634" s="12">
        <v>402911.0</v>
      </c>
    </row>
    <row r="1635" ht="15.75" customHeight="1">
      <c r="A1635" s="12">
        <v>2014.0</v>
      </c>
      <c r="B1635" s="12" t="s">
        <v>69</v>
      </c>
      <c r="C1635" s="12" t="str">
        <f t="shared" si="1"/>
        <v>2014Dec</v>
      </c>
      <c r="D1635" s="12">
        <v>22.0</v>
      </c>
      <c r="E1635" s="12" t="s">
        <v>83</v>
      </c>
      <c r="F1635" s="12">
        <v>259041.0</v>
      </c>
      <c r="G1635" s="12">
        <v>268309.0</v>
      </c>
      <c r="H1635" s="12">
        <v>527350.0</v>
      </c>
      <c r="I1635" s="12">
        <v>217945.0</v>
      </c>
    </row>
    <row r="1636" ht="15.75" customHeight="1">
      <c r="A1636" s="12">
        <v>2014.0</v>
      </c>
      <c r="B1636" s="12" t="s">
        <v>69</v>
      </c>
      <c r="C1636" s="12" t="str">
        <f t="shared" si="1"/>
        <v>2014Dec</v>
      </c>
      <c r="D1636" s="12">
        <v>23.0</v>
      </c>
      <c r="E1636" s="12" t="s">
        <v>84</v>
      </c>
      <c r="F1636" s="12">
        <v>112057.0</v>
      </c>
      <c r="G1636" s="12">
        <v>112673.0</v>
      </c>
      <c r="H1636" s="12">
        <v>224730.0</v>
      </c>
      <c r="I1636" s="12">
        <v>99254.0</v>
      </c>
    </row>
    <row r="1637" ht="15.75" customHeight="1">
      <c r="A1637" s="12">
        <v>2014.0</v>
      </c>
      <c r="B1637" s="12" t="s">
        <v>69</v>
      </c>
      <c r="C1637" s="12" t="str">
        <f t="shared" si="1"/>
        <v>2014Dec</v>
      </c>
      <c r="D1637" s="12">
        <v>24.0</v>
      </c>
      <c r="E1637" s="12" t="s">
        <v>85</v>
      </c>
      <c r="F1637" s="12">
        <v>340964.0</v>
      </c>
      <c r="G1637" s="12">
        <v>354514.0</v>
      </c>
      <c r="H1637" s="12">
        <v>695478.0</v>
      </c>
      <c r="I1637" s="12">
        <v>265232.0</v>
      </c>
    </row>
    <row r="1638" ht="15.75" customHeight="1">
      <c r="A1638" s="12">
        <v>2014.0</v>
      </c>
      <c r="B1638" s="12" t="s">
        <v>69</v>
      </c>
      <c r="C1638" s="12" t="str">
        <f t="shared" si="1"/>
        <v>2014Dec</v>
      </c>
      <c r="D1638" s="12">
        <v>25.0</v>
      </c>
      <c r="E1638" s="12" t="s">
        <v>86</v>
      </c>
      <c r="F1638" s="12">
        <v>237345.0</v>
      </c>
      <c r="G1638" s="12">
        <v>241969.0</v>
      </c>
      <c r="H1638" s="12">
        <v>479314.0</v>
      </c>
      <c r="I1638" s="12">
        <v>187728.0</v>
      </c>
    </row>
    <row r="1639" ht="15.75" customHeight="1">
      <c r="A1639" s="12">
        <v>2014.0</v>
      </c>
      <c r="B1639" s="12" t="s">
        <v>69</v>
      </c>
      <c r="C1639" s="12" t="str">
        <f t="shared" si="1"/>
        <v>2014Dec</v>
      </c>
      <c r="D1639" s="12">
        <v>26.0</v>
      </c>
      <c r="E1639" s="12" t="s">
        <v>87</v>
      </c>
      <c r="F1639" s="12">
        <v>127503.0</v>
      </c>
      <c r="G1639" s="12">
        <v>129797.0</v>
      </c>
      <c r="H1639" s="12">
        <v>257300.0</v>
      </c>
      <c r="I1639" s="12">
        <v>90756.0</v>
      </c>
    </row>
    <row r="1640" ht="15.75" customHeight="1">
      <c r="A1640" s="12">
        <v>2014.0</v>
      </c>
      <c r="B1640" s="12" t="s">
        <v>69</v>
      </c>
      <c r="C1640" s="12" t="str">
        <f t="shared" si="1"/>
        <v>2014Dec</v>
      </c>
      <c r="D1640" s="12">
        <v>27.0</v>
      </c>
      <c r="E1640" s="12" t="s">
        <v>88</v>
      </c>
      <c r="F1640" s="12">
        <v>277432.0</v>
      </c>
      <c r="G1640" s="12">
        <v>274755.0</v>
      </c>
      <c r="H1640" s="12">
        <v>552187.0</v>
      </c>
      <c r="I1640" s="12">
        <v>192967.0</v>
      </c>
    </row>
    <row r="1641" ht="15.75" customHeight="1">
      <c r="A1641" s="12">
        <v>2014.0</v>
      </c>
      <c r="B1641" s="12" t="s">
        <v>69</v>
      </c>
      <c r="C1641" s="12" t="str">
        <f t="shared" si="1"/>
        <v>2014Dec</v>
      </c>
      <c r="D1641" s="12">
        <v>30.0</v>
      </c>
      <c r="E1641" s="12" t="s">
        <v>89</v>
      </c>
      <c r="F1641" s="12">
        <v>1294987.0</v>
      </c>
      <c r="G1641" s="12">
        <v>1325530.0</v>
      </c>
      <c r="H1641" s="12">
        <v>2620517.0</v>
      </c>
      <c r="I1641" s="12">
        <v>892415.0</v>
      </c>
    </row>
    <row r="1642" ht="15.75" customHeight="1">
      <c r="A1642" s="12">
        <v>2014.0</v>
      </c>
      <c r="B1642" s="12" t="s">
        <v>69</v>
      </c>
      <c r="C1642" s="12" t="str">
        <f t="shared" si="1"/>
        <v>2014Dec</v>
      </c>
      <c r="D1642" s="12">
        <v>31.0</v>
      </c>
      <c r="E1642" s="12" t="s">
        <v>90</v>
      </c>
      <c r="F1642" s="12">
        <v>787851.0</v>
      </c>
      <c r="G1642" s="12">
        <v>791397.0</v>
      </c>
      <c r="H1642" s="12">
        <v>1579248.0</v>
      </c>
      <c r="I1642" s="12">
        <v>431959.0</v>
      </c>
    </row>
    <row r="1643" ht="15.75" customHeight="1">
      <c r="A1643" s="12">
        <v>2014.0</v>
      </c>
      <c r="B1643" s="12" t="s">
        <v>69</v>
      </c>
      <c r="C1643" s="12" t="str">
        <f t="shared" si="1"/>
        <v>2014Dec</v>
      </c>
      <c r="D1643" s="12">
        <v>32.0</v>
      </c>
      <c r="E1643" s="12" t="s">
        <v>91</v>
      </c>
      <c r="F1643" s="12">
        <v>695694.0</v>
      </c>
      <c r="G1643" s="12">
        <v>695942.0</v>
      </c>
      <c r="H1643" s="12">
        <v>1391636.0</v>
      </c>
      <c r="I1643" s="12">
        <v>370706.0</v>
      </c>
    </row>
    <row r="1644" ht="15.75" customHeight="1">
      <c r="A1644" s="12">
        <v>2014.0</v>
      </c>
      <c r="B1644" s="12" t="s">
        <v>69</v>
      </c>
      <c r="C1644" s="12" t="str">
        <f t="shared" si="1"/>
        <v>2014Dec</v>
      </c>
      <c r="D1644" s="12">
        <v>33.0</v>
      </c>
      <c r="E1644" s="12" t="s">
        <v>92</v>
      </c>
      <c r="F1644" s="12">
        <v>732288.0</v>
      </c>
      <c r="G1644" s="12">
        <v>732925.0</v>
      </c>
      <c r="H1644" s="12">
        <v>1465213.0</v>
      </c>
      <c r="I1644" s="12">
        <v>367441.0</v>
      </c>
    </row>
    <row r="1645" ht="15.75" customHeight="1">
      <c r="A1645" s="12">
        <v>2014.0</v>
      </c>
      <c r="B1645" s="12" t="s">
        <v>69</v>
      </c>
      <c r="C1645" s="12" t="str">
        <f t="shared" si="1"/>
        <v>2014Dec</v>
      </c>
      <c r="D1645" s="12">
        <v>34.0</v>
      </c>
      <c r="E1645" s="12" t="s">
        <v>93</v>
      </c>
      <c r="F1645" s="12">
        <v>925427.0</v>
      </c>
      <c r="G1645" s="12">
        <v>919242.0</v>
      </c>
      <c r="H1645" s="12">
        <v>1844669.0</v>
      </c>
      <c r="I1645" s="12">
        <v>549758.0</v>
      </c>
    </row>
    <row r="1646" ht="15.75" customHeight="1">
      <c r="A1646" s="12">
        <v>2014.0</v>
      </c>
      <c r="B1646" s="12" t="s">
        <v>69</v>
      </c>
      <c r="C1646" s="12" t="str">
        <f t="shared" si="1"/>
        <v>2014Dec</v>
      </c>
      <c r="D1646" s="12">
        <v>35.0</v>
      </c>
      <c r="E1646" s="12" t="s">
        <v>94</v>
      </c>
      <c r="F1646" s="12">
        <v>271163.0</v>
      </c>
      <c r="G1646" s="12">
        <v>269048.0</v>
      </c>
      <c r="H1646" s="12">
        <v>540211.0</v>
      </c>
      <c r="I1646" s="12">
        <v>159693.0</v>
      </c>
    </row>
    <row r="1647" ht="15.75" customHeight="1">
      <c r="A1647" s="12">
        <v>2014.0</v>
      </c>
      <c r="B1647" s="12" t="s">
        <v>69</v>
      </c>
      <c r="C1647" s="12" t="str">
        <f t="shared" si="1"/>
        <v>2014Dec</v>
      </c>
      <c r="D1647" s="12">
        <v>36.0</v>
      </c>
      <c r="E1647" s="12" t="s">
        <v>95</v>
      </c>
      <c r="F1647" s="12">
        <v>565212.0</v>
      </c>
      <c r="G1647" s="12">
        <v>571837.0</v>
      </c>
      <c r="H1647" s="12">
        <v>1137049.0</v>
      </c>
      <c r="I1647" s="12">
        <v>368618.0</v>
      </c>
    </row>
    <row r="1648" ht="15.75" customHeight="1">
      <c r="A1648" s="12">
        <v>2014.0</v>
      </c>
      <c r="B1648" s="12" t="s">
        <v>69</v>
      </c>
      <c r="C1648" s="12" t="str">
        <f t="shared" si="1"/>
        <v>2014Dec</v>
      </c>
      <c r="D1648" s="12">
        <v>37.0</v>
      </c>
      <c r="E1648" s="12" t="s">
        <v>96</v>
      </c>
      <c r="F1648" s="12">
        <v>187742.0</v>
      </c>
      <c r="G1648" s="12">
        <v>187638.0</v>
      </c>
      <c r="H1648" s="12">
        <v>375380.0</v>
      </c>
      <c r="I1648" s="12">
        <v>106880.0</v>
      </c>
    </row>
    <row r="1649" ht="15.75" customHeight="1">
      <c r="A1649" s="12">
        <v>2014.0</v>
      </c>
      <c r="B1649" s="12" t="s">
        <v>69</v>
      </c>
      <c r="C1649" s="12" t="str">
        <f t="shared" si="1"/>
        <v>2014Dec</v>
      </c>
      <c r="D1649" s="12">
        <v>38.0</v>
      </c>
      <c r="E1649" s="12" t="s">
        <v>147</v>
      </c>
      <c r="F1649" s="12">
        <v>211021.0</v>
      </c>
      <c r="G1649" s="12">
        <v>207545.0</v>
      </c>
      <c r="H1649" s="12">
        <v>418566.0</v>
      </c>
      <c r="I1649" s="12">
        <v>122918.0</v>
      </c>
    </row>
    <row r="1650" ht="15.75" customHeight="1">
      <c r="A1650" s="12">
        <v>2014.0</v>
      </c>
      <c r="B1650" s="12" t="s">
        <v>69</v>
      </c>
      <c r="C1650" s="12" t="str">
        <f t="shared" si="1"/>
        <v>2014Dec</v>
      </c>
      <c r="D1650" s="12">
        <v>39.0</v>
      </c>
      <c r="E1650" s="12" t="s">
        <v>97</v>
      </c>
      <c r="F1650" s="12">
        <v>255508.0</v>
      </c>
      <c r="G1650" s="12">
        <v>253356.0</v>
      </c>
      <c r="H1650" s="12">
        <v>508864.0</v>
      </c>
      <c r="I1650" s="12">
        <v>139187.0</v>
      </c>
    </row>
    <row r="1651" ht="15.75" customHeight="1">
      <c r="A1651" s="12">
        <v>2014.0</v>
      </c>
      <c r="B1651" s="12" t="s">
        <v>69</v>
      </c>
      <c r="C1651" s="12" t="str">
        <f t="shared" si="1"/>
        <v>2014Dec</v>
      </c>
      <c r="D1651" s="12">
        <v>40.0</v>
      </c>
      <c r="E1651" s="12" t="s">
        <v>98</v>
      </c>
      <c r="F1651" s="12">
        <v>884822.0</v>
      </c>
      <c r="G1651" s="12">
        <v>905227.0</v>
      </c>
      <c r="H1651" s="12">
        <v>1790049.0</v>
      </c>
      <c r="I1651" s="12">
        <v>576964.0</v>
      </c>
    </row>
    <row r="1652" ht="15.75" customHeight="1">
      <c r="A1652" s="12">
        <v>2014.0</v>
      </c>
      <c r="B1652" s="12" t="s">
        <v>69</v>
      </c>
      <c r="C1652" s="12" t="str">
        <f t="shared" si="1"/>
        <v>2014Dec</v>
      </c>
      <c r="D1652" s="12">
        <v>41.0</v>
      </c>
      <c r="E1652" s="12" t="s">
        <v>99</v>
      </c>
      <c r="F1652" s="12">
        <v>783033.0</v>
      </c>
      <c r="G1652" s="12">
        <v>787267.0</v>
      </c>
      <c r="H1652" s="12">
        <v>1570300.0</v>
      </c>
      <c r="I1652" s="12">
        <v>474231.0</v>
      </c>
    </row>
    <row r="1653" ht="15.75" customHeight="1">
      <c r="A1653" s="12">
        <v>2014.0</v>
      </c>
      <c r="B1653" s="12" t="s">
        <v>69</v>
      </c>
      <c r="C1653" s="12" t="str">
        <f t="shared" si="1"/>
        <v>2014Dec</v>
      </c>
      <c r="D1653" s="12">
        <v>42.0</v>
      </c>
      <c r="E1653" s="12" t="s">
        <v>100</v>
      </c>
      <c r="F1653" s="12">
        <v>319966.0</v>
      </c>
      <c r="G1653" s="12">
        <v>314547.0</v>
      </c>
      <c r="H1653" s="12">
        <v>634513.0</v>
      </c>
      <c r="I1653" s="12">
        <v>205970.0</v>
      </c>
    </row>
    <row r="1654" ht="15.75" customHeight="1">
      <c r="A1654" s="12">
        <v>2014.0</v>
      </c>
      <c r="B1654" s="12" t="s">
        <v>69</v>
      </c>
      <c r="C1654" s="12" t="str">
        <f t="shared" si="1"/>
        <v>2014Dec</v>
      </c>
      <c r="D1654" s="12">
        <v>43.0</v>
      </c>
      <c r="E1654" s="12" t="s">
        <v>101</v>
      </c>
      <c r="F1654" s="12">
        <v>258638.0</v>
      </c>
      <c r="G1654" s="12">
        <v>258622.0</v>
      </c>
      <c r="H1654" s="12">
        <v>517260.0</v>
      </c>
      <c r="I1654" s="12">
        <v>162073.0</v>
      </c>
    </row>
    <row r="1655" ht="15.75" customHeight="1">
      <c r="A1655" s="12">
        <v>2014.0</v>
      </c>
      <c r="B1655" s="12" t="s">
        <v>69</v>
      </c>
      <c r="C1655" s="12" t="str">
        <f t="shared" si="1"/>
        <v>2014Dec</v>
      </c>
      <c r="D1655" s="12">
        <v>44.0</v>
      </c>
      <c r="E1655" s="12" t="s">
        <v>102</v>
      </c>
      <c r="F1655" s="12">
        <v>472517.0</v>
      </c>
      <c r="G1655" s="12">
        <v>488071.0</v>
      </c>
      <c r="H1655" s="12">
        <v>960588.0</v>
      </c>
      <c r="I1655" s="12">
        <v>276824.0</v>
      </c>
    </row>
    <row r="1656" ht="15.75" customHeight="1">
      <c r="A1656" s="12">
        <v>2014.0</v>
      </c>
      <c r="B1656" s="12" t="s">
        <v>69</v>
      </c>
      <c r="C1656" s="12" t="str">
        <f t="shared" si="1"/>
        <v>2014Dec</v>
      </c>
      <c r="D1656" s="12">
        <v>45.0</v>
      </c>
      <c r="E1656" s="12" t="s">
        <v>103</v>
      </c>
      <c r="F1656" s="12">
        <v>652615.0</v>
      </c>
      <c r="G1656" s="12">
        <v>655703.0</v>
      </c>
      <c r="H1656" s="12">
        <v>1308318.0</v>
      </c>
      <c r="I1656" s="12">
        <v>361435.0</v>
      </c>
    </row>
    <row r="1657" ht="15.75" customHeight="1">
      <c r="A1657" s="12">
        <v>2014.0</v>
      </c>
      <c r="B1657" s="12" t="s">
        <v>69</v>
      </c>
      <c r="C1657" s="12" t="str">
        <f t="shared" si="1"/>
        <v>2014Dec</v>
      </c>
      <c r="D1657" s="12">
        <v>46.0</v>
      </c>
      <c r="E1657" s="12" t="s">
        <v>104</v>
      </c>
      <c r="F1657" s="12">
        <v>490584.0</v>
      </c>
      <c r="G1657" s="12">
        <v>494323.0</v>
      </c>
      <c r="H1657" s="12">
        <v>984907.0</v>
      </c>
      <c r="I1657" s="12">
        <v>281393.0</v>
      </c>
    </row>
    <row r="1658" ht="15.75" customHeight="1">
      <c r="A1658" s="12">
        <v>2014.0</v>
      </c>
      <c r="B1658" s="12" t="s">
        <v>69</v>
      </c>
      <c r="C1658" s="12" t="str">
        <f t="shared" si="1"/>
        <v>2014Dec</v>
      </c>
      <c r="D1658" s="12">
        <v>47.0</v>
      </c>
      <c r="E1658" s="12" t="s">
        <v>105</v>
      </c>
      <c r="F1658" s="12">
        <v>568953.0</v>
      </c>
      <c r="G1658" s="12">
        <v>569656.0</v>
      </c>
      <c r="H1658" s="12">
        <v>1138609.0</v>
      </c>
      <c r="I1658" s="12">
        <v>344901.0</v>
      </c>
    </row>
    <row r="1659" ht="15.75" customHeight="1">
      <c r="A1659" s="12">
        <v>2014.0</v>
      </c>
      <c r="B1659" s="12" t="s">
        <v>69</v>
      </c>
      <c r="C1659" s="12" t="str">
        <f t="shared" si="1"/>
        <v>2014Dec</v>
      </c>
      <c r="D1659" s="12">
        <v>48.0</v>
      </c>
      <c r="E1659" s="12" t="s">
        <v>106</v>
      </c>
      <c r="F1659" s="12">
        <v>356106.0</v>
      </c>
      <c r="G1659" s="12">
        <v>357235.0</v>
      </c>
      <c r="H1659" s="12">
        <v>713341.0</v>
      </c>
      <c r="I1659" s="12">
        <v>207331.0</v>
      </c>
    </row>
    <row r="1660" ht="15.75" customHeight="1">
      <c r="A1660" s="12">
        <v>2014.0</v>
      </c>
      <c r="B1660" s="12" t="s">
        <v>69</v>
      </c>
      <c r="C1660" s="12" t="str">
        <f t="shared" si="1"/>
        <v>2014Dec</v>
      </c>
      <c r="D1660" s="12">
        <v>49.0</v>
      </c>
      <c r="E1660" s="12" t="s">
        <v>107</v>
      </c>
      <c r="F1660" s="12">
        <v>173449.0</v>
      </c>
      <c r="G1660" s="12">
        <v>172567.0</v>
      </c>
      <c r="H1660" s="12">
        <v>346016.0</v>
      </c>
      <c r="I1660" s="12">
        <v>104721.0</v>
      </c>
    </row>
    <row r="1661" ht="15.75" customHeight="1">
      <c r="A1661" s="12">
        <v>2014.0</v>
      </c>
      <c r="B1661" s="12" t="s">
        <v>69</v>
      </c>
      <c r="C1661" s="12" t="str">
        <f t="shared" si="1"/>
        <v>2014Dec</v>
      </c>
      <c r="D1661" s="12">
        <v>50.0</v>
      </c>
      <c r="E1661" s="12" t="s">
        <v>108</v>
      </c>
      <c r="F1661" s="12">
        <v>816620.0</v>
      </c>
      <c r="G1661" s="12">
        <v>861664.0</v>
      </c>
      <c r="H1661" s="12">
        <v>1678284.0</v>
      </c>
      <c r="I1661" s="12">
        <v>732313.0</v>
      </c>
    </row>
    <row r="1662" ht="15.75" customHeight="1">
      <c r="A1662" s="12">
        <v>2014.0</v>
      </c>
      <c r="B1662" s="12" t="s">
        <v>69</v>
      </c>
      <c r="C1662" s="12" t="str">
        <f t="shared" si="1"/>
        <v>2014Dec</v>
      </c>
      <c r="D1662" s="12">
        <v>51.0</v>
      </c>
      <c r="E1662" s="12" t="s">
        <v>109</v>
      </c>
      <c r="F1662" s="12">
        <v>196755.0</v>
      </c>
      <c r="G1662" s="12">
        <v>208713.0</v>
      </c>
      <c r="H1662" s="12">
        <v>405468.0</v>
      </c>
      <c r="I1662" s="12">
        <v>169101.0</v>
      </c>
    </row>
    <row r="1663" ht="15.75" customHeight="1">
      <c r="A1663" s="12">
        <v>2014.0</v>
      </c>
      <c r="B1663" s="12" t="s">
        <v>69</v>
      </c>
      <c r="C1663" s="12" t="str">
        <f t="shared" si="1"/>
        <v>2014Dec</v>
      </c>
      <c r="D1663" s="12">
        <v>52.0</v>
      </c>
      <c r="E1663" s="12" t="s">
        <v>110</v>
      </c>
      <c r="F1663" s="12">
        <v>369819.0</v>
      </c>
      <c r="G1663" s="12">
        <v>383194.0</v>
      </c>
      <c r="H1663" s="12">
        <v>753013.0</v>
      </c>
      <c r="I1663" s="12">
        <v>279421.0</v>
      </c>
    </row>
    <row r="1664" ht="15.75" customHeight="1">
      <c r="A1664" s="12">
        <v>2014.0</v>
      </c>
      <c r="B1664" s="12" t="s">
        <v>69</v>
      </c>
      <c r="C1664" s="12" t="str">
        <f t="shared" si="1"/>
        <v>2014Dec</v>
      </c>
      <c r="D1664" s="12">
        <v>53.0</v>
      </c>
      <c r="E1664" s="12" t="s">
        <v>111</v>
      </c>
      <c r="F1664" s="12">
        <v>226251.0</v>
      </c>
      <c r="G1664" s="12">
        <v>234149.0</v>
      </c>
      <c r="H1664" s="12">
        <v>460400.0</v>
      </c>
      <c r="I1664" s="12">
        <v>162042.0</v>
      </c>
    </row>
    <row r="1665" ht="15.75" customHeight="1">
      <c r="A1665" s="12">
        <v>2014.0</v>
      </c>
      <c r="B1665" s="12" t="s">
        <v>69</v>
      </c>
      <c r="C1665" s="12" t="str">
        <f t="shared" si="1"/>
        <v>2014Dec</v>
      </c>
      <c r="D1665" s="12">
        <v>54.0</v>
      </c>
      <c r="E1665" s="12" t="s">
        <v>112</v>
      </c>
      <c r="F1665" s="12">
        <v>220434.0</v>
      </c>
      <c r="G1665" s="12">
        <v>233649.0</v>
      </c>
      <c r="H1665" s="12">
        <v>454083.0</v>
      </c>
      <c r="I1665" s="12">
        <v>169402.0</v>
      </c>
    </row>
    <row r="1666" ht="15.75" customHeight="1">
      <c r="A1666" s="12">
        <v>2014.0</v>
      </c>
      <c r="B1666" s="12" t="s">
        <v>69</v>
      </c>
      <c r="C1666" s="12" t="str">
        <f t="shared" si="1"/>
        <v>2014Dec</v>
      </c>
      <c r="D1666" s="12">
        <v>55.0</v>
      </c>
      <c r="E1666" s="12" t="s">
        <v>113</v>
      </c>
      <c r="F1666" s="12">
        <v>240785.0</v>
      </c>
      <c r="G1666" s="12">
        <v>237479.0</v>
      </c>
      <c r="H1666" s="12">
        <v>478264.0</v>
      </c>
      <c r="I1666" s="12">
        <v>157881.0</v>
      </c>
    </row>
    <row r="1667" ht="15.75" customHeight="1">
      <c r="A1667" s="12">
        <v>2014.0</v>
      </c>
      <c r="B1667" s="12" t="s">
        <v>69</v>
      </c>
      <c r="C1667" s="12" t="str">
        <f t="shared" si="1"/>
        <v>2014Dec</v>
      </c>
      <c r="D1667" s="12">
        <v>56.0</v>
      </c>
      <c r="E1667" s="12" t="s">
        <v>114</v>
      </c>
      <c r="F1667" s="12">
        <v>236671.0</v>
      </c>
      <c r="G1667" s="12">
        <v>247783.0</v>
      </c>
      <c r="H1667" s="12">
        <v>484454.0</v>
      </c>
      <c r="I1667" s="12">
        <v>181374.0</v>
      </c>
    </row>
    <row r="1668" ht="15.75" customHeight="1">
      <c r="A1668" s="12">
        <v>2014.0</v>
      </c>
      <c r="B1668" s="12" t="s">
        <v>69</v>
      </c>
      <c r="C1668" s="12" t="str">
        <f t="shared" si="1"/>
        <v>2014Dec</v>
      </c>
      <c r="D1668" s="12">
        <v>57.0</v>
      </c>
      <c r="E1668" s="12" t="s">
        <v>115</v>
      </c>
      <c r="F1668" s="12">
        <v>593393.0</v>
      </c>
      <c r="G1668" s="12">
        <v>614306.0</v>
      </c>
      <c r="H1668" s="12">
        <v>1207699.0</v>
      </c>
      <c r="I1668" s="12">
        <v>504820.0</v>
      </c>
    </row>
    <row r="1669" ht="15.75" customHeight="1">
      <c r="A1669" s="12">
        <v>2014.0</v>
      </c>
      <c r="B1669" s="12" t="s">
        <v>69</v>
      </c>
      <c r="C1669" s="12" t="str">
        <f t="shared" si="1"/>
        <v>2014Dec</v>
      </c>
      <c r="D1669" s="12">
        <v>58.0</v>
      </c>
      <c r="E1669" s="12" t="s">
        <v>116</v>
      </c>
      <c r="F1669" s="12">
        <v>126855.0</v>
      </c>
      <c r="G1669" s="12">
        <v>121323.0</v>
      </c>
      <c r="H1669" s="12">
        <v>248178.0</v>
      </c>
      <c r="I1669" s="12">
        <v>101557.0</v>
      </c>
    </row>
    <row r="1670" ht="15.75" customHeight="1">
      <c r="A1670" s="12">
        <v>2014.0</v>
      </c>
      <c r="B1670" s="12" t="s">
        <v>69</v>
      </c>
      <c r="C1670" s="12" t="str">
        <f t="shared" si="1"/>
        <v>2014Dec</v>
      </c>
      <c r="D1670" s="12">
        <v>60.0</v>
      </c>
      <c r="E1670" s="12" t="s">
        <v>117</v>
      </c>
      <c r="F1670" s="12">
        <v>525146.0</v>
      </c>
      <c r="G1670" s="12">
        <v>547610.0</v>
      </c>
      <c r="H1670" s="12">
        <v>1072756.0</v>
      </c>
      <c r="I1670" s="12">
        <v>390771.0</v>
      </c>
    </row>
    <row r="1671" ht="15.75" customHeight="1">
      <c r="A1671" s="12">
        <v>2014.0</v>
      </c>
      <c r="B1671" s="12" t="s">
        <v>69</v>
      </c>
      <c r="C1671" s="12" t="str">
        <f t="shared" si="1"/>
        <v>2014Dec</v>
      </c>
      <c r="D1671" s="12">
        <v>61.0</v>
      </c>
      <c r="E1671" s="12" t="s">
        <v>118</v>
      </c>
      <c r="F1671" s="12">
        <v>162264.0</v>
      </c>
      <c r="G1671" s="12">
        <v>167915.0</v>
      </c>
      <c r="H1671" s="12">
        <v>330179.0</v>
      </c>
      <c r="I1671" s="12">
        <v>115493.0</v>
      </c>
    </row>
    <row r="1672" ht="15.75" customHeight="1">
      <c r="A1672" s="12">
        <v>2014.0</v>
      </c>
      <c r="B1672" s="12" t="s">
        <v>69</v>
      </c>
      <c r="C1672" s="12" t="str">
        <f t="shared" si="1"/>
        <v>2014Dec</v>
      </c>
      <c r="D1672" s="12">
        <v>62.0</v>
      </c>
      <c r="E1672" s="12" t="s">
        <v>119</v>
      </c>
      <c r="F1672" s="12">
        <v>362217.0</v>
      </c>
      <c r="G1672" s="12">
        <v>367305.0</v>
      </c>
      <c r="H1672" s="12">
        <v>729522.0</v>
      </c>
      <c r="I1672" s="12">
        <v>258024.0</v>
      </c>
    </row>
    <row r="1673" ht="15.75" customHeight="1">
      <c r="A1673" s="12">
        <v>2014.0</v>
      </c>
      <c r="B1673" s="12" t="s">
        <v>69</v>
      </c>
      <c r="C1673" s="12" t="str">
        <f t="shared" si="1"/>
        <v>2014Dec</v>
      </c>
      <c r="D1673" s="12">
        <v>63.0</v>
      </c>
      <c r="E1673" s="12" t="s">
        <v>120</v>
      </c>
      <c r="F1673" s="12">
        <v>272263.0</v>
      </c>
      <c r="G1673" s="12">
        <v>267290.0</v>
      </c>
      <c r="H1673" s="12">
        <v>539553.0</v>
      </c>
      <c r="I1673" s="12">
        <v>199332.0</v>
      </c>
    </row>
    <row r="1674" ht="15.75" customHeight="1">
      <c r="A1674" s="12">
        <v>2014.0</v>
      </c>
      <c r="B1674" s="12" t="s">
        <v>69</v>
      </c>
      <c r="C1674" s="12" t="str">
        <f t="shared" si="1"/>
        <v>2014Dec</v>
      </c>
      <c r="D1674" s="12">
        <v>64.0</v>
      </c>
      <c r="E1674" s="12" t="s">
        <v>121</v>
      </c>
      <c r="F1674" s="12">
        <v>293786.0</v>
      </c>
      <c r="G1674" s="12">
        <v>308674.0</v>
      </c>
      <c r="H1674" s="12">
        <v>602460.0</v>
      </c>
      <c r="I1674" s="12">
        <v>205789.0</v>
      </c>
    </row>
    <row r="1675" ht="15.75" customHeight="1">
      <c r="A1675" s="12">
        <v>2014.0</v>
      </c>
      <c r="B1675" s="12" t="s">
        <v>69</v>
      </c>
      <c r="C1675" s="12" t="str">
        <f t="shared" si="1"/>
        <v>2014Dec</v>
      </c>
      <c r="D1675" s="12">
        <v>65.0</v>
      </c>
      <c r="E1675" s="12" t="s">
        <v>122</v>
      </c>
      <c r="F1675" s="12">
        <v>421572.0</v>
      </c>
      <c r="G1675" s="12">
        <v>437416.0</v>
      </c>
      <c r="H1675" s="12">
        <v>858988.0</v>
      </c>
      <c r="I1675" s="12">
        <v>322221.0</v>
      </c>
    </row>
    <row r="1676" ht="15.75" customHeight="1">
      <c r="A1676" s="12">
        <v>2014.0</v>
      </c>
      <c r="B1676" s="12" t="s">
        <v>69</v>
      </c>
      <c r="C1676" s="12" t="str">
        <f t="shared" si="1"/>
        <v>2014Dec</v>
      </c>
      <c r="D1676" s="12">
        <v>66.0</v>
      </c>
      <c r="E1676" s="12" t="s">
        <v>123</v>
      </c>
      <c r="F1676" s="12">
        <v>268100.0</v>
      </c>
      <c r="G1676" s="12">
        <v>279443.0</v>
      </c>
      <c r="H1676" s="12">
        <v>547543.0</v>
      </c>
      <c r="I1676" s="12">
        <v>184895.0</v>
      </c>
    </row>
    <row r="1677" ht="15.75" customHeight="1">
      <c r="A1677" s="12">
        <v>2014.0</v>
      </c>
      <c r="B1677" s="12" t="s">
        <v>69</v>
      </c>
      <c r="C1677" s="12" t="str">
        <f t="shared" si="1"/>
        <v>2014Dec</v>
      </c>
      <c r="D1677" s="12">
        <v>67.0</v>
      </c>
      <c r="E1677" s="12" t="s">
        <v>124</v>
      </c>
      <c r="F1677" s="12">
        <v>494251.0</v>
      </c>
      <c r="G1677" s="12">
        <v>501556.0</v>
      </c>
      <c r="H1677" s="12">
        <v>995807.0</v>
      </c>
      <c r="I1677" s="12">
        <v>332641.0</v>
      </c>
    </row>
    <row r="1678" ht="15.75" customHeight="1">
      <c r="A1678" s="12">
        <v>2014.0</v>
      </c>
      <c r="B1678" s="12" t="s">
        <v>69</v>
      </c>
      <c r="C1678" s="12" t="str">
        <f t="shared" si="1"/>
        <v>2014Dec</v>
      </c>
      <c r="D1678" s="12">
        <v>70.0</v>
      </c>
      <c r="E1678" s="12" t="s">
        <v>125</v>
      </c>
      <c r="F1678" s="12">
        <v>415725.0</v>
      </c>
      <c r="G1678" s="12">
        <v>437492.0</v>
      </c>
      <c r="H1678" s="12">
        <v>853217.0</v>
      </c>
      <c r="I1678" s="12">
        <v>293877.0</v>
      </c>
    </row>
    <row r="1679" ht="15.75" customHeight="1">
      <c r="A1679" s="12">
        <v>2014.0</v>
      </c>
      <c r="B1679" s="12" t="s">
        <v>69</v>
      </c>
      <c r="C1679" s="12" t="str">
        <f t="shared" si="1"/>
        <v>2014Dec</v>
      </c>
      <c r="D1679" s="12">
        <v>71.0</v>
      </c>
      <c r="E1679" s="12" t="s">
        <v>126</v>
      </c>
      <c r="F1679" s="12">
        <v>425132.0</v>
      </c>
      <c r="G1679" s="12">
        <v>423066.0</v>
      </c>
      <c r="H1679" s="12">
        <v>848198.0</v>
      </c>
      <c r="I1679" s="12">
        <v>316924.0</v>
      </c>
    </row>
    <row r="1680" ht="15.75" customHeight="1">
      <c r="A1680" s="12">
        <v>2014.0</v>
      </c>
      <c r="B1680" s="12" t="s">
        <v>69</v>
      </c>
      <c r="C1680" s="12" t="str">
        <f t="shared" si="1"/>
        <v>2014Dec</v>
      </c>
      <c r="D1680" s="12">
        <v>72.0</v>
      </c>
      <c r="E1680" s="12" t="s">
        <v>127</v>
      </c>
      <c r="F1680" s="12">
        <v>411089.0</v>
      </c>
      <c r="G1680" s="12">
        <v>437964.0</v>
      </c>
      <c r="H1680" s="12">
        <v>849053.0</v>
      </c>
      <c r="I1680" s="12">
        <v>283486.0</v>
      </c>
    </row>
    <row r="1681" ht="15.75" customHeight="1">
      <c r="A1681" s="12">
        <v>2014.0</v>
      </c>
      <c r="B1681" s="12" t="s">
        <v>69</v>
      </c>
      <c r="C1681" s="12" t="str">
        <f t="shared" si="1"/>
        <v>2014Dec</v>
      </c>
      <c r="D1681" s="12">
        <v>73.0</v>
      </c>
      <c r="E1681" s="12" t="s">
        <v>128</v>
      </c>
      <c r="F1681" s="12">
        <v>428006.0</v>
      </c>
      <c r="G1681" s="12">
        <v>463065.0</v>
      </c>
      <c r="H1681" s="12">
        <v>891071.0</v>
      </c>
      <c r="I1681" s="12">
        <v>358652.0</v>
      </c>
    </row>
    <row r="1682" ht="15.75" customHeight="1">
      <c r="A1682" s="12">
        <v>2014.0</v>
      </c>
      <c r="B1682" s="12" t="s">
        <v>69</v>
      </c>
      <c r="C1682" s="12" t="str">
        <f t="shared" si="1"/>
        <v>2014Dec</v>
      </c>
      <c r="D1682" s="12">
        <v>74.0</v>
      </c>
      <c r="E1682" s="12" t="s">
        <v>129</v>
      </c>
      <c r="F1682" s="12">
        <v>256880.0</v>
      </c>
      <c r="G1682" s="12">
        <v>275007.0</v>
      </c>
      <c r="H1682" s="12">
        <v>531887.0</v>
      </c>
      <c r="I1682" s="12">
        <v>257863.0</v>
      </c>
    </row>
    <row r="1683" ht="15.75" customHeight="1">
      <c r="A1683" s="12">
        <v>2014.0</v>
      </c>
      <c r="B1683" s="12" t="s">
        <v>69</v>
      </c>
      <c r="C1683" s="12" t="str">
        <f t="shared" si="1"/>
        <v>2014Dec</v>
      </c>
      <c r="D1683" s="12">
        <v>75.0</v>
      </c>
      <c r="E1683" s="12" t="s">
        <v>130</v>
      </c>
      <c r="F1683" s="12">
        <v>93316.0</v>
      </c>
      <c r="G1683" s="12">
        <v>100873.0</v>
      </c>
      <c r="H1683" s="12">
        <v>194189.0</v>
      </c>
      <c r="I1683" s="12">
        <v>65497.0</v>
      </c>
    </row>
    <row r="1684" ht="15.75" customHeight="1">
      <c r="A1684" s="12">
        <v>2014.0</v>
      </c>
      <c r="B1684" s="12" t="s">
        <v>69</v>
      </c>
      <c r="C1684" s="12" t="str">
        <f t="shared" si="1"/>
        <v>2014Dec</v>
      </c>
      <c r="D1684" s="12">
        <v>76.0</v>
      </c>
      <c r="E1684" s="12" t="s">
        <v>131</v>
      </c>
      <c r="F1684" s="12">
        <v>229510.0</v>
      </c>
      <c r="G1684" s="12">
        <v>244682.0</v>
      </c>
      <c r="H1684" s="12">
        <v>474192.0</v>
      </c>
      <c r="I1684" s="12">
        <v>192949.0</v>
      </c>
    </row>
    <row r="1685" ht="15.75" customHeight="1">
      <c r="A1685" s="12">
        <v>2014.0</v>
      </c>
      <c r="B1685" s="12" t="s">
        <v>69</v>
      </c>
      <c r="C1685" s="12" t="str">
        <f t="shared" si="1"/>
        <v>2014Dec</v>
      </c>
      <c r="D1685" s="12">
        <v>77.0</v>
      </c>
      <c r="E1685" s="12" t="s">
        <v>132</v>
      </c>
      <c r="F1685" s="12">
        <v>260580.0</v>
      </c>
      <c r="G1685" s="12">
        <v>264527.0</v>
      </c>
      <c r="H1685" s="12">
        <v>525107.0</v>
      </c>
      <c r="I1685" s="12">
        <v>235180.0</v>
      </c>
    </row>
    <row r="1686" ht="15.75" customHeight="1">
      <c r="A1686" s="12">
        <v>2014.0</v>
      </c>
      <c r="B1686" s="12" t="s">
        <v>69</v>
      </c>
      <c r="C1686" s="12" t="str">
        <f t="shared" si="1"/>
        <v>2014Dec</v>
      </c>
      <c r="D1686" s="12">
        <v>80.0</v>
      </c>
      <c r="E1686" s="12" t="s">
        <v>133</v>
      </c>
      <c r="F1686" s="12">
        <v>766756.0</v>
      </c>
      <c r="G1686" s="12">
        <v>781272.0</v>
      </c>
      <c r="H1686" s="12">
        <v>1548028.0</v>
      </c>
      <c r="I1686" s="12">
        <v>532393.0</v>
      </c>
    </row>
    <row r="1687" ht="15.75" customHeight="1">
      <c r="A1687" s="12">
        <v>2014.0</v>
      </c>
      <c r="B1687" s="12" t="s">
        <v>69</v>
      </c>
      <c r="C1687" s="12" t="str">
        <f t="shared" si="1"/>
        <v>2014Dec</v>
      </c>
      <c r="D1687" s="12">
        <v>81.0</v>
      </c>
      <c r="E1687" s="12" t="s">
        <v>134</v>
      </c>
      <c r="F1687" s="12">
        <v>227411.0</v>
      </c>
      <c r="G1687" s="12">
        <v>229400.0</v>
      </c>
      <c r="H1687" s="12">
        <v>456811.0</v>
      </c>
      <c r="I1687" s="12">
        <v>167678.0</v>
      </c>
    </row>
    <row r="1688" ht="15.75" customHeight="1">
      <c r="A1688" s="12">
        <v>2014.0</v>
      </c>
      <c r="B1688" s="12" t="s">
        <v>69</v>
      </c>
      <c r="C1688" s="12" t="str">
        <f t="shared" si="1"/>
        <v>2014Dec</v>
      </c>
      <c r="D1688" s="12">
        <v>82.0</v>
      </c>
      <c r="E1688" s="12" t="s">
        <v>135</v>
      </c>
      <c r="F1688" s="12">
        <v>130577.0</v>
      </c>
      <c r="G1688" s="12">
        <v>130793.0</v>
      </c>
      <c r="H1688" s="12">
        <v>261370.0</v>
      </c>
      <c r="I1688" s="12">
        <v>106096.0</v>
      </c>
    </row>
    <row r="1689" ht="15.75" customHeight="1">
      <c r="A1689" s="12">
        <v>2014.0</v>
      </c>
      <c r="B1689" s="12" t="s">
        <v>69</v>
      </c>
      <c r="C1689" s="12" t="str">
        <f t="shared" si="1"/>
        <v>2014Dec</v>
      </c>
      <c r="D1689" s="12">
        <v>83.0</v>
      </c>
      <c r="E1689" s="12" t="s">
        <v>136</v>
      </c>
      <c r="F1689" s="12">
        <v>179221.0</v>
      </c>
      <c r="G1689" s="12">
        <v>199143.0</v>
      </c>
      <c r="H1689" s="12">
        <v>378364.0</v>
      </c>
      <c r="I1689" s="12">
        <v>225520.0</v>
      </c>
    </row>
    <row r="1690" ht="15.75" customHeight="1">
      <c r="A1690" s="12">
        <v>2014.0</v>
      </c>
      <c r="B1690" s="12" t="s">
        <v>69</v>
      </c>
      <c r="C1690" s="12" t="str">
        <f t="shared" si="1"/>
        <v>2014Dec</v>
      </c>
      <c r="D1690" s="12">
        <v>84.0</v>
      </c>
      <c r="E1690" s="12" t="s">
        <v>137</v>
      </c>
      <c r="F1690" s="12">
        <v>514167.0</v>
      </c>
      <c r="G1690" s="12">
        <v>526063.0</v>
      </c>
      <c r="H1690" s="12">
        <v>1040230.0</v>
      </c>
      <c r="I1690" s="12">
        <v>454197.0</v>
      </c>
    </row>
    <row r="1691" ht="15.75" customHeight="1">
      <c r="A1691" s="12">
        <v>2014.0</v>
      </c>
      <c r="B1691" s="12" t="s">
        <v>69</v>
      </c>
      <c r="C1691" s="12" t="str">
        <f t="shared" si="1"/>
        <v>2014Dec</v>
      </c>
      <c r="D1691" s="12">
        <v>85.0</v>
      </c>
      <c r="E1691" s="12" t="s">
        <v>138</v>
      </c>
      <c r="F1691" s="12">
        <v>89653.0</v>
      </c>
      <c r="G1691" s="12">
        <v>87436.0</v>
      </c>
      <c r="H1691" s="12">
        <v>177089.0</v>
      </c>
      <c r="I1691" s="12">
        <v>83620.0</v>
      </c>
    </row>
    <row r="1692" ht="15.75" customHeight="1">
      <c r="A1692" s="12">
        <v>2014.0</v>
      </c>
      <c r="B1692" s="12" t="s">
        <v>69</v>
      </c>
      <c r="C1692" s="12" t="str">
        <f t="shared" si="1"/>
        <v>2014Dec</v>
      </c>
      <c r="D1692" s="12">
        <v>86.0</v>
      </c>
      <c r="E1692" s="12" t="s">
        <v>139</v>
      </c>
      <c r="F1692" s="12">
        <v>248367.0</v>
      </c>
      <c r="G1692" s="12">
        <v>252208.0</v>
      </c>
      <c r="H1692" s="12">
        <v>500575.0</v>
      </c>
      <c r="I1692" s="12">
        <v>216600.0</v>
      </c>
    </row>
    <row r="1693" ht="15.75" customHeight="1">
      <c r="A1693" s="12">
        <v>2014.0</v>
      </c>
      <c r="B1693" s="12" t="s">
        <v>69</v>
      </c>
      <c r="C1693" s="12" t="str">
        <f t="shared" si="1"/>
        <v>2014Dec</v>
      </c>
      <c r="D1693" s="12">
        <v>90.0</v>
      </c>
      <c r="E1693" s="12" t="s">
        <v>140</v>
      </c>
      <c r="F1693" s="12">
        <v>684223.0</v>
      </c>
      <c r="G1693" s="12">
        <v>717080.0</v>
      </c>
      <c r="H1693" s="12">
        <v>1401303.0</v>
      </c>
      <c r="I1693" s="12">
        <v>497127.0</v>
      </c>
    </row>
    <row r="1694" ht="15.75" customHeight="1">
      <c r="A1694" s="12">
        <v>2014.0</v>
      </c>
      <c r="B1694" s="12" t="s">
        <v>69</v>
      </c>
      <c r="C1694" s="12" t="str">
        <f t="shared" si="1"/>
        <v>2014Dec</v>
      </c>
      <c r="D1694" s="12">
        <v>91.0</v>
      </c>
      <c r="E1694" s="12" t="s">
        <v>141</v>
      </c>
      <c r="F1694" s="12">
        <v>155575.0</v>
      </c>
      <c r="G1694" s="12">
        <v>157098.0</v>
      </c>
      <c r="H1694" s="12">
        <v>312673.0</v>
      </c>
      <c r="I1694" s="12">
        <v>96668.0</v>
      </c>
    </row>
    <row r="1695" ht="15.75" customHeight="1">
      <c r="A1695" s="12">
        <v>2014.0</v>
      </c>
      <c r="B1695" s="12" t="s">
        <v>69</v>
      </c>
      <c r="C1695" s="12" t="str">
        <f t="shared" si="1"/>
        <v>2014Dec</v>
      </c>
      <c r="D1695" s="12">
        <v>92.0</v>
      </c>
      <c r="E1695" s="12" t="s">
        <v>142</v>
      </c>
      <c r="F1695" s="12">
        <v>312812.0</v>
      </c>
      <c r="G1695" s="12">
        <v>325934.0</v>
      </c>
      <c r="H1695" s="12">
        <v>638746.0</v>
      </c>
      <c r="I1695" s="12">
        <v>216333.0</v>
      </c>
    </row>
    <row r="1696" ht="15.75" customHeight="1">
      <c r="A1696" s="12">
        <v>2014.0</v>
      </c>
      <c r="B1696" s="12" t="s">
        <v>69</v>
      </c>
      <c r="C1696" s="12" t="str">
        <f t="shared" si="1"/>
        <v>2014Dec</v>
      </c>
      <c r="D1696" s="12">
        <v>93.0</v>
      </c>
      <c r="E1696" s="12" t="s">
        <v>143</v>
      </c>
      <c r="F1696" s="12">
        <v>254372.0</v>
      </c>
      <c r="G1696" s="12">
        <v>266047.0</v>
      </c>
      <c r="H1696" s="12">
        <v>520419.0</v>
      </c>
      <c r="I1696" s="12">
        <v>181424.0</v>
      </c>
    </row>
    <row r="1697" ht="15.75" customHeight="1">
      <c r="A1697" s="12">
        <v>2014.0</v>
      </c>
      <c r="B1697" s="12" t="s">
        <v>69</v>
      </c>
      <c r="C1697" s="12" t="str">
        <f t="shared" si="1"/>
        <v>2014Dec</v>
      </c>
      <c r="D1697" s="12">
        <v>94.0</v>
      </c>
      <c r="E1697" s="12" t="s">
        <v>144</v>
      </c>
      <c r="F1697" s="12">
        <v>339872.0</v>
      </c>
      <c r="G1697" s="12">
        <v>346314.0</v>
      </c>
      <c r="H1697" s="12">
        <v>686186.0</v>
      </c>
      <c r="I1697" s="12">
        <v>174480.0</v>
      </c>
    </row>
    <row r="1698" ht="15.75" customHeight="1">
      <c r="A1698" s="12">
        <v>2014.0</v>
      </c>
      <c r="B1698" s="12" t="s">
        <v>69</v>
      </c>
      <c r="C1698" s="12" t="str">
        <f t="shared" si="1"/>
        <v>2014Dec</v>
      </c>
      <c r="D1698" s="12">
        <v>95.0</v>
      </c>
      <c r="E1698" s="12" t="s">
        <v>145</v>
      </c>
      <c r="F1698" s="12">
        <v>254056.0</v>
      </c>
      <c r="G1698" s="12">
        <v>257855.0</v>
      </c>
      <c r="H1698" s="12">
        <v>511911.0</v>
      </c>
      <c r="I1698" s="12">
        <v>152322.0</v>
      </c>
    </row>
    <row r="1699" ht="15.75" customHeight="1">
      <c r="A1699" s="12">
        <v>2014.0</v>
      </c>
      <c r="B1699" s="12" t="s">
        <v>69</v>
      </c>
      <c r="C1699" s="12" t="str">
        <f t="shared" si="1"/>
        <v>2014Dec</v>
      </c>
      <c r="D1699" s="12">
        <v>96.0</v>
      </c>
      <c r="E1699" s="12" t="s">
        <v>146</v>
      </c>
      <c r="F1699" s="12">
        <v>383850.0</v>
      </c>
      <c r="G1699" s="12">
        <v>390949.0</v>
      </c>
      <c r="H1699" s="12">
        <v>774799.0</v>
      </c>
      <c r="I1699" s="12">
        <v>197269.0</v>
      </c>
    </row>
    <row r="1700" ht="15.75" customHeight="1">
      <c r="A1700" s="12">
        <v>2015.0</v>
      </c>
      <c r="B1700" s="12" t="s">
        <v>69</v>
      </c>
      <c r="C1700" s="12" t="str">
        <f t="shared" si="1"/>
        <v>2015Dec</v>
      </c>
      <c r="D1700" s="12">
        <v>0.0</v>
      </c>
      <c r="E1700" s="12" t="s">
        <v>70</v>
      </c>
      <c r="F1700" s="12">
        <v>3.2280886E7</v>
      </c>
      <c r="G1700" s="12">
        <v>3.3448212E7</v>
      </c>
      <c r="H1700" s="12">
        <v>6.5729098E7</v>
      </c>
      <c r="I1700" s="12">
        <v>2.471242E7</v>
      </c>
    </row>
    <row r="1701" ht="15.75" customHeight="1">
      <c r="A1701" s="12">
        <v>2015.0</v>
      </c>
      <c r="B1701" s="12" t="s">
        <v>69</v>
      </c>
      <c r="C1701" s="12" t="str">
        <f t="shared" si="1"/>
        <v>2015Dec</v>
      </c>
      <c r="D1701" s="12">
        <v>10.0</v>
      </c>
      <c r="E1701" s="12" t="s">
        <v>71</v>
      </c>
      <c r="F1701" s="12">
        <v>2695051.0</v>
      </c>
      <c r="G1701" s="12">
        <v>3001358.0</v>
      </c>
      <c r="H1701" s="12">
        <v>5696409.0</v>
      </c>
      <c r="I1701" s="12">
        <v>2753972.0</v>
      </c>
    </row>
    <row r="1702" ht="15.75" customHeight="1">
      <c r="A1702" s="12">
        <v>2015.0</v>
      </c>
      <c r="B1702" s="12" t="s">
        <v>69</v>
      </c>
      <c r="C1702" s="12" t="str">
        <f t="shared" si="1"/>
        <v>2015Dec</v>
      </c>
      <c r="D1702" s="12">
        <v>11.0</v>
      </c>
      <c r="E1702" s="12" t="s">
        <v>72</v>
      </c>
      <c r="F1702" s="12">
        <v>613778.0</v>
      </c>
      <c r="G1702" s="12">
        <v>665532.0</v>
      </c>
      <c r="H1702" s="12">
        <v>1279310.0</v>
      </c>
      <c r="I1702" s="12">
        <v>608437.0</v>
      </c>
    </row>
    <row r="1703" ht="15.75" customHeight="1">
      <c r="A1703" s="12">
        <v>2015.0</v>
      </c>
      <c r="B1703" s="12" t="s">
        <v>69</v>
      </c>
      <c r="C1703" s="12" t="str">
        <f t="shared" si="1"/>
        <v>2015Dec</v>
      </c>
      <c r="D1703" s="12">
        <v>12.0</v>
      </c>
      <c r="E1703" s="12" t="s">
        <v>73</v>
      </c>
      <c r="F1703" s="12">
        <v>559119.0</v>
      </c>
      <c r="G1703" s="12">
        <v>634592.0</v>
      </c>
      <c r="H1703" s="12">
        <v>1193711.0</v>
      </c>
      <c r="I1703" s="12">
        <v>629008.0</v>
      </c>
    </row>
    <row r="1704" ht="15.75" customHeight="1">
      <c r="A1704" s="12">
        <v>2015.0</v>
      </c>
      <c r="B1704" s="12" t="s">
        <v>69</v>
      </c>
      <c r="C1704" s="12" t="str">
        <f t="shared" si="1"/>
        <v>2015Dec</v>
      </c>
      <c r="D1704" s="12">
        <v>13.0</v>
      </c>
      <c r="E1704" s="12" t="s">
        <v>74</v>
      </c>
      <c r="F1704" s="12">
        <v>519952.0</v>
      </c>
      <c r="G1704" s="12">
        <v>574297.0</v>
      </c>
      <c r="H1704" s="12">
        <v>1094249.0</v>
      </c>
      <c r="I1704" s="12">
        <v>551271.0</v>
      </c>
    </row>
    <row r="1705" ht="15.75" customHeight="1">
      <c r="A1705" s="12">
        <v>2015.0</v>
      </c>
      <c r="B1705" s="12" t="s">
        <v>69</v>
      </c>
      <c r="C1705" s="12" t="str">
        <f t="shared" si="1"/>
        <v>2015Dec</v>
      </c>
      <c r="D1705" s="12">
        <v>14.0</v>
      </c>
      <c r="E1705" s="12" t="s">
        <v>75</v>
      </c>
      <c r="F1705" s="12">
        <v>389474.0</v>
      </c>
      <c r="G1705" s="12">
        <v>418886.0</v>
      </c>
      <c r="H1705" s="12">
        <v>808360.0</v>
      </c>
      <c r="I1705" s="12">
        <v>306128.0</v>
      </c>
    </row>
    <row r="1706" ht="15.75" customHeight="1">
      <c r="A1706" s="12">
        <v>2015.0</v>
      </c>
      <c r="B1706" s="12" t="s">
        <v>69</v>
      </c>
      <c r="C1706" s="12" t="str">
        <f t="shared" si="1"/>
        <v>2015Dec</v>
      </c>
      <c r="D1706" s="12">
        <v>15.0</v>
      </c>
      <c r="E1706" s="12" t="s">
        <v>76</v>
      </c>
      <c r="F1706" s="12">
        <v>135907.0</v>
      </c>
      <c r="G1706" s="12">
        <v>147266.0</v>
      </c>
      <c r="H1706" s="12">
        <v>283173.0</v>
      </c>
      <c r="I1706" s="12">
        <v>95267.0</v>
      </c>
    </row>
    <row r="1707" ht="15.75" customHeight="1">
      <c r="A1707" s="12">
        <v>2015.0</v>
      </c>
      <c r="B1707" s="12" t="s">
        <v>69</v>
      </c>
      <c r="C1707" s="12" t="str">
        <f t="shared" si="1"/>
        <v>2015Dec</v>
      </c>
      <c r="D1707" s="12">
        <v>16.0</v>
      </c>
      <c r="E1707" s="12" t="s">
        <v>77</v>
      </c>
      <c r="F1707" s="12">
        <v>380523.0</v>
      </c>
      <c r="G1707" s="12">
        <v>378132.0</v>
      </c>
      <c r="H1707" s="12">
        <v>758655.0</v>
      </c>
      <c r="I1707" s="12">
        <v>281004.0</v>
      </c>
    </row>
    <row r="1708" ht="15.75" customHeight="1">
      <c r="A1708" s="12">
        <v>2015.0</v>
      </c>
      <c r="B1708" s="12" t="s">
        <v>69</v>
      </c>
      <c r="C1708" s="12" t="str">
        <f t="shared" si="1"/>
        <v>2015Dec</v>
      </c>
      <c r="D1708" s="12">
        <v>17.0</v>
      </c>
      <c r="E1708" s="12" t="s">
        <v>78</v>
      </c>
      <c r="F1708" s="12">
        <v>100849.0</v>
      </c>
      <c r="G1708" s="12">
        <v>110577.0</v>
      </c>
      <c r="H1708" s="12">
        <v>211426.0</v>
      </c>
      <c r="I1708" s="12">
        <v>74359.0</v>
      </c>
    </row>
    <row r="1709" ht="15.75" customHeight="1">
      <c r="A1709" s="12">
        <v>2015.0</v>
      </c>
      <c r="B1709" s="12" t="s">
        <v>69</v>
      </c>
      <c r="C1709" s="12" t="str">
        <f t="shared" si="1"/>
        <v>2015Dec</v>
      </c>
      <c r="D1709" s="12">
        <v>18.0</v>
      </c>
      <c r="E1709" s="12" t="s">
        <v>79</v>
      </c>
      <c r="F1709" s="12">
        <v>159876.0</v>
      </c>
      <c r="G1709" s="12">
        <v>171779.0</v>
      </c>
      <c r="H1709" s="12">
        <v>331655.0</v>
      </c>
      <c r="I1709" s="12">
        <v>119742.0</v>
      </c>
    </row>
    <row r="1710" ht="15.75" customHeight="1">
      <c r="A1710" s="12">
        <v>2015.0</v>
      </c>
      <c r="B1710" s="12" t="s">
        <v>69</v>
      </c>
      <c r="C1710" s="12" t="str">
        <f t="shared" si="1"/>
        <v>2015Dec</v>
      </c>
      <c r="D1710" s="12">
        <v>19.0</v>
      </c>
      <c r="E1710" s="12" t="s">
        <v>80</v>
      </c>
      <c r="F1710" s="12">
        <v>315057.0</v>
      </c>
      <c r="G1710" s="12">
        <v>322616.0</v>
      </c>
      <c r="H1710" s="12">
        <v>637673.0</v>
      </c>
      <c r="I1710" s="12">
        <v>255565.0</v>
      </c>
    </row>
    <row r="1711" ht="15.75" customHeight="1">
      <c r="A1711" s="12">
        <v>2015.0</v>
      </c>
      <c r="B1711" s="12" t="s">
        <v>69</v>
      </c>
      <c r="C1711" s="12" t="str">
        <f t="shared" si="1"/>
        <v>2015Dec</v>
      </c>
      <c r="D1711" s="12">
        <v>20.0</v>
      </c>
      <c r="E1711" s="12" t="s">
        <v>81</v>
      </c>
      <c r="F1711" s="12">
        <v>712875.0</v>
      </c>
      <c r="G1711" s="12">
        <v>742164.0</v>
      </c>
      <c r="H1711" s="12">
        <v>1455039.0</v>
      </c>
      <c r="I1711" s="12">
        <v>908250.0</v>
      </c>
    </row>
    <row r="1712" ht="15.75" customHeight="1">
      <c r="A1712" s="12">
        <v>2015.0</v>
      </c>
      <c r="B1712" s="12" t="s">
        <v>69</v>
      </c>
      <c r="C1712" s="12" t="str">
        <f t="shared" si="1"/>
        <v>2015Dec</v>
      </c>
      <c r="D1712" s="12">
        <v>21.0</v>
      </c>
      <c r="E1712" s="12" t="s">
        <v>82</v>
      </c>
      <c r="F1712" s="12">
        <v>339333.0</v>
      </c>
      <c r="G1712" s="12">
        <v>349666.0</v>
      </c>
      <c r="H1712" s="12">
        <v>688999.0</v>
      </c>
      <c r="I1712" s="12">
        <v>423943.0</v>
      </c>
    </row>
    <row r="1713" ht="15.75" customHeight="1">
      <c r="A1713" s="12">
        <v>2015.0</v>
      </c>
      <c r="B1713" s="12" t="s">
        <v>69</v>
      </c>
      <c r="C1713" s="12" t="str">
        <f t="shared" si="1"/>
        <v>2015Dec</v>
      </c>
      <c r="D1713" s="12">
        <v>22.0</v>
      </c>
      <c r="E1713" s="12" t="s">
        <v>83</v>
      </c>
      <c r="F1713" s="12">
        <v>260554.0</v>
      </c>
      <c r="G1713" s="12">
        <v>270483.0</v>
      </c>
      <c r="H1713" s="12">
        <v>531037.0</v>
      </c>
      <c r="I1713" s="12">
        <v>222738.0</v>
      </c>
    </row>
    <row r="1714" ht="15.75" customHeight="1">
      <c r="A1714" s="12">
        <v>2015.0</v>
      </c>
      <c r="B1714" s="12" t="s">
        <v>69</v>
      </c>
      <c r="C1714" s="12" t="str">
        <f t="shared" si="1"/>
        <v>2015Dec</v>
      </c>
      <c r="D1714" s="12">
        <v>23.0</v>
      </c>
      <c r="E1714" s="12" t="s">
        <v>84</v>
      </c>
      <c r="F1714" s="12">
        <v>114181.0</v>
      </c>
      <c r="G1714" s="12">
        <v>115254.0</v>
      </c>
      <c r="H1714" s="12">
        <v>229435.0</v>
      </c>
      <c r="I1714" s="12">
        <v>100802.0</v>
      </c>
    </row>
    <row r="1715" ht="15.75" customHeight="1">
      <c r="A1715" s="12">
        <v>2015.0</v>
      </c>
      <c r="B1715" s="12" t="s">
        <v>69</v>
      </c>
      <c r="C1715" s="12" t="str">
        <f t="shared" si="1"/>
        <v>2015Dec</v>
      </c>
      <c r="D1715" s="12">
        <v>24.0</v>
      </c>
      <c r="E1715" s="12" t="s">
        <v>85</v>
      </c>
      <c r="F1715" s="12">
        <v>343846.0</v>
      </c>
      <c r="G1715" s="12">
        <v>357056.0</v>
      </c>
      <c r="H1715" s="12">
        <v>700902.0</v>
      </c>
      <c r="I1715" s="12">
        <v>273569.0</v>
      </c>
    </row>
    <row r="1716" ht="15.75" customHeight="1">
      <c r="A1716" s="12">
        <v>2015.0</v>
      </c>
      <c r="B1716" s="12" t="s">
        <v>69</v>
      </c>
      <c r="C1716" s="12" t="str">
        <f t="shared" si="1"/>
        <v>2015Dec</v>
      </c>
      <c r="D1716" s="12">
        <v>25.0</v>
      </c>
      <c r="E1716" s="12" t="s">
        <v>86</v>
      </c>
      <c r="F1716" s="12">
        <v>238625.0</v>
      </c>
      <c r="G1716" s="12">
        <v>243570.0</v>
      </c>
      <c r="H1716" s="12">
        <v>482195.0</v>
      </c>
      <c r="I1716" s="12">
        <v>192412.0</v>
      </c>
    </row>
    <row r="1717" ht="15.75" customHeight="1">
      <c r="A1717" s="12">
        <v>2015.0</v>
      </c>
      <c r="B1717" s="12" t="s">
        <v>69</v>
      </c>
      <c r="C1717" s="12" t="str">
        <f t="shared" si="1"/>
        <v>2015Dec</v>
      </c>
      <c r="D1717" s="12">
        <v>26.0</v>
      </c>
      <c r="E1717" s="12" t="s">
        <v>87</v>
      </c>
      <c r="F1717" s="12">
        <v>128113.0</v>
      </c>
      <c r="G1717" s="12">
        <v>130464.0</v>
      </c>
      <c r="H1717" s="12">
        <v>258577.0</v>
      </c>
      <c r="I1717" s="12">
        <v>92701.0</v>
      </c>
    </row>
    <row r="1718" ht="15.75" customHeight="1">
      <c r="A1718" s="12">
        <v>2015.0</v>
      </c>
      <c r="B1718" s="12" t="s">
        <v>69</v>
      </c>
      <c r="C1718" s="12" t="str">
        <f t="shared" si="1"/>
        <v>2015Dec</v>
      </c>
      <c r="D1718" s="12">
        <v>27.0</v>
      </c>
      <c r="E1718" s="12" t="s">
        <v>88</v>
      </c>
      <c r="F1718" s="12">
        <v>279366.0</v>
      </c>
      <c r="G1718" s="12">
        <v>277556.0</v>
      </c>
      <c r="H1718" s="12">
        <v>556922.0</v>
      </c>
      <c r="I1718" s="12">
        <v>197668.0</v>
      </c>
    </row>
    <row r="1719" ht="15.75" customHeight="1">
      <c r="A1719" s="12">
        <v>2015.0</v>
      </c>
      <c r="B1719" s="12" t="s">
        <v>69</v>
      </c>
      <c r="C1719" s="12" t="str">
        <f t="shared" si="1"/>
        <v>2015Dec</v>
      </c>
      <c r="D1719" s="12">
        <v>30.0</v>
      </c>
      <c r="E1719" s="12" t="s">
        <v>89</v>
      </c>
      <c r="F1719" s="12">
        <v>1298167.0</v>
      </c>
      <c r="G1719" s="12">
        <v>1330651.0</v>
      </c>
      <c r="H1719" s="12">
        <v>2628818.0</v>
      </c>
      <c r="I1719" s="12">
        <v>913507.0</v>
      </c>
    </row>
    <row r="1720" ht="15.75" customHeight="1">
      <c r="A1720" s="12">
        <v>2015.0</v>
      </c>
      <c r="B1720" s="12" t="s">
        <v>69</v>
      </c>
      <c r="C1720" s="12" t="str">
        <f t="shared" si="1"/>
        <v>2015Dec</v>
      </c>
      <c r="D1720" s="12">
        <v>31.0</v>
      </c>
      <c r="E1720" s="12" t="s">
        <v>90</v>
      </c>
      <c r="F1720" s="12">
        <v>790260.0</v>
      </c>
      <c r="G1720" s="12">
        <v>794401.0</v>
      </c>
      <c r="H1720" s="12">
        <v>1584661.0</v>
      </c>
      <c r="I1720" s="12">
        <v>440324.0</v>
      </c>
    </row>
    <row r="1721" ht="15.75" customHeight="1">
      <c r="A1721" s="12">
        <v>2015.0</v>
      </c>
      <c r="B1721" s="12" t="s">
        <v>69</v>
      </c>
      <c r="C1721" s="12" t="str">
        <f t="shared" si="1"/>
        <v>2015Dec</v>
      </c>
      <c r="D1721" s="12">
        <v>32.0</v>
      </c>
      <c r="E1721" s="12" t="s">
        <v>91</v>
      </c>
      <c r="F1721" s="12">
        <v>697486.0</v>
      </c>
      <c r="G1721" s="12">
        <v>697538.0</v>
      </c>
      <c r="H1721" s="12">
        <v>1395024.0</v>
      </c>
      <c r="I1721" s="12">
        <v>376980.0</v>
      </c>
    </row>
    <row r="1722" ht="15.75" customHeight="1">
      <c r="A1722" s="12">
        <v>2015.0</v>
      </c>
      <c r="B1722" s="12" t="s">
        <v>69</v>
      </c>
      <c r="C1722" s="12" t="str">
        <f t="shared" si="1"/>
        <v>2015Dec</v>
      </c>
      <c r="D1722" s="12">
        <v>33.0</v>
      </c>
      <c r="E1722" s="12" t="s">
        <v>92</v>
      </c>
      <c r="F1722" s="12">
        <v>733657.0</v>
      </c>
      <c r="G1722" s="12">
        <v>735141.0</v>
      </c>
      <c r="H1722" s="12">
        <v>1468798.0</v>
      </c>
      <c r="I1722" s="12">
        <v>373217.0</v>
      </c>
    </row>
    <row r="1723" ht="15.75" customHeight="1">
      <c r="A1723" s="12">
        <v>2015.0</v>
      </c>
      <c r="B1723" s="12" t="s">
        <v>69</v>
      </c>
      <c r="C1723" s="12" t="str">
        <f t="shared" si="1"/>
        <v>2015Dec</v>
      </c>
      <c r="D1723" s="12">
        <v>34.0</v>
      </c>
      <c r="E1723" s="12" t="s">
        <v>93</v>
      </c>
      <c r="F1723" s="12">
        <v>930701.0</v>
      </c>
      <c r="G1723" s="12">
        <v>926728.0</v>
      </c>
      <c r="H1723" s="12">
        <v>1857429.0</v>
      </c>
      <c r="I1723" s="12">
        <v>564358.0</v>
      </c>
    </row>
    <row r="1724" ht="15.75" customHeight="1">
      <c r="A1724" s="12">
        <v>2015.0</v>
      </c>
      <c r="B1724" s="12" t="s">
        <v>69</v>
      </c>
      <c r="C1724" s="12" t="str">
        <f t="shared" si="1"/>
        <v>2015Dec</v>
      </c>
      <c r="D1724" s="12">
        <v>35.0</v>
      </c>
      <c r="E1724" s="12" t="s">
        <v>94</v>
      </c>
      <c r="F1724" s="12">
        <v>271109.0</v>
      </c>
      <c r="G1724" s="12">
        <v>269073.0</v>
      </c>
      <c r="H1724" s="12">
        <v>540182.0</v>
      </c>
      <c r="I1724" s="12">
        <v>162578.0</v>
      </c>
    </row>
    <row r="1725" ht="15.75" customHeight="1">
      <c r="A1725" s="12">
        <v>2015.0</v>
      </c>
      <c r="B1725" s="12" t="s">
        <v>69</v>
      </c>
      <c r="C1725" s="12" t="str">
        <f t="shared" si="1"/>
        <v>2015Dec</v>
      </c>
      <c r="D1725" s="12">
        <v>36.0</v>
      </c>
      <c r="E1725" s="12" t="s">
        <v>95</v>
      </c>
      <c r="F1725" s="12">
        <v>565687.0</v>
      </c>
      <c r="G1725" s="12">
        <v>572565.0</v>
      </c>
      <c r="H1725" s="12">
        <v>1138252.0</v>
      </c>
      <c r="I1725" s="12">
        <v>374814.0</v>
      </c>
    </row>
    <row r="1726" ht="15.75" customHeight="1">
      <c r="A1726" s="12">
        <v>2015.0</v>
      </c>
      <c r="B1726" s="12" t="s">
        <v>69</v>
      </c>
      <c r="C1726" s="12" t="str">
        <f t="shared" si="1"/>
        <v>2015Dec</v>
      </c>
      <c r="D1726" s="12">
        <v>37.0</v>
      </c>
      <c r="E1726" s="12" t="s">
        <v>96</v>
      </c>
      <c r="F1726" s="12">
        <v>188104.0</v>
      </c>
      <c r="G1726" s="12">
        <v>188278.0</v>
      </c>
      <c r="H1726" s="12">
        <v>376382.0</v>
      </c>
      <c r="I1726" s="12">
        <v>109509.0</v>
      </c>
    </row>
    <row r="1727" ht="15.75" customHeight="1">
      <c r="A1727" s="12">
        <v>2015.0</v>
      </c>
      <c r="B1727" s="12" t="s">
        <v>69</v>
      </c>
      <c r="C1727" s="12" t="str">
        <f t="shared" si="1"/>
        <v>2015Dec</v>
      </c>
      <c r="D1727" s="12">
        <v>38.0</v>
      </c>
      <c r="E1727" s="12" t="s">
        <v>147</v>
      </c>
      <c r="F1727" s="12">
        <v>212127.0</v>
      </c>
      <c r="G1727" s="12">
        <v>208520.0</v>
      </c>
      <c r="H1727" s="12">
        <v>420647.0</v>
      </c>
      <c r="I1727" s="12">
        <v>126466.0</v>
      </c>
    </row>
    <row r="1728" ht="15.75" customHeight="1">
      <c r="A1728" s="12">
        <v>2015.0</v>
      </c>
      <c r="B1728" s="12" t="s">
        <v>69</v>
      </c>
      <c r="C1728" s="12" t="str">
        <f t="shared" si="1"/>
        <v>2015Dec</v>
      </c>
      <c r="D1728" s="12">
        <v>39.0</v>
      </c>
      <c r="E1728" s="12" t="s">
        <v>97</v>
      </c>
      <c r="F1728" s="12">
        <v>255856.0</v>
      </c>
      <c r="G1728" s="12">
        <v>254218.0</v>
      </c>
      <c r="H1728" s="12">
        <v>510074.0</v>
      </c>
      <c r="I1728" s="12">
        <v>141602.0</v>
      </c>
    </row>
    <row r="1729" ht="15.75" customHeight="1">
      <c r="A1729" s="12">
        <v>2015.0</v>
      </c>
      <c r="B1729" s="12" t="s">
        <v>69</v>
      </c>
      <c r="C1729" s="12" t="str">
        <f t="shared" si="1"/>
        <v>2015Dec</v>
      </c>
      <c r="D1729" s="12">
        <v>40.0</v>
      </c>
      <c r="E1729" s="12" t="s">
        <v>98</v>
      </c>
      <c r="F1729" s="12">
        <v>888499.0</v>
      </c>
      <c r="G1729" s="12">
        <v>909515.0</v>
      </c>
      <c r="H1729" s="12">
        <v>1798014.0</v>
      </c>
      <c r="I1729" s="12">
        <v>588757.0</v>
      </c>
    </row>
    <row r="1730" ht="15.75" customHeight="1">
      <c r="A1730" s="12">
        <v>2015.0</v>
      </c>
      <c r="B1730" s="12" t="s">
        <v>69</v>
      </c>
      <c r="C1730" s="12" t="str">
        <f t="shared" si="1"/>
        <v>2015Dec</v>
      </c>
      <c r="D1730" s="12">
        <v>41.0</v>
      </c>
      <c r="E1730" s="12" t="s">
        <v>99</v>
      </c>
      <c r="F1730" s="12">
        <v>785041.0</v>
      </c>
      <c r="G1730" s="12">
        <v>790111.0</v>
      </c>
      <c r="H1730" s="12">
        <v>1575152.0</v>
      </c>
      <c r="I1730" s="12">
        <v>485833.0</v>
      </c>
    </row>
    <row r="1731" ht="15.75" customHeight="1">
      <c r="A1731" s="12">
        <v>2015.0</v>
      </c>
      <c r="B1731" s="12" t="s">
        <v>69</v>
      </c>
      <c r="C1731" s="12" t="str">
        <f t="shared" si="1"/>
        <v>2015Dec</v>
      </c>
      <c r="D1731" s="12">
        <v>42.0</v>
      </c>
      <c r="E1731" s="12" t="s">
        <v>100</v>
      </c>
      <c r="F1731" s="12">
        <v>321620.0</v>
      </c>
      <c r="G1731" s="12">
        <v>317199.0</v>
      </c>
      <c r="H1731" s="12">
        <v>638819.0</v>
      </c>
      <c r="I1731" s="12">
        <v>210614.0</v>
      </c>
    </row>
    <row r="1732" ht="15.75" customHeight="1">
      <c r="A1732" s="12">
        <v>2015.0</v>
      </c>
      <c r="B1732" s="12" t="s">
        <v>69</v>
      </c>
      <c r="C1732" s="12" t="str">
        <f t="shared" si="1"/>
        <v>2015Dec</v>
      </c>
      <c r="D1732" s="12">
        <v>43.0</v>
      </c>
      <c r="E1732" s="12" t="s">
        <v>101</v>
      </c>
      <c r="F1732" s="12">
        <v>259506.0</v>
      </c>
      <c r="G1732" s="12">
        <v>260074.0</v>
      </c>
      <c r="H1732" s="12">
        <v>519580.0</v>
      </c>
      <c r="I1732" s="12">
        <v>165067.0</v>
      </c>
    </row>
    <row r="1733" ht="15.75" customHeight="1">
      <c r="A1733" s="12">
        <v>2015.0</v>
      </c>
      <c r="B1733" s="12" t="s">
        <v>69</v>
      </c>
      <c r="C1733" s="12" t="str">
        <f t="shared" si="1"/>
        <v>2015Dec</v>
      </c>
      <c r="D1733" s="12">
        <v>44.0</v>
      </c>
      <c r="E1733" s="12" t="s">
        <v>102</v>
      </c>
      <c r="F1733" s="12">
        <v>473625.0</v>
      </c>
      <c r="G1733" s="12">
        <v>490971.0</v>
      </c>
      <c r="H1733" s="12">
        <v>964596.0</v>
      </c>
      <c r="I1733" s="12">
        <v>282207.0</v>
      </c>
    </row>
    <row r="1734" ht="15.75" customHeight="1">
      <c r="A1734" s="12">
        <v>2015.0</v>
      </c>
      <c r="B1734" s="12" t="s">
        <v>69</v>
      </c>
      <c r="C1734" s="12" t="str">
        <f t="shared" si="1"/>
        <v>2015Dec</v>
      </c>
      <c r="D1734" s="12">
        <v>45.0</v>
      </c>
      <c r="E1734" s="12" t="s">
        <v>103</v>
      </c>
      <c r="F1734" s="12">
        <v>652122.0</v>
      </c>
      <c r="G1734" s="12">
        <v>656044.0</v>
      </c>
      <c r="H1734" s="12">
        <v>1308166.0</v>
      </c>
      <c r="I1734" s="12">
        <v>367259.0</v>
      </c>
    </row>
    <row r="1735" ht="15.75" customHeight="1">
      <c r="A1735" s="12">
        <v>2015.0</v>
      </c>
      <c r="B1735" s="12" t="s">
        <v>69</v>
      </c>
      <c r="C1735" s="12" t="str">
        <f t="shared" si="1"/>
        <v>2015Dec</v>
      </c>
      <c r="D1735" s="12">
        <v>46.0</v>
      </c>
      <c r="E1735" s="12" t="s">
        <v>104</v>
      </c>
      <c r="F1735" s="12">
        <v>490046.0</v>
      </c>
      <c r="G1735" s="12">
        <v>495157.0</v>
      </c>
      <c r="H1735" s="12">
        <v>985203.0</v>
      </c>
      <c r="I1735" s="12">
        <v>287356.0</v>
      </c>
    </row>
    <row r="1736" ht="15.75" customHeight="1">
      <c r="A1736" s="12">
        <v>2015.0</v>
      </c>
      <c r="B1736" s="12" t="s">
        <v>69</v>
      </c>
      <c r="C1736" s="12" t="str">
        <f t="shared" si="1"/>
        <v>2015Dec</v>
      </c>
      <c r="D1736" s="12">
        <v>47.0</v>
      </c>
      <c r="E1736" s="12" t="s">
        <v>105</v>
      </c>
      <c r="F1736" s="12">
        <v>570833.0</v>
      </c>
      <c r="G1736" s="12">
        <v>571904.0</v>
      </c>
      <c r="H1736" s="12">
        <v>1142737.0</v>
      </c>
      <c r="I1736" s="12">
        <v>353558.0</v>
      </c>
    </row>
    <row r="1737" ht="15.75" customHeight="1">
      <c r="A1737" s="12">
        <v>2015.0</v>
      </c>
      <c r="B1737" s="12" t="s">
        <v>69</v>
      </c>
      <c r="C1737" s="12" t="str">
        <f t="shared" si="1"/>
        <v>2015Dec</v>
      </c>
      <c r="D1737" s="12">
        <v>48.0</v>
      </c>
      <c r="E1737" s="12" t="s">
        <v>106</v>
      </c>
      <c r="F1737" s="12">
        <v>357003.0</v>
      </c>
      <c r="G1737" s="12">
        <v>358396.0</v>
      </c>
      <c r="H1737" s="12">
        <v>715399.0</v>
      </c>
      <c r="I1737" s="12">
        <v>213497.0</v>
      </c>
    </row>
    <row r="1738" ht="15.75" customHeight="1">
      <c r="A1738" s="12">
        <v>2015.0</v>
      </c>
      <c r="B1738" s="12" t="s">
        <v>69</v>
      </c>
      <c r="C1738" s="12" t="str">
        <f t="shared" si="1"/>
        <v>2015Dec</v>
      </c>
      <c r="D1738" s="12">
        <v>49.0</v>
      </c>
      <c r="E1738" s="12" t="s">
        <v>107</v>
      </c>
      <c r="F1738" s="12">
        <v>174394.0</v>
      </c>
      <c r="G1738" s="12">
        <v>173707.0</v>
      </c>
      <c r="H1738" s="12">
        <v>348101.0</v>
      </c>
      <c r="I1738" s="12">
        <v>107620.0</v>
      </c>
    </row>
    <row r="1739" ht="15.75" customHeight="1">
      <c r="A1739" s="12">
        <v>2015.0</v>
      </c>
      <c r="B1739" s="12" t="s">
        <v>69</v>
      </c>
      <c r="C1739" s="12" t="str">
        <f t="shared" si="1"/>
        <v>2015Dec</v>
      </c>
      <c r="D1739" s="12">
        <v>50.0</v>
      </c>
      <c r="E1739" s="12" t="s">
        <v>108</v>
      </c>
      <c r="F1739" s="12">
        <v>840412.0</v>
      </c>
      <c r="G1739" s="12">
        <v>887830.0</v>
      </c>
      <c r="H1739" s="12">
        <v>1728242.0</v>
      </c>
      <c r="I1739" s="12">
        <v>751765.0</v>
      </c>
    </row>
    <row r="1740" ht="15.75" customHeight="1">
      <c r="A1740" s="12">
        <v>2015.0</v>
      </c>
      <c r="B1740" s="12" t="s">
        <v>69</v>
      </c>
      <c r="C1740" s="12" t="str">
        <f t="shared" si="1"/>
        <v>2015Dec</v>
      </c>
      <c r="D1740" s="12">
        <v>51.0</v>
      </c>
      <c r="E1740" s="12" t="s">
        <v>109</v>
      </c>
      <c r="F1740" s="12">
        <v>196902.0</v>
      </c>
      <c r="G1740" s="12">
        <v>209483.0</v>
      </c>
      <c r="H1740" s="12">
        <v>406385.0</v>
      </c>
      <c r="I1740" s="12">
        <v>171234.0</v>
      </c>
    </row>
    <row r="1741" ht="15.75" customHeight="1">
      <c r="A1741" s="12">
        <v>2015.0</v>
      </c>
      <c r="B1741" s="12" t="s">
        <v>69</v>
      </c>
      <c r="C1741" s="12" t="str">
        <f t="shared" si="1"/>
        <v>2015Dec</v>
      </c>
      <c r="D1741" s="12">
        <v>52.0</v>
      </c>
      <c r="E1741" s="12" t="s">
        <v>110</v>
      </c>
      <c r="F1741" s="12">
        <v>369033.0</v>
      </c>
      <c r="G1741" s="12">
        <v>383323.0</v>
      </c>
      <c r="H1741" s="12">
        <v>752356.0</v>
      </c>
      <c r="I1741" s="12">
        <v>282360.0</v>
      </c>
    </row>
    <row r="1742" ht="15.75" customHeight="1">
      <c r="A1742" s="12">
        <v>2015.0</v>
      </c>
      <c r="B1742" s="12" t="s">
        <v>69</v>
      </c>
      <c r="C1742" s="12" t="str">
        <f t="shared" si="1"/>
        <v>2015Dec</v>
      </c>
      <c r="D1742" s="12">
        <v>53.0</v>
      </c>
      <c r="E1742" s="12" t="s">
        <v>111</v>
      </c>
      <c r="F1742" s="12">
        <v>225805.0</v>
      </c>
      <c r="G1742" s="12">
        <v>233963.0</v>
      </c>
      <c r="H1742" s="12">
        <v>459768.0</v>
      </c>
      <c r="I1742" s="12">
        <v>164179.0</v>
      </c>
    </row>
    <row r="1743" ht="15.75" customHeight="1">
      <c r="A1743" s="12">
        <v>2015.0</v>
      </c>
      <c r="B1743" s="12" t="s">
        <v>69</v>
      </c>
      <c r="C1743" s="12" t="str">
        <f t="shared" si="1"/>
        <v>2015Dec</v>
      </c>
      <c r="D1743" s="12">
        <v>54.0</v>
      </c>
      <c r="E1743" s="12" t="s">
        <v>112</v>
      </c>
      <c r="F1743" s="12">
        <v>219342.0</v>
      </c>
      <c r="G1743" s="12">
        <v>233004.0</v>
      </c>
      <c r="H1743" s="12">
        <v>452346.0</v>
      </c>
      <c r="I1743" s="12">
        <v>171212.0</v>
      </c>
    </row>
    <row r="1744" ht="15.75" customHeight="1">
      <c r="A1744" s="12">
        <v>2015.0</v>
      </c>
      <c r="B1744" s="12" t="s">
        <v>69</v>
      </c>
      <c r="C1744" s="12" t="str">
        <f t="shared" si="1"/>
        <v>2015Dec</v>
      </c>
      <c r="D1744" s="12">
        <v>55.0</v>
      </c>
      <c r="E1744" s="12" t="s">
        <v>113</v>
      </c>
      <c r="F1744" s="12">
        <v>241282.0</v>
      </c>
      <c r="G1744" s="12">
        <v>238236.0</v>
      </c>
      <c r="H1744" s="12">
        <v>479518.0</v>
      </c>
      <c r="I1744" s="12">
        <v>160231.0</v>
      </c>
    </row>
    <row r="1745" ht="15.75" customHeight="1">
      <c r="A1745" s="12">
        <v>2015.0</v>
      </c>
      <c r="B1745" s="12" t="s">
        <v>69</v>
      </c>
      <c r="C1745" s="12" t="str">
        <f t="shared" si="1"/>
        <v>2015Dec</v>
      </c>
      <c r="D1745" s="12">
        <v>56.0</v>
      </c>
      <c r="E1745" s="12" t="s">
        <v>114</v>
      </c>
      <c r="F1745" s="12">
        <v>235792.0</v>
      </c>
      <c r="G1745" s="12">
        <v>246853.0</v>
      </c>
      <c r="H1745" s="12">
        <v>482645.0</v>
      </c>
      <c r="I1745" s="12">
        <v>183743.0</v>
      </c>
    </row>
    <row r="1746" ht="15.75" customHeight="1">
      <c r="A1746" s="12">
        <v>2015.0</v>
      </c>
      <c r="B1746" s="12" t="s">
        <v>69</v>
      </c>
      <c r="C1746" s="12" t="str">
        <f t="shared" si="1"/>
        <v>2015Dec</v>
      </c>
      <c r="D1746" s="12">
        <v>57.0</v>
      </c>
      <c r="E1746" s="12" t="s">
        <v>115</v>
      </c>
      <c r="F1746" s="12">
        <v>625193.0</v>
      </c>
      <c r="G1746" s="12">
        <v>652757.0</v>
      </c>
      <c r="H1746" s="12">
        <v>1277950.0</v>
      </c>
      <c r="I1746" s="12">
        <v>514549.0</v>
      </c>
    </row>
    <row r="1747" ht="15.75" customHeight="1">
      <c r="A1747" s="12">
        <v>2015.0</v>
      </c>
      <c r="B1747" s="12" t="s">
        <v>69</v>
      </c>
      <c r="C1747" s="12" t="str">
        <f t="shared" si="1"/>
        <v>2015Dec</v>
      </c>
      <c r="D1747" s="12">
        <v>58.0</v>
      </c>
      <c r="E1747" s="12" t="s">
        <v>116</v>
      </c>
      <c r="F1747" s="12">
        <v>139769.0</v>
      </c>
      <c r="G1747" s="12">
        <v>133995.0</v>
      </c>
      <c r="H1747" s="12">
        <v>273764.0</v>
      </c>
      <c r="I1747" s="12">
        <v>103657.0</v>
      </c>
    </row>
    <row r="1748" ht="15.75" customHeight="1">
      <c r="A1748" s="12">
        <v>2015.0</v>
      </c>
      <c r="B1748" s="12" t="s">
        <v>69</v>
      </c>
      <c r="C1748" s="12" t="str">
        <f t="shared" si="1"/>
        <v>2015Dec</v>
      </c>
      <c r="D1748" s="12">
        <v>60.0</v>
      </c>
      <c r="E1748" s="12" t="s">
        <v>117</v>
      </c>
      <c r="F1748" s="12">
        <v>524682.0</v>
      </c>
      <c r="G1748" s="12">
        <v>547260.0</v>
      </c>
      <c r="H1748" s="12">
        <v>1071942.0</v>
      </c>
      <c r="I1748" s="12">
        <v>396323.0</v>
      </c>
    </row>
    <row r="1749" ht="15.75" customHeight="1">
      <c r="A1749" s="12">
        <v>2015.0</v>
      </c>
      <c r="B1749" s="12" t="s">
        <v>69</v>
      </c>
      <c r="C1749" s="12" t="str">
        <f t="shared" si="1"/>
        <v>2015Dec</v>
      </c>
      <c r="D1749" s="12">
        <v>61.0</v>
      </c>
      <c r="E1749" s="12" t="s">
        <v>118</v>
      </c>
      <c r="F1749" s="12">
        <v>162559.0</v>
      </c>
      <c r="G1749" s="12">
        <v>168347.0</v>
      </c>
      <c r="H1749" s="12">
        <v>330906.0</v>
      </c>
      <c r="I1749" s="12">
        <v>117767.0</v>
      </c>
    </row>
    <row r="1750" ht="15.75" customHeight="1">
      <c r="A1750" s="12">
        <v>2015.0</v>
      </c>
      <c r="B1750" s="12" t="s">
        <v>69</v>
      </c>
      <c r="C1750" s="12" t="str">
        <f t="shared" si="1"/>
        <v>2015Dec</v>
      </c>
      <c r="D1750" s="12">
        <v>62.0</v>
      </c>
      <c r="E1750" s="12" t="s">
        <v>119</v>
      </c>
      <c r="F1750" s="12">
        <v>362340.0</v>
      </c>
      <c r="G1750" s="12">
        <v>367818.0</v>
      </c>
      <c r="H1750" s="12">
        <v>730158.0</v>
      </c>
      <c r="I1750" s="12">
        <v>262046.0</v>
      </c>
    </row>
    <row r="1751" ht="15.75" customHeight="1">
      <c r="A1751" s="12">
        <v>2015.0</v>
      </c>
      <c r="B1751" s="12" t="s">
        <v>69</v>
      </c>
      <c r="C1751" s="12" t="str">
        <f t="shared" si="1"/>
        <v>2015Dec</v>
      </c>
      <c r="D1751" s="12">
        <v>63.0</v>
      </c>
      <c r="E1751" s="12" t="s">
        <v>120</v>
      </c>
      <c r="F1751" s="12">
        <v>313179.0</v>
      </c>
      <c r="G1751" s="12">
        <v>305203.0</v>
      </c>
      <c r="H1751" s="12">
        <v>618382.0</v>
      </c>
      <c r="I1751" s="12">
        <v>204173.0</v>
      </c>
    </row>
    <row r="1752" ht="15.75" customHeight="1">
      <c r="A1752" s="12">
        <v>2015.0</v>
      </c>
      <c r="B1752" s="12" t="s">
        <v>69</v>
      </c>
      <c r="C1752" s="12" t="str">
        <f t="shared" si="1"/>
        <v>2015Dec</v>
      </c>
      <c r="D1752" s="12">
        <v>64.0</v>
      </c>
      <c r="E1752" s="12" t="s">
        <v>121</v>
      </c>
      <c r="F1752" s="12">
        <v>293158.0</v>
      </c>
      <c r="G1752" s="12">
        <v>308554.0</v>
      </c>
      <c r="H1752" s="12">
        <v>601712.0</v>
      </c>
      <c r="I1752" s="12">
        <v>208999.0</v>
      </c>
    </row>
    <row r="1753" ht="15.75" customHeight="1">
      <c r="A1753" s="12">
        <v>2015.0</v>
      </c>
      <c r="B1753" s="12" t="s">
        <v>69</v>
      </c>
      <c r="C1753" s="12" t="str">
        <f t="shared" si="1"/>
        <v>2015Dec</v>
      </c>
      <c r="D1753" s="12">
        <v>65.0</v>
      </c>
      <c r="E1753" s="12" t="s">
        <v>122</v>
      </c>
      <c r="F1753" s="12">
        <v>423089.0</v>
      </c>
      <c r="G1753" s="12">
        <v>440315.0</v>
      </c>
      <c r="H1753" s="12">
        <v>863404.0</v>
      </c>
      <c r="I1753" s="12">
        <v>328517.0</v>
      </c>
    </row>
    <row r="1754" ht="15.75" customHeight="1">
      <c r="A1754" s="12">
        <v>2015.0</v>
      </c>
      <c r="B1754" s="12" t="s">
        <v>69</v>
      </c>
      <c r="C1754" s="12" t="str">
        <f t="shared" si="1"/>
        <v>2015Dec</v>
      </c>
      <c r="D1754" s="12">
        <v>66.0</v>
      </c>
      <c r="E1754" s="12" t="s">
        <v>123</v>
      </c>
      <c r="F1754" s="12">
        <v>267318.0</v>
      </c>
      <c r="G1754" s="12">
        <v>278639.0</v>
      </c>
      <c r="H1754" s="12">
        <v>545957.0</v>
      </c>
      <c r="I1754" s="12">
        <v>187595.0</v>
      </c>
    </row>
    <row r="1755" ht="15.75" customHeight="1">
      <c r="A1755" s="12">
        <v>2015.0</v>
      </c>
      <c r="B1755" s="12" t="s">
        <v>69</v>
      </c>
      <c r="C1755" s="12" t="str">
        <f t="shared" si="1"/>
        <v>2015Dec</v>
      </c>
      <c r="D1755" s="12">
        <v>67.0</v>
      </c>
      <c r="E1755" s="12" t="s">
        <v>124</v>
      </c>
      <c r="F1755" s="12">
        <v>494575.0</v>
      </c>
      <c r="G1755" s="12">
        <v>502411.0</v>
      </c>
      <c r="H1755" s="12">
        <v>996986.0</v>
      </c>
      <c r="I1755" s="12">
        <v>338356.0</v>
      </c>
    </row>
    <row r="1756" ht="15.75" customHeight="1">
      <c r="A1756" s="12">
        <v>2015.0</v>
      </c>
      <c r="B1756" s="12" t="s">
        <v>69</v>
      </c>
      <c r="C1756" s="12" t="str">
        <f t="shared" si="1"/>
        <v>2015Dec</v>
      </c>
      <c r="D1756" s="12">
        <v>70.0</v>
      </c>
      <c r="E1756" s="12" t="s">
        <v>125</v>
      </c>
      <c r="F1756" s="12">
        <v>423298.0</v>
      </c>
      <c r="G1756" s="12">
        <v>444585.0</v>
      </c>
      <c r="H1756" s="12">
        <v>867883.0</v>
      </c>
      <c r="I1756" s="12">
        <v>299569.0</v>
      </c>
    </row>
    <row r="1757" ht="15.75" customHeight="1">
      <c r="A1757" s="12">
        <v>2015.0</v>
      </c>
      <c r="B1757" s="12" t="s">
        <v>69</v>
      </c>
      <c r="C1757" s="12" t="str">
        <f t="shared" si="1"/>
        <v>2015Dec</v>
      </c>
      <c r="D1757" s="12">
        <v>71.0</v>
      </c>
      <c r="E1757" s="12" t="s">
        <v>126</v>
      </c>
      <c r="F1757" s="12">
        <v>443772.0</v>
      </c>
      <c r="G1757" s="12">
        <v>438374.0</v>
      </c>
      <c r="H1757" s="12">
        <v>882146.0</v>
      </c>
      <c r="I1757" s="12">
        <v>323122.0</v>
      </c>
    </row>
    <row r="1758" ht="15.75" customHeight="1">
      <c r="A1758" s="12">
        <v>2015.0</v>
      </c>
      <c r="B1758" s="12" t="s">
        <v>69</v>
      </c>
      <c r="C1758" s="12" t="str">
        <f t="shared" si="1"/>
        <v>2015Dec</v>
      </c>
      <c r="D1758" s="12">
        <v>72.0</v>
      </c>
      <c r="E1758" s="12" t="s">
        <v>127</v>
      </c>
      <c r="F1758" s="12">
        <v>411295.0</v>
      </c>
      <c r="G1758" s="12">
        <v>438404.0</v>
      </c>
      <c r="H1758" s="12">
        <v>849699.0</v>
      </c>
      <c r="I1758" s="12">
        <v>287985.0</v>
      </c>
    </row>
    <row r="1759" ht="15.75" customHeight="1">
      <c r="A1759" s="12">
        <v>2015.0</v>
      </c>
      <c r="B1759" s="12" t="s">
        <v>69</v>
      </c>
      <c r="C1759" s="12" t="str">
        <f t="shared" si="1"/>
        <v>2015Dec</v>
      </c>
      <c r="D1759" s="12">
        <v>73.0</v>
      </c>
      <c r="E1759" s="12" t="s">
        <v>128</v>
      </c>
      <c r="F1759" s="12">
        <v>431996.0</v>
      </c>
      <c r="G1759" s="12">
        <v>467346.0</v>
      </c>
      <c r="H1759" s="12">
        <v>899342.0</v>
      </c>
      <c r="I1759" s="12">
        <v>368960.0</v>
      </c>
    </row>
    <row r="1760" ht="15.75" customHeight="1">
      <c r="A1760" s="12">
        <v>2015.0</v>
      </c>
      <c r="B1760" s="12" t="s">
        <v>69</v>
      </c>
      <c r="C1760" s="12" t="str">
        <f t="shared" si="1"/>
        <v>2015Dec</v>
      </c>
      <c r="D1760" s="12">
        <v>74.0</v>
      </c>
      <c r="E1760" s="12" t="s">
        <v>129</v>
      </c>
      <c r="F1760" s="12">
        <v>263436.0</v>
      </c>
      <c r="G1760" s="12">
        <v>282018.0</v>
      </c>
      <c r="H1760" s="12">
        <v>545454.0</v>
      </c>
      <c r="I1760" s="12">
        <v>265372.0</v>
      </c>
    </row>
    <row r="1761" ht="15.75" customHeight="1">
      <c r="A1761" s="12">
        <v>2015.0</v>
      </c>
      <c r="B1761" s="12" t="s">
        <v>69</v>
      </c>
      <c r="C1761" s="12" t="str">
        <f t="shared" si="1"/>
        <v>2015Dec</v>
      </c>
      <c r="D1761" s="12">
        <v>75.0</v>
      </c>
      <c r="E1761" s="12" t="s">
        <v>130</v>
      </c>
      <c r="F1761" s="12">
        <v>93405.0</v>
      </c>
      <c r="G1761" s="12">
        <v>100971.0</v>
      </c>
      <c r="H1761" s="12">
        <v>194376.0</v>
      </c>
      <c r="I1761" s="12">
        <v>66902.0</v>
      </c>
    </row>
    <row r="1762" ht="15.75" customHeight="1">
      <c r="A1762" s="12">
        <v>2015.0</v>
      </c>
      <c r="B1762" s="12" t="s">
        <v>69</v>
      </c>
      <c r="C1762" s="12" t="str">
        <f t="shared" si="1"/>
        <v>2015Dec</v>
      </c>
      <c r="D1762" s="12">
        <v>76.0</v>
      </c>
      <c r="E1762" s="12" t="s">
        <v>131</v>
      </c>
      <c r="F1762" s="12">
        <v>231747.0</v>
      </c>
      <c r="G1762" s="12">
        <v>246842.0</v>
      </c>
      <c r="H1762" s="12">
        <v>478589.0</v>
      </c>
      <c r="I1762" s="12">
        <v>200113.0</v>
      </c>
    </row>
    <row r="1763" ht="15.75" customHeight="1">
      <c r="A1763" s="12">
        <v>2015.0</v>
      </c>
      <c r="B1763" s="12" t="s">
        <v>69</v>
      </c>
      <c r="C1763" s="12" t="str">
        <f t="shared" si="1"/>
        <v>2015Dec</v>
      </c>
      <c r="D1763" s="12">
        <v>77.0</v>
      </c>
      <c r="E1763" s="12" t="s">
        <v>132</v>
      </c>
      <c r="F1763" s="12">
        <v>264901.0</v>
      </c>
      <c r="G1763" s="12">
        <v>269818.0</v>
      </c>
      <c r="H1763" s="12">
        <v>534719.0</v>
      </c>
      <c r="I1763" s="12">
        <v>241921.0</v>
      </c>
    </row>
    <row r="1764" ht="15.75" customHeight="1">
      <c r="A1764" s="12">
        <v>2015.0</v>
      </c>
      <c r="B1764" s="12" t="s">
        <v>69</v>
      </c>
      <c r="C1764" s="12" t="str">
        <f t="shared" si="1"/>
        <v>2015Dec</v>
      </c>
      <c r="D1764" s="12">
        <v>80.0</v>
      </c>
      <c r="E1764" s="12" t="s">
        <v>133</v>
      </c>
      <c r="F1764" s="12">
        <v>768887.0</v>
      </c>
      <c r="G1764" s="12">
        <v>783643.0</v>
      </c>
      <c r="H1764" s="12">
        <v>1552530.0</v>
      </c>
      <c r="I1764" s="12">
        <v>541900.0</v>
      </c>
    </row>
    <row r="1765" ht="15.75" customHeight="1">
      <c r="A1765" s="12">
        <v>2015.0</v>
      </c>
      <c r="B1765" s="12" t="s">
        <v>69</v>
      </c>
      <c r="C1765" s="12" t="str">
        <f t="shared" si="1"/>
        <v>2015Dec</v>
      </c>
      <c r="D1765" s="12">
        <v>81.0</v>
      </c>
      <c r="E1765" s="12" t="s">
        <v>134</v>
      </c>
      <c r="F1765" s="12">
        <v>229941.0</v>
      </c>
      <c r="G1765" s="12">
        <v>232160.0</v>
      </c>
      <c r="H1765" s="12">
        <v>462101.0</v>
      </c>
      <c r="I1765" s="12">
        <v>172459.0</v>
      </c>
    </row>
    <row r="1766" ht="15.75" customHeight="1">
      <c r="A1766" s="12">
        <v>2015.0</v>
      </c>
      <c r="B1766" s="12" t="s">
        <v>69</v>
      </c>
      <c r="C1766" s="12" t="str">
        <f t="shared" si="1"/>
        <v>2015Dec</v>
      </c>
      <c r="D1766" s="12">
        <v>82.0</v>
      </c>
      <c r="E1766" s="12" t="s">
        <v>135</v>
      </c>
      <c r="F1766" s="12">
        <v>131942.0</v>
      </c>
      <c r="G1766" s="12">
        <v>132132.0</v>
      </c>
      <c r="H1766" s="12">
        <v>264074.0</v>
      </c>
      <c r="I1766" s="12">
        <v>108345.0</v>
      </c>
    </row>
    <row r="1767" ht="15.75" customHeight="1">
      <c r="A1767" s="12">
        <v>2015.0</v>
      </c>
      <c r="B1767" s="12" t="s">
        <v>69</v>
      </c>
      <c r="C1767" s="12" t="str">
        <f t="shared" si="1"/>
        <v>2015Dec</v>
      </c>
      <c r="D1767" s="12">
        <v>83.0</v>
      </c>
      <c r="E1767" s="12" t="s">
        <v>136</v>
      </c>
      <c r="F1767" s="12">
        <v>183132.0</v>
      </c>
      <c r="G1767" s="12">
        <v>203473.0</v>
      </c>
      <c r="H1767" s="12">
        <v>386605.0</v>
      </c>
      <c r="I1767" s="12">
        <v>235922.0</v>
      </c>
    </row>
    <row r="1768" ht="15.75" customHeight="1">
      <c r="A1768" s="12">
        <v>2015.0</v>
      </c>
      <c r="B1768" s="12" t="s">
        <v>69</v>
      </c>
      <c r="C1768" s="12" t="str">
        <f t="shared" si="1"/>
        <v>2015Dec</v>
      </c>
      <c r="D1768" s="12">
        <v>84.0</v>
      </c>
      <c r="E1768" s="12" t="s">
        <v>137</v>
      </c>
      <c r="F1768" s="12">
        <v>517217.0</v>
      </c>
      <c r="G1768" s="12">
        <v>529555.0</v>
      </c>
      <c r="H1768" s="12">
        <v>1046772.0</v>
      </c>
      <c r="I1768" s="12">
        <v>466857.0</v>
      </c>
    </row>
    <row r="1769" ht="15.75" customHeight="1">
      <c r="A1769" s="12">
        <v>2015.0</v>
      </c>
      <c r="B1769" s="12" t="s">
        <v>69</v>
      </c>
      <c r="C1769" s="12" t="str">
        <f t="shared" si="1"/>
        <v>2015Dec</v>
      </c>
      <c r="D1769" s="12">
        <v>85.0</v>
      </c>
      <c r="E1769" s="12" t="s">
        <v>138</v>
      </c>
      <c r="F1769" s="12">
        <v>94726.0</v>
      </c>
      <c r="G1769" s="12">
        <v>92810.0</v>
      </c>
      <c r="H1769" s="12">
        <v>187536.0</v>
      </c>
      <c r="I1769" s="12">
        <v>85417.0</v>
      </c>
    </row>
    <row r="1770" ht="15.75" customHeight="1">
      <c r="A1770" s="12">
        <v>2015.0</v>
      </c>
      <c r="B1770" s="12" t="s">
        <v>69</v>
      </c>
      <c r="C1770" s="12" t="str">
        <f t="shared" si="1"/>
        <v>2015Dec</v>
      </c>
      <c r="D1770" s="12">
        <v>86.0</v>
      </c>
      <c r="E1770" s="12" t="s">
        <v>139</v>
      </c>
      <c r="F1770" s="12">
        <v>250943.0</v>
      </c>
      <c r="G1770" s="12">
        <v>254887.0</v>
      </c>
      <c r="H1770" s="12">
        <v>505830.0</v>
      </c>
      <c r="I1770" s="12">
        <v>221370.0</v>
      </c>
    </row>
    <row r="1771" ht="15.75" customHeight="1">
      <c r="A1771" s="12">
        <v>2015.0</v>
      </c>
      <c r="B1771" s="12" t="s">
        <v>69</v>
      </c>
      <c r="C1771" s="12" t="str">
        <f t="shared" si="1"/>
        <v>2015Dec</v>
      </c>
      <c r="D1771" s="12">
        <v>90.0</v>
      </c>
      <c r="E1771" s="12" t="s">
        <v>140</v>
      </c>
      <c r="F1771" s="12">
        <v>688462.0</v>
      </c>
      <c r="G1771" s="12">
        <v>722115.0</v>
      </c>
      <c r="H1771" s="12">
        <v>1410577.0</v>
      </c>
      <c r="I1771" s="12">
        <v>508600.0</v>
      </c>
    </row>
    <row r="1772" ht="15.75" customHeight="1">
      <c r="A1772" s="12">
        <v>2015.0</v>
      </c>
      <c r="B1772" s="12" t="s">
        <v>69</v>
      </c>
      <c r="C1772" s="12" t="str">
        <f t="shared" si="1"/>
        <v>2015Dec</v>
      </c>
      <c r="D1772" s="12">
        <v>91.0</v>
      </c>
      <c r="E1772" s="12" t="s">
        <v>141</v>
      </c>
      <c r="F1772" s="12">
        <v>157258.0</v>
      </c>
      <c r="G1772" s="12">
        <v>158665.0</v>
      </c>
      <c r="H1772" s="12">
        <v>315923.0</v>
      </c>
      <c r="I1772" s="12">
        <v>98604.0</v>
      </c>
    </row>
    <row r="1773" ht="15.75" customHeight="1">
      <c r="A1773" s="12">
        <v>2015.0</v>
      </c>
      <c r="B1773" s="12" t="s">
        <v>69</v>
      </c>
      <c r="C1773" s="12" t="str">
        <f t="shared" si="1"/>
        <v>2015Dec</v>
      </c>
      <c r="D1773" s="12">
        <v>92.0</v>
      </c>
      <c r="E1773" s="12" t="s">
        <v>142</v>
      </c>
      <c r="F1773" s="12">
        <v>313899.0</v>
      </c>
      <c r="G1773" s="12">
        <v>326894.0</v>
      </c>
      <c r="H1773" s="12">
        <v>640793.0</v>
      </c>
      <c r="I1773" s="12">
        <v>220647.0</v>
      </c>
    </row>
    <row r="1774" ht="15.75" customHeight="1">
      <c r="A1774" s="12">
        <v>2015.0</v>
      </c>
      <c r="B1774" s="12" t="s">
        <v>69</v>
      </c>
      <c r="C1774" s="12" t="str">
        <f t="shared" si="1"/>
        <v>2015Dec</v>
      </c>
      <c r="D1774" s="12">
        <v>93.0</v>
      </c>
      <c r="E1774" s="12" t="s">
        <v>143</v>
      </c>
      <c r="F1774" s="12">
        <v>255365.0</v>
      </c>
      <c r="G1774" s="12">
        <v>267358.0</v>
      </c>
      <c r="H1774" s="12">
        <v>522723.0</v>
      </c>
      <c r="I1774" s="12">
        <v>184427.0</v>
      </c>
    </row>
    <row r="1775" ht="15.75" customHeight="1">
      <c r="A1775" s="12">
        <v>2015.0</v>
      </c>
      <c r="B1775" s="12" t="s">
        <v>69</v>
      </c>
      <c r="C1775" s="12" t="str">
        <f t="shared" si="1"/>
        <v>2015Dec</v>
      </c>
      <c r="D1775" s="12">
        <v>94.0</v>
      </c>
      <c r="E1775" s="12" t="s">
        <v>144</v>
      </c>
      <c r="F1775" s="12">
        <v>343757.0</v>
      </c>
      <c r="G1775" s="12">
        <v>350266.0</v>
      </c>
      <c r="H1775" s="12">
        <v>694023.0</v>
      </c>
      <c r="I1775" s="12">
        <v>178133.0</v>
      </c>
    </row>
    <row r="1776" ht="15.75" customHeight="1">
      <c r="A1776" s="12">
        <v>2015.0</v>
      </c>
      <c r="B1776" s="12" t="s">
        <v>69</v>
      </c>
      <c r="C1776" s="12" t="str">
        <f t="shared" si="1"/>
        <v>2015Dec</v>
      </c>
      <c r="D1776" s="12">
        <v>95.0</v>
      </c>
      <c r="E1776" s="12" t="s">
        <v>145</v>
      </c>
      <c r="F1776" s="12">
        <v>257124.0</v>
      </c>
      <c r="G1776" s="12">
        <v>261015.0</v>
      </c>
      <c r="H1776" s="12">
        <v>518139.0</v>
      </c>
      <c r="I1776" s="12">
        <v>155370.0</v>
      </c>
    </row>
    <row r="1777" ht="15.75" customHeight="1">
      <c r="A1777" s="12">
        <v>2015.0</v>
      </c>
      <c r="B1777" s="12" t="s">
        <v>69</v>
      </c>
      <c r="C1777" s="12" t="str">
        <f t="shared" si="1"/>
        <v>2015Dec</v>
      </c>
      <c r="D1777" s="12">
        <v>96.0</v>
      </c>
      <c r="E1777" s="12" t="s">
        <v>146</v>
      </c>
      <c r="F1777" s="12">
        <v>387631.0</v>
      </c>
      <c r="G1777" s="12">
        <v>395451.0</v>
      </c>
      <c r="H1777" s="12">
        <v>783082.0</v>
      </c>
      <c r="I1777" s="12">
        <v>201760.0</v>
      </c>
    </row>
    <row r="1778" ht="15.75" customHeight="1">
      <c r="A1778" s="12">
        <v>2016.0</v>
      </c>
      <c r="B1778" s="12" t="s">
        <v>69</v>
      </c>
      <c r="C1778" s="12" t="str">
        <f t="shared" si="1"/>
        <v>2016Dec</v>
      </c>
      <c r="D1778" s="12">
        <v>0.0</v>
      </c>
      <c r="E1778" s="12" t="s">
        <v>70</v>
      </c>
      <c r="F1778" s="12">
        <v>3.2357808E7</v>
      </c>
      <c r="G1778" s="12">
        <v>3.3573742E7</v>
      </c>
      <c r="H1778" s="12">
        <v>6.593155E7</v>
      </c>
      <c r="I1778" s="12">
        <v>2.5233077E7</v>
      </c>
    </row>
    <row r="1779" ht="15.75" customHeight="1">
      <c r="A1779" s="12">
        <v>2016.0</v>
      </c>
      <c r="B1779" s="12" t="s">
        <v>69</v>
      </c>
      <c r="C1779" s="12" t="str">
        <f t="shared" si="1"/>
        <v>2016Dec</v>
      </c>
      <c r="D1779" s="12">
        <v>10.0</v>
      </c>
      <c r="E1779" s="12" t="s">
        <v>71</v>
      </c>
      <c r="F1779" s="12">
        <v>2687253.0</v>
      </c>
      <c r="G1779" s="12">
        <v>2999393.0</v>
      </c>
      <c r="H1779" s="12">
        <v>5686646.0</v>
      </c>
      <c r="I1779" s="12">
        <v>2816711.0</v>
      </c>
    </row>
    <row r="1780" ht="15.75" customHeight="1">
      <c r="A1780" s="12">
        <v>2016.0</v>
      </c>
      <c r="B1780" s="12" t="s">
        <v>69</v>
      </c>
      <c r="C1780" s="12" t="str">
        <f t="shared" si="1"/>
        <v>2016Dec</v>
      </c>
      <c r="D1780" s="12">
        <v>11.0</v>
      </c>
      <c r="E1780" s="12" t="s">
        <v>72</v>
      </c>
      <c r="F1780" s="12">
        <v>619911.0</v>
      </c>
      <c r="G1780" s="12">
        <v>673642.0</v>
      </c>
      <c r="H1780" s="12">
        <v>1293553.0</v>
      </c>
      <c r="I1780" s="12">
        <v>634077.0</v>
      </c>
    </row>
    <row r="1781" ht="15.75" customHeight="1">
      <c r="A1781" s="12">
        <v>2016.0</v>
      </c>
      <c r="B1781" s="12" t="s">
        <v>69</v>
      </c>
      <c r="C1781" s="12" t="str">
        <f t="shared" si="1"/>
        <v>2016Dec</v>
      </c>
      <c r="D1781" s="12">
        <v>12.0</v>
      </c>
      <c r="E1781" s="12" t="s">
        <v>73</v>
      </c>
      <c r="F1781" s="12">
        <v>566778.0</v>
      </c>
      <c r="G1781" s="12">
        <v>645146.0</v>
      </c>
      <c r="H1781" s="12">
        <v>1211924.0</v>
      </c>
      <c r="I1781" s="12">
        <v>648649.0</v>
      </c>
    </row>
    <row r="1782" ht="15.75" customHeight="1">
      <c r="A1782" s="12">
        <v>2016.0</v>
      </c>
      <c r="B1782" s="12" t="s">
        <v>69</v>
      </c>
      <c r="C1782" s="12" t="str">
        <f t="shared" si="1"/>
        <v>2016Dec</v>
      </c>
      <c r="D1782" s="12">
        <v>13.0</v>
      </c>
      <c r="E1782" s="12" t="s">
        <v>74</v>
      </c>
      <c r="F1782" s="12">
        <v>527945.0</v>
      </c>
      <c r="G1782" s="12">
        <v>583431.0</v>
      </c>
      <c r="H1782" s="12">
        <v>1111376.0</v>
      </c>
      <c r="I1782" s="12">
        <v>567974.0</v>
      </c>
    </row>
    <row r="1783" ht="15.75" customHeight="1">
      <c r="A1783" s="12">
        <v>2016.0</v>
      </c>
      <c r="B1783" s="12" t="s">
        <v>69</v>
      </c>
      <c r="C1783" s="12" t="str">
        <f t="shared" si="1"/>
        <v>2016Dec</v>
      </c>
      <c r="D1783" s="12">
        <v>14.0</v>
      </c>
      <c r="E1783" s="12" t="s">
        <v>75</v>
      </c>
      <c r="F1783" s="12">
        <v>390365.0</v>
      </c>
      <c r="G1783" s="12">
        <v>419955.0</v>
      </c>
      <c r="H1783" s="12">
        <v>810320.0</v>
      </c>
      <c r="I1783" s="12">
        <v>311329.0</v>
      </c>
    </row>
    <row r="1784" ht="15.75" customHeight="1">
      <c r="A1784" s="12">
        <v>2016.0</v>
      </c>
      <c r="B1784" s="12" t="s">
        <v>69</v>
      </c>
      <c r="C1784" s="12" t="str">
        <f t="shared" si="1"/>
        <v>2016Dec</v>
      </c>
      <c r="D1784" s="12">
        <v>15.0</v>
      </c>
      <c r="E1784" s="12" t="s">
        <v>76</v>
      </c>
      <c r="F1784" s="12">
        <v>135413.0</v>
      </c>
      <c r="G1784" s="12">
        <v>146991.0</v>
      </c>
      <c r="H1784" s="12">
        <v>282404.0</v>
      </c>
      <c r="I1784" s="12">
        <v>96526.0</v>
      </c>
    </row>
    <row r="1785" ht="15.75" customHeight="1">
      <c r="A1785" s="12">
        <v>2016.0</v>
      </c>
      <c r="B1785" s="12" t="s">
        <v>69</v>
      </c>
      <c r="C1785" s="12" t="str">
        <f t="shared" si="1"/>
        <v>2016Dec</v>
      </c>
      <c r="D1785" s="12">
        <v>16.0</v>
      </c>
      <c r="E1785" s="12" t="s">
        <v>77</v>
      </c>
      <c r="F1785" s="12">
        <v>379745.0</v>
      </c>
      <c r="G1785" s="12">
        <v>377576.0</v>
      </c>
      <c r="H1785" s="12">
        <v>757321.0</v>
      </c>
      <c r="I1785" s="12">
        <v>284810.0</v>
      </c>
    </row>
    <row r="1786" ht="15.75" customHeight="1">
      <c r="A1786" s="12">
        <v>2016.0</v>
      </c>
      <c r="B1786" s="12" t="s">
        <v>69</v>
      </c>
      <c r="C1786" s="12" t="str">
        <f t="shared" si="1"/>
        <v>2016Dec</v>
      </c>
      <c r="D1786" s="12">
        <v>17.0</v>
      </c>
      <c r="E1786" s="12" t="s">
        <v>78</v>
      </c>
      <c r="F1786" s="12">
        <v>100377.0</v>
      </c>
      <c r="G1786" s="12">
        <v>110211.0</v>
      </c>
      <c r="H1786" s="12">
        <v>210588.0</v>
      </c>
      <c r="I1786" s="12">
        <v>75085.0</v>
      </c>
    </row>
    <row r="1787" ht="15.75" customHeight="1">
      <c r="A1787" s="12">
        <v>2016.0</v>
      </c>
      <c r="B1787" s="12" t="s">
        <v>69</v>
      </c>
      <c r="C1787" s="12" t="str">
        <f t="shared" si="1"/>
        <v>2016Dec</v>
      </c>
      <c r="D1787" s="12">
        <v>18.0</v>
      </c>
      <c r="E1787" s="12" t="s">
        <v>79</v>
      </c>
      <c r="F1787" s="12">
        <v>159154.0</v>
      </c>
      <c r="G1787" s="12">
        <v>171277.0</v>
      </c>
      <c r="H1787" s="12">
        <v>330431.0</v>
      </c>
      <c r="I1787" s="12">
        <v>121201.0</v>
      </c>
    </row>
    <row r="1788" ht="15.75" customHeight="1">
      <c r="A1788" s="12">
        <v>2016.0</v>
      </c>
      <c r="B1788" s="12" t="s">
        <v>69</v>
      </c>
      <c r="C1788" s="12" t="str">
        <f t="shared" si="1"/>
        <v>2016Dec</v>
      </c>
      <c r="D1788" s="12">
        <v>19.0</v>
      </c>
      <c r="E1788" s="12" t="s">
        <v>80</v>
      </c>
      <c r="F1788" s="12">
        <v>315959.0</v>
      </c>
      <c r="G1788" s="12">
        <v>324106.0</v>
      </c>
      <c r="H1788" s="12">
        <v>640065.0</v>
      </c>
      <c r="I1788" s="12">
        <v>261955.0</v>
      </c>
    </row>
    <row r="1789" ht="15.75" customHeight="1">
      <c r="A1789" s="12">
        <v>2016.0</v>
      </c>
      <c r="B1789" s="12" t="s">
        <v>69</v>
      </c>
      <c r="C1789" s="12" t="str">
        <f t="shared" si="1"/>
        <v>2016Dec</v>
      </c>
      <c r="D1789" s="12">
        <v>20.0</v>
      </c>
      <c r="E1789" s="12" t="s">
        <v>81</v>
      </c>
      <c r="F1789" s="12">
        <v>726918.0</v>
      </c>
      <c r="G1789" s="12">
        <v>756131.0</v>
      </c>
      <c r="H1789" s="12">
        <v>1483049.0</v>
      </c>
      <c r="I1789" s="12">
        <v>949829.0</v>
      </c>
    </row>
    <row r="1790" ht="15.75" customHeight="1">
      <c r="A1790" s="12">
        <v>2016.0</v>
      </c>
      <c r="B1790" s="12" t="s">
        <v>69</v>
      </c>
      <c r="C1790" s="12" t="str">
        <f t="shared" si="1"/>
        <v>2016Dec</v>
      </c>
      <c r="D1790" s="12">
        <v>21.0</v>
      </c>
      <c r="E1790" s="12" t="s">
        <v>82</v>
      </c>
      <c r="F1790" s="12">
        <v>344310.0</v>
      </c>
      <c r="G1790" s="12">
        <v>355913.0</v>
      </c>
      <c r="H1790" s="12">
        <v>700223.0</v>
      </c>
      <c r="I1790" s="12">
        <v>442858.0</v>
      </c>
    </row>
    <row r="1791" ht="15.75" customHeight="1">
      <c r="A1791" s="12">
        <v>2016.0</v>
      </c>
      <c r="B1791" s="12" t="s">
        <v>69</v>
      </c>
      <c r="C1791" s="12" t="str">
        <f t="shared" si="1"/>
        <v>2016Dec</v>
      </c>
      <c r="D1791" s="12">
        <v>22.0</v>
      </c>
      <c r="E1791" s="12" t="s">
        <v>83</v>
      </c>
      <c r="F1791" s="12">
        <v>261053.0</v>
      </c>
      <c r="G1791" s="12">
        <v>271413.0</v>
      </c>
      <c r="H1791" s="12">
        <v>532466.0</v>
      </c>
      <c r="I1791" s="12">
        <v>226913.0</v>
      </c>
    </row>
    <row r="1792" ht="15.75" customHeight="1">
      <c r="A1792" s="12">
        <v>2016.0</v>
      </c>
      <c r="B1792" s="12" t="s">
        <v>69</v>
      </c>
      <c r="C1792" s="12" t="str">
        <f t="shared" si="1"/>
        <v>2016Dec</v>
      </c>
      <c r="D1792" s="12">
        <v>23.0</v>
      </c>
      <c r="E1792" s="12" t="s">
        <v>84</v>
      </c>
      <c r="F1792" s="12">
        <v>114109.0</v>
      </c>
      <c r="G1792" s="12">
        <v>115328.0</v>
      </c>
      <c r="H1792" s="12">
        <v>229437.0</v>
      </c>
      <c r="I1792" s="12">
        <v>102355.0</v>
      </c>
    </row>
    <row r="1793" ht="15.75" customHeight="1">
      <c r="A1793" s="12">
        <v>2016.0</v>
      </c>
      <c r="B1793" s="12" t="s">
        <v>69</v>
      </c>
      <c r="C1793" s="12" t="str">
        <f t="shared" si="1"/>
        <v>2016Dec</v>
      </c>
      <c r="D1793" s="12">
        <v>24.0</v>
      </c>
      <c r="E1793" s="12" t="s">
        <v>85</v>
      </c>
      <c r="F1793" s="12">
        <v>345179.0</v>
      </c>
      <c r="G1793" s="12">
        <v>359220.0</v>
      </c>
      <c r="H1793" s="12">
        <v>704399.0</v>
      </c>
      <c r="I1793" s="12">
        <v>281778.0</v>
      </c>
    </row>
    <row r="1794" ht="15.75" customHeight="1">
      <c r="A1794" s="12">
        <v>2016.0</v>
      </c>
      <c r="B1794" s="12" t="s">
        <v>69</v>
      </c>
      <c r="C1794" s="12" t="str">
        <f t="shared" si="1"/>
        <v>2016Dec</v>
      </c>
      <c r="D1794" s="12">
        <v>25.0</v>
      </c>
      <c r="E1794" s="12" t="s">
        <v>86</v>
      </c>
      <c r="F1794" s="12">
        <v>240044.0</v>
      </c>
      <c r="G1794" s="12">
        <v>244785.0</v>
      </c>
      <c r="H1794" s="12">
        <v>484829.0</v>
      </c>
      <c r="I1794" s="12">
        <v>197427.0</v>
      </c>
    </row>
    <row r="1795" ht="15.75" customHeight="1">
      <c r="A1795" s="12">
        <v>2016.0</v>
      </c>
      <c r="B1795" s="12" t="s">
        <v>69</v>
      </c>
      <c r="C1795" s="12" t="str">
        <f t="shared" si="1"/>
        <v>2016Dec</v>
      </c>
      <c r="D1795" s="12">
        <v>26.0</v>
      </c>
      <c r="E1795" s="12" t="s">
        <v>87</v>
      </c>
      <c r="F1795" s="12">
        <v>127773.0</v>
      </c>
      <c r="G1795" s="12">
        <v>130585.0</v>
      </c>
      <c r="H1795" s="12">
        <v>258358.0</v>
      </c>
      <c r="I1795" s="12">
        <v>94340.0</v>
      </c>
    </row>
    <row r="1796" ht="15.75" customHeight="1">
      <c r="A1796" s="12">
        <v>2016.0</v>
      </c>
      <c r="B1796" s="12" t="s">
        <v>69</v>
      </c>
      <c r="C1796" s="12" t="str">
        <f t="shared" si="1"/>
        <v>2016Dec</v>
      </c>
      <c r="D1796" s="12">
        <v>27.0</v>
      </c>
      <c r="E1796" s="12" t="s">
        <v>88</v>
      </c>
      <c r="F1796" s="12">
        <v>280148.0</v>
      </c>
      <c r="G1796" s="12">
        <v>278869.0</v>
      </c>
      <c r="H1796" s="12">
        <v>559017.0</v>
      </c>
      <c r="I1796" s="12">
        <v>202220.0</v>
      </c>
    </row>
    <row r="1797" ht="15.75" customHeight="1">
      <c r="A1797" s="12">
        <v>2016.0</v>
      </c>
      <c r="B1797" s="12" t="s">
        <v>69</v>
      </c>
      <c r="C1797" s="12" t="str">
        <f t="shared" si="1"/>
        <v>2016Dec</v>
      </c>
      <c r="D1797" s="12">
        <v>30.0</v>
      </c>
      <c r="E1797" s="12" t="s">
        <v>89</v>
      </c>
      <c r="F1797" s="12">
        <v>1297919.0</v>
      </c>
      <c r="G1797" s="12">
        <v>1333516.0</v>
      </c>
      <c r="H1797" s="12">
        <v>2631435.0</v>
      </c>
      <c r="I1797" s="12">
        <v>931923.0</v>
      </c>
    </row>
    <row r="1798" ht="15.75" customHeight="1">
      <c r="A1798" s="12">
        <v>2016.0</v>
      </c>
      <c r="B1798" s="12" t="s">
        <v>69</v>
      </c>
      <c r="C1798" s="12" t="str">
        <f t="shared" si="1"/>
        <v>2016Dec</v>
      </c>
      <c r="D1798" s="12">
        <v>31.0</v>
      </c>
      <c r="E1798" s="12" t="s">
        <v>90</v>
      </c>
      <c r="F1798" s="12">
        <v>791482.0</v>
      </c>
      <c r="G1798" s="12">
        <v>796415.0</v>
      </c>
      <c r="H1798" s="12">
        <v>1587897.0</v>
      </c>
      <c r="I1798" s="12">
        <v>447688.0</v>
      </c>
    </row>
    <row r="1799" ht="15.75" customHeight="1">
      <c r="A1799" s="12">
        <v>2016.0</v>
      </c>
      <c r="B1799" s="12" t="s">
        <v>69</v>
      </c>
      <c r="C1799" s="12" t="str">
        <f t="shared" si="1"/>
        <v>2016Dec</v>
      </c>
      <c r="D1799" s="12">
        <v>32.0</v>
      </c>
      <c r="E1799" s="12" t="s">
        <v>91</v>
      </c>
      <c r="F1799" s="12">
        <v>697016.0</v>
      </c>
      <c r="G1799" s="12">
        <v>698551.0</v>
      </c>
      <c r="H1799" s="12">
        <v>1395567.0</v>
      </c>
      <c r="I1799" s="12">
        <v>382654.0</v>
      </c>
    </row>
    <row r="1800" ht="15.75" customHeight="1">
      <c r="A1800" s="12">
        <v>2016.0</v>
      </c>
      <c r="B1800" s="12" t="s">
        <v>69</v>
      </c>
      <c r="C1800" s="12" t="str">
        <f t="shared" si="1"/>
        <v>2016Dec</v>
      </c>
      <c r="D1800" s="12">
        <v>33.0</v>
      </c>
      <c r="E1800" s="12" t="s">
        <v>92</v>
      </c>
      <c r="F1800" s="12">
        <v>734457.0</v>
      </c>
      <c r="G1800" s="12">
        <v>735884.0</v>
      </c>
      <c r="H1800" s="12">
        <v>1470341.0</v>
      </c>
      <c r="I1800" s="12">
        <v>378625.0</v>
      </c>
    </row>
    <row r="1801" ht="15.75" customHeight="1">
      <c r="A1801" s="12">
        <v>2016.0</v>
      </c>
      <c r="B1801" s="12" t="s">
        <v>69</v>
      </c>
      <c r="C1801" s="12" t="str">
        <f t="shared" si="1"/>
        <v>2016Dec</v>
      </c>
      <c r="D1801" s="12">
        <v>34.0</v>
      </c>
      <c r="E1801" s="12" t="s">
        <v>93</v>
      </c>
      <c r="F1801" s="12">
        <v>933084.0</v>
      </c>
      <c r="G1801" s="12">
        <v>929881.0</v>
      </c>
      <c r="H1801" s="12">
        <v>1862965.0</v>
      </c>
      <c r="I1801" s="12">
        <v>575328.0</v>
      </c>
    </row>
    <row r="1802" ht="15.75" customHeight="1">
      <c r="A1802" s="12">
        <v>2016.0</v>
      </c>
      <c r="B1802" s="12" t="s">
        <v>69</v>
      </c>
      <c r="C1802" s="12" t="str">
        <f t="shared" si="1"/>
        <v>2016Dec</v>
      </c>
      <c r="D1802" s="12">
        <v>35.0</v>
      </c>
      <c r="E1802" s="12" t="s">
        <v>94</v>
      </c>
      <c r="F1802" s="12">
        <v>270748.0</v>
      </c>
      <c r="G1802" s="12">
        <v>269067.0</v>
      </c>
      <c r="H1802" s="12">
        <v>539815.0</v>
      </c>
      <c r="I1802" s="12">
        <v>164955.0</v>
      </c>
    </row>
    <row r="1803" ht="15.75" customHeight="1">
      <c r="A1803" s="12">
        <v>2016.0</v>
      </c>
      <c r="B1803" s="12" t="s">
        <v>69</v>
      </c>
      <c r="C1803" s="12" t="str">
        <f t="shared" si="1"/>
        <v>2016Dec</v>
      </c>
      <c r="D1803" s="12">
        <v>36.0</v>
      </c>
      <c r="E1803" s="12" t="s">
        <v>95</v>
      </c>
      <c r="F1803" s="12">
        <v>564976.0</v>
      </c>
      <c r="G1803" s="12">
        <v>573223.0</v>
      </c>
      <c r="H1803" s="12">
        <v>1138199.0</v>
      </c>
      <c r="I1803" s="12">
        <v>380266.0</v>
      </c>
    </row>
    <row r="1804" ht="15.75" customHeight="1">
      <c r="A1804" s="12">
        <v>2016.0</v>
      </c>
      <c r="B1804" s="12" t="s">
        <v>69</v>
      </c>
      <c r="C1804" s="12" t="str">
        <f t="shared" si="1"/>
        <v>2016Dec</v>
      </c>
      <c r="D1804" s="12">
        <v>37.0</v>
      </c>
      <c r="E1804" s="12" t="s">
        <v>96</v>
      </c>
      <c r="F1804" s="12">
        <v>188373.0</v>
      </c>
      <c r="G1804" s="12">
        <v>188747.0</v>
      </c>
      <c r="H1804" s="12">
        <v>377120.0</v>
      </c>
      <c r="I1804" s="12">
        <v>111690.0</v>
      </c>
    </row>
    <row r="1805" ht="15.75" customHeight="1">
      <c r="A1805" s="12">
        <v>2016.0</v>
      </c>
      <c r="B1805" s="12" t="s">
        <v>69</v>
      </c>
      <c r="C1805" s="12" t="str">
        <f t="shared" si="1"/>
        <v>2016Dec</v>
      </c>
      <c r="D1805" s="12">
        <v>38.0</v>
      </c>
      <c r="E1805" s="12" t="s">
        <v>147</v>
      </c>
      <c r="F1805" s="12">
        <v>212432.0</v>
      </c>
      <c r="G1805" s="12">
        <v>209193.0</v>
      </c>
      <c r="H1805" s="12">
        <v>421625.0</v>
      </c>
      <c r="I1805" s="12">
        <v>128846.0</v>
      </c>
    </row>
    <row r="1806" ht="15.75" customHeight="1">
      <c r="A1806" s="12">
        <v>2016.0</v>
      </c>
      <c r="B1806" s="12" t="s">
        <v>69</v>
      </c>
      <c r="C1806" s="12" t="str">
        <f t="shared" si="1"/>
        <v>2016Dec</v>
      </c>
      <c r="D1806" s="12">
        <v>39.0</v>
      </c>
      <c r="E1806" s="12" t="s">
        <v>97</v>
      </c>
      <c r="F1806" s="12">
        <v>255910.0</v>
      </c>
      <c r="G1806" s="12">
        <v>254824.0</v>
      </c>
      <c r="H1806" s="12">
        <v>510734.0</v>
      </c>
      <c r="I1806" s="12">
        <v>143720.0</v>
      </c>
    </row>
    <row r="1807" ht="15.75" customHeight="1">
      <c r="A1807" s="12">
        <v>2016.0</v>
      </c>
      <c r="B1807" s="12" t="s">
        <v>69</v>
      </c>
      <c r="C1807" s="12" t="str">
        <f t="shared" si="1"/>
        <v>2016Dec</v>
      </c>
      <c r="D1807" s="12">
        <v>40.0</v>
      </c>
      <c r="E1807" s="12" t="s">
        <v>98</v>
      </c>
      <c r="F1807" s="12">
        <v>889133.0</v>
      </c>
      <c r="G1807" s="12">
        <v>912620.0</v>
      </c>
      <c r="H1807" s="12">
        <v>1801753.0</v>
      </c>
      <c r="I1807" s="12">
        <v>597845.0</v>
      </c>
    </row>
    <row r="1808" ht="15.75" customHeight="1">
      <c r="A1808" s="12">
        <v>2016.0</v>
      </c>
      <c r="B1808" s="12" t="s">
        <v>69</v>
      </c>
      <c r="C1808" s="12" t="str">
        <f t="shared" si="1"/>
        <v>2016Dec</v>
      </c>
      <c r="D1808" s="12">
        <v>41.0</v>
      </c>
      <c r="E1808" s="12" t="s">
        <v>99</v>
      </c>
      <c r="F1808" s="12">
        <v>786301.0</v>
      </c>
      <c r="G1808" s="12">
        <v>792482.0</v>
      </c>
      <c r="H1808" s="12">
        <v>1578783.0</v>
      </c>
      <c r="I1808" s="12">
        <v>494498.0</v>
      </c>
    </row>
    <row r="1809" ht="15.75" customHeight="1">
      <c r="A1809" s="12">
        <v>2016.0</v>
      </c>
      <c r="B1809" s="12" t="s">
        <v>69</v>
      </c>
      <c r="C1809" s="12" t="str">
        <f t="shared" si="1"/>
        <v>2016Dec</v>
      </c>
      <c r="D1809" s="12">
        <v>42.0</v>
      </c>
      <c r="E1809" s="12" t="s">
        <v>100</v>
      </c>
      <c r="F1809" s="12">
        <v>321885.0</v>
      </c>
      <c r="G1809" s="12">
        <v>317916.0</v>
      </c>
      <c r="H1809" s="12">
        <v>639801.0</v>
      </c>
      <c r="I1809" s="12">
        <v>213678.0</v>
      </c>
    </row>
    <row r="1810" ht="15.75" customHeight="1">
      <c r="A1810" s="12">
        <v>2016.0</v>
      </c>
      <c r="B1810" s="12" t="s">
        <v>69</v>
      </c>
      <c r="C1810" s="12" t="str">
        <f t="shared" si="1"/>
        <v>2016Dec</v>
      </c>
      <c r="D1810" s="12">
        <v>43.0</v>
      </c>
      <c r="E1810" s="12" t="s">
        <v>101</v>
      </c>
      <c r="F1810" s="12">
        <v>259681.0</v>
      </c>
      <c r="G1810" s="12">
        <v>260682.0</v>
      </c>
      <c r="H1810" s="12">
        <v>520363.0</v>
      </c>
      <c r="I1810" s="12">
        <v>167585.0</v>
      </c>
    </row>
    <row r="1811" ht="15.75" customHeight="1">
      <c r="A1811" s="12">
        <v>2016.0</v>
      </c>
      <c r="B1811" s="12" t="s">
        <v>69</v>
      </c>
      <c r="C1811" s="12" t="str">
        <f t="shared" si="1"/>
        <v>2016Dec</v>
      </c>
      <c r="D1811" s="12">
        <v>44.0</v>
      </c>
      <c r="E1811" s="12" t="s">
        <v>102</v>
      </c>
      <c r="F1811" s="12">
        <v>472972.0</v>
      </c>
      <c r="G1811" s="12">
        <v>490512.0</v>
      </c>
      <c r="H1811" s="12">
        <v>963484.0</v>
      </c>
      <c r="I1811" s="12">
        <v>287065.0</v>
      </c>
    </row>
    <row r="1812" ht="15.75" customHeight="1">
      <c r="A1812" s="12">
        <v>2016.0</v>
      </c>
      <c r="B1812" s="12" t="s">
        <v>69</v>
      </c>
      <c r="C1812" s="12" t="str">
        <f t="shared" si="1"/>
        <v>2016Dec</v>
      </c>
      <c r="D1812" s="12">
        <v>45.0</v>
      </c>
      <c r="E1812" s="12" t="s">
        <v>103</v>
      </c>
      <c r="F1812" s="12">
        <v>651677.0</v>
      </c>
      <c r="G1812" s="12">
        <v>656305.0</v>
      </c>
      <c r="H1812" s="12">
        <v>1307982.0</v>
      </c>
      <c r="I1812" s="12">
        <v>372897.0</v>
      </c>
    </row>
    <row r="1813" ht="15.75" customHeight="1">
      <c r="A1813" s="12">
        <v>2016.0</v>
      </c>
      <c r="B1813" s="12" t="s">
        <v>69</v>
      </c>
      <c r="C1813" s="12" t="str">
        <f t="shared" si="1"/>
        <v>2016Dec</v>
      </c>
      <c r="D1813" s="12">
        <v>46.0</v>
      </c>
      <c r="E1813" s="12" t="s">
        <v>104</v>
      </c>
      <c r="F1813" s="12">
        <v>489617.0</v>
      </c>
      <c r="G1813" s="12">
        <v>495615.0</v>
      </c>
      <c r="H1813" s="12">
        <v>985232.0</v>
      </c>
      <c r="I1813" s="12">
        <v>292328.0</v>
      </c>
    </row>
    <row r="1814" ht="15.75" customHeight="1">
      <c r="A1814" s="12">
        <v>2016.0</v>
      </c>
      <c r="B1814" s="12" t="s">
        <v>69</v>
      </c>
      <c r="C1814" s="12" t="str">
        <f t="shared" si="1"/>
        <v>2016Dec</v>
      </c>
      <c r="D1814" s="12">
        <v>47.0</v>
      </c>
      <c r="E1814" s="12" t="s">
        <v>105</v>
      </c>
      <c r="F1814" s="12">
        <v>571963.0</v>
      </c>
      <c r="G1814" s="12">
        <v>573986.0</v>
      </c>
      <c r="H1814" s="12">
        <v>1145949.0</v>
      </c>
      <c r="I1814" s="12">
        <v>359964.0</v>
      </c>
    </row>
    <row r="1815" ht="15.75" customHeight="1">
      <c r="A1815" s="12">
        <v>2016.0</v>
      </c>
      <c r="B1815" s="12" t="s">
        <v>69</v>
      </c>
      <c r="C1815" s="12" t="str">
        <f t="shared" si="1"/>
        <v>2016Dec</v>
      </c>
      <c r="D1815" s="12">
        <v>48.0</v>
      </c>
      <c r="E1815" s="12" t="s">
        <v>106</v>
      </c>
      <c r="F1815" s="12">
        <v>357819.0</v>
      </c>
      <c r="G1815" s="12">
        <v>359054.0</v>
      </c>
      <c r="H1815" s="12">
        <v>716873.0</v>
      </c>
      <c r="I1815" s="12">
        <v>217160.0</v>
      </c>
    </row>
    <row r="1816" ht="15.75" customHeight="1">
      <c r="A1816" s="12">
        <v>2016.0</v>
      </c>
      <c r="B1816" s="12" t="s">
        <v>69</v>
      </c>
      <c r="C1816" s="12" t="str">
        <f t="shared" si="1"/>
        <v>2016Dec</v>
      </c>
      <c r="D1816" s="12">
        <v>49.0</v>
      </c>
      <c r="E1816" s="12" t="s">
        <v>107</v>
      </c>
      <c r="F1816" s="12">
        <v>175172.0</v>
      </c>
      <c r="G1816" s="12">
        <v>174302.0</v>
      </c>
      <c r="H1816" s="12">
        <v>349474.0</v>
      </c>
      <c r="I1816" s="12">
        <v>109763.0</v>
      </c>
    </row>
    <row r="1817" ht="15.75" customHeight="1">
      <c r="A1817" s="12">
        <v>2016.0</v>
      </c>
      <c r="B1817" s="12" t="s">
        <v>69</v>
      </c>
      <c r="C1817" s="12" t="str">
        <f t="shared" si="1"/>
        <v>2016Dec</v>
      </c>
      <c r="D1817" s="12">
        <v>50.0</v>
      </c>
      <c r="E1817" s="12" t="s">
        <v>108</v>
      </c>
      <c r="F1817" s="12">
        <v>843088.0</v>
      </c>
      <c r="G1817" s="12">
        <v>892674.0</v>
      </c>
      <c r="H1817" s="12">
        <v>1735762.0</v>
      </c>
      <c r="I1817" s="12">
        <v>768855.0</v>
      </c>
    </row>
    <row r="1818" ht="15.75" customHeight="1">
      <c r="A1818" s="12">
        <v>2016.0</v>
      </c>
      <c r="B1818" s="12" t="s">
        <v>69</v>
      </c>
      <c r="C1818" s="12" t="str">
        <f t="shared" si="1"/>
        <v>2016Dec</v>
      </c>
      <c r="D1818" s="12">
        <v>51.0</v>
      </c>
      <c r="E1818" s="12" t="s">
        <v>109</v>
      </c>
      <c r="F1818" s="12">
        <v>196448.0</v>
      </c>
      <c r="G1818" s="12">
        <v>209551.0</v>
      </c>
      <c r="H1818" s="12">
        <v>405999.0</v>
      </c>
      <c r="I1818" s="12">
        <v>173199.0</v>
      </c>
    </row>
    <row r="1819" ht="15.75" customHeight="1">
      <c r="A1819" s="12">
        <v>2016.0</v>
      </c>
      <c r="B1819" s="12" t="s">
        <v>69</v>
      </c>
      <c r="C1819" s="12" t="str">
        <f t="shared" si="1"/>
        <v>2016Dec</v>
      </c>
      <c r="D1819" s="12">
        <v>52.0</v>
      </c>
      <c r="E1819" s="12" t="s">
        <v>110</v>
      </c>
      <c r="F1819" s="12">
        <v>366857.0</v>
      </c>
      <c r="G1819" s="12">
        <v>381993.0</v>
      </c>
      <c r="H1819" s="12">
        <v>748850.0</v>
      </c>
      <c r="I1819" s="12">
        <v>285257.0</v>
      </c>
    </row>
    <row r="1820" ht="15.75" customHeight="1">
      <c r="A1820" s="12">
        <v>2016.0</v>
      </c>
      <c r="B1820" s="12" t="s">
        <v>69</v>
      </c>
      <c r="C1820" s="12" t="str">
        <f t="shared" si="1"/>
        <v>2016Dec</v>
      </c>
      <c r="D1820" s="12">
        <v>53.0</v>
      </c>
      <c r="E1820" s="12" t="s">
        <v>111</v>
      </c>
      <c r="F1820" s="12">
        <v>224945.0</v>
      </c>
      <c r="G1820" s="12">
        <v>233252.0</v>
      </c>
      <c r="H1820" s="12">
        <v>458197.0</v>
      </c>
      <c r="I1820" s="12">
        <v>166035.0</v>
      </c>
    </row>
    <row r="1821" ht="15.75" customHeight="1">
      <c r="A1821" s="12">
        <v>2016.0</v>
      </c>
      <c r="B1821" s="12" t="s">
        <v>69</v>
      </c>
      <c r="C1821" s="12" t="str">
        <f t="shared" si="1"/>
        <v>2016Dec</v>
      </c>
      <c r="D1821" s="12">
        <v>54.0</v>
      </c>
      <c r="E1821" s="12" t="s">
        <v>112</v>
      </c>
      <c r="F1821" s="12">
        <v>217962.0</v>
      </c>
      <c r="G1821" s="12">
        <v>231848.0</v>
      </c>
      <c r="H1821" s="12">
        <v>449810.0</v>
      </c>
      <c r="I1821" s="12">
        <v>173038.0</v>
      </c>
    </row>
    <row r="1822" ht="15.75" customHeight="1">
      <c r="A1822" s="12">
        <v>2016.0</v>
      </c>
      <c r="B1822" s="12" t="s">
        <v>69</v>
      </c>
      <c r="C1822" s="12" t="str">
        <f t="shared" si="1"/>
        <v>2016Dec</v>
      </c>
      <c r="D1822" s="12">
        <v>55.0</v>
      </c>
      <c r="E1822" s="12" t="s">
        <v>113</v>
      </c>
      <c r="F1822" s="12">
        <v>241287.0</v>
      </c>
      <c r="G1822" s="12">
        <v>238629.0</v>
      </c>
      <c r="H1822" s="12">
        <v>479916.0</v>
      </c>
      <c r="I1822" s="12">
        <v>162237.0</v>
      </c>
    </row>
    <row r="1823" ht="15.75" customHeight="1">
      <c r="A1823" s="12">
        <v>2016.0</v>
      </c>
      <c r="B1823" s="12" t="s">
        <v>69</v>
      </c>
      <c r="C1823" s="12" t="str">
        <f t="shared" si="1"/>
        <v>2016Dec</v>
      </c>
      <c r="D1823" s="12">
        <v>56.0</v>
      </c>
      <c r="E1823" s="12" t="s">
        <v>114</v>
      </c>
      <c r="F1823" s="12">
        <v>234221.0</v>
      </c>
      <c r="G1823" s="12">
        <v>244967.0</v>
      </c>
      <c r="H1823" s="12">
        <v>479188.0</v>
      </c>
      <c r="I1823" s="12">
        <v>185971.0</v>
      </c>
    </row>
    <row r="1824" ht="15.75" customHeight="1">
      <c r="A1824" s="12">
        <v>2016.0</v>
      </c>
      <c r="B1824" s="12" t="s">
        <v>69</v>
      </c>
      <c r="C1824" s="12" t="str">
        <f t="shared" si="1"/>
        <v>2016Dec</v>
      </c>
      <c r="D1824" s="12">
        <v>57.0</v>
      </c>
      <c r="E1824" s="12" t="s">
        <v>115</v>
      </c>
      <c r="F1824" s="12">
        <v>626784.0</v>
      </c>
      <c r="G1824" s="12">
        <v>655760.0</v>
      </c>
      <c r="H1824" s="12">
        <v>1282544.0</v>
      </c>
      <c r="I1824" s="12">
        <v>523164.0</v>
      </c>
    </row>
    <row r="1825" ht="15.75" customHeight="1">
      <c r="A1825" s="12">
        <v>2016.0</v>
      </c>
      <c r="B1825" s="12" t="s">
        <v>69</v>
      </c>
      <c r="C1825" s="12" t="str">
        <f t="shared" si="1"/>
        <v>2016Dec</v>
      </c>
      <c r="D1825" s="12">
        <v>58.0</v>
      </c>
      <c r="E1825" s="12" t="s">
        <v>116</v>
      </c>
      <c r="F1825" s="12">
        <v>140715.0</v>
      </c>
      <c r="G1825" s="12">
        <v>135169.0</v>
      </c>
      <c r="H1825" s="12">
        <v>275884.0</v>
      </c>
      <c r="I1825" s="12">
        <v>105535.0</v>
      </c>
    </row>
    <row r="1826" ht="15.75" customHeight="1">
      <c r="A1826" s="12">
        <v>2016.0</v>
      </c>
      <c r="B1826" s="12" t="s">
        <v>69</v>
      </c>
      <c r="C1826" s="12" t="str">
        <f t="shared" si="1"/>
        <v>2016Dec</v>
      </c>
      <c r="D1826" s="12">
        <v>60.0</v>
      </c>
      <c r="E1826" s="12" t="s">
        <v>117</v>
      </c>
      <c r="F1826" s="12">
        <v>521343.0</v>
      </c>
      <c r="G1826" s="12">
        <v>545112.0</v>
      </c>
      <c r="H1826" s="12">
        <v>1066455.0</v>
      </c>
      <c r="I1826" s="12">
        <v>401432.0</v>
      </c>
    </row>
    <row r="1827" ht="15.75" customHeight="1">
      <c r="A1827" s="12">
        <v>2016.0</v>
      </c>
      <c r="B1827" s="12" t="s">
        <v>69</v>
      </c>
      <c r="C1827" s="12" t="str">
        <f t="shared" si="1"/>
        <v>2016Dec</v>
      </c>
      <c r="D1827" s="12">
        <v>61.0</v>
      </c>
      <c r="E1827" s="12" t="s">
        <v>118</v>
      </c>
      <c r="F1827" s="12">
        <v>162209.0</v>
      </c>
      <c r="G1827" s="12">
        <v>168090.0</v>
      </c>
      <c r="H1827" s="12">
        <v>330299.0</v>
      </c>
      <c r="I1827" s="12">
        <v>119435.0</v>
      </c>
    </row>
    <row r="1828" ht="15.75" customHeight="1">
      <c r="A1828" s="12">
        <v>2016.0</v>
      </c>
      <c r="B1828" s="12" t="s">
        <v>69</v>
      </c>
      <c r="C1828" s="12" t="str">
        <f t="shared" si="1"/>
        <v>2016Dec</v>
      </c>
      <c r="D1828" s="12">
        <v>62.0</v>
      </c>
      <c r="E1828" s="12" t="s">
        <v>119</v>
      </c>
      <c r="F1828" s="12">
        <v>361919.0</v>
      </c>
      <c r="G1828" s="12">
        <v>367623.0</v>
      </c>
      <c r="H1828" s="12">
        <v>729542.0</v>
      </c>
      <c r="I1828" s="12">
        <v>265520.0</v>
      </c>
    </row>
    <row r="1829" ht="15.75" customHeight="1">
      <c r="A1829" s="12">
        <v>2016.0</v>
      </c>
      <c r="B1829" s="12" t="s">
        <v>69</v>
      </c>
      <c r="C1829" s="12" t="str">
        <f t="shared" si="1"/>
        <v>2016Dec</v>
      </c>
      <c r="D1829" s="12">
        <v>63.0</v>
      </c>
      <c r="E1829" s="12" t="s">
        <v>120</v>
      </c>
      <c r="F1829" s="12">
        <v>320333.0</v>
      </c>
      <c r="G1829" s="12">
        <v>311632.0</v>
      </c>
      <c r="H1829" s="12">
        <v>631965.0</v>
      </c>
      <c r="I1829" s="12">
        <v>208404.0</v>
      </c>
    </row>
    <row r="1830" ht="15.75" customHeight="1">
      <c r="A1830" s="12">
        <v>2016.0</v>
      </c>
      <c r="B1830" s="12" t="s">
        <v>69</v>
      </c>
      <c r="C1830" s="12" t="str">
        <f t="shared" si="1"/>
        <v>2016Dec</v>
      </c>
      <c r="D1830" s="12">
        <v>64.0</v>
      </c>
      <c r="E1830" s="12" t="s">
        <v>121</v>
      </c>
      <c r="F1830" s="12">
        <v>292305.0</v>
      </c>
      <c r="G1830" s="12">
        <v>307926.0</v>
      </c>
      <c r="H1830" s="12">
        <v>600231.0</v>
      </c>
      <c r="I1830" s="12">
        <v>211524.0</v>
      </c>
    </row>
    <row r="1831" ht="15.75" customHeight="1">
      <c r="A1831" s="12">
        <v>2016.0</v>
      </c>
      <c r="B1831" s="12" t="s">
        <v>69</v>
      </c>
      <c r="C1831" s="12" t="str">
        <f t="shared" si="1"/>
        <v>2016Dec</v>
      </c>
      <c r="D1831" s="12">
        <v>65.0</v>
      </c>
      <c r="E1831" s="12" t="s">
        <v>122</v>
      </c>
      <c r="F1831" s="12">
        <v>423913.0</v>
      </c>
      <c r="G1831" s="12">
        <v>441846.0</v>
      </c>
      <c r="H1831" s="12">
        <v>865759.0</v>
      </c>
      <c r="I1831" s="12">
        <v>333303.0</v>
      </c>
    </row>
    <row r="1832" ht="15.75" customHeight="1">
      <c r="A1832" s="12">
        <v>2016.0</v>
      </c>
      <c r="B1832" s="12" t="s">
        <v>69</v>
      </c>
      <c r="C1832" s="12" t="str">
        <f t="shared" si="1"/>
        <v>2016Dec</v>
      </c>
      <c r="D1832" s="12">
        <v>66.0</v>
      </c>
      <c r="E1832" s="12" t="s">
        <v>123</v>
      </c>
      <c r="F1832" s="12">
        <v>266021.0</v>
      </c>
      <c r="G1832" s="12">
        <v>277461.0</v>
      </c>
      <c r="H1832" s="12">
        <v>543482.0</v>
      </c>
      <c r="I1832" s="12">
        <v>189807.0</v>
      </c>
    </row>
    <row r="1833" ht="15.75" customHeight="1">
      <c r="A1833" s="12">
        <v>2016.0</v>
      </c>
      <c r="B1833" s="12" t="s">
        <v>69</v>
      </c>
      <c r="C1833" s="12" t="str">
        <f t="shared" si="1"/>
        <v>2016Dec</v>
      </c>
      <c r="D1833" s="12">
        <v>67.0</v>
      </c>
      <c r="E1833" s="12" t="s">
        <v>124</v>
      </c>
      <c r="F1833" s="12">
        <v>493187.0</v>
      </c>
      <c r="G1833" s="12">
        <v>502036.0</v>
      </c>
      <c r="H1833" s="12">
        <v>995223.0</v>
      </c>
      <c r="I1833" s="12">
        <v>343422.0</v>
      </c>
    </row>
    <row r="1834" ht="15.75" customHeight="1">
      <c r="A1834" s="12">
        <v>2016.0</v>
      </c>
      <c r="B1834" s="12" t="s">
        <v>69</v>
      </c>
      <c r="C1834" s="12" t="str">
        <f t="shared" si="1"/>
        <v>2016Dec</v>
      </c>
      <c r="D1834" s="12">
        <v>70.0</v>
      </c>
      <c r="E1834" s="12" t="s">
        <v>125</v>
      </c>
      <c r="F1834" s="12">
        <v>424280.0</v>
      </c>
      <c r="G1834" s="12">
        <v>445543.0</v>
      </c>
      <c r="H1834" s="12">
        <v>869823.0</v>
      </c>
      <c r="I1834" s="12">
        <v>304876.0</v>
      </c>
    </row>
    <row r="1835" ht="15.75" customHeight="1">
      <c r="A1835" s="12">
        <v>2016.0</v>
      </c>
      <c r="B1835" s="12" t="s">
        <v>69</v>
      </c>
      <c r="C1835" s="12" t="str">
        <f t="shared" si="1"/>
        <v>2016Dec</v>
      </c>
      <c r="D1835" s="12">
        <v>71.0</v>
      </c>
      <c r="E1835" s="12" t="s">
        <v>126</v>
      </c>
      <c r="F1835" s="12">
        <v>445113.0</v>
      </c>
      <c r="G1835" s="12">
        <v>439999.0</v>
      </c>
      <c r="H1835" s="12">
        <v>885112.0</v>
      </c>
      <c r="I1835" s="12">
        <v>329267.0</v>
      </c>
    </row>
    <row r="1836" ht="15.75" customHeight="1">
      <c r="A1836" s="12">
        <v>2016.0</v>
      </c>
      <c r="B1836" s="12" t="s">
        <v>69</v>
      </c>
      <c r="C1836" s="12" t="str">
        <f t="shared" si="1"/>
        <v>2016Dec</v>
      </c>
      <c r="D1836" s="12">
        <v>72.0</v>
      </c>
      <c r="E1836" s="12" t="s">
        <v>127</v>
      </c>
      <c r="F1836" s="12">
        <v>410617.0</v>
      </c>
      <c r="G1836" s="12">
        <v>437950.0</v>
      </c>
      <c r="H1836" s="12">
        <v>848567.0</v>
      </c>
      <c r="I1836" s="12">
        <v>292289.0</v>
      </c>
    </row>
    <row r="1837" ht="15.75" customHeight="1">
      <c r="A1837" s="12">
        <v>2016.0</v>
      </c>
      <c r="B1837" s="12" t="s">
        <v>69</v>
      </c>
      <c r="C1837" s="12" t="str">
        <f t="shared" si="1"/>
        <v>2016Dec</v>
      </c>
      <c r="D1837" s="12">
        <v>73.0</v>
      </c>
      <c r="E1837" s="12" t="s">
        <v>128</v>
      </c>
      <c r="F1837" s="12">
        <v>434105.0</v>
      </c>
      <c r="G1837" s="12">
        <v>470903.0</v>
      </c>
      <c r="H1837" s="12">
        <v>905008.0</v>
      </c>
      <c r="I1837" s="12">
        <v>379431.0</v>
      </c>
    </row>
    <row r="1838" ht="15.75" customHeight="1">
      <c r="A1838" s="12">
        <v>2016.0</v>
      </c>
      <c r="B1838" s="12" t="s">
        <v>69</v>
      </c>
      <c r="C1838" s="12" t="str">
        <f t="shared" si="1"/>
        <v>2016Dec</v>
      </c>
      <c r="D1838" s="12">
        <v>74.0</v>
      </c>
      <c r="E1838" s="12" t="s">
        <v>129</v>
      </c>
      <c r="F1838" s="12">
        <v>268832.0</v>
      </c>
      <c r="G1838" s="12">
        <v>287887.0</v>
      </c>
      <c r="H1838" s="12">
        <v>556719.0</v>
      </c>
      <c r="I1838" s="12">
        <v>271195.0</v>
      </c>
    </row>
    <row r="1839" ht="15.75" customHeight="1">
      <c r="A1839" s="12">
        <v>2016.0</v>
      </c>
      <c r="B1839" s="12" t="s">
        <v>69</v>
      </c>
      <c r="C1839" s="12" t="str">
        <f t="shared" si="1"/>
        <v>2016Dec</v>
      </c>
      <c r="D1839" s="12">
        <v>75.0</v>
      </c>
      <c r="E1839" s="12" t="s">
        <v>130</v>
      </c>
      <c r="F1839" s="12">
        <v>93179.0</v>
      </c>
      <c r="G1839" s="12">
        <v>100890.0</v>
      </c>
      <c r="H1839" s="12">
        <v>194069.0</v>
      </c>
      <c r="I1839" s="12">
        <v>68225.0</v>
      </c>
    </row>
    <row r="1840" ht="15.75" customHeight="1">
      <c r="A1840" s="12">
        <v>2016.0</v>
      </c>
      <c r="B1840" s="12" t="s">
        <v>69</v>
      </c>
      <c r="C1840" s="12" t="str">
        <f t="shared" si="1"/>
        <v>2016Dec</v>
      </c>
      <c r="D1840" s="12">
        <v>76.0</v>
      </c>
      <c r="E1840" s="12" t="s">
        <v>131</v>
      </c>
      <c r="F1840" s="12">
        <v>232821.0</v>
      </c>
      <c r="G1840" s="12">
        <v>247831.0</v>
      </c>
      <c r="H1840" s="12">
        <v>480652.0</v>
      </c>
      <c r="I1840" s="12">
        <v>204901.0</v>
      </c>
    </row>
    <row r="1841" ht="15.75" customHeight="1">
      <c r="A1841" s="12">
        <v>2016.0</v>
      </c>
      <c r="B1841" s="12" t="s">
        <v>69</v>
      </c>
      <c r="C1841" s="12" t="str">
        <f t="shared" si="1"/>
        <v>2016Dec</v>
      </c>
      <c r="D1841" s="12">
        <v>77.0</v>
      </c>
      <c r="E1841" s="12" t="s">
        <v>132</v>
      </c>
      <c r="F1841" s="12">
        <v>267149.0</v>
      </c>
      <c r="G1841" s="12">
        <v>272385.0</v>
      </c>
      <c r="H1841" s="12">
        <v>539534.0</v>
      </c>
      <c r="I1841" s="12">
        <v>248179.0</v>
      </c>
    </row>
    <row r="1842" ht="15.75" customHeight="1">
      <c r="A1842" s="12">
        <v>2016.0</v>
      </c>
      <c r="B1842" s="12" t="s">
        <v>69</v>
      </c>
      <c r="C1842" s="12" t="str">
        <f t="shared" si="1"/>
        <v>2016Dec</v>
      </c>
      <c r="D1842" s="12">
        <v>80.0</v>
      </c>
      <c r="E1842" s="12" t="s">
        <v>133</v>
      </c>
      <c r="F1842" s="12">
        <v>769779.0</v>
      </c>
      <c r="G1842" s="12">
        <v>784653.0</v>
      </c>
      <c r="H1842" s="12">
        <v>1554432.0</v>
      </c>
      <c r="I1842" s="12">
        <v>549883.0</v>
      </c>
    </row>
    <row r="1843" ht="15.75" customHeight="1">
      <c r="A1843" s="12">
        <v>2016.0</v>
      </c>
      <c r="B1843" s="12" t="s">
        <v>69</v>
      </c>
      <c r="C1843" s="12" t="str">
        <f t="shared" si="1"/>
        <v>2016Dec</v>
      </c>
      <c r="D1843" s="12">
        <v>81.0</v>
      </c>
      <c r="E1843" s="12" t="s">
        <v>134</v>
      </c>
      <c r="F1843" s="12">
        <v>231471.0</v>
      </c>
      <c r="G1843" s="12">
        <v>234460.0</v>
      </c>
      <c r="H1843" s="12">
        <v>465931.0</v>
      </c>
      <c r="I1843" s="12">
        <v>177192.0</v>
      </c>
    </row>
    <row r="1844" ht="15.75" customHeight="1">
      <c r="A1844" s="12">
        <v>2016.0</v>
      </c>
      <c r="B1844" s="12" t="s">
        <v>69</v>
      </c>
      <c r="C1844" s="12" t="str">
        <f t="shared" si="1"/>
        <v>2016Dec</v>
      </c>
      <c r="D1844" s="12">
        <v>82.0</v>
      </c>
      <c r="E1844" s="12" t="s">
        <v>135</v>
      </c>
      <c r="F1844" s="12">
        <v>132475.0</v>
      </c>
      <c r="G1844" s="12">
        <v>133104.0</v>
      </c>
      <c r="H1844" s="12">
        <v>265579.0</v>
      </c>
      <c r="I1844" s="12">
        <v>110325.0</v>
      </c>
    </row>
    <row r="1845" ht="15.75" customHeight="1">
      <c r="A1845" s="12">
        <v>2016.0</v>
      </c>
      <c r="B1845" s="12" t="s">
        <v>69</v>
      </c>
      <c r="C1845" s="12" t="str">
        <f t="shared" si="1"/>
        <v>2016Dec</v>
      </c>
      <c r="D1845" s="12">
        <v>83.0</v>
      </c>
      <c r="E1845" s="12" t="s">
        <v>136</v>
      </c>
      <c r="F1845" s="12">
        <v>186606.0</v>
      </c>
      <c r="G1845" s="12">
        <v>207563.0</v>
      </c>
      <c r="H1845" s="12">
        <v>394169.0</v>
      </c>
      <c r="I1845" s="12">
        <v>242742.0</v>
      </c>
    </row>
    <row r="1846" ht="15.75" customHeight="1">
      <c r="A1846" s="12">
        <v>2016.0</v>
      </c>
      <c r="B1846" s="12" t="s">
        <v>69</v>
      </c>
      <c r="C1846" s="12" t="str">
        <f t="shared" si="1"/>
        <v>2016Dec</v>
      </c>
      <c r="D1846" s="12">
        <v>84.0</v>
      </c>
      <c r="E1846" s="12" t="s">
        <v>137</v>
      </c>
      <c r="F1846" s="12">
        <v>518860.0</v>
      </c>
      <c r="G1846" s="12">
        <v>532053.0</v>
      </c>
      <c r="H1846" s="12">
        <v>1050913.0</v>
      </c>
      <c r="I1846" s="12">
        <v>476800.0</v>
      </c>
    </row>
    <row r="1847" ht="15.75" customHeight="1">
      <c r="A1847" s="12">
        <v>2016.0</v>
      </c>
      <c r="B1847" s="12" t="s">
        <v>69</v>
      </c>
      <c r="C1847" s="12" t="str">
        <f t="shared" si="1"/>
        <v>2016Dec</v>
      </c>
      <c r="D1847" s="12">
        <v>85.0</v>
      </c>
      <c r="E1847" s="12" t="s">
        <v>138</v>
      </c>
      <c r="F1847" s="12">
        <v>95629.0</v>
      </c>
      <c r="G1847" s="12">
        <v>93525.0</v>
      </c>
      <c r="H1847" s="12">
        <v>189154.0</v>
      </c>
      <c r="I1847" s="12">
        <v>86929.0</v>
      </c>
    </row>
    <row r="1848" ht="15.75" customHeight="1">
      <c r="A1848" s="12">
        <v>2016.0</v>
      </c>
      <c r="B1848" s="12" t="s">
        <v>69</v>
      </c>
      <c r="C1848" s="12" t="str">
        <f t="shared" si="1"/>
        <v>2016Dec</v>
      </c>
      <c r="D1848" s="12">
        <v>86.0</v>
      </c>
      <c r="E1848" s="12" t="s">
        <v>139</v>
      </c>
      <c r="F1848" s="12">
        <v>251625.0</v>
      </c>
      <c r="G1848" s="12">
        <v>255979.0</v>
      </c>
      <c r="H1848" s="12">
        <v>507604.0</v>
      </c>
      <c r="I1848" s="12">
        <v>225033.0</v>
      </c>
    </row>
    <row r="1849" ht="15.75" customHeight="1">
      <c r="A1849" s="12">
        <v>2016.0</v>
      </c>
      <c r="B1849" s="12" t="s">
        <v>69</v>
      </c>
      <c r="C1849" s="12" t="str">
        <f t="shared" si="1"/>
        <v>2016Dec</v>
      </c>
      <c r="D1849" s="12">
        <v>90.0</v>
      </c>
      <c r="E1849" s="12" t="s">
        <v>140</v>
      </c>
      <c r="F1849" s="12">
        <v>691618.0</v>
      </c>
      <c r="G1849" s="12">
        <v>725822.0</v>
      </c>
      <c r="H1849" s="12">
        <v>1417440.0</v>
      </c>
      <c r="I1849" s="12">
        <v>518284.0</v>
      </c>
    </row>
    <row r="1850" ht="15.75" customHeight="1">
      <c r="A1850" s="12">
        <v>2016.0</v>
      </c>
      <c r="B1850" s="12" t="s">
        <v>69</v>
      </c>
      <c r="C1850" s="12" t="str">
        <f t="shared" si="1"/>
        <v>2016Dec</v>
      </c>
      <c r="D1850" s="12">
        <v>91.0</v>
      </c>
      <c r="E1850" s="12" t="s">
        <v>141</v>
      </c>
      <c r="F1850" s="12">
        <v>157889.0</v>
      </c>
      <c r="G1850" s="12">
        <v>159723.0</v>
      </c>
      <c r="H1850" s="12">
        <v>317612.0</v>
      </c>
      <c r="I1850" s="12">
        <v>100199.0</v>
      </c>
    </row>
    <row r="1851" ht="15.75" customHeight="1">
      <c r="A1851" s="12">
        <v>2016.0</v>
      </c>
      <c r="B1851" s="12" t="s">
        <v>69</v>
      </c>
      <c r="C1851" s="12" t="str">
        <f t="shared" si="1"/>
        <v>2016Dec</v>
      </c>
      <c r="D1851" s="12">
        <v>92.0</v>
      </c>
      <c r="E1851" s="12" t="s">
        <v>142</v>
      </c>
      <c r="F1851" s="12">
        <v>314211.0</v>
      </c>
      <c r="G1851" s="12">
        <v>327473.0</v>
      </c>
      <c r="H1851" s="12">
        <v>641684.0</v>
      </c>
      <c r="I1851" s="12">
        <v>223740.0</v>
      </c>
    </row>
    <row r="1852" ht="15.75" customHeight="1">
      <c r="A1852" s="12">
        <v>2016.0</v>
      </c>
      <c r="B1852" s="12" t="s">
        <v>69</v>
      </c>
      <c r="C1852" s="12" t="str">
        <f t="shared" si="1"/>
        <v>2016Dec</v>
      </c>
      <c r="D1852" s="12">
        <v>93.0</v>
      </c>
      <c r="E1852" s="12" t="s">
        <v>143</v>
      </c>
      <c r="F1852" s="12">
        <v>255532.0</v>
      </c>
      <c r="G1852" s="12">
        <v>268191.0</v>
      </c>
      <c r="H1852" s="12">
        <v>523723.0</v>
      </c>
      <c r="I1852" s="12">
        <v>187343.0</v>
      </c>
    </row>
    <row r="1853" ht="15.75" customHeight="1">
      <c r="A1853" s="12">
        <v>2016.0</v>
      </c>
      <c r="B1853" s="12" t="s">
        <v>69</v>
      </c>
      <c r="C1853" s="12" t="str">
        <f t="shared" si="1"/>
        <v>2016Dec</v>
      </c>
      <c r="D1853" s="12">
        <v>94.0</v>
      </c>
      <c r="E1853" s="12" t="s">
        <v>144</v>
      </c>
      <c r="F1853" s="12">
        <v>347145.0</v>
      </c>
      <c r="G1853" s="12">
        <v>353816.0</v>
      </c>
      <c r="H1853" s="12">
        <v>700961.0</v>
      </c>
      <c r="I1853" s="12">
        <v>181505.0</v>
      </c>
    </row>
    <row r="1854" ht="15.75" customHeight="1">
      <c r="A1854" s="12">
        <v>2016.0</v>
      </c>
      <c r="B1854" s="12" t="s">
        <v>69</v>
      </c>
      <c r="C1854" s="12" t="str">
        <f t="shared" si="1"/>
        <v>2016Dec</v>
      </c>
      <c r="D1854" s="12">
        <v>95.0</v>
      </c>
      <c r="E1854" s="12" t="s">
        <v>145</v>
      </c>
      <c r="F1854" s="12">
        <v>259452.0</v>
      </c>
      <c r="G1854" s="12">
        <v>262827.0</v>
      </c>
      <c r="H1854" s="12">
        <v>522279.0</v>
      </c>
      <c r="I1854" s="12">
        <v>158547.0</v>
      </c>
    </row>
    <row r="1855" ht="15.75" customHeight="1">
      <c r="A1855" s="12">
        <v>2016.0</v>
      </c>
      <c r="B1855" s="12" t="s">
        <v>69</v>
      </c>
      <c r="C1855" s="12" t="str">
        <f t="shared" si="1"/>
        <v>2016Dec</v>
      </c>
      <c r="D1855" s="12">
        <v>96.0</v>
      </c>
      <c r="E1855" s="12" t="s">
        <v>146</v>
      </c>
      <c r="F1855" s="12">
        <v>390832.0</v>
      </c>
      <c r="G1855" s="12">
        <v>398849.0</v>
      </c>
      <c r="H1855" s="12">
        <v>789681.0</v>
      </c>
      <c r="I1855" s="12">
        <v>205539.0</v>
      </c>
    </row>
    <row r="1856" ht="15.75" customHeight="1">
      <c r="A1856" s="12">
        <v>2017.0</v>
      </c>
      <c r="B1856" s="12" t="s">
        <v>69</v>
      </c>
      <c r="C1856" s="12" t="str">
        <f t="shared" si="1"/>
        <v>2017Dec</v>
      </c>
      <c r="D1856" s="12">
        <v>0.0</v>
      </c>
      <c r="E1856" s="12" t="s">
        <v>70</v>
      </c>
      <c r="F1856" s="12">
        <v>3.2464906E7</v>
      </c>
      <c r="G1856" s="12">
        <v>3.3723597E7</v>
      </c>
      <c r="H1856" s="12">
        <v>6.6188503E7</v>
      </c>
      <c r="I1856" s="12">
        <v>2.5723807E7</v>
      </c>
    </row>
    <row r="1857" ht="15.75" customHeight="1">
      <c r="A1857" s="12">
        <v>2017.0</v>
      </c>
      <c r="B1857" s="12" t="s">
        <v>69</v>
      </c>
      <c r="C1857" s="12" t="str">
        <f t="shared" si="1"/>
        <v>2017Dec</v>
      </c>
      <c r="D1857" s="12">
        <v>10.0</v>
      </c>
      <c r="E1857" s="12" t="s">
        <v>71</v>
      </c>
      <c r="F1857" s="12">
        <v>2682962.0</v>
      </c>
      <c r="G1857" s="12">
        <v>2999453.0</v>
      </c>
      <c r="H1857" s="12">
        <v>5682415.0</v>
      </c>
      <c r="I1857" s="12">
        <v>2887274.0</v>
      </c>
    </row>
    <row r="1858" ht="15.75" customHeight="1">
      <c r="A1858" s="12">
        <v>2017.0</v>
      </c>
      <c r="B1858" s="12" t="s">
        <v>69</v>
      </c>
      <c r="C1858" s="12" t="str">
        <f t="shared" si="1"/>
        <v>2017Dec</v>
      </c>
      <c r="D1858" s="12">
        <v>11.0</v>
      </c>
      <c r="E1858" s="12" t="s">
        <v>72</v>
      </c>
      <c r="F1858" s="12">
        <v>627493.0</v>
      </c>
      <c r="G1858" s="12">
        <v>683273.0</v>
      </c>
      <c r="H1858" s="12">
        <v>1310766.0</v>
      </c>
      <c r="I1858" s="12">
        <v>655631.0</v>
      </c>
    </row>
    <row r="1859" ht="15.75" customHeight="1">
      <c r="A1859" s="12">
        <v>2017.0</v>
      </c>
      <c r="B1859" s="12" t="s">
        <v>69</v>
      </c>
      <c r="C1859" s="12" t="str">
        <f t="shared" si="1"/>
        <v>2017Dec</v>
      </c>
      <c r="D1859" s="12">
        <v>12.0</v>
      </c>
      <c r="E1859" s="12" t="s">
        <v>73</v>
      </c>
      <c r="F1859" s="12">
        <v>574500.0</v>
      </c>
      <c r="G1859" s="12">
        <v>655235.0</v>
      </c>
      <c r="H1859" s="12">
        <v>1229735.0</v>
      </c>
      <c r="I1859" s="12">
        <v>667539.0</v>
      </c>
    </row>
    <row r="1860" ht="15.75" customHeight="1">
      <c r="A1860" s="12">
        <v>2017.0</v>
      </c>
      <c r="B1860" s="12" t="s">
        <v>69</v>
      </c>
      <c r="C1860" s="12" t="str">
        <f t="shared" si="1"/>
        <v>2017Dec</v>
      </c>
      <c r="D1860" s="12">
        <v>13.0</v>
      </c>
      <c r="E1860" s="12" t="s">
        <v>74</v>
      </c>
      <c r="F1860" s="12">
        <v>536033.0</v>
      </c>
      <c r="G1860" s="12">
        <v>593082.0</v>
      </c>
      <c r="H1860" s="12">
        <v>1129115.0</v>
      </c>
      <c r="I1860" s="12">
        <v>585814.0</v>
      </c>
    </row>
    <row r="1861" ht="15.75" customHeight="1">
      <c r="A1861" s="12">
        <v>2017.0</v>
      </c>
      <c r="B1861" s="12" t="s">
        <v>69</v>
      </c>
      <c r="C1861" s="12" t="str">
        <f t="shared" si="1"/>
        <v>2017Dec</v>
      </c>
      <c r="D1861" s="12">
        <v>14.0</v>
      </c>
      <c r="E1861" s="12" t="s">
        <v>75</v>
      </c>
      <c r="F1861" s="12">
        <v>392083.0</v>
      </c>
      <c r="G1861" s="12">
        <v>421769.0</v>
      </c>
      <c r="H1861" s="12">
        <v>813852.0</v>
      </c>
      <c r="I1861" s="12">
        <v>316086.0</v>
      </c>
    </row>
    <row r="1862" ht="15.75" customHeight="1">
      <c r="A1862" s="12">
        <v>2017.0</v>
      </c>
      <c r="B1862" s="12" t="s">
        <v>69</v>
      </c>
      <c r="C1862" s="12" t="str">
        <f t="shared" si="1"/>
        <v>2017Dec</v>
      </c>
      <c r="D1862" s="12">
        <v>15.0</v>
      </c>
      <c r="E1862" s="12" t="s">
        <v>76</v>
      </c>
      <c r="F1862" s="12">
        <v>134830.0</v>
      </c>
      <c r="G1862" s="12">
        <v>146357.0</v>
      </c>
      <c r="H1862" s="12">
        <v>281187.0</v>
      </c>
      <c r="I1862" s="12">
        <v>97617.0</v>
      </c>
    </row>
    <row r="1863" ht="15.75" customHeight="1">
      <c r="A1863" s="12">
        <v>2017.0</v>
      </c>
      <c r="B1863" s="12" t="s">
        <v>69</v>
      </c>
      <c r="C1863" s="12" t="str">
        <f t="shared" si="1"/>
        <v>2017Dec</v>
      </c>
      <c r="D1863" s="12">
        <v>16.0</v>
      </c>
      <c r="E1863" s="12" t="s">
        <v>77</v>
      </c>
      <c r="F1863" s="12">
        <v>379618.0</v>
      </c>
      <c r="G1863" s="12">
        <v>377655.0</v>
      </c>
      <c r="H1863" s="12">
        <v>757273.0</v>
      </c>
      <c r="I1863" s="12">
        <v>288416.0</v>
      </c>
    </row>
    <row r="1864" ht="15.75" customHeight="1">
      <c r="A1864" s="12">
        <v>2017.0</v>
      </c>
      <c r="B1864" s="12" t="s">
        <v>69</v>
      </c>
      <c r="C1864" s="12" t="str">
        <f t="shared" si="1"/>
        <v>2017Dec</v>
      </c>
      <c r="D1864" s="12">
        <v>17.0</v>
      </c>
      <c r="E1864" s="12" t="s">
        <v>78</v>
      </c>
      <c r="F1864" s="12">
        <v>100132.0</v>
      </c>
      <c r="G1864" s="12">
        <v>109956.0</v>
      </c>
      <c r="H1864" s="12">
        <v>210088.0</v>
      </c>
      <c r="I1864" s="12">
        <v>75769.0</v>
      </c>
    </row>
    <row r="1865" ht="15.75" customHeight="1">
      <c r="A1865" s="12">
        <v>2017.0</v>
      </c>
      <c r="B1865" s="12" t="s">
        <v>69</v>
      </c>
      <c r="C1865" s="12" t="str">
        <f t="shared" si="1"/>
        <v>2017Dec</v>
      </c>
      <c r="D1865" s="12">
        <v>18.0</v>
      </c>
      <c r="E1865" s="12" t="s">
        <v>79</v>
      </c>
      <c r="F1865" s="12">
        <v>158773.0</v>
      </c>
      <c r="G1865" s="12">
        <v>170949.0</v>
      </c>
      <c r="H1865" s="12">
        <v>329722.0</v>
      </c>
      <c r="I1865" s="12">
        <v>122391.0</v>
      </c>
    </row>
    <row r="1866" ht="15.75" customHeight="1">
      <c r="A1866" s="12">
        <v>2017.0</v>
      </c>
      <c r="B1866" s="12" t="s">
        <v>69</v>
      </c>
      <c r="C1866" s="12" t="str">
        <f t="shared" si="1"/>
        <v>2017Dec</v>
      </c>
      <c r="D1866" s="12">
        <v>19.0</v>
      </c>
      <c r="E1866" s="12" t="s">
        <v>80</v>
      </c>
      <c r="F1866" s="12">
        <v>316489.0</v>
      </c>
      <c r="G1866" s="12">
        <v>325551.0</v>
      </c>
      <c r="H1866" s="12">
        <v>642040.0</v>
      </c>
      <c r="I1866" s="12">
        <v>266957.0</v>
      </c>
    </row>
    <row r="1867" ht="15.75" customHeight="1">
      <c r="A1867" s="12">
        <v>2017.0</v>
      </c>
      <c r="B1867" s="12" t="s">
        <v>69</v>
      </c>
      <c r="C1867" s="12" t="str">
        <f t="shared" si="1"/>
        <v>2017Dec</v>
      </c>
      <c r="D1867" s="12">
        <v>20.0</v>
      </c>
      <c r="E1867" s="12" t="s">
        <v>81</v>
      </c>
      <c r="F1867" s="12">
        <v>738943.0</v>
      </c>
      <c r="G1867" s="12">
        <v>770182.0</v>
      </c>
      <c r="H1867" s="12">
        <v>1509125.0</v>
      </c>
      <c r="I1867" s="12">
        <v>985469.0</v>
      </c>
    </row>
    <row r="1868" ht="15.75" customHeight="1">
      <c r="A1868" s="12">
        <v>2017.0</v>
      </c>
      <c r="B1868" s="12" t="s">
        <v>69</v>
      </c>
      <c r="C1868" s="12" t="str">
        <f t="shared" si="1"/>
        <v>2017Dec</v>
      </c>
      <c r="D1868" s="12">
        <v>21.0</v>
      </c>
      <c r="E1868" s="12" t="s">
        <v>82</v>
      </c>
      <c r="F1868" s="12">
        <v>349775.0</v>
      </c>
      <c r="G1868" s="12">
        <v>361461.0</v>
      </c>
      <c r="H1868" s="12">
        <v>711236.0</v>
      </c>
      <c r="I1868" s="12">
        <v>457833.0</v>
      </c>
    </row>
    <row r="1869" ht="15.75" customHeight="1">
      <c r="A1869" s="12">
        <v>2017.0</v>
      </c>
      <c r="B1869" s="12" t="s">
        <v>69</v>
      </c>
      <c r="C1869" s="12" t="str">
        <f t="shared" si="1"/>
        <v>2017Dec</v>
      </c>
      <c r="D1869" s="12">
        <v>22.0</v>
      </c>
      <c r="E1869" s="12" t="s">
        <v>83</v>
      </c>
      <c r="F1869" s="12">
        <v>261887.0</v>
      </c>
      <c r="G1869" s="12">
        <v>272572.0</v>
      </c>
      <c r="H1869" s="12">
        <v>534459.0</v>
      </c>
      <c r="I1869" s="12">
        <v>231087.0</v>
      </c>
    </row>
    <row r="1870" ht="15.75" customHeight="1">
      <c r="A1870" s="12">
        <v>2017.0</v>
      </c>
      <c r="B1870" s="12" t="s">
        <v>69</v>
      </c>
      <c r="C1870" s="12" t="str">
        <f t="shared" si="1"/>
        <v>2017Dec</v>
      </c>
      <c r="D1870" s="12">
        <v>23.0</v>
      </c>
      <c r="E1870" s="12" t="s">
        <v>84</v>
      </c>
      <c r="F1870" s="12">
        <v>114140.0</v>
      </c>
      <c r="G1870" s="12">
        <v>115509.0</v>
      </c>
      <c r="H1870" s="12">
        <v>229649.0</v>
      </c>
      <c r="I1870" s="12">
        <v>103887.0</v>
      </c>
    </row>
    <row r="1871" ht="15.75" customHeight="1">
      <c r="A1871" s="12">
        <v>2017.0</v>
      </c>
      <c r="B1871" s="12" t="s">
        <v>69</v>
      </c>
      <c r="C1871" s="12" t="str">
        <f t="shared" si="1"/>
        <v>2017Dec</v>
      </c>
      <c r="D1871" s="12">
        <v>24.0</v>
      </c>
      <c r="E1871" s="12" t="s">
        <v>85</v>
      </c>
      <c r="F1871" s="12">
        <v>347984.0</v>
      </c>
      <c r="G1871" s="12">
        <v>361905.0</v>
      </c>
      <c r="H1871" s="12">
        <v>709889.0</v>
      </c>
      <c r="I1871" s="12">
        <v>289372.0</v>
      </c>
    </row>
    <row r="1872" ht="15.75" customHeight="1">
      <c r="A1872" s="12">
        <v>2017.0</v>
      </c>
      <c r="B1872" s="12" t="s">
        <v>69</v>
      </c>
      <c r="C1872" s="12" t="str">
        <f t="shared" si="1"/>
        <v>2017Dec</v>
      </c>
      <c r="D1872" s="12">
        <v>25.0</v>
      </c>
      <c r="E1872" s="12" t="s">
        <v>86</v>
      </c>
      <c r="F1872" s="12">
        <v>241281.0</v>
      </c>
      <c r="G1872" s="12">
        <v>246263.0</v>
      </c>
      <c r="H1872" s="12">
        <v>487544.0</v>
      </c>
      <c r="I1872" s="12">
        <v>203243.0</v>
      </c>
    </row>
    <row r="1873" ht="15.75" customHeight="1">
      <c r="A1873" s="12">
        <v>2017.0</v>
      </c>
      <c r="B1873" s="12" t="s">
        <v>69</v>
      </c>
      <c r="C1873" s="12" t="str">
        <f t="shared" si="1"/>
        <v>2017Dec</v>
      </c>
      <c r="D1873" s="12">
        <v>26.0</v>
      </c>
      <c r="E1873" s="12" t="s">
        <v>87</v>
      </c>
      <c r="F1873" s="12">
        <v>128236.0</v>
      </c>
      <c r="G1873" s="12">
        <v>131106.0</v>
      </c>
      <c r="H1873" s="12">
        <v>259342.0</v>
      </c>
      <c r="I1873" s="12">
        <v>95955.0</v>
      </c>
    </row>
    <row r="1874" ht="15.75" customHeight="1">
      <c r="A1874" s="12">
        <v>2017.0</v>
      </c>
      <c r="B1874" s="12" t="s">
        <v>69</v>
      </c>
      <c r="C1874" s="12" t="str">
        <f t="shared" si="1"/>
        <v>2017Dec</v>
      </c>
      <c r="D1874" s="12">
        <v>27.0</v>
      </c>
      <c r="E1874" s="12" t="s">
        <v>88</v>
      </c>
      <c r="F1874" s="12">
        <v>281497.0</v>
      </c>
      <c r="G1874" s="12">
        <v>280441.0</v>
      </c>
      <c r="H1874" s="12">
        <v>561938.0</v>
      </c>
      <c r="I1874" s="12">
        <v>205435.0</v>
      </c>
    </row>
    <row r="1875" ht="15.75" customHeight="1">
      <c r="A1875" s="12">
        <v>2017.0</v>
      </c>
      <c r="B1875" s="12" t="s">
        <v>69</v>
      </c>
      <c r="C1875" s="12" t="str">
        <f t="shared" si="1"/>
        <v>2017Dec</v>
      </c>
      <c r="D1875" s="12">
        <v>30.0</v>
      </c>
      <c r="E1875" s="12" t="s">
        <v>89</v>
      </c>
      <c r="F1875" s="12">
        <v>1301249.0</v>
      </c>
      <c r="G1875" s="12">
        <v>1337977.0</v>
      </c>
      <c r="H1875" s="12">
        <v>2639226.0</v>
      </c>
      <c r="I1875" s="12">
        <v>948964.0</v>
      </c>
    </row>
    <row r="1876" ht="15.75" customHeight="1">
      <c r="A1876" s="12">
        <v>2017.0</v>
      </c>
      <c r="B1876" s="12" t="s">
        <v>69</v>
      </c>
      <c r="C1876" s="12" t="str">
        <f t="shared" si="1"/>
        <v>2017Dec</v>
      </c>
      <c r="D1876" s="12">
        <v>31.0</v>
      </c>
      <c r="E1876" s="12" t="s">
        <v>90</v>
      </c>
      <c r="F1876" s="12">
        <v>792963.0</v>
      </c>
      <c r="G1876" s="12">
        <v>798942.0</v>
      </c>
      <c r="H1876" s="12">
        <v>1591905.0</v>
      </c>
      <c r="I1876" s="12">
        <v>454926.0</v>
      </c>
    </row>
    <row r="1877" ht="15.75" customHeight="1">
      <c r="A1877" s="12">
        <v>2017.0</v>
      </c>
      <c r="B1877" s="12" t="s">
        <v>69</v>
      </c>
      <c r="C1877" s="12" t="str">
        <f t="shared" si="1"/>
        <v>2017Dec</v>
      </c>
      <c r="D1877" s="12">
        <v>32.0</v>
      </c>
      <c r="E1877" s="12" t="s">
        <v>91</v>
      </c>
      <c r="F1877" s="12">
        <v>697402.0</v>
      </c>
      <c r="G1877" s="12">
        <v>699778.0</v>
      </c>
      <c r="H1877" s="12">
        <v>1397180.0</v>
      </c>
      <c r="I1877" s="12">
        <v>387652.0</v>
      </c>
    </row>
    <row r="1878" ht="15.75" customHeight="1">
      <c r="A1878" s="12">
        <v>2017.0</v>
      </c>
      <c r="B1878" s="12" t="s">
        <v>69</v>
      </c>
      <c r="C1878" s="12" t="str">
        <f t="shared" si="1"/>
        <v>2017Dec</v>
      </c>
      <c r="D1878" s="12">
        <v>33.0</v>
      </c>
      <c r="E1878" s="12" t="s">
        <v>92</v>
      </c>
      <c r="F1878" s="12">
        <v>734728.0</v>
      </c>
      <c r="G1878" s="12">
        <v>737303.0</v>
      </c>
      <c r="H1878" s="12">
        <v>1472031.0</v>
      </c>
      <c r="I1878" s="12">
        <v>383507.0</v>
      </c>
    </row>
    <row r="1879" ht="15.75" customHeight="1">
      <c r="A1879" s="12">
        <v>2017.0</v>
      </c>
      <c r="B1879" s="12" t="s">
        <v>69</v>
      </c>
      <c r="C1879" s="12" t="str">
        <f t="shared" si="1"/>
        <v>2017Dec</v>
      </c>
      <c r="D1879" s="12">
        <v>34.0</v>
      </c>
      <c r="E1879" s="12" t="s">
        <v>93</v>
      </c>
      <c r="F1879" s="12">
        <v>936052.0</v>
      </c>
      <c r="G1879" s="12">
        <v>933581.0</v>
      </c>
      <c r="H1879" s="12">
        <v>1869633.0</v>
      </c>
      <c r="I1879" s="12">
        <v>584612.0</v>
      </c>
    </row>
    <row r="1880" ht="15.75" customHeight="1">
      <c r="A1880" s="12">
        <v>2017.0</v>
      </c>
      <c r="B1880" s="12" t="s">
        <v>69</v>
      </c>
      <c r="C1880" s="12" t="str">
        <f t="shared" si="1"/>
        <v>2017Dec</v>
      </c>
      <c r="D1880" s="12">
        <v>35.0</v>
      </c>
      <c r="E1880" s="12" t="s">
        <v>94</v>
      </c>
      <c r="F1880" s="12">
        <v>270412.0</v>
      </c>
      <c r="G1880" s="12">
        <v>269130.0</v>
      </c>
      <c r="H1880" s="12">
        <v>539542.0</v>
      </c>
      <c r="I1880" s="12">
        <v>167346.0</v>
      </c>
    </row>
    <row r="1881" ht="15.75" customHeight="1">
      <c r="A1881" s="12">
        <v>2017.0</v>
      </c>
      <c r="B1881" s="12" t="s">
        <v>69</v>
      </c>
      <c r="C1881" s="12" t="str">
        <f t="shared" si="1"/>
        <v>2017Dec</v>
      </c>
      <c r="D1881" s="12">
        <v>36.0</v>
      </c>
      <c r="E1881" s="12" t="s">
        <v>95</v>
      </c>
      <c r="F1881" s="12">
        <v>565245.0</v>
      </c>
      <c r="G1881" s="12">
        <v>574111.0</v>
      </c>
      <c r="H1881" s="12">
        <v>1139356.0</v>
      </c>
      <c r="I1881" s="12">
        <v>383882.0</v>
      </c>
    </row>
    <row r="1882" ht="15.75" customHeight="1">
      <c r="A1882" s="12">
        <v>2017.0</v>
      </c>
      <c r="B1882" s="12" t="s">
        <v>69</v>
      </c>
      <c r="C1882" s="12" t="str">
        <f t="shared" si="1"/>
        <v>2017Dec</v>
      </c>
      <c r="D1882" s="12">
        <v>37.0</v>
      </c>
      <c r="E1882" s="12" t="s">
        <v>96</v>
      </c>
      <c r="F1882" s="12">
        <v>188737.0</v>
      </c>
      <c r="G1882" s="12">
        <v>189370.0</v>
      </c>
      <c r="H1882" s="12">
        <v>378107.0</v>
      </c>
      <c r="I1882" s="12">
        <v>113751.0</v>
      </c>
    </row>
    <row r="1883" ht="15.75" customHeight="1">
      <c r="A1883" s="12">
        <v>2017.0</v>
      </c>
      <c r="B1883" s="12" t="s">
        <v>69</v>
      </c>
      <c r="C1883" s="12" t="str">
        <f t="shared" si="1"/>
        <v>2017Dec</v>
      </c>
      <c r="D1883" s="12">
        <v>38.0</v>
      </c>
      <c r="E1883" s="12" t="s">
        <v>147</v>
      </c>
      <c r="F1883" s="12">
        <v>212806.0</v>
      </c>
      <c r="G1883" s="12">
        <v>210226.0</v>
      </c>
      <c r="H1883" s="12">
        <v>423032.0</v>
      </c>
      <c r="I1883" s="12">
        <v>130937.0</v>
      </c>
    </row>
    <row r="1884" ht="15.75" customHeight="1">
      <c r="A1884" s="12">
        <v>2017.0</v>
      </c>
      <c r="B1884" s="12" t="s">
        <v>69</v>
      </c>
      <c r="C1884" s="12" t="str">
        <f t="shared" si="1"/>
        <v>2017Dec</v>
      </c>
      <c r="D1884" s="12">
        <v>39.0</v>
      </c>
      <c r="E1884" s="12" t="s">
        <v>97</v>
      </c>
      <c r="F1884" s="12">
        <v>256009.0</v>
      </c>
      <c r="G1884" s="12">
        <v>255632.0</v>
      </c>
      <c r="H1884" s="12">
        <v>511641.0</v>
      </c>
      <c r="I1884" s="12">
        <v>145807.0</v>
      </c>
    </row>
    <row r="1885" ht="15.75" customHeight="1">
      <c r="A1885" s="12">
        <v>2017.0</v>
      </c>
      <c r="B1885" s="12" t="s">
        <v>69</v>
      </c>
      <c r="C1885" s="12" t="str">
        <f t="shared" si="1"/>
        <v>2017Dec</v>
      </c>
      <c r="D1885" s="12">
        <v>40.0</v>
      </c>
      <c r="E1885" s="12" t="s">
        <v>98</v>
      </c>
      <c r="F1885" s="12">
        <v>890486.0</v>
      </c>
      <c r="G1885" s="12">
        <v>915424.0</v>
      </c>
      <c r="H1885" s="12">
        <v>1805910.0</v>
      </c>
      <c r="I1885" s="12">
        <v>607824.0</v>
      </c>
    </row>
    <row r="1886" ht="15.75" customHeight="1">
      <c r="A1886" s="12">
        <v>2017.0</v>
      </c>
      <c r="B1886" s="12" t="s">
        <v>69</v>
      </c>
      <c r="C1886" s="12" t="str">
        <f t="shared" si="1"/>
        <v>2017Dec</v>
      </c>
      <c r="D1886" s="12">
        <v>41.0</v>
      </c>
      <c r="E1886" s="12" t="s">
        <v>99</v>
      </c>
      <c r="F1886" s="12">
        <v>787877.0</v>
      </c>
      <c r="G1886" s="12">
        <v>795215.0</v>
      </c>
      <c r="H1886" s="12">
        <v>1583092.0</v>
      </c>
      <c r="I1886" s="12">
        <v>503287.0</v>
      </c>
    </row>
    <row r="1887" ht="15.75" customHeight="1">
      <c r="A1887" s="12">
        <v>2017.0</v>
      </c>
      <c r="B1887" s="12" t="s">
        <v>69</v>
      </c>
      <c r="C1887" s="12" t="str">
        <f t="shared" si="1"/>
        <v>2017Dec</v>
      </c>
      <c r="D1887" s="12">
        <v>42.0</v>
      </c>
      <c r="E1887" s="12" t="s">
        <v>100</v>
      </c>
      <c r="F1887" s="12">
        <v>322592.0</v>
      </c>
      <c r="G1887" s="12">
        <v>319074.0</v>
      </c>
      <c r="H1887" s="12">
        <v>641666.0</v>
      </c>
      <c r="I1887" s="12">
        <v>216661.0</v>
      </c>
    </row>
    <row r="1888" ht="15.75" customHeight="1">
      <c r="A1888" s="12">
        <v>2017.0</v>
      </c>
      <c r="B1888" s="12" t="s">
        <v>69</v>
      </c>
      <c r="C1888" s="12" t="str">
        <f t="shared" si="1"/>
        <v>2017Dec</v>
      </c>
      <c r="D1888" s="12">
        <v>43.0</v>
      </c>
      <c r="E1888" s="12" t="s">
        <v>101</v>
      </c>
      <c r="F1888" s="12">
        <v>259983.0</v>
      </c>
      <c r="G1888" s="12">
        <v>261903.0</v>
      </c>
      <c r="H1888" s="12">
        <v>521886.0</v>
      </c>
      <c r="I1888" s="12">
        <v>170431.0</v>
      </c>
    </row>
    <row r="1889" ht="15.75" customHeight="1">
      <c r="A1889" s="12">
        <v>2017.0</v>
      </c>
      <c r="B1889" s="12" t="s">
        <v>69</v>
      </c>
      <c r="C1889" s="12" t="str">
        <f t="shared" si="1"/>
        <v>2017Dec</v>
      </c>
      <c r="D1889" s="12">
        <v>44.0</v>
      </c>
      <c r="E1889" s="12" t="s">
        <v>102</v>
      </c>
      <c r="F1889" s="12">
        <v>472797.0</v>
      </c>
      <c r="G1889" s="12">
        <v>490275.0</v>
      </c>
      <c r="H1889" s="12">
        <v>963072.0</v>
      </c>
      <c r="I1889" s="12">
        <v>291289.0</v>
      </c>
    </row>
    <row r="1890" ht="15.75" customHeight="1">
      <c r="A1890" s="12">
        <v>2017.0</v>
      </c>
      <c r="B1890" s="12" t="s">
        <v>69</v>
      </c>
      <c r="C1890" s="12" t="str">
        <f t="shared" si="1"/>
        <v>2017Dec</v>
      </c>
      <c r="D1890" s="12">
        <v>45.0</v>
      </c>
      <c r="E1890" s="12" t="s">
        <v>103</v>
      </c>
      <c r="F1890" s="12">
        <v>651348.0</v>
      </c>
      <c r="G1890" s="12">
        <v>656563.0</v>
      </c>
      <c r="H1890" s="12">
        <v>1307911.0</v>
      </c>
      <c r="I1890" s="12">
        <v>377827.0</v>
      </c>
    </row>
    <row r="1891" ht="15.75" customHeight="1">
      <c r="A1891" s="12">
        <v>2017.0</v>
      </c>
      <c r="B1891" s="12" t="s">
        <v>69</v>
      </c>
      <c r="C1891" s="12" t="str">
        <f t="shared" si="1"/>
        <v>2017Dec</v>
      </c>
      <c r="D1891" s="12">
        <v>46.0</v>
      </c>
      <c r="E1891" s="12" t="s">
        <v>104</v>
      </c>
      <c r="F1891" s="12">
        <v>489770.0</v>
      </c>
      <c r="G1891" s="12">
        <v>496235.0</v>
      </c>
      <c r="H1891" s="12">
        <v>986005.0</v>
      </c>
      <c r="I1891" s="12">
        <v>296981.0</v>
      </c>
    </row>
    <row r="1892" ht="15.75" customHeight="1">
      <c r="A1892" s="12">
        <v>2017.0</v>
      </c>
      <c r="B1892" s="12" t="s">
        <v>69</v>
      </c>
      <c r="C1892" s="12" t="str">
        <f t="shared" si="1"/>
        <v>2017Dec</v>
      </c>
      <c r="D1892" s="12">
        <v>47.0</v>
      </c>
      <c r="E1892" s="12" t="s">
        <v>105</v>
      </c>
      <c r="F1892" s="12">
        <v>573346.0</v>
      </c>
      <c r="G1892" s="12">
        <v>576126.0</v>
      </c>
      <c r="H1892" s="12">
        <v>1149472.0</v>
      </c>
      <c r="I1892" s="12">
        <v>366376.0</v>
      </c>
    </row>
    <row r="1893" ht="15.75" customHeight="1">
      <c r="A1893" s="12">
        <v>2017.0</v>
      </c>
      <c r="B1893" s="12" t="s">
        <v>69</v>
      </c>
      <c r="C1893" s="12" t="str">
        <f t="shared" si="1"/>
        <v>2017Dec</v>
      </c>
      <c r="D1893" s="12">
        <v>48.0</v>
      </c>
      <c r="E1893" s="12" t="s">
        <v>106</v>
      </c>
      <c r="F1893" s="12">
        <v>358311.0</v>
      </c>
      <c r="G1893" s="12">
        <v>359717.0</v>
      </c>
      <c r="H1893" s="12">
        <v>718028.0</v>
      </c>
      <c r="I1893" s="12">
        <v>220693.0</v>
      </c>
    </row>
    <row r="1894" ht="15.75" customHeight="1">
      <c r="A1894" s="12">
        <v>2017.0</v>
      </c>
      <c r="B1894" s="12" t="s">
        <v>69</v>
      </c>
      <c r="C1894" s="12" t="str">
        <f t="shared" si="1"/>
        <v>2017Dec</v>
      </c>
      <c r="D1894" s="12">
        <v>49.0</v>
      </c>
      <c r="E1894" s="12" t="s">
        <v>107</v>
      </c>
      <c r="F1894" s="12">
        <v>175649.0</v>
      </c>
      <c r="G1894" s="12">
        <v>175133.0</v>
      </c>
      <c r="H1894" s="12">
        <v>350782.0</v>
      </c>
      <c r="I1894" s="12">
        <v>111842.0</v>
      </c>
    </row>
    <row r="1895" ht="15.75" customHeight="1">
      <c r="A1895" s="12">
        <v>2017.0</v>
      </c>
      <c r="B1895" s="12" t="s">
        <v>69</v>
      </c>
      <c r="C1895" s="12" t="str">
        <f t="shared" si="1"/>
        <v>2017Dec</v>
      </c>
      <c r="D1895" s="12">
        <v>50.0</v>
      </c>
      <c r="E1895" s="12" t="s">
        <v>108</v>
      </c>
      <c r="F1895" s="12">
        <v>847521.0</v>
      </c>
      <c r="G1895" s="12">
        <v>899319.0</v>
      </c>
      <c r="H1895" s="12">
        <v>1746840.0</v>
      </c>
      <c r="I1895" s="12">
        <v>785999.0</v>
      </c>
    </row>
    <row r="1896" ht="15.75" customHeight="1">
      <c r="A1896" s="12">
        <v>2017.0</v>
      </c>
      <c r="B1896" s="12" t="s">
        <v>69</v>
      </c>
      <c r="C1896" s="12" t="str">
        <f t="shared" si="1"/>
        <v>2017Dec</v>
      </c>
      <c r="D1896" s="12">
        <v>51.0</v>
      </c>
      <c r="E1896" s="12" t="s">
        <v>109</v>
      </c>
      <c r="F1896" s="12">
        <v>196184.0</v>
      </c>
      <c r="G1896" s="12">
        <v>209734.0</v>
      </c>
      <c r="H1896" s="12">
        <v>405918.0</v>
      </c>
      <c r="I1896" s="12">
        <v>175086.0</v>
      </c>
    </row>
    <row r="1897" ht="15.75" customHeight="1">
      <c r="A1897" s="12">
        <v>2017.0</v>
      </c>
      <c r="B1897" s="12" t="s">
        <v>69</v>
      </c>
      <c r="C1897" s="12" t="str">
        <f t="shared" si="1"/>
        <v>2017Dec</v>
      </c>
      <c r="D1897" s="12">
        <v>52.0</v>
      </c>
      <c r="E1897" s="12" t="s">
        <v>110</v>
      </c>
      <c r="F1897" s="12">
        <v>365389.0</v>
      </c>
      <c r="G1897" s="12">
        <v>381158.0</v>
      </c>
      <c r="H1897" s="12">
        <v>746547.0</v>
      </c>
      <c r="I1897" s="12">
        <v>288471.0</v>
      </c>
    </row>
    <row r="1898" ht="15.75" customHeight="1">
      <c r="A1898" s="12">
        <v>2017.0</v>
      </c>
      <c r="B1898" s="12" t="s">
        <v>69</v>
      </c>
      <c r="C1898" s="12" t="str">
        <f t="shared" si="1"/>
        <v>2017Dec</v>
      </c>
      <c r="D1898" s="12">
        <v>53.0</v>
      </c>
      <c r="E1898" s="12" t="s">
        <v>111</v>
      </c>
      <c r="F1898" s="12">
        <v>224150.0</v>
      </c>
      <c r="G1898" s="12">
        <v>232942.0</v>
      </c>
      <c r="H1898" s="12">
        <v>457092.0</v>
      </c>
      <c r="I1898" s="12">
        <v>167559.0</v>
      </c>
    </row>
    <row r="1899" ht="15.75" customHeight="1">
      <c r="A1899" s="12">
        <v>2017.0</v>
      </c>
      <c r="B1899" s="12" t="s">
        <v>69</v>
      </c>
      <c r="C1899" s="12" t="str">
        <f t="shared" si="1"/>
        <v>2017Dec</v>
      </c>
      <c r="D1899" s="12">
        <v>54.0</v>
      </c>
      <c r="E1899" s="12" t="s">
        <v>112</v>
      </c>
      <c r="F1899" s="12">
        <v>216655.0</v>
      </c>
      <c r="G1899" s="12">
        <v>230909.0</v>
      </c>
      <c r="H1899" s="12">
        <v>447564.0</v>
      </c>
      <c r="I1899" s="12">
        <v>174357.0</v>
      </c>
    </row>
    <row r="1900" ht="15.75" customHeight="1">
      <c r="A1900" s="12">
        <v>2017.0</v>
      </c>
      <c r="B1900" s="12" t="s">
        <v>69</v>
      </c>
      <c r="C1900" s="12" t="str">
        <f t="shared" si="1"/>
        <v>2017Dec</v>
      </c>
      <c r="D1900" s="12">
        <v>55.0</v>
      </c>
      <c r="E1900" s="12" t="s">
        <v>113</v>
      </c>
      <c r="F1900" s="12">
        <v>241149.0</v>
      </c>
      <c r="G1900" s="12">
        <v>238689.0</v>
      </c>
      <c r="H1900" s="12">
        <v>479838.0</v>
      </c>
      <c r="I1900" s="12">
        <v>164440.0</v>
      </c>
    </row>
    <row r="1901" ht="15.75" customHeight="1">
      <c r="A1901" s="12">
        <v>2017.0</v>
      </c>
      <c r="B1901" s="12" t="s">
        <v>69</v>
      </c>
      <c r="C1901" s="12" t="str">
        <f t="shared" si="1"/>
        <v>2017Dec</v>
      </c>
      <c r="D1901" s="12">
        <v>56.0</v>
      </c>
      <c r="E1901" s="12" t="s">
        <v>114</v>
      </c>
      <c r="F1901" s="12">
        <v>233093.0</v>
      </c>
      <c r="G1901" s="12">
        <v>244007.0</v>
      </c>
      <c r="H1901" s="12">
        <v>477100.0</v>
      </c>
      <c r="I1901" s="12">
        <v>188120.0</v>
      </c>
    </row>
    <row r="1902" ht="15.75" customHeight="1">
      <c r="A1902" s="12">
        <v>2017.0</v>
      </c>
      <c r="B1902" s="12" t="s">
        <v>69</v>
      </c>
      <c r="C1902" s="12" t="str">
        <f t="shared" si="1"/>
        <v>2017Dec</v>
      </c>
      <c r="D1902" s="12">
        <v>57.0</v>
      </c>
      <c r="E1902" s="12" t="s">
        <v>115</v>
      </c>
      <c r="F1902" s="12">
        <v>628897.0</v>
      </c>
      <c r="G1902" s="12">
        <v>658718.0</v>
      </c>
      <c r="H1902" s="12">
        <v>1287615.0</v>
      </c>
      <c r="I1902" s="12">
        <v>530975.0</v>
      </c>
    </row>
    <row r="1903" ht="15.75" customHeight="1">
      <c r="A1903" s="12">
        <v>2017.0</v>
      </c>
      <c r="B1903" s="12" t="s">
        <v>69</v>
      </c>
      <c r="C1903" s="12" t="str">
        <f t="shared" si="1"/>
        <v>2017Dec</v>
      </c>
      <c r="D1903" s="12">
        <v>58.0</v>
      </c>
      <c r="E1903" s="12" t="s">
        <v>116</v>
      </c>
      <c r="F1903" s="12">
        <v>142213.0</v>
      </c>
      <c r="G1903" s="12">
        <v>136875.0</v>
      </c>
      <c r="H1903" s="12">
        <v>279088.0</v>
      </c>
      <c r="I1903" s="12">
        <v>107648.0</v>
      </c>
    </row>
    <row r="1904" ht="15.75" customHeight="1">
      <c r="A1904" s="12">
        <v>2017.0</v>
      </c>
      <c r="B1904" s="12" t="s">
        <v>69</v>
      </c>
      <c r="C1904" s="12" t="str">
        <f t="shared" si="1"/>
        <v>2017Dec</v>
      </c>
      <c r="D1904" s="12">
        <v>60.0</v>
      </c>
      <c r="E1904" s="12" t="s">
        <v>117</v>
      </c>
      <c r="F1904" s="12">
        <v>520575.0</v>
      </c>
      <c r="G1904" s="12">
        <v>544759.0</v>
      </c>
      <c r="H1904" s="12">
        <v>1065334.0</v>
      </c>
      <c r="I1904" s="12">
        <v>405855.0</v>
      </c>
    </row>
    <row r="1905" ht="15.75" customHeight="1">
      <c r="A1905" s="12">
        <v>2017.0</v>
      </c>
      <c r="B1905" s="12" t="s">
        <v>69</v>
      </c>
      <c r="C1905" s="12" t="str">
        <f t="shared" si="1"/>
        <v>2017Dec</v>
      </c>
      <c r="D1905" s="12">
        <v>61.0</v>
      </c>
      <c r="E1905" s="12" t="s">
        <v>118</v>
      </c>
      <c r="F1905" s="12">
        <v>161758.0</v>
      </c>
      <c r="G1905" s="12">
        <v>168184.0</v>
      </c>
      <c r="H1905" s="12">
        <v>329942.0</v>
      </c>
      <c r="I1905" s="12">
        <v>121178.0</v>
      </c>
    </row>
    <row r="1906" ht="15.75" customHeight="1">
      <c r="A1906" s="12">
        <v>2017.0</v>
      </c>
      <c r="B1906" s="12" t="s">
        <v>69</v>
      </c>
      <c r="C1906" s="12" t="str">
        <f t="shared" si="1"/>
        <v>2017Dec</v>
      </c>
      <c r="D1906" s="12">
        <v>62.0</v>
      </c>
      <c r="E1906" s="12" t="s">
        <v>119</v>
      </c>
      <c r="F1906" s="12">
        <v>361558.0</v>
      </c>
      <c r="G1906" s="12">
        <v>367575.0</v>
      </c>
      <c r="H1906" s="12">
        <v>729133.0</v>
      </c>
      <c r="I1906" s="12">
        <v>268327.0</v>
      </c>
    </row>
    <row r="1907" ht="15.75" customHeight="1">
      <c r="A1907" s="12">
        <v>2017.0</v>
      </c>
      <c r="B1907" s="12" t="s">
        <v>69</v>
      </c>
      <c r="C1907" s="12" t="str">
        <f t="shared" si="1"/>
        <v>2017Dec</v>
      </c>
      <c r="D1907" s="12">
        <v>63.0</v>
      </c>
      <c r="E1907" s="12" t="s">
        <v>120</v>
      </c>
      <c r="F1907" s="12">
        <v>326474.0</v>
      </c>
      <c r="G1907" s="12">
        <v>317793.0</v>
      </c>
      <c r="H1907" s="12">
        <v>644267.0</v>
      </c>
      <c r="I1907" s="12">
        <v>212935.0</v>
      </c>
    </row>
    <row r="1908" ht="15.75" customHeight="1">
      <c r="A1908" s="12">
        <v>2017.0</v>
      </c>
      <c r="B1908" s="12" t="s">
        <v>69</v>
      </c>
      <c r="C1908" s="12" t="str">
        <f t="shared" si="1"/>
        <v>2017Dec</v>
      </c>
      <c r="D1908" s="12">
        <v>64.0</v>
      </c>
      <c r="E1908" s="12" t="s">
        <v>121</v>
      </c>
      <c r="F1908" s="12">
        <v>291620.0</v>
      </c>
      <c r="G1908" s="12">
        <v>307699.0</v>
      </c>
      <c r="H1908" s="12">
        <v>599319.0</v>
      </c>
      <c r="I1908" s="12">
        <v>213584.0</v>
      </c>
    </row>
    <row r="1909" ht="15.75" customHeight="1">
      <c r="A1909" s="12">
        <v>2017.0</v>
      </c>
      <c r="B1909" s="12" t="s">
        <v>69</v>
      </c>
      <c r="C1909" s="12" t="str">
        <f t="shared" si="1"/>
        <v>2017Dec</v>
      </c>
      <c r="D1909" s="12">
        <v>65.0</v>
      </c>
      <c r="E1909" s="12" t="s">
        <v>122</v>
      </c>
      <c r="F1909" s="12">
        <v>423986.0</v>
      </c>
      <c r="G1909" s="12">
        <v>441382.0</v>
      </c>
      <c r="H1909" s="12">
        <v>865368.0</v>
      </c>
      <c r="I1909" s="12">
        <v>337644.0</v>
      </c>
    </row>
    <row r="1910" ht="15.75" customHeight="1">
      <c r="A1910" s="12">
        <v>2017.0</v>
      </c>
      <c r="B1910" s="12" t="s">
        <v>69</v>
      </c>
      <c r="C1910" s="12" t="str">
        <f t="shared" si="1"/>
        <v>2017Dec</v>
      </c>
      <c r="D1910" s="12">
        <v>66.0</v>
      </c>
      <c r="E1910" s="12" t="s">
        <v>123</v>
      </c>
      <c r="F1910" s="12">
        <v>265030.0</v>
      </c>
      <c r="G1910" s="12">
        <v>276838.0</v>
      </c>
      <c r="H1910" s="12">
        <v>541868.0</v>
      </c>
      <c r="I1910" s="12">
        <v>191782.0</v>
      </c>
    </row>
    <row r="1911" ht="15.75" customHeight="1">
      <c r="A1911" s="12">
        <v>2017.0</v>
      </c>
      <c r="B1911" s="12" t="s">
        <v>69</v>
      </c>
      <c r="C1911" s="12" t="str">
        <f t="shared" si="1"/>
        <v>2017Dec</v>
      </c>
      <c r="D1911" s="12">
        <v>67.0</v>
      </c>
      <c r="E1911" s="12" t="s">
        <v>124</v>
      </c>
      <c r="F1911" s="12">
        <v>492647.0</v>
      </c>
      <c r="G1911" s="12">
        <v>502684.0</v>
      </c>
      <c r="H1911" s="12">
        <v>995331.0</v>
      </c>
      <c r="I1911" s="12">
        <v>348520.0</v>
      </c>
    </row>
    <row r="1912" ht="15.75" customHeight="1">
      <c r="A1912" s="12">
        <v>2017.0</v>
      </c>
      <c r="B1912" s="12" t="s">
        <v>69</v>
      </c>
      <c r="C1912" s="12" t="str">
        <f t="shared" si="1"/>
        <v>2017Dec</v>
      </c>
      <c r="D1912" s="12">
        <v>70.0</v>
      </c>
      <c r="E1912" s="12" t="s">
        <v>125</v>
      </c>
      <c r="F1912" s="12">
        <v>425159.0</v>
      </c>
      <c r="G1912" s="12">
        <v>446555.0</v>
      </c>
      <c r="H1912" s="12">
        <v>871714.0</v>
      </c>
      <c r="I1912" s="12">
        <v>309377.0</v>
      </c>
    </row>
    <row r="1913" ht="15.75" customHeight="1">
      <c r="A1913" s="12">
        <v>2017.0</v>
      </c>
      <c r="B1913" s="12" t="s">
        <v>69</v>
      </c>
      <c r="C1913" s="12" t="str">
        <f t="shared" si="1"/>
        <v>2017Dec</v>
      </c>
      <c r="D1913" s="12">
        <v>71.0</v>
      </c>
      <c r="E1913" s="12" t="s">
        <v>126</v>
      </c>
      <c r="F1913" s="12">
        <v>446262.0</v>
      </c>
      <c r="G1913" s="12">
        <v>441717.0</v>
      </c>
      <c r="H1913" s="12">
        <v>887979.0</v>
      </c>
      <c r="I1913" s="12">
        <v>334841.0</v>
      </c>
    </row>
    <row r="1914" ht="15.75" customHeight="1">
      <c r="A1914" s="12">
        <v>2017.0</v>
      </c>
      <c r="B1914" s="12" t="s">
        <v>69</v>
      </c>
      <c r="C1914" s="12" t="str">
        <f t="shared" si="1"/>
        <v>2017Dec</v>
      </c>
      <c r="D1914" s="12">
        <v>72.0</v>
      </c>
      <c r="E1914" s="12" t="s">
        <v>127</v>
      </c>
      <c r="F1914" s="12">
        <v>412089.0</v>
      </c>
      <c r="G1914" s="12">
        <v>439914.0</v>
      </c>
      <c r="H1914" s="12">
        <v>852003.0</v>
      </c>
      <c r="I1914" s="12">
        <v>295968.0</v>
      </c>
    </row>
    <row r="1915" ht="15.75" customHeight="1">
      <c r="A1915" s="12">
        <v>2017.0</v>
      </c>
      <c r="B1915" s="12" t="s">
        <v>69</v>
      </c>
      <c r="C1915" s="12" t="str">
        <f t="shared" si="1"/>
        <v>2017Dec</v>
      </c>
      <c r="D1915" s="12">
        <v>73.0</v>
      </c>
      <c r="E1915" s="12" t="s">
        <v>128</v>
      </c>
      <c r="F1915" s="12">
        <v>437230.0</v>
      </c>
      <c r="G1915" s="12">
        <v>474262.0</v>
      </c>
      <c r="H1915" s="12">
        <v>911492.0</v>
      </c>
      <c r="I1915" s="12">
        <v>388284.0</v>
      </c>
    </row>
    <row r="1916" ht="15.75" customHeight="1">
      <c r="A1916" s="12">
        <v>2017.0</v>
      </c>
      <c r="B1916" s="12" t="s">
        <v>69</v>
      </c>
      <c r="C1916" s="12" t="str">
        <f t="shared" si="1"/>
        <v>2017Dec</v>
      </c>
      <c r="D1916" s="12">
        <v>74.0</v>
      </c>
      <c r="E1916" s="12" t="s">
        <v>129</v>
      </c>
      <c r="F1916" s="12">
        <v>274645.0</v>
      </c>
      <c r="G1916" s="12">
        <v>293820.0</v>
      </c>
      <c r="H1916" s="12">
        <v>568465.0</v>
      </c>
      <c r="I1916" s="12">
        <v>278188.0</v>
      </c>
    </row>
    <row r="1917" ht="15.75" customHeight="1">
      <c r="A1917" s="12">
        <v>2017.0</v>
      </c>
      <c r="B1917" s="12" t="s">
        <v>69</v>
      </c>
      <c r="C1917" s="12" t="str">
        <f t="shared" si="1"/>
        <v>2017Dec</v>
      </c>
      <c r="D1917" s="12">
        <v>75.0</v>
      </c>
      <c r="E1917" s="12" t="s">
        <v>130</v>
      </c>
      <c r="F1917" s="12">
        <v>93084.0</v>
      </c>
      <c r="G1917" s="12">
        <v>100818.0</v>
      </c>
      <c r="H1917" s="12">
        <v>193902.0</v>
      </c>
      <c r="I1917" s="12">
        <v>69470.0</v>
      </c>
    </row>
    <row r="1918" ht="15.75" customHeight="1">
      <c r="A1918" s="12">
        <v>2017.0</v>
      </c>
      <c r="B1918" s="12" t="s">
        <v>69</v>
      </c>
      <c r="C1918" s="12" t="str">
        <f t="shared" si="1"/>
        <v>2017Dec</v>
      </c>
      <c r="D1918" s="12">
        <v>76.0</v>
      </c>
      <c r="E1918" s="12" t="s">
        <v>131</v>
      </c>
      <c r="F1918" s="12">
        <v>233665.0</v>
      </c>
      <c r="G1918" s="12">
        <v>248710.0</v>
      </c>
      <c r="H1918" s="12">
        <v>482375.0</v>
      </c>
      <c r="I1918" s="12">
        <v>208911.0</v>
      </c>
    </row>
    <row r="1919" ht="15.75" customHeight="1">
      <c r="A1919" s="12">
        <v>2017.0</v>
      </c>
      <c r="B1919" s="12" t="s">
        <v>69</v>
      </c>
      <c r="C1919" s="12" t="str">
        <f t="shared" si="1"/>
        <v>2017Dec</v>
      </c>
      <c r="D1919" s="12">
        <v>77.0</v>
      </c>
      <c r="E1919" s="12" t="s">
        <v>132</v>
      </c>
      <c r="F1919" s="12">
        <v>269102.0</v>
      </c>
      <c r="G1919" s="12">
        <v>274877.0</v>
      </c>
      <c r="H1919" s="12">
        <v>543979.0</v>
      </c>
      <c r="I1919" s="12">
        <v>253645.0</v>
      </c>
    </row>
    <row r="1920" ht="15.75" customHeight="1">
      <c r="A1920" s="12">
        <v>2017.0</v>
      </c>
      <c r="B1920" s="12" t="s">
        <v>69</v>
      </c>
      <c r="C1920" s="12" t="str">
        <f t="shared" si="1"/>
        <v>2017Dec</v>
      </c>
      <c r="D1920" s="12">
        <v>80.0</v>
      </c>
      <c r="E1920" s="12" t="s">
        <v>133</v>
      </c>
      <c r="F1920" s="12">
        <v>770997.0</v>
      </c>
      <c r="G1920" s="12">
        <v>786485.0</v>
      </c>
      <c r="H1920" s="12">
        <v>1557482.0</v>
      </c>
      <c r="I1920" s="12">
        <v>557711.0</v>
      </c>
    </row>
    <row r="1921" ht="15.75" customHeight="1">
      <c r="A1921" s="12">
        <v>2017.0</v>
      </c>
      <c r="B1921" s="12" t="s">
        <v>69</v>
      </c>
      <c r="C1921" s="12" t="str">
        <f t="shared" si="1"/>
        <v>2017Dec</v>
      </c>
      <c r="D1921" s="12">
        <v>81.0</v>
      </c>
      <c r="E1921" s="12" t="s">
        <v>134</v>
      </c>
      <c r="F1921" s="12">
        <v>233442.0</v>
      </c>
      <c r="G1921" s="12">
        <v>236327.0</v>
      </c>
      <c r="H1921" s="12">
        <v>469769.0</v>
      </c>
      <c r="I1921" s="12">
        <v>181426.0</v>
      </c>
    </row>
    <row r="1922" ht="15.75" customHeight="1">
      <c r="A1922" s="12">
        <v>2017.0</v>
      </c>
      <c r="B1922" s="12" t="s">
        <v>69</v>
      </c>
      <c r="C1922" s="12" t="str">
        <f t="shared" si="1"/>
        <v>2017Dec</v>
      </c>
      <c r="D1922" s="12">
        <v>82.0</v>
      </c>
      <c r="E1922" s="12" t="s">
        <v>135</v>
      </c>
      <c r="F1922" s="12">
        <v>133423.0</v>
      </c>
      <c r="G1922" s="12">
        <v>134068.0</v>
      </c>
      <c r="H1922" s="12">
        <v>267491.0</v>
      </c>
      <c r="I1922" s="12">
        <v>112272.0</v>
      </c>
    </row>
    <row r="1923" ht="15.75" customHeight="1">
      <c r="A1923" s="12">
        <v>2017.0</v>
      </c>
      <c r="B1923" s="12" t="s">
        <v>69</v>
      </c>
      <c r="C1923" s="12" t="str">
        <f t="shared" si="1"/>
        <v>2017Dec</v>
      </c>
      <c r="D1923" s="12">
        <v>83.0</v>
      </c>
      <c r="E1923" s="12" t="s">
        <v>136</v>
      </c>
      <c r="F1923" s="12">
        <v>190219.0</v>
      </c>
      <c r="G1923" s="12">
        <v>211798.0</v>
      </c>
      <c r="H1923" s="12">
        <v>402017.0</v>
      </c>
      <c r="I1923" s="12">
        <v>247471.0</v>
      </c>
    </row>
    <row r="1924" ht="15.75" customHeight="1">
      <c r="A1924" s="12">
        <v>2017.0</v>
      </c>
      <c r="B1924" s="12" t="s">
        <v>69</v>
      </c>
      <c r="C1924" s="12" t="str">
        <f t="shared" si="1"/>
        <v>2017Dec</v>
      </c>
      <c r="D1924" s="12">
        <v>84.0</v>
      </c>
      <c r="E1924" s="12" t="s">
        <v>137</v>
      </c>
      <c r="F1924" s="12">
        <v>521993.0</v>
      </c>
      <c r="G1924" s="12">
        <v>535588.0</v>
      </c>
      <c r="H1924" s="12">
        <v>1057581.0</v>
      </c>
      <c r="I1924" s="12">
        <v>485003.0</v>
      </c>
    </row>
    <row r="1925" ht="15.75" customHeight="1">
      <c r="A1925" s="12">
        <v>2017.0</v>
      </c>
      <c r="B1925" s="12" t="s">
        <v>69</v>
      </c>
      <c r="C1925" s="12" t="str">
        <f t="shared" si="1"/>
        <v>2017Dec</v>
      </c>
      <c r="D1925" s="12">
        <v>85.0</v>
      </c>
      <c r="E1925" s="12" t="s">
        <v>138</v>
      </c>
      <c r="F1925" s="12">
        <v>96232.0</v>
      </c>
      <c r="G1925" s="12">
        <v>94167.0</v>
      </c>
      <c r="H1925" s="12">
        <v>190399.0</v>
      </c>
      <c r="I1925" s="12">
        <v>88222.0</v>
      </c>
    </row>
    <row r="1926" ht="15.75" customHeight="1">
      <c r="A1926" s="12">
        <v>2017.0</v>
      </c>
      <c r="B1926" s="12" t="s">
        <v>69</v>
      </c>
      <c r="C1926" s="12" t="str">
        <f t="shared" si="1"/>
        <v>2017Dec</v>
      </c>
      <c r="D1926" s="12">
        <v>86.0</v>
      </c>
      <c r="E1926" s="12" t="s">
        <v>139</v>
      </c>
      <c r="F1926" s="12">
        <v>252415.0</v>
      </c>
      <c r="G1926" s="12">
        <v>257235.0</v>
      </c>
      <c r="H1926" s="12">
        <v>509650.0</v>
      </c>
      <c r="I1926" s="12">
        <v>228773.0</v>
      </c>
    </row>
    <row r="1927" ht="15.75" customHeight="1">
      <c r="A1927" s="12">
        <v>2017.0</v>
      </c>
      <c r="B1927" s="12" t="s">
        <v>69</v>
      </c>
      <c r="C1927" s="12" t="str">
        <f t="shared" si="1"/>
        <v>2017Dec</v>
      </c>
      <c r="D1927" s="12">
        <v>90.0</v>
      </c>
      <c r="E1927" s="12" t="s">
        <v>140</v>
      </c>
      <c r="F1927" s="12">
        <v>694803.0</v>
      </c>
      <c r="G1927" s="12">
        <v>729427.0</v>
      </c>
      <c r="H1927" s="12">
        <v>1424230.0</v>
      </c>
      <c r="I1927" s="12">
        <v>527506.0</v>
      </c>
    </row>
    <row r="1928" ht="15.75" customHeight="1">
      <c r="A1928" s="12">
        <v>2017.0</v>
      </c>
      <c r="B1928" s="12" t="s">
        <v>69</v>
      </c>
      <c r="C1928" s="12" t="str">
        <f t="shared" si="1"/>
        <v>2017Dec</v>
      </c>
      <c r="D1928" s="12">
        <v>91.0</v>
      </c>
      <c r="E1928" s="12" t="s">
        <v>141</v>
      </c>
      <c r="F1928" s="12">
        <v>158832.0</v>
      </c>
      <c r="G1928" s="12">
        <v>160868.0</v>
      </c>
      <c r="H1928" s="12">
        <v>319700.0</v>
      </c>
      <c r="I1928" s="12">
        <v>101646.0</v>
      </c>
    </row>
    <row r="1929" ht="15.75" customHeight="1">
      <c r="A1929" s="12">
        <v>2017.0</v>
      </c>
      <c r="B1929" s="12" t="s">
        <v>69</v>
      </c>
      <c r="C1929" s="12" t="str">
        <f t="shared" si="1"/>
        <v>2017Dec</v>
      </c>
      <c r="D1929" s="12">
        <v>92.0</v>
      </c>
      <c r="E1929" s="12" t="s">
        <v>142</v>
      </c>
      <c r="F1929" s="12">
        <v>314856.0</v>
      </c>
      <c r="G1929" s="12">
        <v>328216.0</v>
      </c>
      <c r="H1929" s="12">
        <v>643072.0</v>
      </c>
      <c r="I1929" s="12">
        <v>226486.0</v>
      </c>
    </row>
    <row r="1930" ht="15.75" customHeight="1">
      <c r="A1930" s="12">
        <v>2017.0</v>
      </c>
      <c r="B1930" s="12" t="s">
        <v>69</v>
      </c>
      <c r="C1930" s="12" t="str">
        <f t="shared" si="1"/>
        <v>2017Dec</v>
      </c>
      <c r="D1930" s="12">
        <v>93.0</v>
      </c>
      <c r="E1930" s="12" t="s">
        <v>143</v>
      </c>
      <c r="F1930" s="12">
        <v>255997.0</v>
      </c>
      <c r="G1930" s="12">
        <v>268860.0</v>
      </c>
      <c r="H1930" s="12">
        <v>524857.0</v>
      </c>
      <c r="I1930" s="12">
        <v>190016.0</v>
      </c>
    </row>
    <row r="1931" ht="15.75" customHeight="1">
      <c r="A1931" s="12">
        <v>2017.0</v>
      </c>
      <c r="B1931" s="12" t="s">
        <v>69</v>
      </c>
      <c r="C1931" s="12" t="str">
        <f t="shared" si="1"/>
        <v>2017Dec</v>
      </c>
      <c r="D1931" s="12">
        <v>94.0</v>
      </c>
      <c r="E1931" s="12" t="s">
        <v>144</v>
      </c>
      <c r="F1931" s="12">
        <v>351250.0</v>
      </c>
      <c r="G1931" s="12">
        <v>358546.0</v>
      </c>
      <c r="H1931" s="12">
        <v>709796.0</v>
      </c>
      <c r="I1931" s="12">
        <v>185151.0</v>
      </c>
    </row>
    <row r="1932" ht="15.75" customHeight="1">
      <c r="A1932" s="12">
        <v>2017.0</v>
      </c>
      <c r="B1932" s="12" t="s">
        <v>69</v>
      </c>
      <c r="C1932" s="12" t="str">
        <f t="shared" si="1"/>
        <v>2017Dec</v>
      </c>
      <c r="D1932" s="12">
        <v>95.0</v>
      </c>
      <c r="E1932" s="12" t="s">
        <v>145</v>
      </c>
      <c r="F1932" s="12">
        <v>262057.0</v>
      </c>
      <c r="G1932" s="12">
        <v>265238.0</v>
      </c>
      <c r="H1932" s="12">
        <v>527295.0</v>
      </c>
      <c r="I1932" s="12">
        <v>161431.0</v>
      </c>
    </row>
    <row r="1933" ht="15.75" customHeight="1">
      <c r="A1933" s="12">
        <v>2017.0</v>
      </c>
      <c r="B1933" s="12" t="s">
        <v>69</v>
      </c>
      <c r="C1933" s="12" t="str">
        <f t="shared" si="1"/>
        <v>2017Dec</v>
      </c>
      <c r="D1933" s="12">
        <v>96.0</v>
      </c>
      <c r="E1933" s="12" t="s">
        <v>146</v>
      </c>
      <c r="F1933" s="12">
        <v>393837.0</v>
      </c>
      <c r="G1933" s="12">
        <v>402402.0</v>
      </c>
      <c r="H1933" s="12">
        <v>796239.0</v>
      </c>
      <c r="I1933" s="12">
        <v>209159.0</v>
      </c>
    </row>
    <row r="1934" ht="15.75" customHeight="1">
      <c r="A1934" s="12">
        <v>2018.0</v>
      </c>
      <c r="B1934" s="12" t="s">
        <v>69</v>
      </c>
      <c r="C1934" s="12" t="str">
        <f t="shared" si="1"/>
        <v>2018Dec</v>
      </c>
      <c r="D1934" s="12">
        <v>0.0</v>
      </c>
      <c r="E1934" s="12" t="s">
        <v>70</v>
      </c>
      <c r="F1934" s="12">
        <v>3.2556271E7</v>
      </c>
      <c r="G1934" s="12">
        <v>3.3857708E7</v>
      </c>
      <c r="H1934" s="12">
        <v>6.6413979E7</v>
      </c>
      <c r="I1934" s="12">
        <v>2.6208994E7</v>
      </c>
    </row>
    <row r="1935" ht="15.75" customHeight="1">
      <c r="A1935" s="12">
        <v>2018.0</v>
      </c>
      <c r="B1935" s="12" t="s">
        <v>69</v>
      </c>
      <c r="C1935" s="12" t="str">
        <f t="shared" si="1"/>
        <v>2018Dec</v>
      </c>
      <c r="D1935" s="12">
        <v>10.0</v>
      </c>
      <c r="E1935" s="12" t="s">
        <v>71</v>
      </c>
      <c r="F1935" s="12">
        <v>2679453.0</v>
      </c>
      <c r="G1935" s="12">
        <v>2997195.0</v>
      </c>
      <c r="H1935" s="12">
        <v>5676648.0</v>
      </c>
      <c r="I1935" s="12">
        <v>2959524.0</v>
      </c>
    </row>
    <row r="1936" ht="15.75" customHeight="1">
      <c r="A1936" s="12">
        <v>2018.0</v>
      </c>
      <c r="B1936" s="12" t="s">
        <v>69</v>
      </c>
      <c r="C1936" s="12" t="str">
        <f t="shared" si="1"/>
        <v>2018Dec</v>
      </c>
      <c r="D1936" s="12">
        <v>11.0</v>
      </c>
      <c r="E1936" s="12" t="s">
        <v>72</v>
      </c>
      <c r="F1936" s="12">
        <v>634679.0</v>
      </c>
      <c r="G1936" s="12">
        <v>691929.0</v>
      </c>
      <c r="H1936" s="12">
        <v>1326608.0</v>
      </c>
      <c r="I1936" s="12">
        <v>675382.0</v>
      </c>
    </row>
    <row r="1937" ht="15.75" customHeight="1">
      <c r="A1937" s="12">
        <v>2018.0</v>
      </c>
      <c r="B1937" s="12" t="s">
        <v>69</v>
      </c>
      <c r="C1937" s="12" t="str">
        <f t="shared" si="1"/>
        <v>2018Dec</v>
      </c>
      <c r="D1937" s="12">
        <v>12.0</v>
      </c>
      <c r="E1937" s="12" t="s">
        <v>73</v>
      </c>
      <c r="F1937" s="12">
        <v>581620.0</v>
      </c>
      <c r="G1937" s="12">
        <v>664675.0</v>
      </c>
      <c r="H1937" s="12">
        <v>1246295.0</v>
      </c>
      <c r="I1937" s="12">
        <v>689035.0</v>
      </c>
    </row>
    <row r="1938" ht="15.75" customHeight="1">
      <c r="A1938" s="12">
        <v>2018.0</v>
      </c>
      <c r="B1938" s="12" t="s">
        <v>69</v>
      </c>
      <c r="C1938" s="12" t="str">
        <f t="shared" si="1"/>
        <v>2018Dec</v>
      </c>
      <c r="D1938" s="12">
        <v>13.0</v>
      </c>
      <c r="E1938" s="12" t="s">
        <v>74</v>
      </c>
      <c r="F1938" s="12">
        <v>543652.0</v>
      </c>
      <c r="G1938" s="12">
        <v>602440.0</v>
      </c>
      <c r="H1938" s="12">
        <v>1146092.0</v>
      </c>
      <c r="I1938" s="12">
        <v>603834.0</v>
      </c>
    </row>
    <row r="1939" ht="15.75" customHeight="1">
      <c r="A1939" s="12">
        <v>2018.0</v>
      </c>
      <c r="B1939" s="12" t="s">
        <v>69</v>
      </c>
      <c r="C1939" s="12" t="str">
        <f t="shared" si="1"/>
        <v>2018Dec</v>
      </c>
      <c r="D1939" s="12">
        <v>14.0</v>
      </c>
      <c r="E1939" s="12" t="s">
        <v>75</v>
      </c>
      <c r="F1939" s="12">
        <v>393570.0</v>
      </c>
      <c r="G1939" s="12">
        <v>423871.0</v>
      </c>
      <c r="H1939" s="12">
        <v>817441.0</v>
      </c>
      <c r="I1939" s="12">
        <v>322991.0</v>
      </c>
    </row>
    <row r="1940" ht="15.75" customHeight="1">
      <c r="A1940" s="12">
        <v>2018.0</v>
      </c>
      <c r="B1940" s="12" t="s">
        <v>69</v>
      </c>
      <c r="C1940" s="12" t="str">
        <f t="shared" si="1"/>
        <v>2018Dec</v>
      </c>
      <c r="D1940" s="12">
        <v>15.0</v>
      </c>
      <c r="E1940" s="12" t="s">
        <v>76</v>
      </c>
      <c r="F1940" s="12">
        <v>134592.0</v>
      </c>
      <c r="G1940" s="12">
        <v>146248.0</v>
      </c>
      <c r="H1940" s="12">
        <v>280840.0</v>
      </c>
      <c r="I1940" s="12">
        <v>98712.0</v>
      </c>
    </row>
    <row r="1941" ht="15.75" customHeight="1">
      <c r="A1941" s="12">
        <v>2018.0</v>
      </c>
      <c r="B1941" s="12" t="s">
        <v>69</v>
      </c>
      <c r="C1941" s="12" t="str">
        <f t="shared" si="1"/>
        <v>2018Dec</v>
      </c>
      <c r="D1941" s="12">
        <v>16.0</v>
      </c>
      <c r="E1941" s="12" t="s">
        <v>77</v>
      </c>
      <c r="F1941" s="12">
        <v>381080.0</v>
      </c>
      <c r="G1941" s="12">
        <v>377653.0</v>
      </c>
      <c r="H1941" s="12">
        <v>758733.0</v>
      </c>
      <c r="I1941" s="12">
        <v>291987.0</v>
      </c>
    </row>
    <row r="1942" ht="15.75" customHeight="1">
      <c r="A1942" s="12">
        <v>2018.0</v>
      </c>
      <c r="B1942" s="12" t="s">
        <v>69</v>
      </c>
      <c r="C1942" s="12" t="str">
        <f t="shared" si="1"/>
        <v>2018Dec</v>
      </c>
      <c r="D1942" s="12">
        <v>17.0</v>
      </c>
      <c r="E1942" s="12" t="s">
        <v>78</v>
      </c>
      <c r="F1942" s="12">
        <v>99673.0</v>
      </c>
      <c r="G1942" s="12">
        <v>109704.0</v>
      </c>
      <c r="H1942" s="12">
        <v>209377.0</v>
      </c>
      <c r="I1942" s="12">
        <v>76624.0</v>
      </c>
    </row>
    <row r="1943" ht="15.75" customHeight="1">
      <c r="A1943" s="12">
        <v>2018.0</v>
      </c>
      <c r="B1943" s="12" t="s">
        <v>69</v>
      </c>
      <c r="C1943" s="12" t="str">
        <f t="shared" si="1"/>
        <v>2018Dec</v>
      </c>
      <c r="D1943" s="12">
        <v>18.0</v>
      </c>
      <c r="E1943" s="12" t="s">
        <v>79</v>
      </c>
      <c r="F1943" s="12">
        <v>157944.0</v>
      </c>
      <c r="G1943" s="12">
        <v>170319.0</v>
      </c>
      <c r="H1943" s="12">
        <v>328263.0</v>
      </c>
      <c r="I1943" s="12">
        <v>123644.0</v>
      </c>
    </row>
    <row r="1944" ht="15.75" customHeight="1">
      <c r="A1944" s="12">
        <v>2018.0</v>
      </c>
      <c r="B1944" s="12" t="s">
        <v>69</v>
      </c>
      <c r="C1944" s="12" t="str">
        <f t="shared" si="1"/>
        <v>2018Dec</v>
      </c>
      <c r="D1944" s="12">
        <v>19.0</v>
      </c>
      <c r="E1944" s="12" t="s">
        <v>80</v>
      </c>
      <c r="F1944" s="12">
        <v>318128.0</v>
      </c>
      <c r="G1944" s="12">
        <v>326896.0</v>
      </c>
      <c r="H1944" s="12">
        <v>645024.0</v>
      </c>
      <c r="I1944" s="12">
        <v>271731.0</v>
      </c>
    </row>
    <row r="1945" ht="15.75" customHeight="1">
      <c r="A1945" s="12">
        <v>2018.0</v>
      </c>
      <c r="B1945" s="12" t="s">
        <v>69</v>
      </c>
      <c r="C1945" s="12" t="str">
        <f t="shared" si="1"/>
        <v>2018Dec</v>
      </c>
      <c r="D1945" s="12">
        <v>20.0</v>
      </c>
      <c r="E1945" s="12" t="s">
        <v>81</v>
      </c>
      <c r="F1945" s="12">
        <v>751779.0</v>
      </c>
      <c r="G1945" s="12">
        <v>783666.0</v>
      </c>
      <c r="H1945" s="12">
        <v>1535445.0</v>
      </c>
      <c r="I1945" s="12">
        <v>1016806.0</v>
      </c>
    </row>
    <row r="1946" ht="15.75" customHeight="1">
      <c r="A1946" s="12">
        <v>2018.0</v>
      </c>
      <c r="B1946" s="12" t="s">
        <v>69</v>
      </c>
      <c r="C1946" s="12" t="str">
        <f t="shared" si="1"/>
        <v>2018Dec</v>
      </c>
      <c r="D1946" s="12">
        <v>21.0</v>
      </c>
      <c r="E1946" s="12" t="s">
        <v>82</v>
      </c>
      <c r="F1946" s="12">
        <v>355539.0</v>
      </c>
      <c r="G1946" s="12">
        <v>367777.0</v>
      </c>
      <c r="H1946" s="12">
        <v>723316.0</v>
      </c>
      <c r="I1946" s="12">
        <v>473597.0</v>
      </c>
    </row>
    <row r="1947" ht="15.75" customHeight="1">
      <c r="A1947" s="12">
        <v>2018.0</v>
      </c>
      <c r="B1947" s="12" t="s">
        <v>69</v>
      </c>
      <c r="C1947" s="12" t="str">
        <f t="shared" si="1"/>
        <v>2018Dec</v>
      </c>
      <c r="D1947" s="12">
        <v>22.0</v>
      </c>
      <c r="E1947" s="12" t="s">
        <v>83</v>
      </c>
      <c r="F1947" s="12">
        <v>262645.0</v>
      </c>
      <c r="G1947" s="12">
        <v>273851.0</v>
      </c>
      <c r="H1947" s="12">
        <v>536496.0</v>
      </c>
      <c r="I1947" s="12">
        <v>235252.0</v>
      </c>
    </row>
    <row r="1948" ht="15.75" customHeight="1">
      <c r="A1948" s="12">
        <v>2018.0</v>
      </c>
      <c r="B1948" s="12" t="s">
        <v>69</v>
      </c>
      <c r="C1948" s="12" t="str">
        <f t="shared" si="1"/>
        <v>2018Dec</v>
      </c>
      <c r="D1948" s="12">
        <v>23.0</v>
      </c>
      <c r="E1948" s="12" t="s">
        <v>84</v>
      </c>
      <c r="F1948" s="12">
        <v>114097.0</v>
      </c>
      <c r="G1948" s="12">
        <v>115817.0</v>
      </c>
      <c r="H1948" s="12">
        <v>229914.0</v>
      </c>
      <c r="I1948" s="12">
        <v>105231.0</v>
      </c>
    </row>
    <row r="1949" ht="15.75" customHeight="1">
      <c r="A1949" s="12">
        <v>2018.0</v>
      </c>
      <c r="B1949" s="12" t="s">
        <v>69</v>
      </c>
      <c r="C1949" s="12" t="str">
        <f t="shared" si="1"/>
        <v>2018Dec</v>
      </c>
      <c r="D1949" s="12">
        <v>24.0</v>
      </c>
      <c r="E1949" s="12" t="s">
        <v>85</v>
      </c>
      <c r="F1949" s="12">
        <v>350690.0</v>
      </c>
      <c r="G1949" s="12">
        <v>364319.0</v>
      </c>
      <c r="H1949" s="12">
        <v>715009.0</v>
      </c>
      <c r="I1949" s="12">
        <v>297362.0</v>
      </c>
    </row>
    <row r="1950" ht="15.75" customHeight="1">
      <c r="A1950" s="12">
        <v>2018.0</v>
      </c>
      <c r="B1950" s="12" t="s">
        <v>69</v>
      </c>
      <c r="C1950" s="12" t="str">
        <f t="shared" si="1"/>
        <v>2018Dec</v>
      </c>
      <c r="D1950" s="12">
        <v>25.0</v>
      </c>
      <c r="E1950" s="12" t="s">
        <v>86</v>
      </c>
      <c r="F1950" s="12">
        <v>243655.0</v>
      </c>
      <c r="G1950" s="12">
        <v>247985.0</v>
      </c>
      <c r="H1950" s="12">
        <v>491640.0</v>
      </c>
      <c r="I1950" s="12">
        <v>208248.0</v>
      </c>
    </row>
    <row r="1951" ht="15.75" customHeight="1">
      <c r="A1951" s="12">
        <v>2018.0</v>
      </c>
      <c r="B1951" s="12" t="s">
        <v>69</v>
      </c>
      <c r="C1951" s="12" t="str">
        <f t="shared" si="1"/>
        <v>2018Dec</v>
      </c>
      <c r="D1951" s="12">
        <v>26.0</v>
      </c>
      <c r="E1951" s="12" t="s">
        <v>87</v>
      </c>
      <c r="F1951" s="12">
        <v>128593.0</v>
      </c>
      <c r="G1951" s="12">
        <v>131500.0</v>
      </c>
      <c r="H1951" s="12">
        <v>260093.0</v>
      </c>
      <c r="I1951" s="12">
        <v>97550.0</v>
      </c>
    </row>
    <row r="1952" ht="15.75" customHeight="1">
      <c r="A1952" s="12">
        <v>2018.0</v>
      </c>
      <c r="B1952" s="12" t="s">
        <v>69</v>
      </c>
      <c r="C1952" s="12" t="str">
        <f t="shared" si="1"/>
        <v>2018Dec</v>
      </c>
      <c r="D1952" s="12">
        <v>27.0</v>
      </c>
      <c r="E1952" s="12" t="s">
        <v>88</v>
      </c>
      <c r="F1952" s="12">
        <v>282426.0</v>
      </c>
      <c r="G1952" s="12">
        <v>281666.0</v>
      </c>
      <c r="H1952" s="12">
        <v>564092.0</v>
      </c>
      <c r="I1952" s="12">
        <v>208813.0</v>
      </c>
    </row>
    <row r="1953" ht="15.75" customHeight="1">
      <c r="A1953" s="12">
        <v>2018.0</v>
      </c>
      <c r="B1953" s="12" t="s">
        <v>69</v>
      </c>
      <c r="C1953" s="12" t="str">
        <f t="shared" si="1"/>
        <v>2018Dec</v>
      </c>
      <c r="D1953" s="12">
        <v>30.0</v>
      </c>
      <c r="E1953" s="12" t="s">
        <v>89</v>
      </c>
      <c r="F1953" s="12">
        <v>1303951.0</v>
      </c>
      <c r="G1953" s="12">
        <v>1342450.0</v>
      </c>
      <c r="H1953" s="12">
        <v>2646401.0</v>
      </c>
      <c r="I1953" s="12">
        <v>965320.0</v>
      </c>
    </row>
    <row r="1954" ht="15.75" customHeight="1">
      <c r="A1954" s="12">
        <v>2018.0</v>
      </c>
      <c r="B1954" s="12" t="s">
        <v>69</v>
      </c>
      <c r="C1954" s="12" t="str">
        <f t="shared" si="1"/>
        <v>2018Dec</v>
      </c>
      <c r="D1954" s="12">
        <v>31.0</v>
      </c>
      <c r="E1954" s="12" t="s">
        <v>90</v>
      </c>
      <c r="F1954" s="12">
        <v>793433.0</v>
      </c>
      <c r="G1954" s="12">
        <v>801417.0</v>
      </c>
      <c r="H1954" s="12">
        <v>1594850.0</v>
      </c>
      <c r="I1954" s="12">
        <v>461821.0</v>
      </c>
    </row>
    <row r="1955" ht="15.75" customHeight="1">
      <c r="A1955" s="12">
        <v>2018.0</v>
      </c>
      <c r="B1955" s="12" t="s">
        <v>69</v>
      </c>
      <c r="C1955" s="12" t="str">
        <f t="shared" si="1"/>
        <v>2018Dec</v>
      </c>
      <c r="D1955" s="12">
        <v>32.0</v>
      </c>
      <c r="E1955" s="12" t="s">
        <v>91</v>
      </c>
      <c r="F1955" s="12">
        <v>697169.0</v>
      </c>
      <c r="G1955" s="12">
        <v>700688.0</v>
      </c>
      <c r="H1955" s="12">
        <v>1397857.0</v>
      </c>
      <c r="I1955" s="12">
        <v>392526.0</v>
      </c>
    </row>
    <row r="1956" ht="15.75" customHeight="1">
      <c r="A1956" s="12">
        <v>2018.0</v>
      </c>
      <c r="B1956" s="12" t="s">
        <v>69</v>
      </c>
      <c r="C1956" s="12" t="str">
        <f t="shared" si="1"/>
        <v>2018Dec</v>
      </c>
      <c r="D1956" s="12">
        <v>33.0</v>
      </c>
      <c r="E1956" s="12" t="s">
        <v>92</v>
      </c>
      <c r="F1956" s="12">
        <v>734622.0</v>
      </c>
      <c r="G1956" s="12">
        <v>738389.0</v>
      </c>
      <c r="H1956" s="12">
        <v>1473011.0</v>
      </c>
      <c r="I1956" s="12">
        <v>388587.0</v>
      </c>
    </row>
    <row r="1957" ht="15.75" customHeight="1">
      <c r="A1957" s="12">
        <v>2018.0</v>
      </c>
      <c r="B1957" s="12" t="s">
        <v>69</v>
      </c>
      <c r="C1957" s="12" t="str">
        <f t="shared" si="1"/>
        <v>2018Dec</v>
      </c>
      <c r="D1957" s="12">
        <v>34.0</v>
      </c>
      <c r="E1957" s="12" t="s">
        <v>93</v>
      </c>
      <c r="F1957" s="12">
        <v>937766.0</v>
      </c>
      <c r="G1957" s="12">
        <v>936782.0</v>
      </c>
      <c r="H1957" s="12">
        <v>1874548.0</v>
      </c>
      <c r="I1957" s="12">
        <v>594524.0</v>
      </c>
    </row>
    <row r="1958" ht="15.75" customHeight="1">
      <c r="A1958" s="12">
        <v>2018.0</v>
      </c>
      <c r="B1958" s="12" t="s">
        <v>69</v>
      </c>
      <c r="C1958" s="12" t="str">
        <f t="shared" si="1"/>
        <v>2018Dec</v>
      </c>
      <c r="D1958" s="12">
        <v>35.0</v>
      </c>
      <c r="E1958" s="12" t="s">
        <v>94</v>
      </c>
      <c r="F1958" s="12">
        <v>269705.0</v>
      </c>
      <c r="G1958" s="12">
        <v>269024.0</v>
      </c>
      <c r="H1958" s="12">
        <v>538729.0</v>
      </c>
      <c r="I1958" s="12">
        <v>169918.0</v>
      </c>
    </row>
    <row r="1959" ht="15.75" customHeight="1">
      <c r="A1959" s="12">
        <v>2018.0</v>
      </c>
      <c r="B1959" s="12" t="s">
        <v>69</v>
      </c>
      <c r="C1959" s="12" t="str">
        <f t="shared" si="1"/>
        <v>2018Dec</v>
      </c>
      <c r="D1959" s="12">
        <v>36.0</v>
      </c>
      <c r="E1959" s="12" t="s">
        <v>95</v>
      </c>
      <c r="F1959" s="12">
        <v>563934.0</v>
      </c>
      <c r="G1959" s="12">
        <v>574843.0</v>
      </c>
      <c r="H1959" s="12">
        <v>1138777.0</v>
      </c>
      <c r="I1959" s="12">
        <v>388684.0</v>
      </c>
    </row>
    <row r="1960" ht="15.75" customHeight="1">
      <c r="A1960" s="12">
        <v>2018.0</v>
      </c>
      <c r="B1960" s="12" t="s">
        <v>69</v>
      </c>
      <c r="C1960" s="12" t="str">
        <f t="shared" si="1"/>
        <v>2018Dec</v>
      </c>
      <c r="D1960" s="12">
        <v>37.0</v>
      </c>
      <c r="E1960" s="12" t="s">
        <v>96</v>
      </c>
      <c r="F1960" s="12">
        <v>188770.0</v>
      </c>
      <c r="G1960" s="12">
        <v>189851.0</v>
      </c>
      <c r="H1960" s="12">
        <v>378621.0</v>
      </c>
      <c r="I1960" s="12">
        <v>115810.0</v>
      </c>
    </row>
    <row r="1961" ht="15.75" customHeight="1">
      <c r="A1961" s="12">
        <v>2018.0</v>
      </c>
      <c r="B1961" s="12" t="s">
        <v>69</v>
      </c>
      <c r="C1961" s="12" t="str">
        <f t="shared" si="1"/>
        <v>2018Dec</v>
      </c>
      <c r="D1961" s="12">
        <v>38.0</v>
      </c>
      <c r="E1961" s="12" t="s">
        <v>147</v>
      </c>
      <c r="F1961" s="12">
        <v>212931.0</v>
      </c>
      <c r="G1961" s="12">
        <v>211009.0</v>
      </c>
      <c r="H1961" s="12">
        <v>423940.0</v>
      </c>
      <c r="I1961" s="12">
        <v>133062.0</v>
      </c>
    </row>
    <row r="1962" ht="15.75" customHeight="1">
      <c r="A1962" s="12">
        <v>2018.0</v>
      </c>
      <c r="B1962" s="12" t="s">
        <v>69</v>
      </c>
      <c r="C1962" s="12" t="str">
        <f t="shared" si="1"/>
        <v>2018Dec</v>
      </c>
      <c r="D1962" s="12">
        <v>39.0</v>
      </c>
      <c r="E1962" s="12" t="s">
        <v>97</v>
      </c>
      <c r="F1962" s="12">
        <v>255942.0</v>
      </c>
      <c r="G1962" s="12">
        <v>256175.0</v>
      </c>
      <c r="H1962" s="12">
        <v>512117.0</v>
      </c>
      <c r="I1962" s="12">
        <v>147802.0</v>
      </c>
    </row>
    <row r="1963" ht="15.75" customHeight="1">
      <c r="A1963" s="12">
        <v>2018.0</v>
      </c>
      <c r="B1963" s="12" t="s">
        <v>69</v>
      </c>
      <c r="C1963" s="12" t="str">
        <f t="shared" si="1"/>
        <v>2018Dec</v>
      </c>
      <c r="D1963" s="12">
        <v>40.0</v>
      </c>
      <c r="E1963" s="12" t="s">
        <v>98</v>
      </c>
      <c r="F1963" s="12">
        <v>889505.0</v>
      </c>
      <c r="G1963" s="12">
        <v>916390.0</v>
      </c>
      <c r="H1963" s="12">
        <v>1805895.0</v>
      </c>
      <c r="I1963" s="12">
        <v>617585.0</v>
      </c>
    </row>
    <row r="1964" ht="15.75" customHeight="1">
      <c r="A1964" s="12">
        <v>2018.0</v>
      </c>
      <c r="B1964" s="12" t="s">
        <v>69</v>
      </c>
      <c r="C1964" s="12" t="str">
        <f t="shared" si="1"/>
        <v>2018Dec</v>
      </c>
      <c r="D1964" s="12">
        <v>41.0</v>
      </c>
      <c r="E1964" s="12" t="s">
        <v>99</v>
      </c>
      <c r="F1964" s="12">
        <v>788698.0</v>
      </c>
      <c r="G1964" s="12">
        <v>797968.0</v>
      </c>
      <c r="H1964" s="12">
        <v>1586666.0</v>
      </c>
      <c r="I1964" s="12">
        <v>511382.0</v>
      </c>
    </row>
    <row r="1965" ht="15.75" customHeight="1">
      <c r="A1965" s="12">
        <v>2018.0</v>
      </c>
      <c r="B1965" s="12" t="s">
        <v>69</v>
      </c>
      <c r="C1965" s="12" t="str">
        <f t="shared" si="1"/>
        <v>2018Dec</v>
      </c>
      <c r="D1965" s="12">
        <v>42.0</v>
      </c>
      <c r="E1965" s="12" t="s">
        <v>100</v>
      </c>
      <c r="F1965" s="12">
        <v>322896.0</v>
      </c>
      <c r="G1965" s="12">
        <v>319877.0</v>
      </c>
      <c r="H1965" s="12">
        <v>642773.0</v>
      </c>
      <c r="I1965" s="12">
        <v>219935.0</v>
      </c>
    </row>
    <row r="1966" ht="15.75" customHeight="1">
      <c r="A1966" s="12">
        <v>2018.0</v>
      </c>
      <c r="B1966" s="12" t="s">
        <v>69</v>
      </c>
      <c r="C1966" s="12" t="str">
        <f t="shared" si="1"/>
        <v>2018Dec</v>
      </c>
      <c r="D1966" s="12">
        <v>43.0</v>
      </c>
      <c r="E1966" s="12" t="s">
        <v>101</v>
      </c>
      <c r="F1966" s="12">
        <v>259773.0</v>
      </c>
      <c r="G1966" s="12">
        <v>262330.0</v>
      </c>
      <c r="H1966" s="12">
        <v>522103.0</v>
      </c>
      <c r="I1966" s="12">
        <v>172982.0</v>
      </c>
    </row>
    <row r="1967" ht="15.75" customHeight="1">
      <c r="A1967" s="12">
        <v>2018.0</v>
      </c>
      <c r="B1967" s="12" t="s">
        <v>69</v>
      </c>
      <c r="C1967" s="12" t="str">
        <f t="shared" si="1"/>
        <v>2018Dec</v>
      </c>
      <c r="D1967" s="12">
        <v>44.0</v>
      </c>
      <c r="E1967" s="12" t="s">
        <v>102</v>
      </c>
      <c r="F1967" s="12">
        <v>472540.0</v>
      </c>
      <c r="G1967" s="12">
        <v>490507.0</v>
      </c>
      <c r="H1967" s="12">
        <v>963047.0</v>
      </c>
      <c r="I1967" s="12">
        <v>295355.0</v>
      </c>
    </row>
    <row r="1968" ht="15.75" customHeight="1">
      <c r="A1968" s="12">
        <v>2018.0</v>
      </c>
      <c r="B1968" s="12" t="s">
        <v>69</v>
      </c>
      <c r="C1968" s="12" t="str">
        <f t="shared" si="1"/>
        <v>2018Dec</v>
      </c>
      <c r="D1968" s="12">
        <v>45.0</v>
      </c>
      <c r="E1968" s="12" t="s">
        <v>103</v>
      </c>
      <c r="F1968" s="12">
        <v>650184.0</v>
      </c>
      <c r="G1968" s="12">
        <v>657024.0</v>
      </c>
      <c r="H1968" s="12">
        <v>1307208.0</v>
      </c>
      <c r="I1968" s="12">
        <v>382913.0</v>
      </c>
    </row>
    <row r="1969" ht="15.75" customHeight="1">
      <c r="A1969" s="12">
        <v>2018.0</v>
      </c>
      <c r="B1969" s="12" t="s">
        <v>69</v>
      </c>
      <c r="C1969" s="12" t="str">
        <f t="shared" si="1"/>
        <v>2018Dec</v>
      </c>
      <c r="D1969" s="12">
        <v>46.0</v>
      </c>
      <c r="E1969" s="12" t="s">
        <v>104</v>
      </c>
      <c r="F1969" s="12">
        <v>488776.0</v>
      </c>
      <c r="G1969" s="12">
        <v>496570.0</v>
      </c>
      <c r="H1969" s="12">
        <v>985346.0</v>
      </c>
      <c r="I1969" s="12">
        <v>301441.0</v>
      </c>
    </row>
    <row r="1970" ht="15.75" customHeight="1">
      <c r="A1970" s="12">
        <v>2018.0</v>
      </c>
      <c r="B1970" s="12" t="s">
        <v>69</v>
      </c>
      <c r="C1970" s="12" t="str">
        <f t="shared" si="1"/>
        <v>2018Dec</v>
      </c>
      <c r="D1970" s="12">
        <v>47.0</v>
      </c>
      <c r="E1970" s="12" t="s">
        <v>105</v>
      </c>
      <c r="F1970" s="12">
        <v>574077.0</v>
      </c>
      <c r="G1970" s="12">
        <v>578205.0</v>
      </c>
      <c r="H1970" s="12">
        <v>1152282.0</v>
      </c>
      <c r="I1970" s="12">
        <v>372778.0</v>
      </c>
    </row>
    <row r="1971" ht="15.75" customHeight="1">
      <c r="A1971" s="12">
        <v>2018.0</v>
      </c>
      <c r="B1971" s="12" t="s">
        <v>69</v>
      </c>
      <c r="C1971" s="12" t="str">
        <f t="shared" si="1"/>
        <v>2018Dec</v>
      </c>
      <c r="D1971" s="12">
        <v>48.0</v>
      </c>
      <c r="E1971" s="12" t="s">
        <v>106</v>
      </c>
      <c r="F1971" s="12">
        <v>358584.0</v>
      </c>
      <c r="G1971" s="12">
        <v>360202.0</v>
      </c>
      <c r="H1971" s="12">
        <v>718786.0</v>
      </c>
      <c r="I1971" s="12">
        <v>223957.0</v>
      </c>
    </row>
    <row r="1972" ht="15.75" customHeight="1">
      <c r="A1972" s="12">
        <v>2018.0</v>
      </c>
      <c r="B1972" s="12" t="s">
        <v>69</v>
      </c>
      <c r="C1972" s="12" t="str">
        <f t="shared" si="1"/>
        <v>2018Dec</v>
      </c>
      <c r="D1972" s="12">
        <v>49.0</v>
      </c>
      <c r="E1972" s="12" t="s">
        <v>107</v>
      </c>
      <c r="F1972" s="12">
        <v>176319.0</v>
      </c>
      <c r="G1972" s="12">
        <v>175963.0</v>
      </c>
      <c r="H1972" s="12">
        <v>352282.0</v>
      </c>
      <c r="I1972" s="12">
        <v>114014.0</v>
      </c>
    </row>
    <row r="1973" ht="15.75" customHeight="1">
      <c r="A1973" s="12">
        <v>2018.0</v>
      </c>
      <c r="B1973" s="12" t="s">
        <v>69</v>
      </c>
      <c r="C1973" s="12" t="str">
        <f t="shared" si="1"/>
        <v>2018Dec</v>
      </c>
      <c r="D1973" s="12">
        <v>50.0</v>
      </c>
      <c r="E1973" s="12" t="s">
        <v>108</v>
      </c>
      <c r="F1973" s="12">
        <v>855105.0</v>
      </c>
      <c r="G1973" s="12">
        <v>908637.0</v>
      </c>
      <c r="H1973" s="12">
        <v>1763742.0</v>
      </c>
      <c r="I1973" s="12">
        <v>802063.0</v>
      </c>
    </row>
    <row r="1974" ht="15.75" customHeight="1">
      <c r="A1974" s="12">
        <v>2018.0</v>
      </c>
      <c r="B1974" s="12" t="s">
        <v>69</v>
      </c>
      <c r="C1974" s="12" t="str">
        <f t="shared" si="1"/>
        <v>2018Dec</v>
      </c>
      <c r="D1974" s="12">
        <v>51.0</v>
      </c>
      <c r="E1974" s="12" t="s">
        <v>109</v>
      </c>
      <c r="F1974" s="12">
        <v>195908.0</v>
      </c>
      <c r="G1974" s="12">
        <v>210047.0</v>
      </c>
      <c r="H1974" s="12">
        <v>405955.0</v>
      </c>
      <c r="I1974" s="12">
        <v>177358.0</v>
      </c>
    </row>
    <row r="1975" ht="15.75" customHeight="1">
      <c r="A1975" s="12">
        <v>2018.0</v>
      </c>
      <c r="B1975" s="12" t="s">
        <v>69</v>
      </c>
      <c r="C1975" s="12" t="str">
        <f t="shared" si="1"/>
        <v>2018Dec</v>
      </c>
      <c r="D1975" s="12">
        <v>52.0</v>
      </c>
      <c r="E1975" s="12" t="s">
        <v>110</v>
      </c>
      <c r="F1975" s="12">
        <v>363076.0</v>
      </c>
      <c r="G1975" s="12">
        <v>379807.0</v>
      </c>
      <c r="H1975" s="12">
        <v>742883.0</v>
      </c>
      <c r="I1975" s="12">
        <v>291071.0</v>
      </c>
    </row>
    <row r="1976" ht="15.75" customHeight="1">
      <c r="A1976" s="12">
        <v>2018.0</v>
      </c>
      <c r="B1976" s="12" t="s">
        <v>69</v>
      </c>
      <c r="C1976" s="12" t="str">
        <f t="shared" si="1"/>
        <v>2018Dec</v>
      </c>
      <c r="D1976" s="12">
        <v>53.0</v>
      </c>
      <c r="E1976" s="12" t="s">
        <v>111</v>
      </c>
      <c r="F1976" s="12">
        <v>222920.0</v>
      </c>
      <c r="G1976" s="12">
        <v>232483.0</v>
      </c>
      <c r="H1976" s="12">
        <v>455403.0</v>
      </c>
      <c r="I1976" s="12">
        <v>169007.0</v>
      </c>
    </row>
    <row r="1977" ht="15.75" customHeight="1">
      <c r="A1977" s="12">
        <v>2018.0</v>
      </c>
      <c r="B1977" s="12" t="s">
        <v>69</v>
      </c>
      <c r="C1977" s="12" t="str">
        <f t="shared" si="1"/>
        <v>2018Dec</v>
      </c>
      <c r="D1977" s="12">
        <v>54.0</v>
      </c>
      <c r="E1977" s="12" t="s">
        <v>112</v>
      </c>
      <c r="F1977" s="12">
        <v>215246.0</v>
      </c>
      <c r="G1977" s="12">
        <v>229844.0</v>
      </c>
      <c r="H1977" s="12">
        <v>445090.0</v>
      </c>
      <c r="I1977" s="12">
        <v>175745.0</v>
      </c>
    </row>
    <row r="1978" ht="15.75" customHeight="1">
      <c r="A1978" s="12">
        <v>2018.0</v>
      </c>
      <c r="B1978" s="12" t="s">
        <v>69</v>
      </c>
      <c r="C1978" s="12" t="str">
        <f t="shared" si="1"/>
        <v>2018Dec</v>
      </c>
      <c r="D1978" s="12">
        <v>55.0</v>
      </c>
      <c r="E1978" s="12" t="s">
        <v>113</v>
      </c>
      <c r="F1978" s="12">
        <v>240313.0</v>
      </c>
      <c r="G1978" s="12">
        <v>238676.0</v>
      </c>
      <c r="H1978" s="12">
        <v>478989.0</v>
      </c>
      <c r="I1978" s="12">
        <v>166378.0</v>
      </c>
    </row>
    <row r="1979" ht="15.75" customHeight="1">
      <c r="A1979" s="12">
        <v>2018.0</v>
      </c>
      <c r="B1979" s="12" t="s">
        <v>69</v>
      </c>
      <c r="C1979" s="12" t="str">
        <f t="shared" si="1"/>
        <v>2018Dec</v>
      </c>
      <c r="D1979" s="12">
        <v>56.0</v>
      </c>
      <c r="E1979" s="12" t="s">
        <v>114</v>
      </c>
      <c r="F1979" s="12">
        <v>232129.0</v>
      </c>
      <c r="G1979" s="12">
        <v>243086.0</v>
      </c>
      <c r="H1979" s="12">
        <v>475215.0</v>
      </c>
      <c r="I1979" s="12">
        <v>190142.0</v>
      </c>
    </row>
    <row r="1980" ht="15.75" customHeight="1">
      <c r="A1980" s="12">
        <v>2018.0</v>
      </c>
      <c r="B1980" s="12" t="s">
        <v>69</v>
      </c>
      <c r="C1980" s="12" t="str">
        <f t="shared" si="1"/>
        <v>2018Dec</v>
      </c>
      <c r="D1980" s="12">
        <v>57.0</v>
      </c>
      <c r="E1980" s="12" t="s">
        <v>115</v>
      </c>
      <c r="F1980" s="12">
        <v>630221.0</v>
      </c>
      <c r="G1980" s="12">
        <v>661909.0</v>
      </c>
      <c r="H1980" s="12">
        <v>1292130.0</v>
      </c>
      <c r="I1980" s="12">
        <v>538852.0</v>
      </c>
    </row>
    <row r="1981" ht="15.75" customHeight="1">
      <c r="A1981" s="12">
        <v>2018.0</v>
      </c>
      <c r="B1981" s="12" t="s">
        <v>69</v>
      </c>
      <c r="C1981" s="12" t="str">
        <f t="shared" si="1"/>
        <v>2018Dec</v>
      </c>
      <c r="D1981" s="12">
        <v>58.0</v>
      </c>
      <c r="E1981" s="12" t="s">
        <v>116</v>
      </c>
      <c r="F1981" s="12">
        <v>143932.0</v>
      </c>
      <c r="G1981" s="12">
        <v>138634.0</v>
      </c>
      <c r="H1981" s="12">
        <v>282566.0</v>
      </c>
      <c r="I1981" s="12">
        <v>110092.0</v>
      </c>
    </row>
    <row r="1982" ht="15.75" customHeight="1">
      <c r="A1982" s="12">
        <v>2018.0</v>
      </c>
      <c r="B1982" s="12" t="s">
        <v>69</v>
      </c>
      <c r="C1982" s="12" t="str">
        <f t="shared" si="1"/>
        <v>2018Dec</v>
      </c>
      <c r="D1982" s="12">
        <v>60.0</v>
      </c>
      <c r="E1982" s="12" t="s">
        <v>117</v>
      </c>
      <c r="F1982" s="12">
        <v>520079.0</v>
      </c>
      <c r="G1982" s="12">
        <v>543885.0</v>
      </c>
      <c r="H1982" s="12">
        <v>1063964.0</v>
      </c>
      <c r="I1982" s="12">
        <v>410465.0</v>
      </c>
    </row>
    <row r="1983" ht="15.75" customHeight="1">
      <c r="A1983" s="12">
        <v>2018.0</v>
      </c>
      <c r="B1983" s="12" t="s">
        <v>69</v>
      </c>
      <c r="C1983" s="12" t="str">
        <f t="shared" si="1"/>
        <v>2018Dec</v>
      </c>
      <c r="D1983" s="12">
        <v>61.0</v>
      </c>
      <c r="E1983" s="12" t="s">
        <v>118</v>
      </c>
      <c r="F1983" s="12">
        <v>161303.0</v>
      </c>
      <c r="G1983" s="12">
        <v>168130.0</v>
      </c>
      <c r="H1983" s="12">
        <v>329433.0</v>
      </c>
      <c r="I1983" s="12">
        <v>122369.0</v>
      </c>
    </row>
    <row r="1984" ht="15.75" customHeight="1">
      <c r="A1984" s="12">
        <v>2018.0</v>
      </c>
      <c r="B1984" s="12" t="s">
        <v>69</v>
      </c>
      <c r="C1984" s="12" t="str">
        <f t="shared" si="1"/>
        <v>2018Dec</v>
      </c>
      <c r="D1984" s="12">
        <v>62.0</v>
      </c>
      <c r="E1984" s="12" t="s">
        <v>119</v>
      </c>
      <c r="F1984" s="12">
        <v>360440.0</v>
      </c>
      <c r="G1984" s="12">
        <v>367367.0</v>
      </c>
      <c r="H1984" s="12">
        <v>727807.0</v>
      </c>
      <c r="I1984" s="12">
        <v>271401.0</v>
      </c>
    </row>
    <row r="1985" ht="15.75" customHeight="1">
      <c r="A1985" s="12">
        <v>2018.0</v>
      </c>
      <c r="B1985" s="12" t="s">
        <v>69</v>
      </c>
      <c r="C1985" s="12" t="str">
        <f t="shared" si="1"/>
        <v>2018Dec</v>
      </c>
      <c r="D1985" s="12">
        <v>63.0</v>
      </c>
      <c r="E1985" s="12" t="s">
        <v>120</v>
      </c>
      <c r="F1985" s="12">
        <v>331716.0</v>
      </c>
      <c r="G1985" s="12">
        <v>322960.0</v>
      </c>
      <c r="H1985" s="12">
        <v>654676.0</v>
      </c>
      <c r="I1985" s="12">
        <v>216661.0</v>
      </c>
    </row>
    <row r="1986" ht="15.75" customHeight="1">
      <c r="A1986" s="12">
        <v>2018.0</v>
      </c>
      <c r="B1986" s="12" t="s">
        <v>69</v>
      </c>
      <c r="C1986" s="12" t="str">
        <f t="shared" si="1"/>
        <v>2018Dec</v>
      </c>
      <c r="D1986" s="12">
        <v>64.0</v>
      </c>
      <c r="E1986" s="12" t="s">
        <v>121</v>
      </c>
      <c r="F1986" s="12">
        <v>290109.0</v>
      </c>
      <c r="G1986" s="12">
        <v>307148.0</v>
      </c>
      <c r="H1986" s="12">
        <v>597257.0</v>
      </c>
      <c r="I1986" s="12">
        <v>215587.0</v>
      </c>
    </row>
    <row r="1987" ht="15.75" customHeight="1">
      <c r="A1987" s="12">
        <v>2018.0</v>
      </c>
      <c r="B1987" s="12" t="s">
        <v>69</v>
      </c>
      <c r="C1987" s="12" t="str">
        <f t="shared" si="1"/>
        <v>2018Dec</v>
      </c>
      <c r="D1987" s="12">
        <v>65.0</v>
      </c>
      <c r="E1987" s="12" t="s">
        <v>122</v>
      </c>
      <c r="F1987" s="12">
        <v>424595.0</v>
      </c>
      <c r="G1987" s="12">
        <v>442296.0</v>
      </c>
      <c r="H1987" s="12">
        <v>866891.0</v>
      </c>
      <c r="I1987" s="12">
        <v>342787.0</v>
      </c>
    </row>
    <row r="1988" ht="15.75" customHeight="1">
      <c r="A1988" s="12">
        <v>2018.0</v>
      </c>
      <c r="B1988" s="12" t="s">
        <v>69</v>
      </c>
      <c r="C1988" s="12" t="str">
        <f t="shared" si="1"/>
        <v>2018Dec</v>
      </c>
      <c r="D1988" s="12">
        <v>66.0</v>
      </c>
      <c r="E1988" s="12" t="s">
        <v>123</v>
      </c>
      <c r="F1988" s="12">
        <v>263481.0</v>
      </c>
      <c r="G1988" s="12">
        <v>275893.0</v>
      </c>
      <c r="H1988" s="12">
        <v>539374.0</v>
      </c>
      <c r="I1988" s="12">
        <v>193596.0</v>
      </c>
    </row>
    <row r="1989" ht="15.75" customHeight="1">
      <c r="A1989" s="12">
        <v>2018.0</v>
      </c>
      <c r="B1989" s="12" t="s">
        <v>69</v>
      </c>
      <c r="C1989" s="12" t="str">
        <f t="shared" si="1"/>
        <v>2018Dec</v>
      </c>
      <c r="D1989" s="12">
        <v>67.0</v>
      </c>
      <c r="E1989" s="12" t="s">
        <v>124</v>
      </c>
      <c r="F1989" s="12">
        <v>492253.0</v>
      </c>
      <c r="G1989" s="12">
        <v>502287.0</v>
      </c>
      <c r="H1989" s="12">
        <v>994540.0</v>
      </c>
      <c r="I1989" s="12">
        <v>353585.0</v>
      </c>
    </row>
    <row r="1990" ht="15.75" customHeight="1">
      <c r="A1990" s="12">
        <v>2018.0</v>
      </c>
      <c r="B1990" s="12" t="s">
        <v>69</v>
      </c>
      <c r="C1990" s="12" t="str">
        <f t="shared" si="1"/>
        <v>2018Dec</v>
      </c>
      <c r="D1990" s="12">
        <v>70.0</v>
      </c>
      <c r="E1990" s="12" t="s">
        <v>125</v>
      </c>
      <c r="F1990" s="12">
        <v>426132.0</v>
      </c>
      <c r="G1990" s="12">
        <v>447386.0</v>
      </c>
      <c r="H1990" s="12">
        <v>873518.0</v>
      </c>
      <c r="I1990" s="12">
        <v>314365.0</v>
      </c>
    </row>
    <row r="1991" ht="15.75" customHeight="1">
      <c r="A1991" s="12">
        <v>2018.0</v>
      </c>
      <c r="B1991" s="12" t="s">
        <v>69</v>
      </c>
      <c r="C1991" s="12" t="str">
        <f t="shared" si="1"/>
        <v>2018Dec</v>
      </c>
      <c r="D1991" s="12">
        <v>71.0</v>
      </c>
      <c r="E1991" s="12" t="s">
        <v>126</v>
      </c>
      <c r="F1991" s="12">
        <v>449086.0</v>
      </c>
      <c r="G1991" s="12">
        <v>444065.0</v>
      </c>
      <c r="H1991" s="12">
        <v>893151.0</v>
      </c>
      <c r="I1991" s="12">
        <v>338800.0</v>
      </c>
    </row>
    <row r="1992" ht="15.75" customHeight="1">
      <c r="A1992" s="12">
        <v>2018.0</v>
      </c>
      <c r="B1992" s="12" t="s">
        <v>69</v>
      </c>
      <c r="C1992" s="12" t="str">
        <f t="shared" si="1"/>
        <v>2018Dec</v>
      </c>
      <c r="D1992" s="12">
        <v>72.0</v>
      </c>
      <c r="E1992" s="12" t="s">
        <v>127</v>
      </c>
      <c r="F1992" s="12">
        <v>410241.0</v>
      </c>
      <c r="G1992" s="12">
        <v>438479.0</v>
      </c>
      <c r="H1992" s="12">
        <v>848720.0</v>
      </c>
      <c r="I1992" s="12">
        <v>299083.0</v>
      </c>
    </row>
    <row r="1993" ht="15.75" customHeight="1">
      <c r="A1993" s="12">
        <v>2018.0</v>
      </c>
      <c r="B1993" s="12" t="s">
        <v>69</v>
      </c>
      <c r="C1993" s="12" t="str">
        <f t="shared" si="1"/>
        <v>2018Dec</v>
      </c>
      <c r="D1993" s="12">
        <v>73.0</v>
      </c>
      <c r="E1993" s="12" t="s">
        <v>128</v>
      </c>
      <c r="F1993" s="12">
        <v>439691.0</v>
      </c>
      <c r="G1993" s="12">
        <v>477362.0</v>
      </c>
      <c r="H1993" s="12">
        <v>917053.0</v>
      </c>
      <c r="I1993" s="12">
        <v>396306.0</v>
      </c>
    </row>
    <row r="1994" ht="15.75" customHeight="1">
      <c r="A1994" s="12">
        <v>2018.0</v>
      </c>
      <c r="B1994" s="12" t="s">
        <v>69</v>
      </c>
      <c r="C1994" s="12" t="str">
        <f t="shared" si="1"/>
        <v>2018Dec</v>
      </c>
      <c r="D1994" s="12">
        <v>74.0</v>
      </c>
      <c r="E1994" s="12" t="s">
        <v>129</v>
      </c>
      <c r="F1994" s="12">
        <v>279174.0</v>
      </c>
      <c r="G1994" s="12">
        <v>298790.0</v>
      </c>
      <c r="H1994" s="12">
        <v>577964.0</v>
      </c>
      <c r="I1994" s="12">
        <v>283853.0</v>
      </c>
    </row>
    <row r="1995" ht="15.75" customHeight="1">
      <c r="A1995" s="12">
        <v>2018.0</v>
      </c>
      <c r="B1995" s="12" t="s">
        <v>69</v>
      </c>
      <c r="C1995" s="12" t="str">
        <f t="shared" si="1"/>
        <v>2018Dec</v>
      </c>
      <c r="D1995" s="12">
        <v>75.0</v>
      </c>
      <c r="E1995" s="12" t="s">
        <v>130</v>
      </c>
      <c r="F1995" s="12">
        <v>92901.0</v>
      </c>
      <c r="G1995" s="12">
        <v>100890.0</v>
      </c>
      <c r="H1995" s="12">
        <v>193791.0</v>
      </c>
      <c r="I1995" s="12">
        <v>70397.0</v>
      </c>
    </row>
    <row r="1996" ht="15.75" customHeight="1">
      <c r="A1996" s="12">
        <v>2018.0</v>
      </c>
      <c r="B1996" s="12" t="s">
        <v>69</v>
      </c>
      <c r="C1996" s="12" t="str">
        <f t="shared" si="1"/>
        <v>2018Dec</v>
      </c>
      <c r="D1996" s="12">
        <v>76.0</v>
      </c>
      <c r="E1996" s="12" t="s">
        <v>131</v>
      </c>
      <c r="F1996" s="12">
        <v>234805.0</v>
      </c>
      <c r="G1996" s="12">
        <v>249489.0</v>
      </c>
      <c r="H1996" s="12">
        <v>484294.0</v>
      </c>
      <c r="I1996" s="12">
        <v>213028.0</v>
      </c>
    </row>
    <row r="1997" ht="15.75" customHeight="1">
      <c r="A1997" s="12">
        <v>2018.0</v>
      </c>
      <c r="B1997" s="12" t="s">
        <v>69</v>
      </c>
      <c r="C1997" s="12" t="str">
        <f t="shared" si="1"/>
        <v>2018Dec</v>
      </c>
      <c r="D1997" s="12">
        <v>77.0</v>
      </c>
      <c r="E1997" s="12" t="s">
        <v>132</v>
      </c>
      <c r="F1997" s="12">
        <v>271803.0</v>
      </c>
      <c r="G1997" s="12">
        <v>277012.0</v>
      </c>
      <c r="H1997" s="12">
        <v>548815.0</v>
      </c>
      <c r="I1997" s="12">
        <v>258882.0</v>
      </c>
    </row>
    <row r="1998" ht="15.75" customHeight="1">
      <c r="A1998" s="12">
        <v>2018.0</v>
      </c>
      <c r="B1998" s="12" t="s">
        <v>69</v>
      </c>
      <c r="C1998" s="12" t="str">
        <f t="shared" si="1"/>
        <v>2018Dec</v>
      </c>
      <c r="D1998" s="12">
        <v>80.0</v>
      </c>
      <c r="E1998" s="12" t="s">
        <v>133</v>
      </c>
      <c r="F1998" s="12">
        <v>771530.0</v>
      </c>
      <c r="G1998" s="12">
        <v>788903.0</v>
      </c>
      <c r="H1998" s="12">
        <v>1560433.0</v>
      </c>
      <c r="I1998" s="12">
        <v>565508.0</v>
      </c>
    </row>
    <row r="1999" ht="15.75" customHeight="1">
      <c r="A1999" s="12">
        <v>2018.0</v>
      </c>
      <c r="B1999" s="12" t="s">
        <v>69</v>
      </c>
      <c r="C1999" s="12" t="str">
        <f t="shared" si="1"/>
        <v>2018Dec</v>
      </c>
      <c r="D1999" s="12">
        <v>81.0</v>
      </c>
      <c r="E1999" s="12" t="s">
        <v>134</v>
      </c>
      <c r="F1999" s="12">
        <v>235541.0</v>
      </c>
      <c r="G1999" s="12">
        <v>238197.0</v>
      </c>
      <c r="H1999" s="12">
        <v>473738.0</v>
      </c>
      <c r="I1999" s="12">
        <v>185150.0</v>
      </c>
    </row>
    <row r="2000" ht="15.75" customHeight="1">
      <c r="A2000" s="12">
        <v>2018.0</v>
      </c>
      <c r="B2000" s="12" t="s">
        <v>69</v>
      </c>
      <c r="C2000" s="12" t="str">
        <f t="shared" si="1"/>
        <v>2018Dec</v>
      </c>
      <c r="D2000" s="12">
        <v>82.0</v>
      </c>
      <c r="E2000" s="12" t="s">
        <v>135</v>
      </c>
      <c r="F2000" s="12">
        <v>133931.0</v>
      </c>
      <c r="G2000" s="12">
        <v>134309.0</v>
      </c>
      <c r="H2000" s="12">
        <v>268240.0</v>
      </c>
      <c r="I2000" s="12">
        <v>114388.0</v>
      </c>
    </row>
    <row r="2001" ht="15.75" customHeight="1">
      <c r="A2001" s="12">
        <v>2018.0</v>
      </c>
      <c r="B2001" s="12" t="s">
        <v>69</v>
      </c>
      <c r="C2001" s="12" t="str">
        <f t="shared" si="1"/>
        <v>2018Dec</v>
      </c>
      <c r="D2001" s="12">
        <v>83.0</v>
      </c>
      <c r="E2001" s="12" t="s">
        <v>136</v>
      </c>
      <c r="F2001" s="12">
        <v>194074.0</v>
      </c>
      <c r="G2001" s="12">
        <v>216137.0</v>
      </c>
      <c r="H2001" s="12">
        <v>410211.0</v>
      </c>
      <c r="I2001" s="12">
        <v>254948.0</v>
      </c>
    </row>
    <row r="2002" ht="15.75" customHeight="1">
      <c r="A2002" s="12">
        <v>2018.0</v>
      </c>
      <c r="B2002" s="12" t="s">
        <v>69</v>
      </c>
      <c r="C2002" s="12" t="str">
        <f t="shared" si="1"/>
        <v>2018Dec</v>
      </c>
      <c r="D2002" s="12">
        <v>84.0</v>
      </c>
      <c r="E2002" s="12" t="s">
        <v>137</v>
      </c>
      <c r="F2002" s="12">
        <v>524541.0</v>
      </c>
      <c r="G2002" s="12">
        <v>538960.0</v>
      </c>
      <c r="H2002" s="12">
        <v>1063501.0</v>
      </c>
      <c r="I2002" s="12">
        <v>493636.0</v>
      </c>
    </row>
    <row r="2003" ht="15.75" customHeight="1">
      <c r="A2003" s="12">
        <v>2018.0</v>
      </c>
      <c r="B2003" s="12" t="s">
        <v>69</v>
      </c>
      <c r="C2003" s="12" t="str">
        <f t="shared" si="1"/>
        <v>2018Dec</v>
      </c>
      <c r="D2003" s="12">
        <v>85.0</v>
      </c>
      <c r="E2003" s="12" t="s">
        <v>138</v>
      </c>
      <c r="F2003" s="12">
        <v>96956.0</v>
      </c>
      <c r="G2003" s="12">
        <v>94912.0</v>
      </c>
      <c r="H2003" s="12">
        <v>191868.0</v>
      </c>
      <c r="I2003" s="12">
        <v>89584.0</v>
      </c>
    </row>
    <row r="2004" ht="15.75" customHeight="1">
      <c r="A2004" s="12">
        <v>2018.0</v>
      </c>
      <c r="B2004" s="12" t="s">
        <v>69</v>
      </c>
      <c r="C2004" s="12" t="str">
        <f t="shared" si="1"/>
        <v>2018Dec</v>
      </c>
      <c r="D2004" s="12">
        <v>86.0</v>
      </c>
      <c r="E2004" s="12" t="s">
        <v>139</v>
      </c>
      <c r="F2004" s="12">
        <v>252915.0</v>
      </c>
      <c r="G2004" s="12">
        <v>258048.0</v>
      </c>
      <c r="H2004" s="12">
        <v>510963.0</v>
      </c>
      <c r="I2004" s="12">
        <v>232257.0</v>
      </c>
    </row>
    <row r="2005" ht="15.75" customHeight="1">
      <c r="A2005" s="12">
        <v>2018.0</v>
      </c>
      <c r="B2005" s="12" t="s">
        <v>69</v>
      </c>
      <c r="C2005" s="12" t="str">
        <f t="shared" si="1"/>
        <v>2018Dec</v>
      </c>
      <c r="D2005" s="12">
        <v>90.0</v>
      </c>
      <c r="E2005" s="12" t="s">
        <v>140</v>
      </c>
      <c r="F2005" s="12">
        <v>698905.0</v>
      </c>
      <c r="G2005" s="12">
        <v>733723.0</v>
      </c>
      <c r="H2005" s="12">
        <v>1432628.0</v>
      </c>
      <c r="I2005" s="12">
        <v>535010.0</v>
      </c>
    </row>
    <row r="2006" ht="15.75" customHeight="1">
      <c r="A2006" s="12">
        <v>2018.0</v>
      </c>
      <c r="B2006" s="12" t="s">
        <v>69</v>
      </c>
      <c r="C2006" s="12" t="str">
        <f t="shared" si="1"/>
        <v>2018Dec</v>
      </c>
      <c r="D2006" s="12">
        <v>91.0</v>
      </c>
      <c r="E2006" s="12" t="s">
        <v>141</v>
      </c>
      <c r="F2006" s="12">
        <v>159766.0</v>
      </c>
      <c r="G2006" s="12">
        <v>161808.0</v>
      </c>
      <c r="H2006" s="12">
        <v>321574.0</v>
      </c>
      <c r="I2006" s="12">
        <v>103019.0</v>
      </c>
    </row>
    <row r="2007" ht="15.75" customHeight="1">
      <c r="A2007" s="12">
        <v>2018.0</v>
      </c>
      <c r="B2007" s="12" t="s">
        <v>69</v>
      </c>
      <c r="C2007" s="12" t="str">
        <f t="shared" si="1"/>
        <v>2018Dec</v>
      </c>
      <c r="D2007" s="12">
        <v>92.0</v>
      </c>
      <c r="E2007" s="12" t="s">
        <v>142</v>
      </c>
      <c r="F2007" s="12">
        <v>314781.0</v>
      </c>
      <c r="G2007" s="12">
        <v>328335.0</v>
      </c>
      <c r="H2007" s="12">
        <v>643116.0</v>
      </c>
      <c r="I2007" s="12">
        <v>229122.0</v>
      </c>
    </row>
    <row r="2008" ht="15.75" customHeight="1">
      <c r="A2008" s="12">
        <v>2018.0</v>
      </c>
      <c r="B2008" s="12" t="s">
        <v>69</v>
      </c>
      <c r="C2008" s="12" t="str">
        <f t="shared" si="1"/>
        <v>2018Dec</v>
      </c>
      <c r="D2008" s="12">
        <v>93.0</v>
      </c>
      <c r="E2008" s="12" t="s">
        <v>143</v>
      </c>
      <c r="F2008" s="12">
        <v>255830.0</v>
      </c>
      <c r="G2008" s="12">
        <v>269214.0</v>
      </c>
      <c r="H2008" s="12">
        <v>525044.0</v>
      </c>
      <c r="I2008" s="12">
        <v>192087.0</v>
      </c>
    </row>
    <row r="2009" ht="15.75" customHeight="1">
      <c r="A2009" s="12">
        <v>2018.0</v>
      </c>
      <c r="B2009" s="12" t="s">
        <v>69</v>
      </c>
      <c r="C2009" s="12" t="str">
        <f t="shared" si="1"/>
        <v>2018Dec</v>
      </c>
      <c r="D2009" s="12">
        <v>94.0</v>
      </c>
      <c r="E2009" s="12" t="s">
        <v>144</v>
      </c>
      <c r="F2009" s="12">
        <v>355424.0</v>
      </c>
      <c r="G2009" s="12">
        <v>362653.0</v>
      </c>
      <c r="H2009" s="12">
        <v>718077.0</v>
      </c>
      <c r="I2009" s="12">
        <v>188289.0</v>
      </c>
    </row>
    <row r="2010" ht="15.75" customHeight="1">
      <c r="A2010" s="12">
        <v>2018.0</v>
      </c>
      <c r="B2010" s="12" t="s">
        <v>69</v>
      </c>
      <c r="C2010" s="12" t="str">
        <f t="shared" si="1"/>
        <v>2018Dec</v>
      </c>
      <c r="D2010" s="12">
        <v>95.0</v>
      </c>
      <c r="E2010" s="12" t="s">
        <v>145</v>
      </c>
      <c r="F2010" s="12">
        <v>264928.0</v>
      </c>
      <c r="G2010" s="12">
        <v>267398.0</v>
      </c>
      <c r="H2010" s="12">
        <v>532326.0</v>
      </c>
      <c r="I2010" s="12">
        <v>164531.0</v>
      </c>
    </row>
    <row r="2011" ht="15.75" customHeight="1">
      <c r="A2011" s="12">
        <v>2018.0</v>
      </c>
      <c r="B2011" s="12" t="s">
        <v>69</v>
      </c>
      <c r="C2011" s="12" t="str">
        <f t="shared" si="1"/>
        <v>2018Dec</v>
      </c>
      <c r="D2011" s="12">
        <v>96.0</v>
      </c>
      <c r="E2011" s="12" t="s">
        <v>146</v>
      </c>
      <c r="F2011" s="12">
        <v>397100.0</v>
      </c>
      <c r="G2011" s="12">
        <v>405374.0</v>
      </c>
      <c r="H2011" s="12">
        <v>802474.0</v>
      </c>
      <c r="I2011" s="12">
        <v>212873.0</v>
      </c>
    </row>
    <row r="2012" ht="15.75" customHeight="1">
      <c r="A2012" s="12">
        <v>2019.0</v>
      </c>
      <c r="B2012" s="12" t="s">
        <v>69</v>
      </c>
      <c r="C2012" s="12" t="str">
        <f t="shared" si="1"/>
        <v>2019Dec</v>
      </c>
      <c r="D2012" s="12">
        <v>0.0</v>
      </c>
      <c r="E2012" s="12" t="s">
        <v>70</v>
      </c>
      <c r="F2012" s="12">
        <v>3.26051E7</v>
      </c>
      <c r="G2012" s="12">
        <v>3.3953835E7</v>
      </c>
      <c r="H2012" s="12">
        <v>6.6558935E7</v>
      </c>
      <c r="I2012" s="12">
        <v>2.6713936E7</v>
      </c>
    </row>
    <row r="2013" ht="15.75" customHeight="1">
      <c r="A2013" s="12">
        <v>2019.0</v>
      </c>
      <c r="B2013" s="12" t="s">
        <v>69</v>
      </c>
      <c r="C2013" s="12" t="str">
        <f t="shared" si="1"/>
        <v>2019Dec</v>
      </c>
      <c r="D2013" s="12">
        <v>10.0</v>
      </c>
      <c r="E2013" s="12" t="s">
        <v>71</v>
      </c>
      <c r="F2013" s="12">
        <v>2669316.0</v>
      </c>
      <c r="G2013" s="12">
        <v>2996948.0</v>
      </c>
      <c r="H2013" s="12">
        <v>5666264.0</v>
      </c>
      <c r="I2013" s="12">
        <v>3041115.0</v>
      </c>
    </row>
    <row r="2014" ht="15.75" customHeight="1">
      <c r="A2014" s="12">
        <v>2019.0</v>
      </c>
      <c r="B2014" s="12" t="s">
        <v>69</v>
      </c>
      <c r="C2014" s="12" t="str">
        <f t="shared" si="1"/>
        <v>2019Dec</v>
      </c>
      <c r="D2014" s="12">
        <v>11.0</v>
      </c>
      <c r="E2014" s="12" t="s">
        <v>72</v>
      </c>
      <c r="F2014" s="12">
        <v>642774.0</v>
      </c>
      <c r="G2014" s="12">
        <v>702101.0</v>
      </c>
      <c r="H2014" s="12">
        <v>1344875.0</v>
      </c>
      <c r="I2014" s="12">
        <v>693926.0</v>
      </c>
    </row>
    <row r="2015" ht="15.75" customHeight="1">
      <c r="A2015" s="12">
        <v>2019.0</v>
      </c>
      <c r="B2015" s="12" t="s">
        <v>69</v>
      </c>
      <c r="C2015" s="12" t="str">
        <f t="shared" si="1"/>
        <v>2019Dec</v>
      </c>
      <c r="D2015" s="12">
        <v>12.0</v>
      </c>
      <c r="E2015" s="12" t="s">
        <v>73</v>
      </c>
      <c r="F2015" s="12">
        <v>589949.0</v>
      </c>
      <c r="G2015" s="12">
        <v>675438.0</v>
      </c>
      <c r="H2015" s="12">
        <v>1265387.0</v>
      </c>
      <c r="I2015" s="12">
        <v>701932.0</v>
      </c>
    </row>
    <row r="2016" ht="15.75" customHeight="1">
      <c r="A2016" s="12">
        <v>2019.0</v>
      </c>
      <c r="B2016" s="12" t="s">
        <v>69</v>
      </c>
      <c r="C2016" s="12" t="str">
        <f t="shared" si="1"/>
        <v>2019Dec</v>
      </c>
      <c r="D2016" s="12">
        <v>13.0</v>
      </c>
      <c r="E2016" s="12" t="s">
        <v>74</v>
      </c>
      <c r="F2016" s="12">
        <v>552156.0</v>
      </c>
      <c r="G2016" s="12">
        <v>611448.0</v>
      </c>
      <c r="H2016" s="12">
        <v>1163604.0</v>
      </c>
      <c r="I2016" s="12">
        <v>624930.0</v>
      </c>
    </row>
    <row r="2017" ht="15.75" customHeight="1">
      <c r="A2017" s="12">
        <v>2019.0</v>
      </c>
      <c r="B2017" s="12" t="s">
        <v>69</v>
      </c>
      <c r="C2017" s="12" t="str">
        <f t="shared" si="1"/>
        <v>2019Dec</v>
      </c>
      <c r="D2017" s="12">
        <v>14.0</v>
      </c>
      <c r="E2017" s="12" t="s">
        <v>75</v>
      </c>
      <c r="F2017" s="12">
        <v>394901.0</v>
      </c>
      <c r="G2017" s="12">
        <v>425287.0</v>
      </c>
      <c r="H2017" s="12">
        <v>820188.0</v>
      </c>
      <c r="I2017" s="12">
        <v>329102.0</v>
      </c>
    </row>
    <row r="2018" ht="15.75" customHeight="1">
      <c r="A2018" s="12">
        <v>2019.0</v>
      </c>
      <c r="B2018" s="12" t="s">
        <v>69</v>
      </c>
      <c r="C2018" s="12" t="str">
        <f t="shared" si="1"/>
        <v>2019Dec</v>
      </c>
      <c r="D2018" s="12">
        <v>15.0</v>
      </c>
      <c r="E2018" s="12" t="s">
        <v>76</v>
      </c>
      <c r="F2018" s="12">
        <v>134095.0</v>
      </c>
      <c r="G2018" s="12">
        <v>145559.0</v>
      </c>
      <c r="H2018" s="12">
        <v>279654.0</v>
      </c>
      <c r="I2018" s="12">
        <v>99928.0</v>
      </c>
    </row>
    <row r="2019" ht="15.75" customHeight="1">
      <c r="A2019" s="12">
        <v>2019.0</v>
      </c>
      <c r="B2019" s="12" t="s">
        <v>69</v>
      </c>
      <c r="C2019" s="12" t="str">
        <f t="shared" si="1"/>
        <v>2019Dec</v>
      </c>
      <c r="D2019" s="12">
        <v>16.0</v>
      </c>
      <c r="E2019" s="12" t="s">
        <v>77</v>
      </c>
      <c r="F2019" s="12">
        <v>378813.0</v>
      </c>
      <c r="G2019" s="12">
        <v>376743.0</v>
      </c>
      <c r="H2019" s="12">
        <v>755556.0</v>
      </c>
      <c r="I2019" s="12">
        <v>295486.0</v>
      </c>
    </row>
    <row r="2020" ht="15.75" customHeight="1">
      <c r="A2020" s="12">
        <v>2019.0</v>
      </c>
      <c r="B2020" s="12" t="s">
        <v>69</v>
      </c>
      <c r="C2020" s="12" t="str">
        <f t="shared" si="1"/>
        <v>2019Dec</v>
      </c>
      <c r="D2020" s="12">
        <v>17.0</v>
      </c>
      <c r="E2020" s="12" t="s">
        <v>78</v>
      </c>
      <c r="F2020" s="12">
        <v>99265.0</v>
      </c>
      <c r="G2020" s="12">
        <v>109181.0</v>
      </c>
      <c r="H2020" s="12">
        <v>208446.0</v>
      </c>
      <c r="I2020" s="12">
        <v>77432.0</v>
      </c>
    </row>
    <row r="2021" ht="15.75" customHeight="1">
      <c r="A2021" s="12">
        <v>2019.0</v>
      </c>
      <c r="B2021" s="12" t="s">
        <v>69</v>
      </c>
      <c r="C2021" s="12" t="str">
        <f t="shared" si="1"/>
        <v>2019Dec</v>
      </c>
      <c r="D2021" s="12">
        <v>18.0</v>
      </c>
      <c r="E2021" s="12" t="s">
        <v>79</v>
      </c>
      <c r="F2021" s="12">
        <v>157132.0</v>
      </c>
      <c r="G2021" s="12">
        <v>169479.0</v>
      </c>
      <c r="H2021" s="12">
        <v>326611.0</v>
      </c>
      <c r="I2021" s="12">
        <v>125029.0</v>
      </c>
    </row>
    <row r="2022" ht="15.75" customHeight="1">
      <c r="A2022" s="12">
        <v>2019.0</v>
      </c>
      <c r="B2022" s="12" t="s">
        <v>69</v>
      </c>
      <c r="C2022" s="12" t="str">
        <f t="shared" si="1"/>
        <v>2019Dec</v>
      </c>
      <c r="D2022" s="12">
        <v>19.0</v>
      </c>
      <c r="E2022" s="12" t="s">
        <v>80</v>
      </c>
      <c r="F2022" s="12">
        <v>318243.0</v>
      </c>
      <c r="G2022" s="12">
        <v>327668.0</v>
      </c>
      <c r="H2022" s="12">
        <v>645911.0</v>
      </c>
      <c r="I2022" s="12">
        <v>277184.0</v>
      </c>
    </row>
    <row r="2023" ht="15.75" customHeight="1">
      <c r="A2023" s="12">
        <v>2019.0</v>
      </c>
      <c r="B2023" s="12" t="s">
        <v>69</v>
      </c>
      <c r="C2023" s="12" t="str">
        <f t="shared" si="1"/>
        <v>2019Dec</v>
      </c>
      <c r="D2023" s="12">
        <v>20.0</v>
      </c>
      <c r="E2023" s="12" t="s">
        <v>81</v>
      </c>
      <c r="F2023" s="12">
        <v>762141.0</v>
      </c>
      <c r="G2023" s="12">
        <v>796160.0</v>
      </c>
      <c r="H2023" s="12">
        <v>1558301.0</v>
      </c>
      <c r="I2023" s="12">
        <v>1047473.0</v>
      </c>
    </row>
    <row r="2024" ht="15.75" customHeight="1">
      <c r="A2024" s="12">
        <v>2019.0</v>
      </c>
      <c r="B2024" s="12" t="s">
        <v>69</v>
      </c>
      <c r="C2024" s="12" t="str">
        <f t="shared" si="1"/>
        <v>2019Dec</v>
      </c>
      <c r="D2024" s="12">
        <v>21.0</v>
      </c>
      <c r="E2024" s="12" t="s">
        <v>82</v>
      </c>
      <c r="F2024" s="12">
        <v>361109.0</v>
      </c>
      <c r="G2024" s="12">
        <v>373644.0</v>
      </c>
      <c r="H2024" s="12">
        <v>734753.0</v>
      </c>
      <c r="I2024" s="12">
        <v>489617.0</v>
      </c>
    </row>
    <row r="2025" ht="15.75" customHeight="1">
      <c r="A2025" s="12">
        <v>2019.0</v>
      </c>
      <c r="B2025" s="12" t="s">
        <v>69</v>
      </c>
      <c r="C2025" s="12" t="str">
        <f t="shared" si="1"/>
        <v>2019Dec</v>
      </c>
      <c r="D2025" s="12">
        <v>22.0</v>
      </c>
      <c r="E2025" s="12" t="s">
        <v>83</v>
      </c>
      <c r="F2025" s="12">
        <v>263485.0</v>
      </c>
      <c r="G2025" s="12">
        <v>274213.0</v>
      </c>
      <c r="H2025" s="12">
        <v>537698.0</v>
      </c>
      <c r="I2025" s="12">
        <v>239184.0</v>
      </c>
    </row>
    <row r="2026" ht="15.75" customHeight="1">
      <c r="A2026" s="12">
        <v>2019.0</v>
      </c>
      <c r="B2026" s="12" t="s">
        <v>69</v>
      </c>
      <c r="C2026" s="12" t="str">
        <f t="shared" si="1"/>
        <v>2019Dec</v>
      </c>
      <c r="D2026" s="12">
        <v>23.0</v>
      </c>
      <c r="E2026" s="12" t="s">
        <v>84</v>
      </c>
      <c r="F2026" s="12">
        <v>113973.0</v>
      </c>
      <c r="G2026" s="12">
        <v>115985.0</v>
      </c>
      <c r="H2026" s="12">
        <v>229958.0</v>
      </c>
      <c r="I2026" s="12">
        <v>106685.0</v>
      </c>
    </row>
    <row r="2027" ht="15.75" customHeight="1">
      <c r="A2027" s="12">
        <v>2019.0</v>
      </c>
      <c r="B2027" s="12" t="s">
        <v>69</v>
      </c>
      <c r="C2027" s="12" t="str">
        <f t="shared" si="1"/>
        <v>2019Dec</v>
      </c>
      <c r="D2027" s="12">
        <v>24.0</v>
      </c>
      <c r="E2027" s="12" t="s">
        <v>85</v>
      </c>
      <c r="F2027" s="12">
        <v>353368.0</v>
      </c>
      <c r="G2027" s="12">
        <v>366745.0</v>
      </c>
      <c r="H2027" s="12">
        <v>720113.0</v>
      </c>
      <c r="I2027" s="12">
        <v>305121.0</v>
      </c>
    </row>
    <row r="2028" ht="15.75" customHeight="1">
      <c r="A2028" s="12">
        <v>2019.0</v>
      </c>
      <c r="B2028" s="12" t="s">
        <v>69</v>
      </c>
      <c r="C2028" s="12" t="str">
        <f t="shared" si="1"/>
        <v>2019Dec</v>
      </c>
      <c r="D2028" s="12">
        <v>25.0</v>
      </c>
      <c r="E2028" s="12" t="s">
        <v>86</v>
      </c>
      <c r="F2028" s="12">
        <v>245180.0</v>
      </c>
      <c r="G2028" s="12">
        <v>249500.0</v>
      </c>
      <c r="H2028" s="12">
        <v>494680.0</v>
      </c>
      <c r="I2028" s="12">
        <v>214024.0</v>
      </c>
    </row>
    <row r="2029" ht="15.75" customHeight="1">
      <c r="A2029" s="12">
        <v>2019.0</v>
      </c>
      <c r="B2029" s="12" t="s">
        <v>69</v>
      </c>
      <c r="C2029" s="12" t="str">
        <f t="shared" si="1"/>
        <v>2019Dec</v>
      </c>
      <c r="D2029" s="12">
        <v>26.0</v>
      </c>
      <c r="E2029" s="12" t="s">
        <v>87</v>
      </c>
      <c r="F2029" s="12">
        <v>129046.0</v>
      </c>
      <c r="G2029" s="12">
        <v>131705.0</v>
      </c>
      <c r="H2029" s="12">
        <v>260751.0</v>
      </c>
      <c r="I2029" s="12">
        <v>99423.0</v>
      </c>
    </row>
    <row r="2030" ht="15.75" customHeight="1">
      <c r="A2030" s="12">
        <v>2019.0</v>
      </c>
      <c r="B2030" s="12" t="s">
        <v>69</v>
      </c>
      <c r="C2030" s="12" t="str">
        <f t="shared" si="1"/>
        <v>2019Dec</v>
      </c>
      <c r="D2030" s="12">
        <v>27.0</v>
      </c>
      <c r="E2030" s="12" t="s">
        <v>88</v>
      </c>
      <c r="F2030" s="12">
        <v>283497.0</v>
      </c>
      <c r="G2030" s="12">
        <v>282806.0</v>
      </c>
      <c r="H2030" s="12">
        <v>566303.0</v>
      </c>
      <c r="I2030" s="12">
        <v>212786.0</v>
      </c>
    </row>
    <row r="2031" ht="15.75" customHeight="1">
      <c r="A2031" s="12">
        <v>2019.0</v>
      </c>
      <c r="B2031" s="12" t="s">
        <v>69</v>
      </c>
      <c r="C2031" s="12" t="str">
        <f t="shared" si="1"/>
        <v>2019Dec</v>
      </c>
      <c r="D2031" s="12">
        <v>30.0</v>
      </c>
      <c r="E2031" s="12" t="s">
        <v>89</v>
      </c>
      <c r="F2031" s="12">
        <v>1303944.0</v>
      </c>
      <c r="G2031" s="12">
        <v>1344983.0</v>
      </c>
      <c r="H2031" s="12">
        <v>2648927.0</v>
      </c>
      <c r="I2031" s="12">
        <v>983771.0</v>
      </c>
    </row>
    <row r="2032" ht="15.75" customHeight="1">
      <c r="A2032" s="12">
        <v>2019.0</v>
      </c>
      <c r="B2032" s="12" t="s">
        <v>69</v>
      </c>
      <c r="C2032" s="12" t="str">
        <f t="shared" si="1"/>
        <v>2019Dec</v>
      </c>
      <c r="D2032" s="12">
        <v>31.0</v>
      </c>
      <c r="E2032" s="12" t="s">
        <v>90</v>
      </c>
      <c r="F2032" s="12">
        <v>793262.0</v>
      </c>
      <c r="G2032" s="12">
        <v>802485.0</v>
      </c>
      <c r="H2032" s="12">
        <v>1595747.0</v>
      </c>
      <c r="I2032" s="12">
        <v>468483.0</v>
      </c>
    </row>
    <row r="2033" ht="15.75" customHeight="1">
      <c r="A2033" s="12">
        <v>2019.0</v>
      </c>
      <c r="B2033" s="12" t="s">
        <v>69</v>
      </c>
      <c r="C2033" s="12" t="str">
        <f t="shared" si="1"/>
        <v>2019Dec</v>
      </c>
      <c r="D2033" s="12">
        <v>32.0</v>
      </c>
      <c r="E2033" s="12" t="s">
        <v>91</v>
      </c>
      <c r="F2033" s="12">
        <v>696248.0</v>
      </c>
      <c r="G2033" s="12">
        <v>700583.0</v>
      </c>
      <c r="H2033" s="12">
        <v>1396831.0</v>
      </c>
      <c r="I2033" s="12">
        <v>397878.0</v>
      </c>
    </row>
    <row r="2034" ht="15.75" customHeight="1">
      <c r="A2034" s="12">
        <v>2019.0</v>
      </c>
      <c r="B2034" s="12" t="s">
        <v>69</v>
      </c>
      <c r="C2034" s="12" t="str">
        <f t="shared" si="1"/>
        <v>2019Dec</v>
      </c>
      <c r="D2034" s="12">
        <v>33.0</v>
      </c>
      <c r="E2034" s="12" t="s">
        <v>92</v>
      </c>
      <c r="F2034" s="12">
        <v>734405.0</v>
      </c>
      <c r="G2034" s="12">
        <v>738454.0</v>
      </c>
      <c r="H2034" s="12">
        <v>1472859.0</v>
      </c>
      <c r="I2034" s="12">
        <v>393356.0</v>
      </c>
    </row>
    <row r="2035" ht="15.75" customHeight="1">
      <c r="A2035" s="12">
        <v>2019.0</v>
      </c>
      <c r="B2035" s="12" t="s">
        <v>69</v>
      </c>
      <c r="C2035" s="12" t="str">
        <f t="shared" si="1"/>
        <v>2019Dec</v>
      </c>
      <c r="D2035" s="12">
        <v>34.0</v>
      </c>
      <c r="E2035" s="12" t="s">
        <v>93</v>
      </c>
      <c r="F2035" s="12">
        <v>939054.0</v>
      </c>
      <c r="G2035" s="12">
        <v>939092.0</v>
      </c>
      <c r="H2035" s="12">
        <v>1878146.0</v>
      </c>
      <c r="I2035" s="12">
        <v>605004.0</v>
      </c>
    </row>
    <row r="2036" ht="15.75" customHeight="1">
      <c r="A2036" s="12">
        <v>2019.0</v>
      </c>
      <c r="B2036" s="12" t="s">
        <v>69</v>
      </c>
      <c r="C2036" s="12" t="str">
        <f t="shared" si="1"/>
        <v>2019Dec</v>
      </c>
      <c r="D2036" s="12">
        <v>35.0</v>
      </c>
      <c r="E2036" s="12" t="s">
        <v>94</v>
      </c>
      <c r="F2036" s="12">
        <v>268774.0</v>
      </c>
      <c r="G2036" s="12">
        <v>268525.0</v>
      </c>
      <c r="H2036" s="12">
        <v>537299.0</v>
      </c>
      <c r="I2036" s="12">
        <v>172580.0</v>
      </c>
    </row>
    <row r="2037" ht="15.75" customHeight="1">
      <c r="A2037" s="12">
        <v>2019.0</v>
      </c>
      <c r="B2037" s="12" t="s">
        <v>69</v>
      </c>
      <c r="C2037" s="12" t="str">
        <f t="shared" si="1"/>
        <v>2019Dec</v>
      </c>
      <c r="D2037" s="12">
        <v>36.0</v>
      </c>
      <c r="E2037" s="12" t="s">
        <v>95</v>
      </c>
      <c r="F2037" s="12">
        <v>562900.0</v>
      </c>
      <c r="G2037" s="12">
        <v>574457.0</v>
      </c>
      <c r="H2037" s="12">
        <v>1137357.0</v>
      </c>
      <c r="I2037" s="12">
        <v>394064.0</v>
      </c>
    </row>
    <row r="2038" ht="15.75" customHeight="1">
      <c r="A2038" s="12">
        <v>2019.0</v>
      </c>
      <c r="B2038" s="12" t="s">
        <v>69</v>
      </c>
      <c r="C2038" s="12" t="str">
        <f t="shared" si="1"/>
        <v>2019Dec</v>
      </c>
      <c r="D2038" s="12">
        <v>37.0</v>
      </c>
      <c r="E2038" s="12" t="s">
        <v>96</v>
      </c>
      <c r="F2038" s="12">
        <v>188632.0</v>
      </c>
      <c r="G2038" s="12">
        <v>189806.0</v>
      </c>
      <c r="H2038" s="12">
        <v>378438.0</v>
      </c>
      <c r="I2038" s="12">
        <v>117994.0</v>
      </c>
    </row>
    <row r="2039" ht="15.75" customHeight="1">
      <c r="A2039" s="12">
        <v>2019.0</v>
      </c>
      <c r="B2039" s="12" t="s">
        <v>69</v>
      </c>
      <c r="C2039" s="12" t="str">
        <f t="shared" si="1"/>
        <v>2019Dec</v>
      </c>
      <c r="D2039" s="12">
        <v>38.0</v>
      </c>
      <c r="E2039" s="12" t="s">
        <v>147</v>
      </c>
      <c r="F2039" s="12">
        <v>212859.0</v>
      </c>
      <c r="G2039" s="12">
        <v>211232.0</v>
      </c>
      <c r="H2039" s="12">
        <v>424091.0</v>
      </c>
      <c r="I2039" s="12">
        <v>135143.0</v>
      </c>
    </row>
    <row r="2040" ht="15.75" customHeight="1">
      <c r="A2040" s="12">
        <v>2019.0</v>
      </c>
      <c r="B2040" s="12" t="s">
        <v>69</v>
      </c>
      <c r="C2040" s="12" t="str">
        <f t="shared" si="1"/>
        <v>2019Dec</v>
      </c>
      <c r="D2040" s="12">
        <v>39.0</v>
      </c>
      <c r="E2040" s="12" t="s">
        <v>97</v>
      </c>
      <c r="F2040" s="12">
        <v>256221.0</v>
      </c>
      <c r="G2040" s="12">
        <v>256559.0</v>
      </c>
      <c r="H2040" s="12">
        <v>512780.0</v>
      </c>
      <c r="I2040" s="12">
        <v>149891.0</v>
      </c>
    </row>
    <row r="2041" ht="15.75" customHeight="1">
      <c r="A2041" s="12">
        <v>2019.0</v>
      </c>
      <c r="B2041" s="12" t="s">
        <v>69</v>
      </c>
      <c r="C2041" s="12" t="str">
        <f t="shared" si="1"/>
        <v>2019Dec</v>
      </c>
      <c r="D2041" s="12">
        <v>40.0</v>
      </c>
      <c r="E2041" s="12" t="s">
        <v>98</v>
      </c>
      <c r="F2041" s="12">
        <v>887501.0</v>
      </c>
      <c r="G2041" s="12">
        <v>915371.0</v>
      </c>
      <c r="H2041" s="12">
        <v>1802872.0</v>
      </c>
      <c r="I2041" s="12">
        <v>628656.0</v>
      </c>
    </row>
    <row r="2042" ht="15.75" customHeight="1">
      <c r="A2042" s="12">
        <v>2019.0</v>
      </c>
      <c r="B2042" s="12" t="s">
        <v>69</v>
      </c>
      <c r="C2042" s="12" t="str">
        <f t="shared" si="1"/>
        <v>2019Dec</v>
      </c>
      <c r="D2042" s="12">
        <v>41.0</v>
      </c>
      <c r="E2042" s="12" t="s">
        <v>99</v>
      </c>
      <c r="F2042" s="12">
        <v>787642.0</v>
      </c>
      <c r="G2042" s="12">
        <v>799004.0</v>
      </c>
      <c r="H2042" s="12">
        <v>1586646.0</v>
      </c>
      <c r="I2042" s="12">
        <v>519338.0</v>
      </c>
    </row>
    <row r="2043" ht="15.75" customHeight="1">
      <c r="A2043" s="12">
        <v>2019.0</v>
      </c>
      <c r="B2043" s="12" t="s">
        <v>69</v>
      </c>
      <c r="C2043" s="12" t="str">
        <f t="shared" si="1"/>
        <v>2019Dec</v>
      </c>
      <c r="D2043" s="12">
        <v>42.0</v>
      </c>
      <c r="E2043" s="12" t="s">
        <v>100</v>
      </c>
      <c r="F2043" s="12">
        <v>322851.0</v>
      </c>
      <c r="G2043" s="12">
        <v>320099.0</v>
      </c>
      <c r="H2043" s="12">
        <v>642950.0</v>
      </c>
      <c r="I2043" s="12">
        <v>223231.0</v>
      </c>
    </row>
    <row r="2044" ht="15.75" customHeight="1">
      <c r="A2044" s="12">
        <v>2019.0</v>
      </c>
      <c r="B2044" s="12" t="s">
        <v>69</v>
      </c>
      <c r="C2044" s="12" t="str">
        <f t="shared" si="1"/>
        <v>2019Dec</v>
      </c>
      <c r="D2044" s="12">
        <v>43.0</v>
      </c>
      <c r="E2044" s="12" t="s">
        <v>101</v>
      </c>
      <c r="F2044" s="12">
        <v>259849.0</v>
      </c>
      <c r="G2044" s="12">
        <v>262462.0</v>
      </c>
      <c r="H2044" s="12">
        <v>522311.0</v>
      </c>
      <c r="I2044" s="12">
        <v>175639.0</v>
      </c>
    </row>
    <row r="2045" ht="15.75" customHeight="1">
      <c r="A2045" s="12">
        <v>2019.0</v>
      </c>
      <c r="B2045" s="12" t="s">
        <v>69</v>
      </c>
      <c r="C2045" s="12" t="str">
        <f t="shared" si="1"/>
        <v>2019Dec</v>
      </c>
      <c r="D2045" s="12">
        <v>44.0</v>
      </c>
      <c r="E2045" s="12" t="s">
        <v>102</v>
      </c>
      <c r="F2045" s="12">
        <v>472198.0</v>
      </c>
      <c r="G2045" s="12">
        <v>490467.0</v>
      </c>
      <c r="H2045" s="12">
        <v>962665.0</v>
      </c>
      <c r="I2045" s="12">
        <v>299717.0</v>
      </c>
    </row>
    <row r="2046" ht="15.75" customHeight="1">
      <c r="A2046" s="12">
        <v>2019.0</v>
      </c>
      <c r="B2046" s="12" t="s">
        <v>69</v>
      </c>
      <c r="C2046" s="12" t="str">
        <f t="shared" si="1"/>
        <v>2019Dec</v>
      </c>
      <c r="D2046" s="12">
        <v>45.0</v>
      </c>
      <c r="E2046" s="12" t="s">
        <v>103</v>
      </c>
      <c r="F2046" s="12">
        <v>648548.0</v>
      </c>
      <c r="G2046" s="12">
        <v>656663.0</v>
      </c>
      <c r="H2046" s="12">
        <v>1305211.0</v>
      </c>
      <c r="I2046" s="12">
        <v>388224.0</v>
      </c>
    </row>
    <row r="2047" ht="15.75" customHeight="1">
      <c r="A2047" s="12">
        <v>2019.0</v>
      </c>
      <c r="B2047" s="12" t="s">
        <v>69</v>
      </c>
      <c r="C2047" s="12" t="str">
        <f t="shared" si="1"/>
        <v>2019Dec</v>
      </c>
      <c r="D2047" s="12">
        <v>46.0</v>
      </c>
      <c r="E2047" s="12" t="s">
        <v>104</v>
      </c>
      <c r="F2047" s="12">
        <v>487451.0</v>
      </c>
      <c r="G2047" s="12">
        <v>495967.0</v>
      </c>
      <c r="H2047" s="12">
        <v>983418.0</v>
      </c>
      <c r="I2047" s="12">
        <v>305844.0</v>
      </c>
    </row>
    <row r="2048" ht="15.75" customHeight="1">
      <c r="A2048" s="12">
        <v>2019.0</v>
      </c>
      <c r="B2048" s="12" t="s">
        <v>69</v>
      </c>
      <c r="C2048" s="12" t="str">
        <f t="shared" si="1"/>
        <v>2019Dec</v>
      </c>
      <c r="D2048" s="12">
        <v>47.0</v>
      </c>
      <c r="E2048" s="12" t="s">
        <v>105</v>
      </c>
      <c r="F2048" s="12">
        <v>574342.0</v>
      </c>
      <c r="G2048" s="12">
        <v>579048.0</v>
      </c>
      <c r="H2048" s="12">
        <v>1153390.0</v>
      </c>
      <c r="I2048" s="12">
        <v>379651.0</v>
      </c>
    </row>
    <row r="2049" ht="15.75" customHeight="1">
      <c r="A2049" s="12">
        <v>2019.0</v>
      </c>
      <c r="B2049" s="12" t="s">
        <v>69</v>
      </c>
      <c r="C2049" s="12" t="str">
        <f t="shared" si="1"/>
        <v>2019Dec</v>
      </c>
      <c r="D2049" s="12">
        <v>48.0</v>
      </c>
      <c r="E2049" s="12" t="s">
        <v>106</v>
      </c>
      <c r="F2049" s="12">
        <v>358720.0</v>
      </c>
      <c r="G2049" s="12">
        <v>360416.0</v>
      </c>
      <c r="H2049" s="12">
        <v>719136.0</v>
      </c>
      <c r="I2049" s="12">
        <v>227396.0</v>
      </c>
    </row>
    <row r="2050" ht="15.75" customHeight="1">
      <c r="A2050" s="12">
        <v>2019.0</v>
      </c>
      <c r="B2050" s="12" t="s">
        <v>69</v>
      </c>
      <c r="C2050" s="12" t="str">
        <f t="shared" si="1"/>
        <v>2019Dec</v>
      </c>
      <c r="D2050" s="12">
        <v>49.0</v>
      </c>
      <c r="E2050" s="12" t="s">
        <v>107</v>
      </c>
      <c r="F2050" s="12">
        <v>176708.0</v>
      </c>
      <c r="G2050" s="12">
        <v>176466.0</v>
      </c>
      <c r="H2050" s="12">
        <v>353174.0</v>
      </c>
      <c r="I2050" s="12">
        <v>115748.0</v>
      </c>
    </row>
    <row r="2051" ht="15.75" customHeight="1">
      <c r="A2051" s="12">
        <v>2019.0</v>
      </c>
      <c r="B2051" s="12" t="s">
        <v>69</v>
      </c>
      <c r="C2051" s="12" t="str">
        <f t="shared" si="1"/>
        <v>2019Dec</v>
      </c>
      <c r="D2051" s="12">
        <v>50.0</v>
      </c>
      <c r="E2051" s="12" t="s">
        <v>108</v>
      </c>
      <c r="F2051" s="12">
        <v>861692.0</v>
      </c>
      <c r="G2051" s="12">
        <v>917562.0</v>
      </c>
      <c r="H2051" s="12">
        <v>1779254.0</v>
      </c>
      <c r="I2051" s="12">
        <v>817820.0</v>
      </c>
    </row>
    <row r="2052" ht="15.75" customHeight="1">
      <c r="A2052" s="12">
        <v>2019.0</v>
      </c>
      <c r="B2052" s="12" t="s">
        <v>69</v>
      </c>
      <c r="C2052" s="12" t="str">
        <f t="shared" si="1"/>
        <v>2019Dec</v>
      </c>
      <c r="D2052" s="12">
        <v>51.0</v>
      </c>
      <c r="E2052" s="12" t="s">
        <v>109</v>
      </c>
      <c r="F2052" s="12">
        <v>195140.0</v>
      </c>
      <c r="G2052" s="12">
        <v>209935.0</v>
      </c>
      <c r="H2052" s="12">
        <v>405075.0</v>
      </c>
      <c r="I2052" s="12">
        <v>179812.0</v>
      </c>
    </row>
    <row r="2053" ht="15.75" customHeight="1">
      <c r="A2053" s="12">
        <v>2019.0</v>
      </c>
      <c r="B2053" s="12" t="s">
        <v>69</v>
      </c>
      <c r="C2053" s="12" t="str">
        <f t="shared" si="1"/>
        <v>2019Dec</v>
      </c>
      <c r="D2053" s="12">
        <v>52.0</v>
      </c>
      <c r="E2053" s="12" t="s">
        <v>110</v>
      </c>
      <c r="F2053" s="12">
        <v>360324.0</v>
      </c>
      <c r="G2053" s="12">
        <v>377992.0</v>
      </c>
      <c r="H2053" s="12">
        <v>738316.0</v>
      </c>
      <c r="I2053" s="12">
        <v>292423.0</v>
      </c>
    </row>
    <row r="2054" ht="15.75" customHeight="1">
      <c r="A2054" s="12">
        <v>2019.0</v>
      </c>
      <c r="B2054" s="12" t="s">
        <v>69</v>
      </c>
      <c r="C2054" s="12" t="str">
        <f t="shared" si="1"/>
        <v>2019Dec</v>
      </c>
      <c r="D2054" s="12">
        <v>53.0</v>
      </c>
      <c r="E2054" s="12" t="s">
        <v>111</v>
      </c>
      <c r="F2054" s="12">
        <v>221583.0</v>
      </c>
      <c r="G2054" s="12">
        <v>231520.0</v>
      </c>
      <c r="H2054" s="12">
        <v>453103.0</v>
      </c>
      <c r="I2054" s="12">
        <v>170691.0</v>
      </c>
    </row>
    <row r="2055" ht="15.75" customHeight="1">
      <c r="A2055" s="12">
        <v>2019.0</v>
      </c>
      <c r="B2055" s="12" t="s">
        <v>69</v>
      </c>
      <c r="C2055" s="12" t="str">
        <f t="shared" si="1"/>
        <v>2019Dec</v>
      </c>
      <c r="D2055" s="12">
        <v>54.0</v>
      </c>
      <c r="E2055" s="12" t="s">
        <v>112</v>
      </c>
      <c r="F2055" s="12">
        <v>213494.0</v>
      </c>
      <c r="G2055" s="12">
        <v>228232.0</v>
      </c>
      <c r="H2055" s="12">
        <v>441726.0</v>
      </c>
      <c r="I2055" s="12">
        <v>177308.0</v>
      </c>
    </row>
    <row r="2056" ht="15.75" customHeight="1">
      <c r="A2056" s="12">
        <v>2019.0</v>
      </c>
      <c r="B2056" s="12" t="s">
        <v>69</v>
      </c>
      <c r="C2056" s="12" t="str">
        <f t="shared" si="1"/>
        <v>2019Dec</v>
      </c>
      <c r="D2056" s="12">
        <v>55.0</v>
      </c>
      <c r="E2056" s="12" t="s">
        <v>113</v>
      </c>
      <c r="F2056" s="12">
        <v>239661.0</v>
      </c>
      <c r="G2056" s="12">
        <v>238566.0</v>
      </c>
      <c r="H2056" s="12">
        <v>478227.0</v>
      </c>
      <c r="I2056" s="12">
        <v>168476.0</v>
      </c>
    </row>
    <row r="2057" ht="15.75" customHeight="1">
      <c r="A2057" s="12">
        <v>2019.0</v>
      </c>
      <c r="B2057" s="12" t="s">
        <v>69</v>
      </c>
      <c r="C2057" s="12" t="str">
        <f t="shared" si="1"/>
        <v>2019Dec</v>
      </c>
      <c r="D2057" s="12">
        <v>56.0</v>
      </c>
      <c r="E2057" s="12" t="s">
        <v>114</v>
      </c>
      <c r="F2057" s="12">
        <v>230476.0</v>
      </c>
      <c r="G2057" s="12">
        <v>241880.0</v>
      </c>
      <c r="H2057" s="12">
        <v>472356.0</v>
      </c>
      <c r="I2057" s="12">
        <v>192755.0</v>
      </c>
    </row>
    <row r="2058" ht="15.75" customHeight="1">
      <c r="A2058" s="12">
        <v>2019.0</v>
      </c>
      <c r="B2058" s="12" t="s">
        <v>69</v>
      </c>
      <c r="C2058" s="12" t="str">
        <f t="shared" si="1"/>
        <v>2019Dec</v>
      </c>
      <c r="D2058" s="12">
        <v>57.0</v>
      </c>
      <c r="E2058" s="12" t="s">
        <v>115</v>
      </c>
      <c r="F2058" s="12">
        <v>632413.0</v>
      </c>
      <c r="G2058" s="12">
        <v>665891.0</v>
      </c>
      <c r="H2058" s="12">
        <v>1298304.0</v>
      </c>
      <c r="I2058" s="12">
        <v>548617.0</v>
      </c>
    </row>
    <row r="2059" ht="15.75" customHeight="1">
      <c r="A2059" s="12">
        <v>2019.0</v>
      </c>
      <c r="B2059" s="12" t="s">
        <v>69</v>
      </c>
      <c r="C2059" s="12" t="str">
        <f t="shared" si="1"/>
        <v>2019Dec</v>
      </c>
      <c r="D2059" s="12">
        <v>58.0</v>
      </c>
      <c r="E2059" s="12" t="s">
        <v>116</v>
      </c>
      <c r="F2059" s="12">
        <v>144302.0</v>
      </c>
      <c r="G2059" s="12">
        <v>139836.0</v>
      </c>
      <c r="H2059" s="12">
        <v>284138.0</v>
      </c>
      <c r="I2059" s="12">
        <v>112268.0</v>
      </c>
    </row>
    <row r="2060" ht="15.75" customHeight="1">
      <c r="A2060" s="12">
        <v>2019.0</v>
      </c>
      <c r="B2060" s="12" t="s">
        <v>69</v>
      </c>
      <c r="C2060" s="12" t="str">
        <f t="shared" si="1"/>
        <v>2019Dec</v>
      </c>
      <c r="D2060" s="12">
        <v>60.0</v>
      </c>
      <c r="E2060" s="12" t="s">
        <v>117</v>
      </c>
      <c r="F2060" s="12">
        <v>517723.0</v>
      </c>
      <c r="G2060" s="12">
        <v>542164.0</v>
      </c>
      <c r="H2060" s="12">
        <v>1059887.0</v>
      </c>
      <c r="I2060" s="12">
        <v>415420.0</v>
      </c>
    </row>
    <row r="2061" ht="15.75" customHeight="1">
      <c r="A2061" s="12">
        <v>2019.0</v>
      </c>
      <c r="B2061" s="12" t="s">
        <v>69</v>
      </c>
      <c r="C2061" s="12" t="str">
        <f t="shared" si="1"/>
        <v>2019Dec</v>
      </c>
      <c r="D2061" s="12">
        <v>61.0</v>
      </c>
      <c r="E2061" s="12" t="s">
        <v>118</v>
      </c>
      <c r="F2061" s="12">
        <v>160855.0</v>
      </c>
      <c r="G2061" s="12">
        <v>167763.0</v>
      </c>
      <c r="H2061" s="12">
        <v>328618.0</v>
      </c>
      <c r="I2061" s="12">
        <v>123952.0</v>
      </c>
    </row>
    <row r="2062" ht="15.75" customHeight="1">
      <c r="A2062" s="12">
        <v>2019.0</v>
      </c>
      <c r="B2062" s="12" t="s">
        <v>69</v>
      </c>
      <c r="C2062" s="12" t="str">
        <f t="shared" si="1"/>
        <v>2019Dec</v>
      </c>
      <c r="D2062" s="12">
        <v>62.0</v>
      </c>
      <c r="E2062" s="12" t="s">
        <v>119</v>
      </c>
      <c r="F2062" s="12">
        <v>359205.0</v>
      </c>
      <c r="G2062" s="12">
        <v>366662.0</v>
      </c>
      <c r="H2062" s="12">
        <v>725867.0</v>
      </c>
      <c r="I2062" s="12">
        <v>274543.0</v>
      </c>
    </row>
    <row r="2063" ht="15.75" customHeight="1">
      <c r="A2063" s="12">
        <v>2019.0</v>
      </c>
      <c r="B2063" s="12" t="s">
        <v>69</v>
      </c>
      <c r="C2063" s="12" t="str">
        <f t="shared" si="1"/>
        <v>2019Dec</v>
      </c>
      <c r="D2063" s="12">
        <v>63.0</v>
      </c>
      <c r="E2063" s="12" t="s">
        <v>120</v>
      </c>
      <c r="F2063" s="12">
        <v>336893.0</v>
      </c>
      <c r="G2063" s="12">
        <v>328727.0</v>
      </c>
      <c r="H2063" s="12">
        <v>665620.0</v>
      </c>
      <c r="I2063" s="12">
        <v>220501.0</v>
      </c>
    </row>
    <row r="2064" ht="15.75" customHeight="1">
      <c r="A2064" s="12">
        <v>2019.0</v>
      </c>
      <c r="B2064" s="12" t="s">
        <v>69</v>
      </c>
      <c r="C2064" s="12" t="str">
        <f t="shared" si="1"/>
        <v>2019Dec</v>
      </c>
      <c r="D2064" s="12">
        <v>64.0</v>
      </c>
      <c r="E2064" s="12" t="s">
        <v>121</v>
      </c>
      <c r="F2064" s="12">
        <v>288842.0</v>
      </c>
      <c r="G2064" s="12">
        <v>306230.0</v>
      </c>
      <c r="H2064" s="12">
        <v>595072.0</v>
      </c>
      <c r="I2064" s="12">
        <v>217841.0</v>
      </c>
    </row>
    <row r="2065" ht="15.75" customHeight="1">
      <c r="A2065" s="12">
        <v>2019.0</v>
      </c>
      <c r="B2065" s="12" t="s">
        <v>69</v>
      </c>
      <c r="C2065" s="12" t="str">
        <f t="shared" si="1"/>
        <v>2019Dec</v>
      </c>
      <c r="D2065" s="12">
        <v>65.0</v>
      </c>
      <c r="E2065" s="12" t="s">
        <v>122</v>
      </c>
      <c r="F2065" s="12">
        <v>423304.0</v>
      </c>
      <c r="G2065" s="12">
        <v>441943.0</v>
      </c>
      <c r="H2065" s="12">
        <v>865247.0</v>
      </c>
      <c r="I2065" s="12">
        <v>347266.0</v>
      </c>
    </row>
    <row r="2066" ht="15.75" customHeight="1">
      <c r="A2066" s="12">
        <v>2019.0</v>
      </c>
      <c r="B2066" s="12" t="s">
        <v>69</v>
      </c>
      <c r="C2066" s="12" t="str">
        <f t="shared" si="1"/>
        <v>2019Dec</v>
      </c>
      <c r="D2066" s="12">
        <v>66.0</v>
      </c>
      <c r="E2066" s="12" t="s">
        <v>123</v>
      </c>
      <c r="F2066" s="12">
        <v>261765.0</v>
      </c>
      <c r="G2066" s="12">
        <v>274546.0</v>
      </c>
      <c r="H2066" s="12">
        <v>536311.0</v>
      </c>
      <c r="I2066" s="12">
        <v>195825.0</v>
      </c>
    </row>
    <row r="2067" ht="15.75" customHeight="1">
      <c r="A2067" s="12">
        <v>2019.0</v>
      </c>
      <c r="B2067" s="12" t="s">
        <v>69</v>
      </c>
      <c r="C2067" s="12" t="str">
        <f t="shared" si="1"/>
        <v>2019Dec</v>
      </c>
      <c r="D2067" s="12">
        <v>67.0</v>
      </c>
      <c r="E2067" s="12" t="s">
        <v>124</v>
      </c>
      <c r="F2067" s="12">
        <v>490810.0</v>
      </c>
      <c r="G2067" s="12">
        <v>501641.0</v>
      </c>
      <c r="H2067" s="12">
        <v>992451.0</v>
      </c>
      <c r="I2067" s="12">
        <v>358762.0</v>
      </c>
    </row>
    <row r="2068" ht="15.75" customHeight="1">
      <c r="A2068" s="12">
        <v>2019.0</v>
      </c>
      <c r="B2068" s="12" t="s">
        <v>69</v>
      </c>
      <c r="C2068" s="12" t="str">
        <f t="shared" si="1"/>
        <v>2019Dec</v>
      </c>
      <c r="D2068" s="12">
        <v>70.0</v>
      </c>
      <c r="E2068" s="12" t="s">
        <v>125</v>
      </c>
      <c r="F2068" s="12">
        <v>425677.0</v>
      </c>
      <c r="G2068" s="12">
        <v>447424.0</v>
      </c>
      <c r="H2068" s="12">
        <v>873101.0</v>
      </c>
      <c r="I2068" s="12">
        <v>319619.0</v>
      </c>
    </row>
    <row r="2069" ht="15.75" customHeight="1">
      <c r="A2069" s="12">
        <v>2019.0</v>
      </c>
      <c r="B2069" s="12" t="s">
        <v>69</v>
      </c>
      <c r="C2069" s="12" t="str">
        <f t="shared" si="1"/>
        <v>2019Dec</v>
      </c>
      <c r="D2069" s="12">
        <v>71.0</v>
      </c>
      <c r="E2069" s="12" t="s">
        <v>126</v>
      </c>
      <c r="F2069" s="12">
        <v>450262.0</v>
      </c>
      <c r="G2069" s="12">
        <v>445263.0</v>
      </c>
      <c r="H2069" s="12">
        <v>895525.0</v>
      </c>
      <c r="I2069" s="12">
        <v>343345.0</v>
      </c>
    </row>
    <row r="2070" ht="15.75" customHeight="1">
      <c r="A2070" s="12">
        <v>2019.0</v>
      </c>
      <c r="B2070" s="12" t="s">
        <v>69</v>
      </c>
      <c r="C2070" s="12" t="str">
        <f t="shared" si="1"/>
        <v>2019Dec</v>
      </c>
      <c r="D2070" s="12">
        <v>72.0</v>
      </c>
      <c r="E2070" s="12" t="s">
        <v>127</v>
      </c>
      <c r="F2070" s="12">
        <v>408808.0</v>
      </c>
      <c r="G2070" s="12">
        <v>437526.0</v>
      </c>
      <c r="H2070" s="12">
        <v>846334.0</v>
      </c>
      <c r="I2070" s="12">
        <v>302594.0</v>
      </c>
    </row>
    <row r="2071" ht="15.75" customHeight="1">
      <c r="A2071" s="12">
        <v>2019.0</v>
      </c>
      <c r="B2071" s="12" t="s">
        <v>69</v>
      </c>
      <c r="C2071" s="12" t="str">
        <f t="shared" si="1"/>
        <v>2019Dec</v>
      </c>
      <c r="D2071" s="12">
        <v>73.0</v>
      </c>
      <c r="E2071" s="12" t="s">
        <v>128</v>
      </c>
      <c r="F2071" s="12">
        <v>441351.0</v>
      </c>
      <c r="G2071" s="12">
        <v>478679.0</v>
      </c>
      <c r="H2071" s="12">
        <v>920030.0</v>
      </c>
      <c r="I2071" s="12">
        <v>404004.0</v>
      </c>
    </row>
    <row r="2072" ht="15.75" customHeight="1">
      <c r="A2072" s="12">
        <v>2019.0</v>
      </c>
      <c r="B2072" s="12" t="s">
        <v>69</v>
      </c>
      <c r="C2072" s="12" t="str">
        <f t="shared" si="1"/>
        <v>2019Dec</v>
      </c>
      <c r="D2072" s="12">
        <v>74.0</v>
      </c>
      <c r="E2072" s="12" t="s">
        <v>129</v>
      </c>
      <c r="F2072" s="12">
        <v>282258.0</v>
      </c>
      <c r="G2072" s="12">
        <v>302445.0</v>
      </c>
      <c r="H2072" s="12">
        <v>584703.0</v>
      </c>
      <c r="I2072" s="12">
        <v>290805.0</v>
      </c>
    </row>
    <row r="2073" ht="15.75" customHeight="1">
      <c r="A2073" s="12">
        <v>2019.0</v>
      </c>
      <c r="B2073" s="12" t="s">
        <v>69</v>
      </c>
      <c r="C2073" s="12" t="str">
        <f t="shared" si="1"/>
        <v>2019Dec</v>
      </c>
      <c r="D2073" s="12">
        <v>75.0</v>
      </c>
      <c r="E2073" s="12" t="s">
        <v>130</v>
      </c>
      <c r="F2073" s="12">
        <v>92555.0</v>
      </c>
      <c r="G2073" s="12">
        <v>100750.0</v>
      </c>
      <c r="H2073" s="12">
        <v>193305.0</v>
      </c>
      <c r="I2073" s="12">
        <v>71306.0</v>
      </c>
    </row>
    <row r="2074" ht="15.75" customHeight="1">
      <c r="A2074" s="12">
        <v>2019.0</v>
      </c>
      <c r="B2074" s="12" t="s">
        <v>69</v>
      </c>
      <c r="C2074" s="12" t="str">
        <f t="shared" si="1"/>
        <v>2019Dec</v>
      </c>
      <c r="D2074" s="12">
        <v>76.0</v>
      </c>
      <c r="E2074" s="12" t="s">
        <v>131</v>
      </c>
      <c r="F2074" s="12">
        <v>234965.0</v>
      </c>
      <c r="G2074" s="12">
        <v>250226.0</v>
      </c>
      <c r="H2074" s="12">
        <v>485191.0</v>
      </c>
      <c r="I2074" s="12">
        <v>216571.0</v>
      </c>
    </row>
    <row r="2075" ht="15.75" customHeight="1">
      <c r="A2075" s="12">
        <v>2019.0</v>
      </c>
      <c r="B2075" s="12" t="s">
        <v>69</v>
      </c>
      <c r="C2075" s="12" t="str">
        <f t="shared" si="1"/>
        <v>2019Dec</v>
      </c>
      <c r="D2075" s="12">
        <v>77.0</v>
      </c>
      <c r="E2075" s="12" t="s">
        <v>132</v>
      </c>
      <c r="F2075" s="12">
        <v>275598.0</v>
      </c>
      <c r="G2075" s="12">
        <v>278518.0</v>
      </c>
      <c r="H2075" s="12">
        <v>554116.0</v>
      </c>
      <c r="I2075" s="12">
        <v>265229.0</v>
      </c>
    </row>
    <row r="2076" ht="15.75" customHeight="1">
      <c r="A2076" s="12">
        <v>2019.0</v>
      </c>
      <c r="B2076" s="12" t="s">
        <v>69</v>
      </c>
      <c r="C2076" s="12" t="str">
        <f t="shared" si="1"/>
        <v>2019Dec</v>
      </c>
      <c r="D2076" s="12">
        <v>80.0</v>
      </c>
      <c r="E2076" s="12" t="s">
        <v>133</v>
      </c>
      <c r="F2076" s="12">
        <v>771735.0</v>
      </c>
      <c r="G2076" s="12">
        <v>790192.0</v>
      </c>
      <c r="H2076" s="12">
        <v>1561927.0</v>
      </c>
      <c r="I2076" s="12">
        <v>573215.0</v>
      </c>
    </row>
    <row r="2077" ht="15.75" customHeight="1">
      <c r="A2077" s="12">
        <v>2019.0</v>
      </c>
      <c r="B2077" s="12" t="s">
        <v>69</v>
      </c>
      <c r="C2077" s="12" t="str">
        <f t="shared" si="1"/>
        <v>2019Dec</v>
      </c>
      <c r="D2077" s="12">
        <v>81.0</v>
      </c>
      <c r="E2077" s="12" t="s">
        <v>134</v>
      </c>
      <c r="F2077" s="12">
        <v>236790.0</v>
      </c>
      <c r="G2077" s="12">
        <v>239949.0</v>
      </c>
      <c r="H2077" s="12">
        <v>476739.0</v>
      </c>
      <c r="I2077" s="12">
        <v>189510.0</v>
      </c>
    </row>
    <row r="2078" ht="15.75" customHeight="1">
      <c r="A2078" s="12">
        <v>2019.0</v>
      </c>
      <c r="B2078" s="12" t="s">
        <v>69</v>
      </c>
      <c r="C2078" s="12" t="str">
        <f t="shared" si="1"/>
        <v>2019Dec</v>
      </c>
      <c r="D2078" s="12">
        <v>82.0</v>
      </c>
      <c r="E2078" s="12" t="s">
        <v>135</v>
      </c>
      <c r="F2078" s="12">
        <v>134192.0</v>
      </c>
      <c r="G2078" s="12">
        <v>134596.0</v>
      </c>
      <c r="H2078" s="12">
        <v>268788.0</v>
      </c>
      <c r="I2078" s="12">
        <v>116485.0</v>
      </c>
    </row>
    <row r="2079" ht="15.75" customHeight="1">
      <c r="A2079" s="12">
        <v>2019.0</v>
      </c>
      <c r="B2079" s="12" t="s">
        <v>69</v>
      </c>
      <c r="C2079" s="12" t="str">
        <f t="shared" si="1"/>
        <v>2019Dec</v>
      </c>
      <c r="D2079" s="12">
        <v>83.0</v>
      </c>
      <c r="E2079" s="12" t="s">
        <v>136</v>
      </c>
      <c r="F2079" s="12">
        <v>197036.0</v>
      </c>
      <c r="G2079" s="12">
        <v>219546.0</v>
      </c>
      <c r="H2079" s="12">
        <v>416582.0</v>
      </c>
      <c r="I2079" s="12">
        <v>266093.0</v>
      </c>
    </row>
    <row r="2080" ht="15.75" customHeight="1">
      <c r="A2080" s="12">
        <v>2019.0</v>
      </c>
      <c r="B2080" s="12" t="s">
        <v>69</v>
      </c>
      <c r="C2080" s="12" t="str">
        <f t="shared" si="1"/>
        <v>2019Dec</v>
      </c>
      <c r="D2080" s="12">
        <v>84.0</v>
      </c>
      <c r="E2080" s="12" t="s">
        <v>137</v>
      </c>
      <c r="F2080" s="12">
        <v>526693.0</v>
      </c>
      <c r="G2080" s="12">
        <v>541317.0</v>
      </c>
      <c r="H2080" s="12">
        <v>1068010.0</v>
      </c>
      <c r="I2080" s="12">
        <v>503053.0</v>
      </c>
    </row>
    <row r="2081" ht="15.75" customHeight="1">
      <c r="A2081" s="12">
        <v>2019.0</v>
      </c>
      <c r="B2081" s="12" t="s">
        <v>69</v>
      </c>
      <c r="C2081" s="12" t="str">
        <f t="shared" si="1"/>
        <v>2019Dec</v>
      </c>
      <c r="D2081" s="12">
        <v>85.0</v>
      </c>
      <c r="E2081" s="12" t="s">
        <v>138</v>
      </c>
      <c r="F2081" s="12">
        <v>97756.0</v>
      </c>
      <c r="G2081" s="12">
        <v>95614.0</v>
      </c>
      <c r="H2081" s="12">
        <v>193370.0</v>
      </c>
      <c r="I2081" s="12">
        <v>91119.0</v>
      </c>
    </row>
    <row r="2082" ht="15.75" customHeight="1">
      <c r="A2082" s="12">
        <v>2019.0</v>
      </c>
      <c r="B2082" s="12" t="s">
        <v>69</v>
      </c>
      <c r="C2082" s="12" t="str">
        <f t="shared" si="1"/>
        <v>2019Dec</v>
      </c>
      <c r="D2082" s="12">
        <v>86.0</v>
      </c>
      <c r="E2082" s="12" t="s">
        <v>139</v>
      </c>
      <c r="F2082" s="12">
        <v>252854.0</v>
      </c>
      <c r="G2082" s="12">
        <v>258450.0</v>
      </c>
      <c r="H2082" s="12">
        <v>511304.0</v>
      </c>
      <c r="I2082" s="12">
        <v>236156.0</v>
      </c>
    </row>
    <row r="2083" ht="15.75" customHeight="1">
      <c r="A2083" s="12">
        <v>2019.0</v>
      </c>
      <c r="B2083" s="12" t="s">
        <v>69</v>
      </c>
      <c r="C2083" s="12" t="str">
        <f t="shared" si="1"/>
        <v>2019Dec</v>
      </c>
      <c r="D2083" s="12">
        <v>90.0</v>
      </c>
      <c r="E2083" s="12" t="s">
        <v>140</v>
      </c>
      <c r="F2083" s="12">
        <v>700441.0</v>
      </c>
      <c r="G2083" s="12">
        <v>735527.0</v>
      </c>
      <c r="H2083" s="12">
        <v>1435968.0</v>
      </c>
      <c r="I2083" s="12">
        <v>543879.0</v>
      </c>
    </row>
    <row r="2084" ht="15.75" customHeight="1">
      <c r="A2084" s="12">
        <v>2019.0</v>
      </c>
      <c r="B2084" s="12" t="s">
        <v>69</v>
      </c>
      <c r="C2084" s="12" t="str">
        <f t="shared" si="1"/>
        <v>2019Dec</v>
      </c>
      <c r="D2084" s="12">
        <v>91.0</v>
      </c>
      <c r="E2084" s="12" t="s">
        <v>141</v>
      </c>
      <c r="F2084" s="12">
        <v>160926.0</v>
      </c>
      <c r="G2084" s="12">
        <v>162660.0</v>
      </c>
      <c r="H2084" s="12">
        <v>323586.0</v>
      </c>
      <c r="I2084" s="12">
        <v>104281.0</v>
      </c>
    </row>
    <row r="2085" ht="15.75" customHeight="1">
      <c r="A2085" s="12">
        <v>2019.0</v>
      </c>
      <c r="B2085" s="12" t="s">
        <v>69</v>
      </c>
      <c r="C2085" s="12" t="str">
        <f t="shared" si="1"/>
        <v>2019Dec</v>
      </c>
      <c r="D2085" s="12">
        <v>92.0</v>
      </c>
      <c r="E2085" s="12" t="s">
        <v>142</v>
      </c>
      <c r="F2085" s="12">
        <v>314793.0</v>
      </c>
      <c r="G2085" s="12">
        <v>328371.0</v>
      </c>
      <c r="H2085" s="12">
        <v>643164.0</v>
      </c>
      <c r="I2085" s="12">
        <v>231924.0</v>
      </c>
    </row>
    <row r="2086" ht="15.75" customHeight="1">
      <c r="A2086" s="12">
        <v>2019.0</v>
      </c>
      <c r="B2086" s="12" t="s">
        <v>69</v>
      </c>
      <c r="C2086" s="12" t="str">
        <f t="shared" si="1"/>
        <v>2019Dec</v>
      </c>
      <c r="D2086" s="12">
        <v>93.0</v>
      </c>
      <c r="E2086" s="12" t="s">
        <v>143</v>
      </c>
      <c r="F2086" s="12">
        <v>255838.0</v>
      </c>
      <c r="G2086" s="12">
        <v>269027.0</v>
      </c>
      <c r="H2086" s="12">
        <v>524865.0</v>
      </c>
      <c r="I2086" s="12">
        <v>194209.0</v>
      </c>
    </row>
    <row r="2087" ht="15.75" customHeight="1">
      <c r="A2087" s="12">
        <v>2019.0</v>
      </c>
      <c r="B2087" s="12" t="s">
        <v>69</v>
      </c>
      <c r="C2087" s="12" t="str">
        <f t="shared" si="1"/>
        <v>2019Dec</v>
      </c>
      <c r="D2087" s="12">
        <v>94.0</v>
      </c>
      <c r="E2087" s="12" t="s">
        <v>144</v>
      </c>
      <c r="F2087" s="12">
        <v>358661.0</v>
      </c>
      <c r="G2087" s="12">
        <v>366443.0</v>
      </c>
      <c r="H2087" s="12">
        <v>725104.0</v>
      </c>
      <c r="I2087" s="12">
        <v>191409.0</v>
      </c>
    </row>
    <row r="2088" ht="15.75" customHeight="1">
      <c r="A2088" s="12">
        <v>2019.0</v>
      </c>
      <c r="B2088" s="12" t="s">
        <v>69</v>
      </c>
      <c r="C2088" s="12" t="str">
        <f t="shared" si="1"/>
        <v>2019Dec</v>
      </c>
      <c r="D2088" s="12">
        <v>95.0</v>
      </c>
      <c r="E2088" s="12" t="s">
        <v>145</v>
      </c>
      <c r="F2088" s="12">
        <v>266860.0</v>
      </c>
      <c r="G2088" s="12">
        <v>269470.0</v>
      </c>
      <c r="H2088" s="12">
        <v>536330.0</v>
      </c>
      <c r="I2088" s="12">
        <v>167137.0</v>
      </c>
    </row>
    <row r="2089" ht="15.75" customHeight="1">
      <c r="A2089" s="12">
        <v>2019.0</v>
      </c>
      <c r="B2089" s="12" t="s">
        <v>69</v>
      </c>
      <c r="C2089" s="12" t="str">
        <f t="shared" si="1"/>
        <v>2019Dec</v>
      </c>
      <c r="D2089" s="12">
        <v>96.0</v>
      </c>
      <c r="E2089" s="12" t="s">
        <v>146</v>
      </c>
      <c r="F2089" s="12">
        <v>400017.0</v>
      </c>
      <c r="G2089" s="12">
        <v>408003.0</v>
      </c>
      <c r="H2089" s="12">
        <v>808020.0</v>
      </c>
      <c r="I2089" s="12">
        <v>215728.0</v>
      </c>
    </row>
    <row r="2090" ht="15.75" customHeight="1">
      <c r="A2090" s="12">
        <v>2020.0</v>
      </c>
      <c r="B2090" s="12" t="s">
        <v>69</v>
      </c>
      <c r="C2090" s="12" t="str">
        <f t="shared" si="1"/>
        <v>2020Dec</v>
      </c>
      <c r="D2090" s="12">
        <v>0.0</v>
      </c>
      <c r="E2090" s="12" t="s">
        <v>70</v>
      </c>
      <c r="F2090" s="12">
        <v>3.2375532E7</v>
      </c>
      <c r="G2090" s="12">
        <v>3.3811195E7</v>
      </c>
      <c r="H2090" s="12">
        <v>6.6186727E7</v>
      </c>
      <c r="I2090" s="12">
        <v>2.7224743E7</v>
      </c>
    </row>
    <row r="2091" ht="15.75" customHeight="1">
      <c r="A2091" s="12">
        <v>2020.0</v>
      </c>
      <c r="B2091" s="12" t="s">
        <v>69</v>
      </c>
      <c r="C2091" s="12" t="str">
        <f t="shared" si="1"/>
        <v>2020Dec</v>
      </c>
      <c r="D2091" s="12">
        <v>10.0</v>
      </c>
      <c r="E2091" s="12" t="s">
        <v>71</v>
      </c>
      <c r="F2091" s="12">
        <v>2625938.0</v>
      </c>
      <c r="G2091" s="12">
        <v>2962284.0</v>
      </c>
      <c r="H2091" s="12">
        <v>5588222.0</v>
      </c>
      <c r="I2091" s="12">
        <v>3103483.0</v>
      </c>
    </row>
    <row r="2092" ht="15.75" customHeight="1">
      <c r="A2092" s="12">
        <v>2020.0</v>
      </c>
      <c r="B2092" s="12" t="s">
        <v>69</v>
      </c>
      <c r="C2092" s="12" t="str">
        <f t="shared" si="1"/>
        <v>2020Dec</v>
      </c>
      <c r="D2092" s="12">
        <v>11.0</v>
      </c>
      <c r="E2092" s="12" t="s">
        <v>72</v>
      </c>
      <c r="F2092" s="12">
        <v>644516.0</v>
      </c>
      <c r="G2092" s="12">
        <v>706963.0</v>
      </c>
      <c r="H2092" s="12">
        <v>1351479.0</v>
      </c>
      <c r="I2092" s="12">
        <v>711804.0</v>
      </c>
    </row>
    <row r="2093" ht="15.75" customHeight="1">
      <c r="A2093" s="12">
        <v>2020.0</v>
      </c>
      <c r="B2093" s="12" t="s">
        <v>69</v>
      </c>
      <c r="C2093" s="12" t="str">
        <f t="shared" si="1"/>
        <v>2020Dec</v>
      </c>
      <c r="D2093" s="12">
        <v>12.0</v>
      </c>
      <c r="E2093" s="12" t="s">
        <v>73</v>
      </c>
      <c r="F2093" s="12">
        <v>594308.0</v>
      </c>
      <c r="G2093" s="12">
        <v>682437.0</v>
      </c>
      <c r="H2093" s="12">
        <v>1276745.0</v>
      </c>
      <c r="I2093" s="12">
        <v>718799.0</v>
      </c>
    </row>
    <row r="2094" ht="15.75" customHeight="1">
      <c r="A2094" s="12">
        <v>2020.0</v>
      </c>
      <c r="B2094" s="12" t="s">
        <v>69</v>
      </c>
      <c r="C2094" s="12" t="str">
        <f t="shared" si="1"/>
        <v>2020Dec</v>
      </c>
      <c r="D2094" s="12">
        <v>13.0</v>
      </c>
      <c r="E2094" s="12" t="s">
        <v>74</v>
      </c>
      <c r="F2094" s="12">
        <v>557752.0</v>
      </c>
      <c r="G2094" s="12">
        <v>618660.0</v>
      </c>
      <c r="H2094" s="12">
        <v>1176412.0</v>
      </c>
      <c r="I2094" s="12">
        <v>642474.0</v>
      </c>
    </row>
    <row r="2095" ht="15.75" customHeight="1">
      <c r="A2095" s="12">
        <v>2020.0</v>
      </c>
      <c r="B2095" s="12" t="s">
        <v>69</v>
      </c>
      <c r="C2095" s="12" t="str">
        <f t="shared" si="1"/>
        <v>2020Dec</v>
      </c>
      <c r="D2095" s="12">
        <v>14.0</v>
      </c>
      <c r="E2095" s="12" t="s">
        <v>75</v>
      </c>
      <c r="F2095" s="12">
        <v>393551.0</v>
      </c>
      <c r="G2095" s="12">
        <v>425537.0</v>
      </c>
      <c r="H2095" s="12">
        <v>819088.0</v>
      </c>
      <c r="I2095" s="12">
        <v>336357.0</v>
      </c>
    </row>
    <row r="2096" ht="15.75" customHeight="1">
      <c r="A2096" s="12">
        <v>2020.0</v>
      </c>
      <c r="B2096" s="12" t="s">
        <v>69</v>
      </c>
      <c r="C2096" s="12" t="str">
        <f t="shared" si="1"/>
        <v>2020Dec</v>
      </c>
      <c r="D2096" s="12">
        <v>15.0</v>
      </c>
      <c r="E2096" s="12" t="s">
        <v>76</v>
      </c>
      <c r="F2096" s="12">
        <v>132393.0</v>
      </c>
      <c r="G2096" s="12">
        <v>144191.0</v>
      </c>
      <c r="H2096" s="12">
        <v>276584.0</v>
      </c>
      <c r="I2096" s="12">
        <v>101291.0</v>
      </c>
    </row>
    <row r="2097" ht="15.75" customHeight="1">
      <c r="A2097" s="12">
        <v>2020.0</v>
      </c>
      <c r="B2097" s="12" t="s">
        <v>69</v>
      </c>
      <c r="C2097" s="12" t="str">
        <f t="shared" si="1"/>
        <v>2020Dec</v>
      </c>
      <c r="D2097" s="12">
        <v>16.0</v>
      </c>
      <c r="E2097" s="12" t="s">
        <v>77</v>
      </c>
      <c r="F2097" s="12">
        <v>371157.0</v>
      </c>
      <c r="G2097" s="12">
        <v>371771.0</v>
      </c>
      <c r="H2097" s="12">
        <v>742928.0</v>
      </c>
      <c r="I2097" s="12">
        <v>299338.0</v>
      </c>
    </row>
    <row r="2098" ht="15.75" customHeight="1">
      <c r="A2098" s="12">
        <v>2020.0</v>
      </c>
      <c r="B2098" s="12" t="s">
        <v>69</v>
      </c>
      <c r="C2098" s="12" t="str">
        <f t="shared" si="1"/>
        <v>2020Dec</v>
      </c>
      <c r="D2098" s="12">
        <v>17.0</v>
      </c>
      <c r="E2098" s="12" t="s">
        <v>78</v>
      </c>
      <c r="F2098" s="12">
        <v>97897.0</v>
      </c>
      <c r="G2098" s="12">
        <v>108001.0</v>
      </c>
      <c r="H2098" s="12">
        <v>205898.0</v>
      </c>
      <c r="I2098" s="12">
        <v>78410.0</v>
      </c>
    </row>
    <row r="2099" ht="15.75" customHeight="1">
      <c r="A2099" s="12">
        <v>2020.0</v>
      </c>
      <c r="B2099" s="12" t="s">
        <v>69</v>
      </c>
      <c r="C2099" s="12" t="str">
        <f t="shared" si="1"/>
        <v>2020Dec</v>
      </c>
      <c r="D2099" s="12">
        <v>18.0</v>
      </c>
      <c r="E2099" s="12" t="s">
        <v>79</v>
      </c>
      <c r="F2099" s="12">
        <v>155013.0</v>
      </c>
      <c r="G2099" s="12">
        <v>167464.0</v>
      </c>
      <c r="H2099" s="12">
        <v>322477.0</v>
      </c>
      <c r="I2099" s="12">
        <v>126673.0</v>
      </c>
    </row>
    <row r="2100" ht="15.75" customHeight="1">
      <c r="A2100" s="12">
        <v>2020.0</v>
      </c>
      <c r="B2100" s="12" t="s">
        <v>69</v>
      </c>
      <c r="C2100" s="12" t="str">
        <f t="shared" si="1"/>
        <v>2020Dec</v>
      </c>
      <c r="D2100" s="12">
        <v>19.0</v>
      </c>
      <c r="E2100" s="12" t="s">
        <v>80</v>
      </c>
      <c r="F2100" s="12">
        <v>316505.0</v>
      </c>
      <c r="G2100" s="12">
        <v>327323.0</v>
      </c>
      <c r="H2100" s="12">
        <v>643828.0</v>
      </c>
      <c r="I2100" s="12">
        <v>283069.0</v>
      </c>
    </row>
    <row r="2101" ht="15.75" customHeight="1">
      <c r="A2101" s="12">
        <v>2020.0</v>
      </c>
      <c r="B2101" s="12" t="s">
        <v>69</v>
      </c>
      <c r="C2101" s="12" t="str">
        <f t="shared" si="1"/>
        <v>2020Dec</v>
      </c>
      <c r="D2101" s="12">
        <v>20.0</v>
      </c>
      <c r="E2101" s="12" t="s">
        <v>81</v>
      </c>
      <c r="F2101" s="12">
        <v>763983.0</v>
      </c>
      <c r="G2101" s="12">
        <v>802902.0</v>
      </c>
      <c r="H2101" s="12">
        <v>1566885.0</v>
      </c>
      <c r="I2101" s="12">
        <v>1070209.0</v>
      </c>
    </row>
    <row r="2102" ht="15.75" customHeight="1">
      <c r="A2102" s="12">
        <v>2020.0</v>
      </c>
      <c r="B2102" s="12" t="s">
        <v>69</v>
      </c>
      <c r="C2102" s="12" t="str">
        <f t="shared" si="1"/>
        <v>2020Dec</v>
      </c>
      <c r="D2102" s="12">
        <v>21.0</v>
      </c>
      <c r="E2102" s="12" t="s">
        <v>82</v>
      </c>
      <c r="F2102" s="12">
        <v>364200.0</v>
      </c>
      <c r="G2102" s="12">
        <v>377324.0</v>
      </c>
      <c r="H2102" s="12">
        <v>741524.0</v>
      </c>
      <c r="I2102" s="12">
        <v>506761.0</v>
      </c>
    </row>
    <row r="2103" ht="15.75" customHeight="1">
      <c r="A2103" s="12">
        <v>2020.0</v>
      </c>
      <c r="B2103" s="12" t="s">
        <v>69</v>
      </c>
      <c r="C2103" s="12" t="str">
        <f t="shared" si="1"/>
        <v>2020Dec</v>
      </c>
      <c r="D2103" s="12">
        <v>22.0</v>
      </c>
      <c r="E2103" s="12" t="s">
        <v>83</v>
      </c>
      <c r="F2103" s="12">
        <v>262027.0</v>
      </c>
      <c r="G2103" s="12">
        <v>273532.0</v>
      </c>
      <c r="H2103" s="12">
        <v>535559.0</v>
      </c>
      <c r="I2103" s="12">
        <v>243727.0</v>
      </c>
    </row>
    <row r="2104" ht="15.75" customHeight="1">
      <c r="A2104" s="12">
        <v>2020.0</v>
      </c>
      <c r="B2104" s="12" t="s">
        <v>69</v>
      </c>
      <c r="C2104" s="12" t="str">
        <f t="shared" si="1"/>
        <v>2020Dec</v>
      </c>
      <c r="D2104" s="12">
        <v>23.0</v>
      </c>
      <c r="E2104" s="12" t="s">
        <v>84</v>
      </c>
      <c r="F2104" s="12">
        <v>113131.0</v>
      </c>
      <c r="G2104" s="12">
        <v>115405.0</v>
      </c>
      <c r="H2104" s="12">
        <v>228536.0</v>
      </c>
      <c r="I2104" s="12">
        <v>108270.0</v>
      </c>
    </row>
    <row r="2105" ht="15.75" customHeight="1">
      <c r="A2105" s="12">
        <v>2020.0</v>
      </c>
      <c r="B2105" s="12" t="s">
        <v>69</v>
      </c>
      <c r="C2105" s="12" t="str">
        <f t="shared" si="1"/>
        <v>2020Dec</v>
      </c>
      <c r="D2105" s="12">
        <v>24.0</v>
      </c>
      <c r="E2105" s="12" t="s">
        <v>85</v>
      </c>
      <c r="F2105" s="12">
        <v>353442.0</v>
      </c>
      <c r="G2105" s="12">
        <v>367276.0</v>
      </c>
      <c r="H2105" s="12">
        <v>720718.0</v>
      </c>
      <c r="I2105" s="12">
        <v>313586.0</v>
      </c>
    </row>
    <row r="2106" ht="15.75" customHeight="1">
      <c r="A2106" s="12">
        <v>2020.0</v>
      </c>
      <c r="B2106" s="12" t="s">
        <v>69</v>
      </c>
      <c r="C2106" s="12" t="str">
        <f t="shared" si="1"/>
        <v>2020Dec</v>
      </c>
      <c r="D2106" s="12">
        <v>25.0</v>
      </c>
      <c r="E2106" s="12" t="s">
        <v>86</v>
      </c>
      <c r="F2106" s="12">
        <v>244018.0</v>
      </c>
      <c r="G2106" s="12">
        <v>249652.0</v>
      </c>
      <c r="H2106" s="12">
        <v>493670.0</v>
      </c>
      <c r="I2106" s="12">
        <v>220064.0</v>
      </c>
    </row>
    <row r="2107" ht="15.75" customHeight="1">
      <c r="A2107" s="12">
        <v>2020.0</v>
      </c>
      <c r="B2107" s="12" t="s">
        <v>69</v>
      </c>
      <c r="C2107" s="12" t="str">
        <f t="shared" si="1"/>
        <v>2020Dec</v>
      </c>
      <c r="D2107" s="12">
        <v>26.0</v>
      </c>
      <c r="E2107" s="12" t="s">
        <v>87</v>
      </c>
      <c r="F2107" s="12">
        <v>128627.0</v>
      </c>
      <c r="G2107" s="12">
        <v>131454.0</v>
      </c>
      <c r="H2107" s="12">
        <v>260081.0</v>
      </c>
      <c r="I2107" s="12">
        <v>101547.0</v>
      </c>
    </row>
    <row r="2108" ht="15.75" customHeight="1">
      <c r="A2108" s="12">
        <v>2020.0</v>
      </c>
      <c r="B2108" s="12" t="s">
        <v>69</v>
      </c>
      <c r="C2108" s="12" t="str">
        <f t="shared" si="1"/>
        <v>2020Dec</v>
      </c>
      <c r="D2108" s="12">
        <v>27.0</v>
      </c>
      <c r="E2108" s="12" t="s">
        <v>88</v>
      </c>
      <c r="F2108" s="12">
        <v>280017.0</v>
      </c>
      <c r="G2108" s="12">
        <v>280908.0</v>
      </c>
      <c r="H2108" s="12">
        <v>560925.0</v>
      </c>
      <c r="I2108" s="12">
        <v>217621.0</v>
      </c>
    </row>
    <row r="2109" ht="15.75" customHeight="1">
      <c r="A2109" s="12">
        <v>2020.0</v>
      </c>
      <c r="B2109" s="12" t="s">
        <v>69</v>
      </c>
      <c r="C2109" s="12" t="str">
        <f t="shared" si="1"/>
        <v>2020Dec</v>
      </c>
      <c r="D2109" s="12">
        <v>30.0</v>
      </c>
      <c r="E2109" s="12" t="s">
        <v>89</v>
      </c>
      <c r="F2109" s="12">
        <v>1294622.0</v>
      </c>
      <c r="G2109" s="12">
        <v>1338585.0</v>
      </c>
      <c r="H2109" s="12">
        <v>2633207.0</v>
      </c>
      <c r="I2109" s="12">
        <v>1004213.0</v>
      </c>
    </row>
    <row r="2110" ht="15.75" customHeight="1">
      <c r="A2110" s="12">
        <v>2020.0</v>
      </c>
      <c r="B2110" s="12" t="s">
        <v>69</v>
      </c>
      <c r="C2110" s="12" t="str">
        <f t="shared" si="1"/>
        <v>2020Dec</v>
      </c>
      <c r="D2110" s="12">
        <v>31.0</v>
      </c>
      <c r="E2110" s="12" t="s">
        <v>90</v>
      </c>
      <c r="F2110" s="12">
        <v>785222.0</v>
      </c>
      <c r="G2110" s="12">
        <v>795962.0</v>
      </c>
      <c r="H2110" s="12">
        <v>1581184.0</v>
      </c>
      <c r="I2110" s="12">
        <v>476118.0</v>
      </c>
    </row>
    <row r="2111" ht="15.75" customHeight="1">
      <c r="A2111" s="12">
        <v>2020.0</v>
      </c>
      <c r="B2111" s="12" t="s">
        <v>69</v>
      </c>
      <c r="C2111" s="12" t="str">
        <f t="shared" si="1"/>
        <v>2020Dec</v>
      </c>
      <c r="D2111" s="12">
        <v>32.0</v>
      </c>
      <c r="E2111" s="12" t="s">
        <v>91</v>
      </c>
      <c r="F2111" s="12">
        <v>685800.0</v>
      </c>
      <c r="G2111" s="12">
        <v>692421.0</v>
      </c>
      <c r="H2111" s="12">
        <v>1378221.0</v>
      </c>
      <c r="I2111" s="12">
        <v>403890.0</v>
      </c>
    </row>
    <row r="2112" ht="15.75" customHeight="1">
      <c r="A2112" s="12">
        <v>2020.0</v>
      </c>
      <c r="B2112" s="12" t="s">
        <v>69</v>
      </c>
      <c r="C2112" s="12" t="str">
        <f t="shared" si="1"/>
        <v>2020Dec</v>
      </c>
      <c r="D2112" s="12">
        <v>33.0</v>
      </c>
      <c r="E2112" s="12" t="s">
        <v>92</v>
      </c>
      <c r="F2112" s="12">
        <v>726306.0</v>
      </c>
      <c r="G2112" s="12">
        <v>732274.0</v>
      </c>
      <c r="H2112" s="12">
        <v>1458580.0</v>
      </c>
      <c r="I2112" s="12">
        <v>399090.0</v>
      </c>
    </row>
    <row r="2113" ht="15.75" customHeight="1">
      <c r="A2113" s="12">
        <v>2020.0</v>
      </c>
      <c r="B2113" s="12" t="s">
        <v>69</v>
      </c>
      <c r="C2113" s="12" t="str">
        <f t="shared" si="1"/>
        <v>2020Dec</v>
      </c>
      <c r="D2113" s="12">
        <v>34.0</v>
      </c>
      <c r="E2113" s="12" t="s">
        <v>93</v>
      </c>
      <c r="F2113" s="12">
        <v>932400.0</v>
      </c>
      <c r="G2113" s="12">
        <v>934297.0</v>
      </c>
      <c r="H2113" s="12">
        <v>1866697.0</v>
      </c>
      <c r="I2113" s="12">
        <v>616810.0</v>
      </c>
    </row>
    <row r="2114" ht="15.75" customHeight="1">
      <c r="A2114" s="12">
        <v>2020.0</v>
      </c>
      <c r="B2114" s="12" t="s">
        <v>69</v>
      </c>
      <c r="C2114" s="12" t="str">
        <f t="shared" si="1"/>
        <v>2020Dec</v>
      </c>
      <c r="D2114" s="12">
        <v>35.0</v>
      </c>
      <c r="E2114" s="12" t="s">
        <v>94</v>
      </c>
      <c r="F2114" s="12">
        <v>267016.0</v>
      </c>
      <c r="G2114" s="12">
        <v>267484.0</v>
      </c>
      <c r="H2114" s="12">
        <v>534500.0</v>
      </c>
      <c r="I2114" s="12">
        <v>175666.0</v>
      </c>
    </row>
    <row r="2115" ht="15.75" customHeight="1">
      <c r="A2115" s="12">
        <v>2020.0</v>
      </c>
      <c r="B2115" s="12" t="s">
        <v>69</v>
      </c>
      <c r="C2115" s="12" t="str">
        <f t="shared" si="1"/>
        <v>2020Dec</v>
      </c>
      <c r="D2115" s="12">
        <v>36.0</v>
      </c>
      <c r="E2115" s="12" t="s">
        <v>95</v>
      </c>
      <c r="F2115" s="12">
        <v>556045.0</v>
      </c>
      <c r="G2115" s="12">
        <v>568879.0</v>
      </c>
      <c r="H2115" s="12">
        <v>1124924.0</v>
      </c>
      <c r="I2115" s="12">
        <v>400583.0</v>
      </c>
    </row>
    <row r="2116" ht="15.75" customHeight="1">
      <c r="A2116" s="12">
        <v>2020.0</v>
      </c>
      <c r="B2116" s="12" t="s">
        <v>69</v>
      </c>
      <c r="C2116" s="12" t="str">
        <f t="shared" si="1"/>
        <v>2020Dec</v>
      </c>
      <c r="D2116" s="12">
        <v>37.0</v>
      </c>
      <c r="E2116" s="12" t="s">
        <v>96</v>
      </c>
      <c r="F2116" s="12">
        <v>187309.0</v>
      </c>
      <c r="G2116" s="12">
        <v>188886.0</v>
      </c>
      <c r="H2116" s="12">
        <v>376195.0</v>
      </c>
      <c r="I2116" s="12">
        <v>120188.0</v>
      </c>
    </row>
    <row r="2117" ht="15.75" customHeight="1">
      <c r="A2117" s="12">
        <v>2020.0</v>
      </c>
      <c r="B2117" s="12" t="s">
        <v>69</v>
      </c>
      <c r="C2117" s="12" t="str">
        <f t="shared" si="1"/>
        <v>2020Dec</v>
      </c>
      <c r="D2117" s="12">
        <v>38.0</v>
      </c>
      <c r="E2117" s="12" t="s">
        <v>147</v>
      </c>
      <c r="F2117" s="12">
        <v>211673.0</v>
      </c>
      <c r="G2117" s="12">
        <v>210369.0</v>
      </c>
      <c r="H2117" s="12">
        <v>422042.0</v>
      </c>
      <c r="I2117" s="12">
        <v>137871.0</v>
      </c>
    </row>
    <row r="2118" ht="15.75" customHeight="1">
      <c r="A2118" s="12">
        <v>2020.0</v>
      </c>
      <c r="B2118" s="12" t="s">
        <v>69</v>
      </c>
      <c r="C2118" s="12" t="str">
        <f t="shared" si="1"/>
        <v>2020Dec</v>
      </c>
      <c r="D2118" s="12">
        <v>39.0</v>
      </c>
      <c r="E2118" s="12" t="s">
        <v>97</v>
      </c>
      <c r="F2118" s="12">
        <v>254231.0</v>
      </c>
      <c r="G2118" s="12">
        <v>255239.0</v>
      </c>
      <c r="H2118" s="12">
        <v>509470.0</v>
      </c>
      <c r="I2118" s="12">
        <v>152361.0</v>
      </c>
    </row>
    <row r="2119" ht="15.75" customHeight="1">
      <c r="A2119" s="12">
        <v>2020.0</v>
      </c>
      <c r="B2119" s="12" t="s">
        <v>69</v>
      </c>
      <c r="C2119" s="12" t="str">
        <f t="shared" si="1"/>
        <v>2020Dec</v>
      </c>
      <c r="D2119" s="12">
        <v>40.0</v>
      </c>
      <c r="E2119" s="12" t="s">
        <v>98</v>
      </c>
      <c r="F2119" s="12">
        <v>882462.0</v>
      </c>
      <c r="G2119" s="12">
        <v>912069.0</v>
      </c>
      <c r="H2119" s="12">
        <v>1794531.0</v>
      </c>
      <c r="I2119" s="12">
        <v>640781.0</v>
      </c>
    </row>
    <row r="2120" ht="15.75" customHeight="1">
      <c r="A2120" s="12">
        <v>2020.0</v>
      </c>
      <c r="B2120" s="12" t="s">
        <v>69</v>
      </c>
      <c r="C2120" s="12" t="str">
        <f t="shared" si="1"/>
        <v>2020Dec</v>
      </c>
      <c r="D2120" s="12">
        <v>41.0</v>
      </c>
      <c r="E2120" s="12" t="s">
        <v>99</v>
      </c>
      <c r="F2120" s="12">
        <v>777107.0</v>
      </c>
      <c r="G2120" s="12">
        <v>790876.0</v>
      </c>
      <c r="H2120" s="12">
        <v>1567983.0</v>
      </c>
      <c r="I2120" s="12">
        <v>528347.0</v>
      </c>
    </row>
    <row r="2121" ht="15.75" customHeight="1">
      <c r="A2121" s="12">
        <v>2020.0</v>
      </c>
      <c r="B2121" s="12" t="s">
        <v>69</v>
      </c>
      <c r="C2121" s="12" t="str">
        <f t="shared" si="1"/>
        <v>2020Dec</v>
      </c>
      <c r="D2121" s="12">
        <v>42.0</v>
      </c>
      <c r="E2121" s="12" t="s">
        <v>100</v>
      </c>
      <c r="F2121" s="12">
        <v>320165.0</v>
      </c>
      <c r="G2121" s="12">
        <v>318571.0</v>
      </c>
      <c r="H2121" s="12">
        <v>638736.0</v>
      </c>
      <c r="I2121" s="12">
        <v>226892.0</v>
      </c>
    </row>
    <row r="2122" ht="15.75" customHeight="1">
      <c r="A2122" s="12">
        <v>2020.0</v>
      </c>
      <c r="B2122" s="12" t="s">
        <v>69</v>
      </c>
      <c r="C2122" s="12" t="str">
        <f t="shared" si="1"/>
        <v>2020Dec</v>
      </c>
      <c r="D2122" s="12">
        <v>43.0</v>
      </c>
      <c r="E2122" s="12" t="s">
        <v>101</v>
      </c>
      <c r="F2122" s="12">
        <v>256823.0</v>
      </c>
      <c r="G2122" s="12">
        <v>260612.0</v>
      </c>
      <c r="H2122" s="12">
        <v>517435.0</v>
      </c>
      <c r="I2122" s="12">
        <v>178748.0</v>
      </c>
    </row>
    <row r="2123" ht="15.75" customHeight="1">
      <c r="A2123" s="12">
        <v>2020.0</v>
      </c>
      <c r="B2123" s="12" t="s">
        <v>69</v>
      </c>
      <c r="C2123" s="12" t="str">
        <f t="shared" si="1"/>
        <v>2020Dec</v>
      </c>
      <c r="D2123" s="12">
        <v>44.0</v>
      </c>
      <c r="E2123" s="12" t="s">
        <v>102</v>
      </c>
      <c r="F2123" s="12">
        <v>467497.0</v>
      </c>
      <c r="G2123" s="12">
        <v>486163.0</v>
      </c>
      <c r="H2123" s="12">
        <v>953660.0</v>
      </c>
      <c r="I2123" s="12">
        <v>304433.0</v>
      </c>
    </row>
    <row r="2124" ht="15.75" customHeight="1">
      <c r="A2124" s="12">
        <v>2020.0</v>
      </c>
      <c r="B2124" s="12" t="s">
        <v>69</v>
      </c>
      <c r="C2124" s="12" t="str">
        <f t="shared" si="1"/>
        <v>2020Dec</v>
      </c>
      <c r="D2124" s="12">
        <v>45.0</v>
      </c>
      <c r="E2124" s="12" t="s">
        <v>103</v>
      </c>
      <c r="F2124" s="12">
        <v>644218.0</v>
      </c>
      <c r="G2124" s="12">
        <v>654422.0</v>
      </c>
      <c r="H2124" s="12">
        <v>1298640.0</v>
      </c>
      <c r="I2124" s="12">
        <v>394597.0</v>
      </c>
    </row>
    <row r="2125" ht="15.75" customHeight="1">
      <c r="A2125" s="12">
        <v>2020.0</v>
      </c>
      <c r="B2125" s="12" t="s">
        <v>69</v>
      </c>
      <c r="C2125" s="12" t="str">
        <f t="shared" si="1"/>
        <v>2020Dec</v>
      </c>
      <c r="D2125" s="12">
        <v>46.0</v>
      </c>
      <c r="E2125" s="12" t="s">
        <v>104</v>
      </c>
      <c r="F2125" s="12">
        <v>483447.0</v>
      </c>
      <c r="G2125" s="12">
        <v>493728.0</v>
      </c>
      <c r="H2125" s="12">
        <v>977175.0</v>
      </c>
      <c r="I2125" s="12">
        <v>311145.0</v>
      </c>
    </row>
    <row r="2126" ht="15.75" customHeight="1">
      <c r="A2126" s="12">
        <v>2020.0</v>
      </c>
      <c r="B2126" s="12" t="s">
        <v>69</v>
      </c>
      <c r="C2126" s="12" t="str">
        <f t="shared" si="1"/>
        <v>2020Dec</v>
      </c>
      <c r="D2126" s="12">
        <v>47.0</v>
      </c>
      <c r="E2126" s="12" t="s">
        <v>105</v>
      </c>
      <c r="F2126" s="12">
        <v>570285.0</v>
      </c>
      <c r="G2126" s="12">
        <v>576651.0</v>
      </c>
      <c r="H2126" s="12">
        <v>1146936.0</v>
      </c>
      <c r="I2126" s="12">
        <v>387699.0</v>
      </c>
    </row>
    <row r="2127" ht="15.75" customHeight="1">
      <c r="A2127" s="12">
        <v>2020.0</v>
      </c>
      <c r="B2127" s="12" t="s">
        <v>69</v>
      </c>
      <c r="C2127" s="12" t="str">
        <f t="shared" si="1"/>
        <v>2020Dec</v>
      </c>
      <c r="D2127" s="12">
        <v>48.0</v>
      </c>
      <c r="E2127" s="12" t="s">
        <v>106</v>
      </c>
      <c r="F2127" s="12">
        <v>357594.0</v>
      </c>
      <c r="G2127" s="12">
        <v>359607.0</v>
      </c>
      <c r="H2127" s="12">
        <v>717201.0</v>
      </c>
      <c r="I2127" s="12">
        <v>231315.0</v>
      </c>
    </row>
    <row r="2128" ht="15.75" customHeight="1">
      <c r="A2128" s="12">
        <v>2020.0</v>
      </c>
      <c r="B2128" s="12" t="s">
        <v>69</v>
      </c>
      <c r="C2128" s="12" t="str">
        <f t="shared" si="1"/>
        <v>2020Dec</v>
      </c>
      <c r="D2128" s="12">
        <v>49.0</v>
      </c>
      <c r="E2128" s="12" t="s">
        <v>107</v>
      </c>
      <c r="F2128" s="12">
        <v>175367.0</v>
      </c>
      <c r="G2128" s="12">
        <v>175544.0</v>
      </c>
      <c r="H2128" s="12">
        <v>350911.0</v>
      </c>
      <c r="I2128" s="12">
        <v>117741.0</v>
      </c>
    </row>
    <row r="2129" ht="15.75" customHeight="1">
      <c r="A2129" s="12">
        <v>2020.0</v>
      </c>
      <c r="B2129" s="12" t="s">
        <v>69</v>
      </c>
      <c r="C2129" s="12" t="str">
        <f t="shared" si="1"/>
        <v>2020Dec</v>
      </c>
      <c r="D2129" s="12">
        <v>50.0</v>
      </c>
      <c r="E2129" s="12" t="s">
        <v>108</v>
      </c>
      <c r="F2129" s="12">
        <v>862874.0</v>
      </c>
      <c r="G2129" s="12">
        <v>921496.0</v>
      </c>
      <c r="H2129" s="12">
        <v>1784370.0</v>
      </c>
      <c r="I2129" s="12">
        <v>835977.0</v>
      </c>
    </row>
    <row r="2130" ht="15.75" customHeight="1">
      <c r="A2130" s="12">
        <v>2020.0</v>
      </c>
      <c r="B2130" s="12" t="s">
        <v>69</v>
      </c>
      <c r="C2130" s="12" t="str">
        <f t="shared" si="1"/>
        <v>2020Dec</v>
      </c>
      <c r="D2130" s="12">
        <v>51.0</v>
      </c>
      <c r="E2130" s="12" t="s">
        <v>109</v>
      </c>
      <c r="F2130" s="12">
        <v>193381.0</v>
      </c>
      <c r="G2130" s="12">
        <v>208630.0</v>
      </c>
      <c r="H2130" s="12">
        <v>402011.0</v>
      </c>
      <c r="I2130" s="12">
        <v>182323.0</v>
      </c>
    </row>
    <row r="2131" ht="15.75" customHeight="1">
      <c r="A2131" s="12">
        <v>2020.0</v>
      </c>
      <c r="B2131" s="12" t="s">
        <v>69</v>
      </c>
      <c r="C2131" s="12" t="str">
        <f t="shared" si="1"/>
        <v>2020Dec</v>
      </c>
      <c r="D2131" s="12">
        <v>52.0</v>
      </c>
      <c r="E2131" s="12" t="s">
        <v>110</v>
      </c>
      <c r="F2131" s="12">
        <v>355258.0</v>
      </c>
      <c r="G2131" s="12">
        <v>373706.0</v>
      </c>
      <c r="H2131" s="12">
        <v>728964.0</v>
      </c>
      <c r="I2131" s="12">
        <v>295396.0</v>
      </c>
    </row>
    <row r="2132" ht="15.75" customHeight="1">
      <c r="A2132" s="12">
        <v>2020.0</v>
      </c>
      <c r="B2132" s="12" t="s">
        <v>69</v>
      </c>
      <c r="C2132" s="12" t="str">
        <f t="shared" si="1"/>
        <v>2020Dec</v>
      </c>
      <c r="D2132" s="12">
        <v>53.0</v>
      </c>
      <c r="E2132" s="12" t="s">
        <v>111</v>
      </c>
      <c r="F2132" s="12">
        <v>218988.0</v>
      </c>
      <c r="G2132" s="12">
        <v>229757.0</v>
      </c>
      <c r="H2132" s="12">
        <v>448745.0</v>
      </c>
      <c r="I2132" s="12">
        <v>172565.0</v>
      </c>
    </row>
    <row r="2133" ht="15.75" customHeight="1">
      <c r="A2133" s="12">
        <v>2020.0</v>
      </c>
      <c r="B2133" s="12" t="s">
        <v>69</v>
      </c>
      <c r="C2133" s="12" t="str">
        <f t="shared" si="1"/>
        <v>2020Dec</v>
      </c>
      <c r="D2133" s="12">
        <v>54.0</v>
      </c>
      <c r="E2133" s="12" t="s">
        <v>112</v>
      </c>
      <c r="F2133" s="12">
        <v>210973.0</v>
      </c>
      <c r="G2133" s="12">
        <v>226377.0</v>
      </c>
      <c r="H2133" s="12">
        <v>437350.0</v>
      </c>
      <c r="I2133" s="12">
        <v>179040.0</v>
      </c>
    </row>
    <row r="2134" ht="15.75" customHeight="1">
      <c r="A2134" s="12">
        <v>2020.0</v>
      </c>
      <c r="B2134" s="12" t="s">
        <v>69</v>
      </c>
      <c r="C2134" s="12" t="str">
        <f t="shared" si="1"/>
        <v>2020Dec</v>
      </c>
      <c r="D2134" s="12">
        <v>55.0</v>
      </c>
      <c r="E2134" s="12" t="s">
        <v>113</v>
      </c>
      <c r="F2134" s="12">
        <v>238738.0</v>
      </c>
      <c r="G2134" s="12">
        <v>237989.0</v>
      </c>
      <c r="H2134" s="12">
        <v>476727.0</v>
      </c>
      <c r="I2134" s="12">
        <v>170708.0</v>
      </c>
    </row>
    <row r="2135" ht="15.75" customHeight="1">
      <c r="A2135" s="12">
        <v>2020.0</v>
      </c>
      <c r="B2135" s="12" t="s">
        <v>69</v>
      </c>
      <c r="C2135" s="12" t="str">
        <f t="shared" si="1"/>
        <v>2020Dec</v>
      </c>
      <c r="D2135" s="12">
        <v>56.0</v>
      </c>
      <c r="E2135" s="12" t="s">
        <v>114</v>
      </c>
      <c r="F2135" s="12">
        <v>227686.0</v>
      </c>
      <c r="G2135" s="12">
        <v>239670.0</v>
      </c>
      <c r="H2135" s="12">
        <v>467356.0</v>
      </c>
      <c r="I2135" s="12">
        <v>195004.0</v>
      </c>
    </row>
    <row r="2136" ht="15.75" customHeight="1">
      <c r="A2136" s="12">
        <v>2020.0</v>
      </c>
      <c r="B2136" s="12" t="s">
        <v>69</v>
      </c>
      <c r="C2136" s="12" t="str">
        <f t="shared" si="1"/>
        <v>2020Dec</v>
      </c>
      <c r="D2136" s="12">
        <v>57.0</v>
      </c>
      <c r="E2136" s="12" t="s">
        <v>115</v>
      </c>
      <c r="F2136" s="12">
        <v>629960.0</v>
      </c>
      <c r="G2136" s="12">
        <v>665066.0</v>
      </c>
      <c r="H2136" s="12">
        <v>1295026.0</v>
      </c>
      <c r="I2136" s="12">
        <v>558825.0</v>
      </c>
    </row>
    <row r="2137" ht="15.75" customHeight="1">
      <c r="A2137" s="12">
        <v>2020.0</v>
      </c>
      <c r="B2137" s="12" t="s">
        <v>69</v>
      </c>
      <c r="C2137" s="12" t="str">
        <f t="shared" si="1"/>
        <v>2020Dec</v>
      </c>
      <c r="D2137" s="12">
        <v>58.0</v>
      </c>
      <c r="E2137" s="12" t="s">
        <v>116</v>
      </c>
      <c r="F2137" s="12">
        <v>144311.0</v>
      </c>
      <c r="G2137" s="12">
        <v>140238.0</v>
      </c>
      <c r="H2137" s="12">
        <v>284549.0</v>
      </c>
      <c r="I2137" s="12">
        <v>115163.0</v>
      </c>
    </row>
    <row r="2138" ht="15.75" customHeight="1">
      <c r="A2138" s="12">
        <v>2020.0</v>
      </c>
      <c r="B2138" s="12" t="s">
        <v>69</v>
      </c>
      <c r="C2138" s="12" t="str">
        <f t="shared" si="1"/>
        <v>2020Dec</v>
      </c>
      <c r="D2138" s="12">
        <v>60.0</v>
      </c>
      <c r="E2138" s="12" t="s">
        <v>117</v>
      </c>
      <c r="F2138" s="12">
        <v>507379.0</v>
      </c>
      <c r="G2138" s="12">
        <v>532929.0</v>
      </c>
      <c r="H2138" s="12">
        <v>1040308.0</v>
      </c>
      <c r="I2138" s="12">
        <v>420803.0</v>
      </c>
    </row>
    <row r="2139" ht="15.75" customHeight="1">
      <c r="A2139" s="12">
        <v>2020.0</v>
      </c>
      <c r="B2139" s="12" t="s">
        <v>69</v>
      </c>
      <c r="C2139" s="12" t="str">
        <f t="shared" si="1"/>
        <v>2020Dec</v>
      </c>
      <c r="D2139" s="12">
        <v>61.0</v>
      </c>
      <c r="E2139" s="12" t="s">
        <v>118</v>
      </c>
      <c r="F2139" s="12">
        <v>159322.0</v>
      </c>
      <c r="G2139" s="12">
        <v>166546.0</v>
      </c>
      <c r="H2139" s="12">
        <v>325868.0</v>
      </c>
      <c r="I2139" s="12">
        <v>125666.0</v>
      </c>
    </row>
    <row r="2140" ht="15.75" customHeight="1">
      <c r="A2140" s="12">
        <v>2020.0</v>
      </c>
      <c r="B2140" s="12" t="s">
        <v>69</v>
      </c>
      <c r="C2140" s="12" t="str">
        <f t="shared" si="1"/>
        <v>2020Dec</v>
      </c>
      <c r="D2140" s="12">
        <v>62.0</v>
      </c>
      <c r="E2140" s="12" t="s">
        <v>119</v>
      </c>
      <c r="F2140" s="12">
        <v>352711.0</v>
      </c>
      <c r="G2140" s="12">
        <v>361407.0</v>
      </c>
      <c r="H2140" s="12">
        <v>714118.0</v>
      </c>
      <c r="I2140" s="12">
        <v>278306.0</v>
      </c>
    </row>
    <row r="2141" ht="15.75" customHeight="1">
      <c r="A2141" s="12">
        <v>2020.0</v>
      </c>
      <c r="B2141" s="12" t="s">
        <v>69</v>
      </c>
      <c r="C2141" s="12" t="str">
        <f t="shared" si="1"/>
        <v>2020Dec</v>
      </c>
      <c r="D2141" s="12">
        <v>63.0</v>
      </c>
      <c r="E2141" s="12" t="s">
        <v>120</v>
      </c>
      <c r="F2141" s="12">
        <v>338951.0</v>
      </c>
      <c r="G2141" s="12">
        <v>331314.0</v>
      </c>
      <c r="H2141" s="12">
        <v>670265.0</v>
      </c>
      <c r="I2141" s="12">
        <v>224890.0</v>
      </c>
    </row>
    <row r="2142" ht="15.75" customHeight="1">
      <c r="A2142" s="12">
        <v>2020.0</v>
      </c>
      <c r="B2142" s="12" t="s">
        <v>69</v>
      </c>
      <c r="C2142" s="12" t="str">
        <f t="shared" si="1"/>
        <v>2020Dec</v>
      </c>
      <c r="D2142" s="12">
        <v>64.0</v>
      </c>
      <c r="E2142" s="12" t="s">
        <v>121</v>
      </c>
      <c r="F2142" s="12">
        <v>284949.0</v>
      </c>
      <c r="G2142" s="12">
        <v>302934.0</v>
      </c>
      <c r="H2142" s="12">
        <v>587883.0</v>
      </c>
      <c r="I2142" s="12">
        <v>220160.0</v>
      </c>
    </row>
    <row r="2143" ht="15.75" customHeight="1">
      <c r="A2143" s="12">
        <v>2020.0</v>
      </c>
      <c r="B2143" s="12" t="s">
        <v>69</v>
      </c>
      <c r="C2143" s="12" t="str">
        <f t="shared" si="1"/>
        <v>2020Dec</v>
      </c>
      <c r="D2143" s="12">
        <v>65.0</v>
      </c>
      <c r="E2143" s="12" t="s">
        <v>122</v>
      </c>
      <c r="F2143" s="12">
        <v>416234.0</v>
      </c>
      <c r="G2143" s="12">
        <v>433247.0</v>
      </c>
      <c r="H2143" s="12">
        <v>849481.0</v>
      </c>
      <c r="I2143" s="12">
        <v>352300.0</v>
      </c>
    </row>
    <row r="2144" ht="15.75" customHeight="1">
      <c r="A2144" s="12">
        <v>2020.0</v>
      </c>
      <c r="B2144" s="12" t="s">
        <v>69</v>
      </c>
      <c r="C2144" s="12" t="str">
        <f t="shared" si="1"/>
        <v>2020Dec</v>
      </c>
      <c r="D2144" s="12">
        <v>66.0</v>
      </c>
      <c r="E2144" s="12" t="s">
        <v>123</v>
      </c>
      <c r="F2144" s="12">
        <v>259651.0</v>
      </c>
      <c r="G2144" s="12">
        <v>272659.0</v>
      </c>
      <c r="H2144" s="12">
        <v>532310.0</v>
      </c>
      <c r="I2144" s="12">
        <v>198230.0</v>
      </c>
    </row>
    <row r="2145" ht="15.75" customHeight="1">
      <c r="A2145" s="12">
        <v>2020.0</v>
      </c>
      <c r="B2145" s="12" t="s">
        <v>69</v>
      </c>
      <c r="C2145" s="12" t="str">
        <f t="shared" si="1"/>
        <v>2020Dec</v>
      </c>
      <c r="D2145" s="12">
        <v>67.0</v>
      </c>
      <c r="E2145" s="12" t="s">
        <v>124</v>
      </c>
      <c r="F2145" s="12">
        <v>484886.0</v>
      </c>
      <c r="G2145" s="12">
        <v>497054.0</v>
      </c>
      <c r="H2145" s="12">
        <v>981940.0</v>
      </c>
      <c r="I2145" s="12">
        <v>364119.0</v>
      </c>
    </row>
    <row r="2146" ht="15.75" customHeight="1">
      <c r="A2146" s="12">
        <v>2020.0</v>
      </c>
      <c r="B2146" s="12" t="s">
        <v>69</v>
      </c>
      <c r="C2146" s="12" t="str">
        <f t="shared" si="1"/>
        <v>2020Dec</v>
      </c>
      <c r="D2146" s="12">
        <v>70.0</v>
      </c>
      <c r="E2146" s="12" t="s">
        <v>125</v>
      </c>
      <c r="F2146" s="12">
        <v>422831.0</v>
      </c>
      <c r="G2146" s="12">
        <v>446482.0</v>
      </c>
      <c r="H2146" s="12">
        <v>869313.0</v>
      </c>
      <c r="I2146" s="12">
        <v>325837.0</v>
      </c>
    </row>
    <row r="2147" ht="15.75" customHeight="1">
      <c r="A2147" s="12">
        <v>2020.0</v>
      </c>
      <c r="B2147" s="12" t="s">
        <v>69</v>
      </c>
      <c r="C2147" s="12" t="str">
        <f t="shared" si="1"/>
        <v>2020Dec</v>
      </c>
      <c r="D2147" s="12">
        <v>71.0</v>
      </c>
      <c r="E2147" s="12" t="s">
        <v>126</v>
      </c>
      <c r="F2147" s="12">
        <v>447983.0</v>
      </c>
      <c r="G2147" s="12">
        <v>443993.0</v>
      </c>
      <c r="H2147" s="12">
        <v>891976.0</v>
      </c>
      <c r="I2147" s="12">
        <v>348371.0</v>
      </c>
    </row>
    <row r="2148" ht="15.75" customHeight="1">
      <c r="A2148" s="12">
        <v>2020.0</v>
      </c>
      <c r="B2148" s="12" t="s">
        <v>69</v>
      </c>
      <c r="C2148" s="12" t="str">
        <f t="shared" si="1"/>
        <v>2020Dec</v>
      </c>
      <c r="D2148" s="12">
        <v>72.0</v>
      </c>
      <c r="E2148" s="12" t="s">
        <v>127</v>
      </c>
      <c r="F2148" s="12">
        <v>404658.0</v>
      </c>
      <c r="G2148" s="12">
        <v>433970.0</v>
      </c>
      <c r="H2148" s="12">
        <v>838628.0</v>
      </c>
      <c r="I2148" s="12">
        <v>306999.0</v>
      </c>
    </row>
    <row r="2149" ht="15.75" customHeight="1">
      <c r="A2149" s="12">
        <v>2020.0</v>
      </c>
      <c r="B2149" s="12" t="s">
        <v>69</v>
      </c>
      <c r="C2149" s="12" t="str">
        <f t="shared" si="1"/>
        <v>2020Dec</v>
      </c>
      <c r="D2149" s="12">
        <v>73.0</v>
      </c>
      <c r="E2149" s="12" t="s">
        <v>128</v>
      </c>
      <c r="F2149" s="12">
        <v>441884.0</v>
      </c>
      <c r="G2149" s="12">
        <v>478845.0</v>
      </c>
      <c r="H2149" s="12">
        <v>920729.0</v>
      </c>
      <c r="I2149" s="12">
        <v>411586.0</v>
      </c>
    </row>
    <row r="2150" ht="15.75" customHeight="1">
      <c r="A2150" s="12">
        <v>2020.0</v>
      </c>
      <c r="B2150" s="12" t="s">
        <v>69</v>
      </c>
      <c r="C2150" s="12" t="str">
        <f t="shared" si="1"/>
        <v>2020Dec</v>
      </c>
      <c r="D2150" s="12">
        <v>74.0</v>
      </c>
      <c r="E2150" s="12" t="s">
        <v>129</v>
      </c>
      <c r="F2150" s="12">
        <v>282723.0</v>
      </c>
      <c r="G2150" s="12">
        <v>303476.0</v>
      </c>
      <c r="H2150" s="12">
        <v>586199.0</v>
      </c>
      <c r="I2150" s="12">
        <v>296825.0</v>
      </c>
    </row>
    <row r="2151" ht="15.75" customHeight="1">
      <c r="A2151" s="12">
        <v>2020.0</v>
      </c>
      <c r="B2151" s="12" t="s">
        <v>69</v>
      </c>
      <c r="C2151" s="12" t="str">
        <f t="shared" si="1"/>
        <v>2020Dec</v>
      </c>
      <c r="D2151" s="12">
        <v>75.0</v>
      </c>
      <c r="E2151" s="12" t="s">
        <v>130</v>
      </c>
      <c r="F2151" s="12">
        <v>91825.0</v>
      </c>
      <c r="G2151" s="12">
        <v>100227.0</v>
      </c>
      <c r="H2151" s="12">
        <v>192052.0</v>
      </c>
      <c r="I2151" s="12">
        <v>72732.0</v>
      </c>
    </row>
    <row r="2152" ht="15.75" customHeight="1">
      <c r="A2152" s="12">
        <v>2020.0</v>
      </c>
      <c r="B2152" s="12" t="s">
        <v>69</v>
      </c>
      <c r="C2152" s="12" t="str">
        <f t="shared" si="1"/>
        <v>2020Dec</v>
      </c>
      <c r="D2152" s="12">
        <v>76.0</v>
      </c>
      <c r="E2152" s="12" t="s">
        <v>131</v>
      </c>
      <c r="F2152" s="12">
        <v>232915.0</v>
      </c>
      <c r="G2152" s="12">
        <v>249278.0</v>
      </c>
      <c r="H2152" s="12">
        <v>482193.0</v>
      </c>
      <c r="I2152" s="12">
        <v>220362.0</v>
      </c>
    </row>
    <row r="2153" ht="15.75" customHeight="1">
      <c r="A2153" s="12">
        <v>2020.0</v>
      </c>
      <c r="B2153" s="12" t="s">
        <v>69</v>
      </c>
      <c r="C2153" s="12" t="str">
        <f t="shared" si="1"/>
        <v>2020Dec</v>
      </c>
      <c r="D2153" s="12">
        <v>77.0</v>
      </c>
      <c r="E2153" s="12" t="s">
        <v>132</v>
      </c>
      <c r="F2153" s="12">
        <v>272849.0</v>
      </c>
      <c r="G2153" s="12">
        <v>277829.0</v>
      </c>
      <c r="H2153" s="12">
        <v>550678.0</v>
      </c>
      <c r="I2153" s="12">
        <v>271890.0</v>
      </c>
    </row>
    <row r="2154" ht="15.75" customHeight="1">
      <c r="A2154" s="12">
        <v>2020.0</v>
      </c>
      <c r="B2154" s="12" t="s">
        <v>69</v>
      </c>
      <c r="C2154" s="12" t="str">
        <f t="shared" si="1"/>
        <v>2020Dec</v>
      </c>
      <c r="D2154" s="12">
        <v>80.0</v>
      </c>
      <c r="E2154" s="12" t="s">
        <v>133</v>
      </c>
      <c r="F2154" s="12">
        <v>765370.0</v>
      </c>
      <c r="G2154" s="12">
        <v>785351.0</v>
      </c>
      <c r="H2154" s="12">
        <v>1550721.0</v>
      </c>
      <c r="I2154" s="12">
        <v>581948.0</v>
      </c>
    </row>
    <row r="2155" ht="15.75" customHeight="1">
      <c r="A2155" s="12">
        <v>2020.0</v>
      </c>
      <c r="B2155" s="12" t="s">
        <v>69</v>
      </c>
      <c r="C2155" s="12" t="str">
        <f t="shared" si="1"/>
        <v>2020Dec</v>
      </c>
      <c r="D2155" s="12">
        <v>81.0</v>
      </c>
      <c r="E2155" s="12" t="s">
        <v>134</v>
      </c>
      <c r="F2155" s="12">
        <v>237242.0</v>
      </c>
      <c r="G2155" s="12">
        <v>240528.0</v>
      </c>
      <c r="H2155" s="12">
        <v>477770.0</v>
      </c>
      <c r="I2155" s="12">
        <v>193701.0</v>
      </c>
    </row>
    <row r="2156" ht="15.75" customHeight="1">
      <c r="A2156" s="12">
        <v>2020.0</v>
      </c>
      <c r="B2156" s="12" t="s">
        <v>69</v>
      </c>
      <c r="C2156" s="12" t="str">
        <f t="shared" si="1"/>
        <v>2020Dec</v>
      </c>
      <c r="D2156" s="12">
        <v>82.0</v>
      </c>
      <c r="E2156" s="12" t="s">
        <v>135</v>
      </c>
      <c r="F2156" s="12">
        <v>133743.0</v>
      </c>
      <c r="G2156" s="12">
        <v>134486.0</v>
      </c>
      <c r="H2156" s="12">
        <v>268229.0</v>
      </c>
      <c r="I2156" s="12">
        <v>118609.0</v>
      </c>
    </row>
    <row r="2157" ht="15.75" customHeight="1">
      <c r="A2157" s="12">
        <v>2020.0</v>
      </c>
      <c r="B2157" s="12" t="s">
        <v>69</v>
      </c>
      <c r="C2157" s="12" t="str">
        <f t="shared" si="1"/>
        <v>2020Dec</v>
      </c>
      <c r="D2157" s="12">
        <v>83.0</v>
      </c>
      <c r="E2157" s="12" t="s">
        <v>136</v>
      </c>
      <c r="F2157" s="12">
        <v>195795.0</v>
      </c>
      <c r="G2157" s="12">
        <v>218676.0</v>
      </c>
      <c r="H2157" s="12">
        <v>414471.0</v>
      </c>
      <c r="I2157" s="12">
        <v>272917.0</v>
      </c>
    </row>
    <row r="2158" ht="15.75" customHeight="1">
      <c r="A2158" s="12">
        <v>2020.0</v>
      </c>
      <c r="B2158" s="12" t="s">
        <v>69</v>
      </c>
      <c r="C2158" s="12" t="str">
        <f t="shared" si="1"/>
        <v>2020Dec</v>
      </c>
      <c r="D2158" s="12">
        <v>84.0</v>
      </c>
      <c r="E2158" s="12" t="s">
        <v>137</v>
      </c>
      <c r="F2158" s="12">
        <v>525716.0</v>
      </c>
      <c r="G2158" s="12">
        <v>542010.0</v>
      </c>
      <c r="H2158" s="12">
        <v>1067726.0</v>
      </c>
      <c r="I2158" s="12">
        <v>512366.0</v>
      </c>
    </row>
    <row r="2159" ht="15.75" customHeight="1">
      <c r="A2159" s="12">
        <v>2020.0</v>
      </c>
      <c r="B2159" s="12" t="s">
        <v>69</v>
      </c>
      <c r="C2159" s="12" t="str">
        <f t="shared" si="1"/>
        <v>2020Dec</v>
      </c>
      <c r="D2159" s="12">
        <v>85.0</v>
      </c>
      <c r="E2159" s="12" t="s">
        <v>138</v>
      </c>
      <c r="F2159" s="12">
        <v>98154.0</v>
      </c>
      <c r="G2159" s="12">
        <v>96218.0</v>
      </c>
      <c r="H2159" s="12">
        <v>194372.0</v>
      </c>
      <c r="I2159" s="12">
        <v>92739.0</v>
      </c>
    </row>
    <row r="2160" ht="15.75" customHeight="1">
      <c r="A2160" s="12">
        <v>2020.0</v>
      </c>
      <c r="B2160" s="12" t="s">
        <v>69</v>
      </c>
      <c r="C2160" s="12" t="str">
        <f t="shared" si="1"/>
        <v>2020Dec</v>
      </c>
      <c r="D2160" s="12">
        <v>86.0</v>
      </c>
      <c r="E2160" s="12" t="s">
        <v>139</v>
      </c>
      <c r="F2160" s="12">
        <v>251370.0</v>
      </c>
      <c r="G2160" s="12">
        <v>257838.0</v>
      </c>
      <c r="H2160" s="12">
        <v>509208.0</v>
      </c>
      <c r="I2160" s="12">
        <v>240248.0</v>
      </c>
    </row>
    <row r="2161" ht="15.75" customHeight="1">
      <c r="A2161" s="12">
        <v>2020.0</v>
      </c>
      <c r="B2161" s="12" t="s">
        <v>69</v>
      </c>
      <c r="C2161" s="12" t="str">
        <f t="shared" si="1"/>
        <v>2020Dec</v>
      </c>
      <c r="D2161" s="12">
        <v>90.0</v>
      </c>
      <c r="E2161" s="12" t="s">
        <v>140</v>
      </c>
      <c r="F2161" s="12">
        <v>696349.0</v>
      </c>
      <c r="G2161" s="12">
        <v>732260.0</v>
      </c>
      <c r="H2161" s="12">
        <v>1428609.0</v>
      </c>
      <c r="I2161" s="12">
        <v>553597.0</v>
      </c>
    </row>
    <row r="2162" ht="15.75" customHeight="1">
      <c r="A2162" s="12">
        <v>2020.0</v>
      </c>
      <c r="B2162" s="12" t="s">
        <v>69</v>
      </c>
      <c r="C2162" s="12" t="str">
        <f t="shared" si="1"/>
        <v>2020Dec</v>
      </c>
      <c r="D2162" s="12">
        <v>91.0</v>
      </c>
      <c r="E2162" s="12" t="s">
        <v>141</v>
      </c>
      <c r="F2162" s="12">
        <v>161303.0</v>
      </c>
      <c r="G2162" s="12">
        <v>162795.0</v>
      </c>
      <c r="H2162" s="12">
        <v>324098.0</v>
      </c>
      <c r="I2162" s="12">
        <v>105903.0</v>
      </c>
    </row>
    <row r="2163" ht="15.75" customHeight="1">
      <c r="A2163" s="12">
        <v>2020.0</v>
      </c>
      <c r="B2163" s="12" t="s">
        <v>69</v>
      </c>
      <c r="C2163" s="12" t="str">
        <f t="shared" si="1"/>
        <v>2020Dec</v>
      </c>
      <c r="D2163" s="12">
        <v>92.0</v>
      </c>
      <c r="E2163" s="12" t="s">
        <v>142</v>
      </c>
      <c r="F2163" s="12">
        <v>313368.0</v>
      </c>
      <c r="G2163" s="12">
        <v>327206.0</v>
      </c>
      <c r="H2163" s="12">
        <v>640574.0</v>
      </c>
      <c r="I2163" s="12">
        <v>234863.0</v>
      </c>
    </row>
    <row r="2164" ht="15.75" customHeight="1">
      <c r="A2164" s="12">
        <v>2020.0</v>
      </c>
      <c r="B2164" s="12" t="s">
        <v>69</v>
      </c>
      <c r="C2164" s="12" t="str">
        <f t="shared" si="1"/>
        <v>2020Dec</v>
      </c>
      <c r="D2164" s="12">
        <v>93.0</v>
      </c>
      <c r="E2164" s="12" t="s">
        <v>143</v>
      </c>
      <c r="F2164" s="12">
        <v>254908.0</v>
      </c>
      <c r="G2164" s="12">
        <v>268169.0</v>
      </c>
      <c r="H2164" s="12">
        <v>523077.0</v>
      </c>
      <c r="I2164" s="12">
        <v>197086.0</v>
      </c>
    </row>
    <row r="2165" ht="15.75" customHeight="1">
      <c r="A2165" s="12">
        <v>2020.0</v>
      </c>
      <c r="B2165" s="12" t="s">
        <v>69</v>
      </c>
      <c r="C2165" s="12" t="str">
        <f t="shared" si="1"/>
        <v>2020Dec</v>
      </c>
      <c r="D2165" s="12">
        <v>94.0</v>
      </c>
      <c r="E2165" s="12" t="s">
        <v>144</v>
      </c>
      <c r="F2165" s="12">
        <v>358611.0</v>
      </c>
      <c r="G2165" s="12">
        <v>367404.0</v>
      </c>
      <c r="H2165" s="12">
        <v>726015.0</v>
      </c>
      <c r="I2165" s="12">
        <v>195224.0</v>
      </c>
    </row>
    <row r="2166" ht="15.75" customHeight="1">
      <c r="A2166" s="12">
        <v>2020.0</v>
      </c>
      <c r="B2166" s="12" t="s">
        <v>69</v>
      </c>
      <c r="C2166" s="12" t="str">
        <f t="shared" si="1"/>
        <v>2020Dec</v>
      </c>
      <c r="D2166" s="12">
        <v>95.0</v>
      </c>
      <c r="E2166" s="12" t="s">
        <v>145</v>
      </c>
      <c r="F2166" s="12">
        <v>267919.0</v>
      </c>
      <c r="G2166" s="12">
        <v>270683.0</v>
      </c>
      <c r="H2166" s="12">
        <v>538602.0</v>
      </c>
      <c r="I2166" s="12">
        <v>170091.0</v>
      </c>
    </row>
    <row r="2167" ht="15.75" customHeight="1">
      <c r="A2167" s="12">
        <v>2020.0</v>
      </c>
      <c r="B2167" s="12" t="s">
        <v>69</v>
      </c>
      <c r="C2167" s="12" t="str">
        <f t="shared" si="1"/>
        <v>2020Dec</v>
      </c>
      <c r="D2167" s="12">
        <v>96.0</v>
      </c>
      <c r="E2167" s="12" t="s">
        <v>146</v>
      </c>
      <c r="F2167" s="12">
        <v>397700.0</v>
      </c>
      <c r="G2167" s="12">
        <v>406729.0</v>
      </c>
      <c r="H2167" s="12">
        <v>804429.0</v>
      </c>
      <c r="I2167" s="12">
        <v>219403.0</v>
      </c>
    </row>
    <row r="2168" ht="15.75" customHeight="1">
      <c r="A2168" s="12">
        <v>2021.0</v>
      </c>
      <c r="B2168" s="12" t="s">
        <v>69</v>
      </c>
      <c r="C2168" s="12" t="str">
        <f t="shared" si="1"/>
        <v>2021Dec</v>
      </c>
      <c r="D2168" s="12">
        <v>0.0</v>
      </c>
      <c r="E2168" s="12" t="s">
        <v>70</v>
      </c>
      <c r="F2168" s="12">
        <v>3.2339118E7</v>
      </c>
      <c r="G2168" s="12">
        <v>3.3832321E7</v>
      </c>
      <c r="H2168" s="12">
        <v>6.6171439E7</v>
      </c>
      <c r="I2168" s="12">
        <v>2.7708635E7</v>
      </c>
    </row>
    <row r="2169" ht="15.75" customHeight="1">
      <c r="A2169" s="12">
        <v>2021.0</v>
      </c>
      <c r="B2169" s="12" t="s">
        <v>69</v>
      </c>
      <c r="C2169" s="12" t="str">
        <f t="shared" si="1"/>
        <v>2021Dec</v>
      </c>
      <c r="D2169" s="12">
        <v>10.0</v>
      </c>
      <c r="E2169" s="12" t="s">
        <v>71</v>
      </c>
      <c r="F2169" s="12">
        <v>2592292.0</v>
      </c>
      <c r="G2169" s="12">
        <v>2935702.0</v>
      </c>
      <c r="H2169" s="12">
        <v>5527994.0</v>
      </c>
      <c r="I2169" s="12">
        <v>3147231.0</v>
      </c>
    </row>
    <row r="2170" ht="15.75" customHeight="1">
      <c r="A2170" s="12">
        <v>2021.0</v>
      </c>
      <c r="B2170" s="12" t="s">
        <v>69</v>
      </c>
      <c r="C2170" s="12" t="str">
        <f t="shared" si="1"/>
        <v>2021Dec</v>
      </c>
      <c r="D2170" s="12">
        <v>11.0</v>
      </c>
      <c r="E2170" s="12" t="s">
        <v>72</v>
      </c>
      <c r="F2170" s="12">
        <v>645884.0</v>
      </c>
      <c r="G2170" s="12">
        <v>710565.0</v>
      </c>
      <c r="H2170" s="12">
        <v>1356449.0</v>
      </c>
      <c r="I2170" s="12">
        <v>733185.0</v>
      </c>
    </row>
    <row r="2171" ht="15.75" customHeight="1">
      <c r="A2171" s="12">
        <v>2021.0</v>
      </c>
      <c r="B2171" s="12" t="s">
        <v>69</v>
      </c>
      <c r="C2171" s="12" t="str">
        <f t="shared" si="1"/>
        <v>2021Dec</v>
      </c>
      <c r="D2171" s="12">
        <v>12.0</v>
      </c>
      <c r="E2171" s="12" t="s">
        <v>73</v>
      </c>
      <c r="F2171" s="12">
        <v>599167.0</v>
      </c>
      <c r="G2171" s="12">
        <v>689470.0</v>
      </c>
      <c r="H2171" s="12">
        <v>1288637.0</v>
      </c>
      <c r="I2171" s="12">
        <v>728953.0</v>
      </c>
    </row>
    <row r="2172" ht="15.75" customHeight="1">
      <c r="A2172" s="12">
        <v>2021.0</v>
      </c>
      <c r="B2172" s="12" t="s">
        <v>69</v>
      </c>
      <c r="C2172" s="12" t="str">
        <f t="shared" si="1"/>
        <v>2021Dec</v>
      </c>
      <c r="D2172" s="12">
        <v>13.0</v>
      </c>
      <c r="E2172" s="12" t="s">
        <v>74</v>
      </c>
      <c r="F2172" s="12">
        <v>563851.0</v>
      </c>
      <c r="G2172" s="12">
        <v>626209.0</v>
      </c>
      <c r="H2172" s="12">
        <v>1190060.0</v>
      </c>
      <c r="I2172" s="12">
        <v>660020.0</v>
      </c>
    </row>
    <row r="2173" ht="15.75" customHeight="1">
      <c r="A2173" s="12">
        <v>2021.0</v>
      </c>
      <c r="B2173" s="12" t="s">
        <v>69</v>
      </c>
      <c r="C2173" s="12" t="str">
        <f t="shared" si="1"/>
        <v>2021Dec</v>
      </c>
      <c r="D2173" s="12">
        <v>14.0</v>
      </c>
      <c r="E2173" s="12" t="s">
        <v>75</v>
      </c>
      <c r="F2173" s="12">
        <v>394024.0</v>
      </c>
      <c r="G2173" s="12">
        <v>426488.0</v>
      </c>
      <c r="H2173" s="12">
        <v>820512.0</v>
      </c>
      <c r="I2173" s="12">
        <v>342753.0</v>
      </c>
    </row>
    <row r="2174" ht="15.75" customHeight="1">
      <c r="A2174" s="12">
        <v>2021.0</v>
      </c>
      <c r="B2174" s="12" t="s">
        <v>69</v>
      </c>
      <c r="C2174" s="12" t="str">
        <f t="shared" si="1"/>
        <v>2021Dec</v>
      </c>
      <c r="D2174" s="12">
        <v>15.0</v>
      </c>
      <c r="E2174" s="12" t="s">
        <v>76</v>
      </c>
      <c r="F2174" s="12">
        <v>131399.0</v>
      </c>
      <c r="G2174" s="12">
        <v>143364.0</v>
      </c>
      <c r="H2174" s="12">
        <v>274763.0</v>
      </c>
      <c r="I2174" s="12">
        <v>102684.0</v>
      </c>
    </row>
    <row r="2175" ht="15.75" customHeight="1">
      <c r="A2175" s="12">
        <v>2021.0</v>
      </c>
      <c r="B2175" s="12" t="s">
        <v>69</v>
      </c>
      <c r="C2175" s="12" t="str">
        <f t="shared" si="1"/>
        <v>2021Dec</v>
      </c>
      <c r="D2175" s="12">
        <v>16.0</v>
      </c>
      <c r="E2175" s="12" t="s">
        <v>77</v>
      </c>
      <c r="F2175" s="12">
        <v>368733.0</v>
      </c>
      <c r="G2175" s="12">
        <v>370740.0</v>
      </c>
      <c r="H2175" s="12">
        <v>739473.0</v>
      </c>
      <c r="I2175" s="12">
        <v>303565.0</v>
      </c>
    </row>
    <row r="2176" ht="15.75" customHeight="1">
      <c r="A2176" s="12">
        <v>2021.0</v>
      </c>
      <c r="B2176" s="12" t="s">
        <v>69</v>
      </c>
      <c r="C2176" s="12" t="str">
        <f t="shared" si="1"/>
        <v>2021Dec</v>
      </c>
      <c r="D2176" s="12">
        <v>17.0</v>
      </c>
      <c r="E2176" s="12" t="s">
        <v>78</v>
      </c>
      <c r="F2176" s="12">
        <v>97144.0</v>
      </c>
      <c r="G2176" s="12">
        <v>107382.0</v>
      </c>
      <c r="H2176" s="12">
        <v>204526.0</v>
      </c>
      <c r="I2176" s="12">
        <v>79494.0</v>
      </c>
    </row>
    <row r="2177" ht="15.75" customHeight="1">
      <c r="A2177" s="12">
        <v>2021.0</v>
      </c>
      <c r="B2177" s="12" t="s">
        <v>69</v>
      </c>
      <c r="C2177" s="12" t="str">
        <f t="shared" si="1"/>
        <v>2021Dec</v>
      </c>
      <c r="D2177" s="12">
        <v>18.0</v>
      </c>
      <c r="E2177" s="12" t="s">
        <v>79</v>
      </c>
      <c r="F2177" s="12">
        <v>153962.0</v>
      </c>
      <c r="G2177" s="12">
        <v>166470.0</v>
      </c>
      <c r="H2177" s="12">
        <v>320432.0</v>
      </c>
      <c r="I2177" s="12">
        <v>128284.0</v>
      </c>
    </row>
    <row r="2178" ht="15.75" customHeight="1">
      <c r="A2178" s="12">
        <v>2021.0</v>
      </c>
      <c r="B2178" s="12" t="s">
        <v>69</v>
      </c>
      <c r="C2178" s="12" t="str">
        <f t="shared" si="1"/>
        <v>2021Dec</v>
      </c>
      <c r="D2178" s="12">
        <v>19.0</v>
      </c>
      <c r="E2178" s="12" t="s">
        <v>80</v>
      </c>
      <c r="F2178" s="12">
        <v>316201.0</v>
      </c>
      <c r="G2178" s="12">
        <v>327762.0</v>
      </c>
      <c r="H2178" s="12">
        <v>643963.0</v>
      </c>
      <c r="I2178" s="12">
        <v>288275.0</v>
      </c>
    </row>
    <row r="2179" ht="15.75" customHeight="1">
      <c r="A2179" s="12">
        <v>2021.0</v>
      </c>
      <c r="B2179" s="12" t="s">
        <v>69</v>
      </c>
      <c r="C2179" s="12" t="str">
        <f t="shared" si="1"/>
        <v>2021Dec</v>
      </c>
      <c r="D2179" s="12">
        <v>20.0</v>
      </c>
      <c r="E2179" s="12" t="s">
        <v>81</v>
      </c>
      <c r="F2179" s="12">
        <v>772463.0</v>
      </c>
      <c r="G2179" s="12">
        <v>811209.0</v>
      </c>
      <c r="H2179" s="12">
        <v>1583672.0</v>
      </c>
      <c r="I2179" s="12">
        <v>1092000.0</v>
      </c>
    </row>
    <row r="2180" ht="15.75" customHeight="1">
      <c r="A2180" s="12">
        <v>2021.0</v>
      </c>
      <c r="B2180" s="12" t="s">
        <v>69</v>
      </c>
      <c r="C2180" s="12" t="str">
        <f t="shared" si="1"/>
        <v>2021Dec</v>
      </c>
      <c r="D2180" s="12">
        <v>21.0</v>
      </c>
      <c r="E2180" s="12" t="s">
        <v>82</v>
      </c>
      <c r="F2180" s="12">
        <v>368992.0</v>
      </c>
      <c r="G2180" s="12">
        <v>382351.0</v>
      </c>
      <c r="H2180" s="12">
        <v>751343.0</v>
      </c>
      <c r="I2180" s="12">
        <v>524479.0</v>
      </c>
    </row>
    <row r="2181" ht="15.75" customHeight="1">
      <c r="A2181" s="12">
        <v>2021.0</v>
      </c>
      <c r="B2181" s="12" t="s">
        <v>69</v>
      </c>
      <c r="C2181" s="12" t="str">
        <f t="shared" si="1"/>
        <v>2021Dec</v>
      </c>
      <c r="D2181" s="12">
        <v>22.0</v>
      </c>
      <c r="E2181" s="12" t="s">
        <v>83</v>
      </c>
      <c r="F2181" s="12">
        <v>262257.0</v>
      </c>
      <c r="G2181" s="12">
        <v>274300.0</v>
      </c>
      <c r="H2181" s="12">
        <v>536557.0</v>
      </c>
      <c r="I2181" s="12">
        <v>248074.0</v>
      </c>
    </row>
    <row r="2182" ht="15.75" customHeight="1">
      <c r="A2182" s="12">
        <v>2021.0</v>
      </c>
      <c r="B2182" s="12" t="s">
        <v>69</v>
      </c>
      <c r="C2182" s="12" t="str">
        <f t="shared" si="1"/>
        <v>2021Dec</v>
      </c>
      <c r="D2182" s="12">
        <v>23.0</v>
      </c>
      <c r="E2182" s="12" t="s">
        <v>84</v>
      </c>
      <c r="F2182" s="12">
        <v>112941.0</v>
      </c>
      <c r="G2182" s="12">
        <v>115435.0</v>
      </c>
      <c r="H2182" s="12">
        <v>228376.0</v>
      </c>
      <c r="I2182" s="12">
        <v>109890.0</v>
      </c>
    </row>
    <row r="2183" ht="15.75" customHeight="1">
      <c r="A2183" s="12">
        <v>2021.0</v>
      </c>
      <c r="B2183" s="12" t="s">
        <v>69</v>
      </c>
      <c r="C2183" s="12" t="str">
        <f t="shared" si="1"/>
        <v>2021Dec</v>
      </c>
      <c r="D2183" s="12">
        <v>24.0</v>
      </c>
      <c r="E2183" s="12" t="s">
        <v>85</v>
      </c>
      <c r="F2183" s="12">
        <v>354834.0</v>
      </c>
      <c r="G2183" s="12">
        <v>369344.0</v>
      </c>
      <c r="H2183" s="12">
        <v>724178.0</v>
      </c>
      <c r="I2183" s="12">
        <v>321929.0</v>
      </c>
    </row>
    <row r="2184" ht="15.75" customHeight="1">
      <c r="A2184" s="12">
        <v>2021.0</v>
      </c>
      <c r="B2184" s="12" t="s">
        <v>69</v>
      </c>
      <c r="C2184" s="12" t="str">
        <f t="shared" si="1"/>
        <v>2021Dec</v>
      </c>
      <c r="D2184" s="12">
        <v>25.0</v>
      </c>
      <c r="E2184" s="12" t="s">
        <v>86</v>
      </c>
      <c r="F2184" s="12">
        <v>244642.0</v>
      </c>
      <c r="G2184" s="12">
        <v>250683.0</v>
      </c>
      <c r="H2184" s="12">
        <v>495325.0</v>
      </c>
      <c r="I2184" s="12">
        <v>225949.0</v>
      </c>
    </row>
    <row r="2185" ht="15.75" customHeight="1">
      <c r="A2185" s="12">
        <v>2021.0</v>
      </c>
      <c r="B2185" s="12" t="s">
        <v>69</v>
      </c>
      <c r="C2185" s="12" t="str">
        <f t="shared" si="1"/>
        <v>2021Dec</v>
      </c>
      <c r="D2185" s="12">
        <v>26.0</v>
      </c>
      <c r="E2185" s="12" t="s">
        <v>87</v>
      </c>
      <c r="F2185" s="12">
        <v>128854.0</v>
      </c>
      <c r="G2185" s="12">
        <v>131579.0</v>
      </c>
      <c r="H2185" s="12">
        <v>260433.0</v>
      </c>
      <c r="I2185" s="12">
        <v>104249.0</v>
      </c>
    </row>
    <row r="2186" ht="15.75" customHeight="1">
      <c r="A2186" s="12">
        <v>2021.0</v>
      </c>
      <c r="B2186" s="12" t="s">
        <v>69</v>
      </c>
      <c r="C2186" s="12" t="str">
        <f t="shared" si="1"/>
        <v>2021Dec</v>
      </c>
      <c r="D2186" s="12">
        <v>27.0</v>
      </c>
      <c r="E2186" s="12" t="s">
        <v>88</v>
      </c>
      <c r="F2186" s="12">
        <v>280673.0</v>
      </c>
      <c r="G2186" s="12">
        <v>281319.0</v>
      </c>
      <c r="H2186" s="12">
        <v>561992.0</v>
      </c>
      <c r="I2186" s="12">
        <v>221802.0</v>
      </c>
    </row>
    <row r="2187" ht="15.75" customHeight="1">
      <c r="A2187" s="12">
        <v>2021.0</v>
      </c>
      <c r="B2187" s="12" t="s">
        <v>69</v>
      </c>
      <c r="C2187" s="12" t="str">
        <f t="shared" si="1"/>
        <v>2021Dec</v>
      </c>
      <c r="D2187" s="12">
        <v>30.0</v>
      </c>
      <c r="E2187" s="12" t="s">
        <v>89</v>
      </c>
      <c r="F2187" s="12">
        <v>1293783.0</v>
      </c>
      <c r="G2187" s="12">
        <v>1340371.0</v>
      </c>
      <c r="H2187" s="12">
        <v>2634154.0</v>
      </c>
      <c r="I2187" s="12">
        <v>1024002.0</v>
      </c>
    </row>
    <row r="2188" ht="15.75" customHeight="1">
      <c r="A2188" s="12">
        <v>2021.0</v>
      </c>
      <c r="B2188" s="12" t="s">
        <v>69</v>
      </c>
      <c r="C2188" s="12" t="str">
        <f t="shared" si="1"/>
        <v>2021Dec</v>
      </c>
      <c r="D2188" s="12">
        <v>31.0</v>
      </c>
      <c r="E2188" s="12" t="s">
        <v>90</v>
      </c>
      <c r="F2188" s="12">
        <v>783531.0</v>
      </c>
      <c r="G2188" s="12">
        <v>796274.0</v>
      </c>
      <c r="H2188" s="12">
        <v>1579805.0</v>
      </c>
      <c r="I2188" s="12">
        <v>483349.0</v>
      </c>
    </row>
    <row r="2189" ht="15.75" customHeight="1">
      <c r="A2189" s="12">
        <v>2021.0</v>
      </c>
      <c r="B2189" s="12" t="s">
        <v>69</v>
      </c>
      <c r="C2189" s="12" t="str">
        <f t="shared" si="1"/>
        <v>2021Dec</v>
      </c>
      <c r="D2189" s="12">
        <v>32.0</v>
      </c>
      <c r="E2189" s="12" t="s">
        <v>91</v>
      </c>
      <c r="F2189" s="12">
        <v>684354.0</v>
      </c>
      <c r="G2189" s="12">
        <v>691876.0</v>
      </c>
      <c r="H2189" s="12">
        <v>1376230.0</v>
      </c>
      <c r="I2189" s="12">
        <v>410088.0</v>
      </c>
    </row>
    <row r="2190" ht="15.75" customHeight="1">
      <c r="A2190" s="12">
        <v>2021.0</v>
      </c>
      <c r="B2190" s="12" t="s">
        <v>69</v>
      </c>
      <c r="C2190" s="12" t="str">
        <f t="shared" si="1"/>
        <v>2021Dec</v>
      </c>
      <c r="D2190" s="12">
        <v>33.0</v>
      </c>
      <c r="E2190" s="12" t="s">
        <v>92</v>
      </c>
      <c r="F2190" s="12">
        <v>725426.0</v>
      </c>
      <c r="G2190" s="12">
        <v>732130.0</v>
      </c>
      <c r="H2190" s="12">
        <v>1457556.0</v>
      </c>
      <c r="I2190" s="12">
        <v>405275.0</v>
      </c>
    </row>
    <row r="2191" ht="15.75" customHeight="1">
      <c r="A2191" s="12">
        <v>2021.0</v>
      </c>
      <c r="B2191" s="12" t="s">
        <v>69</v>
      </c>
      <c r="C2191" s="12" t="str">
        <f t="shared" si="1"/>
        <v>2021Dec</v>
      </c>
      <c r="D2191" s="12">
        <v>34.0</v>
      </c>
      <c r="E2191" s="12" t="s">
        <v>93</v>
      </c>
      <c r="F2191" s="12">
        <v>932466.0</v>
      </c>
      <c r="G2191" s="12">
        <v>936053.0</v>
      </c>
      <c r="H2191" s="12">
        <v>1868519.0</v>
      </c>
      <c r="I2191" s="12">
        <v>629504.0</v>
      </c>
    </row>
    <row r="2192" ht="15.75" customHeight="1">
      <c r="A2192" s="12">
        <v>2021.0</v>
      </c>
      <c r="B2192" s="12" t="s">
        <v>69</v>
      </c>
      <c r="C2192" s="12" t="str">
        <f t="shared" si="1"/>
        <v>2021Dec</v>
      </c>
      <c r="D2192" s="12">
        <v>35.0</v>
      </c>
      <c r="E2192" s="12" t="s">
        <v>94</v>
      </c>
      <c r="F2192" s="12">
        <v>265945.0</v>
      </c>
      <c r="G2192" s="12">
        <v>267449.0</v>
      </c>
      <c r="H2192" s="12">
        <v>533394.0</v>
      </c>
      <c r="I2192" s="12">
        <v>179229.0</v>
      </c>
    </row>
    <row r="2193" ht="15.75" customHeight="1">
      <c r="A2193" s="12">
        <v>2021.0</v>
      </c>
      <c r="B2193" s="12" t="s">
        <v>69</v>
      </c>
      <c r="C2193" s="12" t="str">
        <f t="shared" si="1"/>
        <v>2021Dec</v>
      </c>
      <c r="D2193" s="12">
        <v>36.0</v>
      </c>
      <c r="E2193" s="12" t="s">
        <v>95</v>
      </c>
      <c r="F2193" s="12">
        <v>554299.0</v>
      </c>
      <c r="G2193" s="12">
        <v>567966.0</v>
      </c>
      <c r="H2193" s="12">
        <v>1122265.0</v>
      </c>
      <c r="I2193" s="12">
        <v>406943.0</v>
      </c>
    </row>
    <row r="2194" ht="15.75" customHeight="1">
      <c r="A2194" s="12">
        <v>2021.0</v>
      </c>
      <c r="B2194" s="12" t="s">
        <v>69</v>
      </c>
      <c r="C2194" s="12" t="str">
        <f t="shared" si="1"/>
        <v>2021Dec</v>
      </c>
      <c r="D2194" s="12">
        <v>37.0</v>
      </c>
      <c r="E2194" s="12" t="s">
        <v>96</v>
      </c>
      <c r="F2194" s="12">
        <v>187122.0</v>
      </c>
      <c r="G2194" s="12">
        <v>189228.0</v>
      </c>
      <c r="H2194" s="12">
        <v>376350.0</v>
      </c>
      <c r="I2194" s="12">
        <v>122801.0</v>
      </c>
    </row>
    <row r="2195" ht="15.75" customHeight="1">
      <c r="A2195" s="12">
        <v>2021.0</v>
      </c>
      <c r="B2195" s="12" t="s">
        <v>69</v>
      </c>
      <c r="C2195" s="12" t="str">
        <f t="shared" si="1"/>
        <v>2021Dec</v>
      </c>
      <c r="D2195" s="12">
        <v>38.0</v>
      </c>
      <c r="E2195" s="12" t="s">
        <v>147</v>
      </c>
      <c r="F2195" s="12">
        <v>211494.0</v>
      </c>
      <c r="G2195" s="12">
        <v>210501.0</v>
      </c>
      <c r="H2195" s="12">
        <v>421995.0</v>
      </c>
      <c r="I2195" s="12">
        <v>140512.0</v>
      </c>
    </row>
    <row r="2196" ht="15.75" customHeight="1">
      <c r="A2196" s="12">
        <v>2021.0</v>
      </c>
      <c r="B2196" s="12" t="s">
        <v>69</v>
      </c>
      <c r="C2196" s="12" t="str">
        <f t="shared" si="1"/>
        <v>2021Dec</v>
      </c>
      <c r="D2196" s="12">
        <v>39.0</v>
      </c>
      <c r="E2196" s="12" t="s">
        <v>97</v>
      </c>
      <c r="F2196" s="12">
        <v>253757.0</v>
      </c>
      <c r="G2196" s="12">
        <v>255244.0</v>
      </c>
      <c r="H2196" s="12">
        <v>509001.0</v>
      </c>
      <c r="I2196" s="12">
        <v>154912.0</v>
      </c>
    </row>
    <row r="2197" ht="15.75" customHeight="1">
      <c r="A2197" s="12">
        <v>2021.0</v>
      </c>
      <c r="B2197" s="12" t="s">
        <v>69</v>
      </c>
      <c r="C2197" s="12" t="str">
        <f t="shared" si="1"/>
        <v>2021Dec</v>
      </c>
      <c r="D2197" s="12">
        <v>40.0</v>
      </c>
      <c r="E2197" s="12" t="s">
        <v>98</v>
      </c>
      <c r="F2197" s="12">
        <v>879849.0</v>
      </c>
      <c r="G2197" s="12">
        <v>911014.0</v>
      </c>
      <c r="H2197" s="12">
        <v>1790863.0</v>
      </c>
      <c r="I2197" s="12">
        <v>654344.0</v>
      </c>
    </row>
    <row r="2198" ht="15.75" customHeight="1">
      <c r="A2198" s="12">
        <v>2021.0</v>
      </c>
      <c r="B2198" s="12" t="s">
        <v>69</v>
      </c>
      <c r="C2198" s="12" t="str">
        <f t="shared" si="1"/>
        <v>2021Dec</v>
      </c>
      <c r="D2198" s="12">
        <v>41.0</v>
      </c>
      <c r="E2198" s="12" t="s">
        <v>99</v>
      </c>
      <c r="F2198" s="12">
        <v>775357.0</v>
      </c>
      <c r="G2198" s="12">
        <v>791153.0</v>
      </c>
      <c r="H2198" s="12">
        <v>1566510.0</v>
      </c>
      <c r="I2198" s="12">
        <v>538277.0</v>
      </c>
    </row>
    <row r="2199" ht="15.75" customHeight="1">
      <c r="A2199" s="12">
        <v>2021.0</v>
      </c>
      <c r="B2199" s="12" t="s">
        <v>69</v>
      </c>
      <c r="C2199" s="12" t="str">
        <f t="shared" si="1"/>
        <v>2021Dec</v>
      </c>
      <c r="D2199" s="12">
        <v>42.0</v>
      </c>
      <c r="E2199" s="12" t="s">
        <v>100</v>
      </c>
      <c r="F2199" s="12">
        <v>319949.0</v>
      </c>
      <c r="G2199" s="12">
        <v>318783.0</v>
      </c>
      <c r="H2199" s="12">
        <v>638732.0</v>
      </c>
      <c r="I2199" s="12">
        <v>230763.0</v>
      </c>
    </row>
    <row r="2200" ht="15.75" customHeight="1">
      <c r="A2200" s="12">
        <v>2021.0</v>
      </c>
      <c r="B2200" s="12" t="s">
        <v>69</v>
      </c>
      <c r="C2200" s="12" t="str">
        <f t="shared" si="1"/>
        <v>2021Dec</v>
      </c>
      <c r="D2200" s="12">
        <v>43.0</v>
      </c>
      <c r="E2200" s="12" t="s">
        <v>101</v>
      </c>
      <c r="F2200" s="12">
        <v>256268.0</v>
      </c>
      <c r="G2200" s="12">
        <v>260575.0</v>
      </c>
      <c r="H2200" s="12">
        <v>516843.0</v>
      </c>
      <c r="I2200" s="12">
        <v>181752.0</v>
      </c>
    </row>
    <row r="2201" ht="15.75" customHeight="1">
      <c r="A2201" s="12">
        <v>2021.0</v>
      </c>
      <c r="B2201" s="12" t="s">
        <v>69</v>
      </c>
      <c r="C2201" s="12" t="str">
        <f t="shared" si="1"/>
        <v>2021Dec</v>
      </c>
      <c r="D2201" s="12">
        <v>44.0</v>
      </c>
      <c r="E2201" s="12" t="s">
        <v>102</v>
      </c>
      <c r="F2201" s="12">
        <v>464976.0</v>
      </c>
      <c r="G2201" s="12">
        <v>483334.0</v>
      </c>
      <c r="H2201" s="12">
        <v>948310.0</v>
      </c>
      <c r="I2201" s="12">
        <v>308947.0</v>
      </c>
    </row>
    <row r="2202" ht="15.75" customHeight="1">
      <c r="A2202" s="12">
        <v>2021.0</v>
      </c>
      <c r="B2202" s="12" t="s">
        <v>69</v>
      </c>
      <c r="C2202" s="12" t="str">
        <f t="shared" si="1"/>
        <v>2021Dec</v>
      </c>
      <c r="D2202" s="12">
        <v>45.0</v>
      </c>
      <c r="E2202" s="12" t="s">
        <v>103</v>
      </c>
      <c r="F2202" s="12">
        <v>641883.0</v>
      </c>
      <c r="G2202" s="12">
        <v>654130.0</v>
      </c>
      <c r="H2202" s="12">
        <v>1296013.0</v>
      </c>
      <c r="I2202" s="12">
        <v>400811.0</v>
      </c>
    </row>
    <row r="2203" ht="15.75" customHeight="1">
      <c r="A2203" s="12">
        <v>2021.0</v>
      </c>
      <c r="B2203" s="12" t="s">
        <v>69</v>
      </c>
      <c r="C2203" s="12" t="str">
        <f t="shared" si="1"/>
        <v>2021Dec</v>
      </c>
      <c r="D2203" s="12">
        <v>46.0</v>
      </c>
      <c r="E2203" s="12" t="s">
        <v>104</v>
      </c>
      <c r="F2203" s="12">
        <v>481988.0</v>
      </c>
      <c r="G2203" s="12">
        <v>493582.0</v>
      </c>
      <c r="H2203" s="12">
        <v>975570.0</v>
      </c>
      <c r="I2203" s="12">
        <v>316604.0</v>
      </c>
    </row>
    <row r="2204" ht="15.75" customHeight="1">
      <c r="A2204" s="12">
        <v>2021.0</v>
      </c>
      <c r="B2204" s="12" t="s">
        <v>69</v>
      </c>
      <c r="C2204" s="12" t="str">
        <f t="shared" si="1"/>
        <v>2021Dec</v>
      </c>
      <c r="D2204" s="12">
        <v>47.0</v>
      </c>
      <c r="E2204" s="12" t="s">
        <v>105</v>
      </c>
      <c r="F2204" s="12">
        <v>569364.0</v>
      </c>
      <c r="G2204" s="12">
        <v>576922.0</v>
      </c>
      <c r="H2204" s="12">
        <v>1146286.0</v>
      </c>
      <c r="I2204" s="12">
        <v>396177.0</v>
      </c>
    </row>
    <row r="2205" ht="15.75" customHeight="1">
      <c r="A2205" s="12">
        <v>2021.0</v>
      </c>
      <c r="B2205" s="12" t="s">
        <v>69</v>
      </c>
      <c r="C2205" s="12" t="str">
        <f t="shared" si="1"/>
        <v>2021Dec</v>
      </c>
      <c r="D2205" s="12">
        <v>48.0</v>
      </c>
      <c r="E2205" s="12" t="s">
        <v>106</v>
      </c>
      <c r="F2205" s="12">
        <v>357096.0</v>
      </c>
      <c r="G2205" s="12">
        <v>359944.0</v>
      </c>
      <c r="H2205" s="12">
        <v>717040.0</v>
      </c>
      <c r="I2205" s="12">
        <v>235673.0</v>
      </c>
    </row>
    <row r="2206" ht="15.75" customHeight="1">
      <c r="A2206" s="12">
        <v>2021.0</v>
      </c>
      <c r="B2206" s="12" t="s">
        <v>69</v>
      </c>
      <c r="C2206" s="12" t="str">
        <f t="shared" si="1"/>
        <v>2021Dec</v>
      </c>
      <c r="D2206" s="12">
        <v>49.0</v>
      </c>
      <c r="E2206" s="12" t="s">
        <v>107</v>
      </c>
      <c r="F2206" s="12">
        <v>175633.0</v>
      </c>
      <c r="G2206" s="12">
        <v>175851.0</v>
      </c>
      <c r="H2206" s="12">
        <v>351484.0</v>
      </c>
      <c r="I2206" s="12">
        <v>119972.0</v>
      </c>
    </row>
    <row r="2207" ht="15.75" customHeight="1">
      <c r="A2207" s="12">
        <v>2021.0</v>
      </c>
      <c r="B2207" s="12" t="s">
        <v>69</v>
      </c>
      <c r="C2207" s="12" t="str">
        <f t="shared" si="1"/>
        <v>2021Dec</v>
      </c>
      <c r="D2207" s="12">
        <v>50.0</v>
      </c>
      <c r="E2207" s="12" t="s">
        <v>108</v>
      </c>
      <c r="F2207" s="12">
        <v>864364.0</v>
      </c>
      <c r="G2207" s="12">
        <v>925021.0</v>
      </c>
      <c r="H2207" s="12">
        <v>1789385.0</v>
      </c>
      <c r="I2207" s="12">
        <v>852520.0</v>
      </c>
    </row>
    <row r="2208" ht="15.75" customHeight="1">
      <c r="A2208" s="12">
        <v>2021.0</v>
      </c>
      <c r="B2208" s="12" t="s">
        <v>69</v>
      </c>
      <c r="C2208" s="12" t="str">
        <f t="shared" si="1"/>
        <v>2021Dec</v>
      </c>
      <c r="D2208" s="12">
        <v>51.0</v>
      </c>
      <c r="E2208" s="12" t="s">
        <v>109</v>
      </c>
      <c r="F2208" s="12">
        <v>192712.0</v>
      </c>
      <c r="G2208" s="12">
        <v>208427.0</v>
      </c>
      <c r="H2208" s="12">
        <v>401139.0</v>
      </c>
      <c r="I2208" s="12">
        <v>185253.0</v>
      </c>
    </row>
    <row r="2209" ht="15.75" customHeight="1">
      <c r="A2209" s="12">
        <v>2021.0</v>
      </c>
      <c r="B2209" s="12" t="s">
        <v>69</v>
      </c>
      <c r="C2209" s="12" t="str">
        <f t="shared" si="1"/>
        <v>2021Dec</v>
      </c>
      <c r="D2209" s="12">
        <v>52.0</v>
      </c>
      <c r="E2209" s="12" t="s">
        <v>110</v>
      </c>
      <c r="F2209" s="12">
        <v>352894.0</v>
      </c>
      <c r="G2209" s="12">
        <v>371784.0</v>
      </c>
      <c r="H2209" s="12">
        <v>724678.0</v>
      </c>
      <c r="I2209" s="12">
        <v>298848.0</v>
      </c>
    </row>
    <row r="2210" ht="15.75" customHeight="1">
      <c r="A2210" s="12">
        <v>2021.0</v>
      </c>
      <c r="B2210" s="12" t="s">
        <v>69</v>
      </c>
      <c r="C2210" s="12" t="str">
        <f t="shared" si="1"/>
        <v>2021Dec</v>
      </c>
      <c r="D2210" s="12">
        <v>53.0</v>
      </c>
      <c r="E2210" s="12" t="s">
        <v>111</v>
      </c>
      <c r="F2210" s="12">
        <v>217413.0</v>
      </c>
      <c r="G2210" s="12">
        <v>228735.0</v>
      </c>
      <c r="H2210" s="12">
        <v>446148.0</v>
      </c>
      <c r="I2210" s="12">
        <v>174440.0</v>
      </c>
    </row>
    <row r="2211" ht="15.75" customHeight="1">
      <c r="A2211" s="12">
        <v>2021.0</v>
      </c>
      <c r="B2211" s="12" t="s">
        <v>69</v>
      </c>
      <c r="C2211" s="12" t="str">
        <f t="shared" si="1"/>
        <v>2021Dec</v>
      </c>
      <c r="D2211" s="12">
        <v>54.0</v>
      </c>
      <c r="E2211" s="12" t="s">
        <v>112</v>
      </c>
      <c r="F2211" s="12">
        <v>209403.0</v>
      </c>
      <c r="G2211" s="12">
        <v>225177.0</v>
      </c>
      <c r="H2211" s="12">
        <v>434580.0</v>
      </c>
      <c r="I2211" s="12">
        <v>180833.0</v>
      </c>
    </row>
    <row r="2212" ht="15.75" customHeight="1">
      <c r="A2212" s="12">
        <v>2021.0</v>
      </c>
      <c r="B2212" s="12" t="s">
        <v>69</v>
      </c>
      <c r="C2212" s="12" t="str">
        <f t="shared" si="1"/>
        <v>2021Dec</v>
      </c>
      <c r="D2212" s="12">
        <v>55.0</v>
      </c>
      <c r="E2212" s="12" t="s">
        <v>113</v>
      </c>
      <c r="F2212" s="12">
        <v>237959.0</v>
      </c>
      <c r="G2212" s="12">
        <v>237916.0</v>
      </c>
      <c r="H2212" s="12">
        <v>475875.0</v>
      </c>
      <c r="I2212" s="12">
        <v>173216.0</v>
      </c>
    </row>
    <row r="2213" ht="15.75" customHeight="1">
      <c r="A2213" s="12">
        <v>2021.0</v>
      </c>
      <c r="B2213" s="12" t="s">
        <v>69</v>
      </c>
      <c r="C2213" s="12" t="str">
        <f t="shared" si="1"/>
        <v>2021Dec</v>
      </c>
      <c r="D2213" s="12">
        <v>56.0</v>
      </c>
      <c r="E2213" s="12" t="s">
        <v>114</v>
      </c>
      <c r="F2213" s="12">
        <v>225943.0</v>
      </c>
      <c r="G2213" s="12">
        <v>238562.0</v>
      </c>
      <c r="H2213" s="12">
        <v>464505.0</v>
      </c>
      <c r="I2213" s="12">
        <v>197593.0</v>
      </c>
    </row>
    <row r="2214" ht="15.75" customHeight="1">
      <c r="A2214" s="12">
        <v>2021.0</v>
      </c>
      <c r="B2214" s="12" t="s">
        <v>69</v>
      </c>
      <c r="C2214" s="12" t="str">
        <f t="shared" si="1"/>
        <v>2021Dec</v>
      </c>
      <c r="D2214" s="12">
        <v>57.0</v>
      </c>
      <c r="E2214" s="12" t="s">
        <v>115</v>
      </c>
      <c r="F2214" s="12">
        <v>630868.0</v>
      </c>
      <c r="G2214" s="12">
        <v>667557.0</v>
      </c>
      <c r="H2214" s="12">
        <v>1298425.0</v>
      </c>
      <c r="I2214" s="12">
        <v>569461.0</v>
      </c>
    </row>
    <row r="2215" ht="15.75" customHeight="1">
      <c r="A2215" s="12">
        <v>2021.0</v>
      </c>
      <c r="B2215" s="12" t="s">
        <v>69</v>
      </c>
      <c r="C2215" s="12" t="str">
        <f t="shared" si="1"/>
        <v>2021Dec</v>
      </c>
      <c r="D2215" s="12">
        <v>58.0</v>
      </c>
      <c r="E2215" s="12" t="s">
        <v>116</v>
      </c>
      <c r="F2215" s="12">
        <v>144811.0</v>
      </c>
      <c r="G2215" s="12">
        <v>141105.0</v>
      </c>
      <c r="H2215" s="12">
        <v>285916.0</v>
      </c>
      <c r="I2215" s="12">
        <v>117497.0</v>
      </c>
    </row>
    <row r="2216" ht="15.75" customHeight="1">
      <c r="A2216" s="12">
        <v>2021.0</v>
      </c>
      <c r="B2216" s="12" t="s">
        <v>69</v>
      </c>
      <c r="C2216" s="12" t="str">
        <f t="shared" si="1"/>
        <v>2021Dec</v>
      </c>
      <c r="D2216" s="12">
        <v>60.0</v>
      </c>
      <c r="E2216" s="12" t="s">
        <v>117</v>
      </c>
      <c r="F2216" s="12">
        <v>504657.0</v>
      </c>
      <c r="G2216" s="12">
        <v>530371.0</v>
      </c>
      <c r="H2216" s="12">
        <v>1035028.0</v>
      </c>
      <c r="I2216" s="12">
        <v>426048.0</v>
      </c>
    </row>
    <row r="2217" ht="15.75" customHeight="1">
      <c r="A2217" s="12">
        <v>2021.0</v>
      </c>
      <c r="B2217" s="12" t="s">
        <v>69</v>
      </c>
      <c r="C2217" s="12" t="str">
        <f t="shared" si="1"/>
        <v>2021Dec</v>
      </c>
      <c r="D2217" s="12">
        <v>61.0</v>
      </c>
      <c r="E2217" s="12" t="s">
        <v>118</v>
      </c>
      <c r="F2217" s="12">
        <v>158926.0</v>
      </c>
      <c r="G2217" s="12">
        <v>166190.0</v>
      </c>
      <c r="H2217" s="12">
        <v>325116.0</v>
      </c>
      <c r="I2217" s="12">
        <v>127506.0</v>
      </c>
    </row>
    <row r="2218" ht="15.75" customHeight="1">
      <c r="A2218" s="12">
        <v>2021.0</v>
      </c>
      <c r="B2218" s="12" t="s">
        <v>69</v>
      </c>
      <c r="C2218" s="12" t="str">
        <f t="shared" si="1"/>
        <v>2021Dec</v>
      </c>
      <c r="D2218" s="12">
        <v>62.0</v>
      </c>
      <c r="E2218" s="12" t="s">
        <v>119</v>
      </c>
      <c r="F2218" s="12">
        <v>351539.0</v>
      </c>
      <c r="G2218" s="12">
        <v>360604.0</v>
      </c>
      <c r="H2218" s="12">
        <v>712143.0</v>
      </c>
      <c r="I2218" s="12">
        <v>281829.0</v>
      </c>
    </row>
    <row r="2219" ht="15.75" customHeight="1">
      <c r="A2219" s="12">
        <v>2021.0</v>
      </c>
      <c r="B2219" s="12" t="s">
        <v>69</v>
      </c>
      <c r="C2219" s="12" t="str">
        <f t="shared" si="1"/>
        <v>2021Dec</v>
      </c>
      <c r="D2219" s="12">
        <v>63.0</v>
      </c>
      <c r="E2219" s="12" t="s">
        <v>120</v>
      </c>
      <c r="F2219" s="12">
        <v>341966.0</v>
      </c>
      <c r="G2219" s="12">
        <v>334617.0</v>
      </c>
      <c r="H2219" s="12">
        <v>676583.0</v>
      </c>
      <c r="I2219" s="12">
        <v>228736.0</v>
      </c>
    </row>
    <row r="2220" ht="15.75" customHeight="1">
      <c r="A2220" s="12">
        <v>2021.0</v>
      </c>
      <c r="B2220" s="12" t="s">
        <v>69</v>
      </c>
      <c r="C2220" s="12" t="str">
        <f t="shared" si="1"/>
        <v>2021Dec</v>
      </c>
      <c r="D2220" s="12">
        <v>64.0</v>
      </c>
      <c r="E2220" s="12" t="s">
        <v>121</v>
      </c>
      <c r="F2220" s="12">
        <v>283429.0</v>
      </c>
      <c r="G2220" s="12">
        <v>301923.0</v>
      </c>
      <c r="H2220" s="12">
        <v>585352.0</v>
      </c>
      <c r="I2220" s="12">
        <v>222630.0</v>
      </c>
    </row>
    <row r="2221" ht="15.75" customHeight="1">
      <c r="A2221" s="12">
        <v>2021.0</v>
      </c>
      <c r="B2221" s="12" t="s">
        <v>69</v>
      </c>
      <c r="C2221" s="12" t="str">
        <f t="shared" si="1"/>
        <v>2021Dec</v>
      </c>
      <c r="D2221" s="12">
        <v>65.0</v>
      </c>
      <c r="E2221" s="12" t="s">
        <v>122</v>
      </c>
      <c r="F2221" s="12">
        <v>414577.0</v>
      </c>
      <c r="G2221" s="12">
        <v>432807.0</v>
      </c>
      <c r="H2221" s="12">
        <v>847384.0</v>
      </c>
      <c r="I2221" s="12">
        <v>358036.0</v>
      </c>
    </row>
    <row r="2222" ht="15.75" customHeight="1">
      <c r="A2222" s="12">
        <v>2021.0</v>
      </c>
      <c r="B2222" s="12" t="s">
        <v>69</v>
      </c>
      <c r="C2222" s="12" t="str">
        <f t="shared" si="1"/>
        <v>2021Dec</v>
      </c>
      <c r="D2222" s="12">
        <v>66.0</v>
      </c>
      <c r="E2222" s="12" t="s">
        <v>123</v>
      </c>
      <c r="F2222" s="12">
        <v>258012.0</v>
      </c>
      <c r="G2222" s="12">
        <v>271383.0</v>
      </c>
      <c r="H2222" s="12">
        <v>529395.0</v>
      </c>
      <c r="I2222" s="12">
        <v>200600.0</v>
      </c>
    </row>
    <row r="2223" ht="15.75" customHeight="1">
      <c r="A2223" s="12">
        <v>2021.0</v>
      </c>
      <c r="B2223" s="12" t="s">
        <v>69</v>
      </c>
      <c r="C2223" s="12" t="str">
        <f t="shared" si="1"/>
        <v>2021Dec</v>
      </c>
      <c r="D2223" s="12">
        <v>67.0</v>
      </c>
      <c r="E2223" s="12" t="s">
        <v>124</v>
      </c>
      <c r="F2223" s="12">
        <v>482234.0</v>
      </c>
      <c r="G2223" s="12">
        <v>496138.0</v>
      </c>
      <c r="H2223" s="12">
        <v>978372.0</v>
      </c>
      <c r="I2223" s="12">
        <v>368998.0</v>
      </c>
    </row>
    <row r="2224" ht="15.75" customHeight="1">
      <c r="A2224" s="12">
        <v>2021.0</v>
      </c>
      <c r="B2224" s="12" t="s">
        <v>69</v>
      </c>
      <c r="C2224" s="12" t="str">
        <f t="shared" si="1"/>
        <v>2021Dec</v>
      </c>
      <c r="D2224" s="12">
        <v>70.0</v>
      </c>
      <c r="E2224" s="12" t="s">
        <v>125</v>
      </c>
      <c r="F2224" s="12">
        <v>421921.0</v>
      </c>
      <c r="G2224" s="12">
        <v>446360.0</v>
      </c>
      <c r="H2224" s="12">
        <v>868281.0</v>
      </c>
      <c r="I2224" s="12">
        <v>332214.0</v>
      </c>
    </row>
    <row r="2225" ht="15.75" customHeight="1">
      <c r="A2225" s="12">
        <v>2021.0</v>
      </c>
      <c r="B2225" s="12" t="s">
        <v>69</v>
      </c>
      <c r="C2225" s="12" t="str">
        <f t="shared" si="1"/>
        <v>2021Dec</v>
      </c>
      <c r="D2225" s="12">
        <v>71.0</v>
      </c>
      <c r="E2225" s="12" t="s">
        <v>126</v>
      </c>
      <c r="F2225" s="12">
        <v>448312.0</v>
      </c>
      <c r="G2225" s="12">
        <v>445742.0</v>
      </c>
      <c r="H2225" s="12">
        <v>894054.0</v>
      </c>
      <c r="I2225" s="12">
        <v>353679.0</v>
      </c>
    </row>
    <row r="2226" ht="15.75" customHeight="1">
      <c r="A2226" s="12">
        <v>2021.0</v>
      </c>
      <c r="B2226" s="12" t="s">
        <v>69</v>
      </c>
      <c r="C2226" s="12" t="str">
        <f t="shared" si="1"/>
        <v>2021Dec</v>
      </c>
      <c r="D2226" s="12">
        <v>72.0</v>
      </c>
      <c r="E2226" s="12" t="s">
        <v>127</v>
      </c>
      <c r="F2226" s="12">
        <v>402883.0</v>
      </c>
      <c r="G2226" s="12">
        <v>432477.0</v>
      </c>
      <c r="H2226" s="12">
        <v>835360.0</v>
      </c>
      <c r="I2226" s="12">
        <v>311136.0</v>
      </c>
    </row>
    <row r="2227" ht="15.75" customHeight="1">
      <c r="A2227" s="12">
        <v>2021.0</v>
      </c>
      <c r="B2227" s="12" t="s">
        <v>69</v>
      </c>
      <c r="C2227" s="12" t="str">
        <f t="shared" si="1"/>
        <v>2021Dec</v>
      </c>
      <c r="D2227" s="12">
        <v>73.0</v>
      </c>
      <c r="E2227" s="12" t="s">
        <v>128</v>
      </c>
      <c r="F2227" s="12">
        <v>442800.0</v>
      </c>
      <c r="G2227" s="12">
        <v>479371.0</v>
      </c>
      <c r="H2227" s="12">
        <v>922171.0</v>
      </c>
      <c r="I2227" s="12">
        <v>417915.0</v>
      </c>
    </row>
    <row r="2228" ht="15.75" customHeight="1">
      <c r="A2228" s="12">
        <v>2021.0</v>
      </c>
      <c r="B2228" s="12" t="s">
        <v>69</v>
      </c>
      <c r="C2228" s="12" t="str">
        <f t="shared" si="1"/>
        <v>2021Dec</v>
      </c>
      <c r="D2228" s="12">
        <v>74.0</v>
      </c>
      <c r="E2228" s="12" t="s">
        <v>129</v>
      </c>
      <c r="F2228" s="12">
        <v>282683.0</v>
      </c>
      <c r="G2228" s="12">
        <v>304106.0</v>
      </c>
      <c r="H2228" s="12">
        <v>586789.0</v>
      </c>
      <c r="I2228" s="12">
        <v>302618.0</v>
      </c>
    </row>
    <row r="2229" ht="15.75" customHeight="1">
      <c r="A2229" s="12">
        <v>2021.0</v>
      </c>
      <c r="B2229" s="12" t="s">
        <v>69</v>
      </c>
      <c r="C2229" s="12" t="str">
        <f t="shared" si="1"/>
        <v>2021Dec</v>
      </c>
      <c r="D2229" s="12">
        <v>75.0</v>
      </c>
      <c r="E2229" s="12" t="s">
        <v>130</v>
      </c>
      <c r="F2229" s="12">
        <v>91101.0</v>
      </c>
      <c r="G2229" s="12">
        <v>99741.0</v>
      </c>
      <c r="H2229" s="12">
        <v>190842.0</v>
      </c>
      <c r="I2229" s="12">
        <v>73940.0</v>
      </c>
    </row>
    <row r="2230" ht="15.75" customHeight="1">
      <c r="A2230" s="12">
        <v>2021.0</v>
      </c>
      <c r="B2230" s="12" t="s">
        <v>69</v>
      </c>
      <c r="C2230" s="12" t="str">
        <f t="shared" si="1"/>
        <v>2021Dec</v>
      </c>
      <c r="D2230" s="12">
        <v>76.0</v>
      </c>
      <c r="E2230" s="12" t="s">
        <v>131</v>
      </c>
      <c r="F2230" s="12">
        <v>232927.0</v>
      </c>
      <c r="G2230" s="12">
        <v>249948.0</v>
      </c>
      <c r="H2230" s="12">
        <v>482875.0</v>
      </c>
      <c r="I2230" s="12">
        <v>224570.0</v>
      </c>
    </row>
    <row r="2231" ht="15.75" customHeight="1">
      <c r="A2231" s="12">
        <v>2021.0</v>
      </c>
      <c r="B2231" s="12" t="s">
        <v>69</v>
      </c>
      <c r="C2231" s="12" t="str">
        <f t="shared" si="1"/>
        <v>2021Dec</v>
      </c>
      <c r="D2231" s="12">
        <v>77.0</v>
      </c>
      <c r="E2231" s="12" t="s">
        <v>132</v>
      </c>
      <c r="F2231" s="12">
        <v>274049.0</v>
      </c>
      <c r="G2231" s="12">
        <v>279122.0</v>
      </c>
      <c r="H2231" s="12">
        <v>553171.0</v>
      </c>
      <c r="I2231" s="12">
        <v>276936.0</v>
      </c>
    </row>
    <row r="2232" ht="15.75" customHeight="1">
      <c r="A2232" s="12">
        <v>2021.0</v>
      </c>
      <c r="B2232" s="12" t="s">
        <v>69</v>
      </c>
      <c r="C2232" s="12" t="str">
        <f t="shared" si="1"/>
        <v>2021Dec</v>
      </c>
      <c r="D2232" s="12">
        <v>80.0</v>
      </c>
      <c r="E2232" s="12" t="s">
        <v>133</v>
      </c>
      <c r="F2232" s="12">
        <v>764471.0</v>
      </c>
      <c r="G2232" s="12">
        <v>784873.0</v>
      </c>
      <c r="H2232" s="12">
        <v>1549344.0</v>
      </c>
      <c r="I2232" s="12">
        <v>590976.0</v>
      </c>
    </row>
    <row r="2233" ht="15.75" customHeight="1">
      <c r="A2233" s="12">
        <v>2021.0</v>
      </c>
      <c r="B2233" s="12" t="s">
        <v>69</v>
      </c>
      <c r="C2233" s="12" t="str">
        <f t="shared" si="1"/>
        <v>2021Dec</v>
      </c>
      <c r="D2233" s="12">
        <v>81.0</v>
      </c>
      <c r="E2233" s="12" t="s">
        <v>134</v>
      </c>
      <c r="F2233" s="12">
        <v>238092.0</v>
      </c>
      <c r="G2233" s="12">
        <v>241259.0</v>
      </c>
      <c r="H2233" s="12">
        <v>479351.0</v>
      </c>
      <c r="I2233" s="12">
        <v>197381.0</v>
      </c>
    </row>
    <row r="2234" ht="15.75" customHeight="1">
      <c r="A2234" s="12">
        <v>2021.0</v>
      </c>
      <c r="B2234" s="12" t="s">
        <v>69</v>
      </c>
      <c r="C2234" s="12" t="str">
        <f t="shared" si="1"/>
        <v>2021Dec</v>
      </c>
      <c r="D2234" s="12">
        <v>82.0</v>
      </c>
      <c r="E2234" s="12" t="s">
        <v>135</v>
      </c>
      <c r="F2234" s="12">
        <v>133785.0</v>
      </c>
      <c r="G2234" s="12">
        <v>134231.0</v>
      </c>
      <c r="H2234" s="12">
        <v>268016.0</v>
      </c>
      <c r="I2234" s="12">
        <v>120551.0</v>
      </c>
    </row>
    <row r="2235" ht="15.75" customHeight="1">
      <c r="A2235" s="12">
        <v>2021.0</v>
      </c>
      <c r="B2235" s="12" t="s">
        <v>69</v>
      </c>
      <c r="C2235" s="12" t="str">
        <f t="shared" si="1"/>
        <v>2021Dec</v>
      </c>
      <c r="D2235" s="12">
        <v>83.0</v>
      </c>
      <c r="E2235" s="12" t="s">
        <v>136</v>
      </c>
      <c r="F2235" s="12">
        <v>197874.0</v>
      </c>
      <c r="G2235" s="12">
        <v>220911.0</v>
      </c>
      <c r="H2235" s="12">
        <v>418785.0</v>
      </c>
      <c r="I2235" s="12">
        <v>277112.0</v>
      </c>
    </row>
    <row r="2236" ht="15.75" customHeight="1">
      <c r="A2236" s="12">
        <v>2021.0</v>
      </c>
      <c r="B2236" s="12" t="s">
        <v>69</v>
      </c>
      <c r="C2236" s="12" t="str">
        <f t="shared" si="1"/>
        <v>2021Dec</v>
      </c>
      <c r="D2236" s="12">
        <v>84.0</v>
      </c>
      <c r="E2236" s="12" t="s">
        <v>137</v>
      </c>
      <c r="F2236" s="12">
        <v>527349.0</v>
      </c>
      <c r="G2236" s="12">
        <v>545115.0</v>
      </c>
      <c r="H2236" s="12">
        <v>1072464.0</v>
      </c>
      <c r="I2236" s="12">
        <v>521265.0</v>
      </c>
    </row>
    <row r="2237" ht="15.75" customHeight="1">
      <c r="A2237" s="12">
        <v>2021.0</v>
      </c>
      <c r="B2237" s="12" t="s">
        <v>69</v>
      </c>
      <c r="C2237" s="12" t="str">
        <f t="shared" si="1"/>
        <v>2021Dec</v>
      </c>
      <c r="D2237" s="12">
        <v>85.0</v>
      </c>
      <c r="E2237" s="12" t="s">
        <v>138</v>
      </c>
      <c r="F2237" s="12">
        <v>98136.0</v>
      </c>
      <c r="G2237" s="12">
        <v>96437.0</v>
      </c>
      <c r="H2237" s="12">
        <v>194573.0</v>
      </c>
      <c r="I2237" s="12">
        <v>94295.0</v>
      </c>
    </row>
    <row r="2238" ht="15.75" customHeight="1">
      <c r="A2238" s="12">
        <v>2021.0</v>
      </c>
      <c r="B2238" s="12" t="s">
        <v>69</v>
      </c>
      <c r="C2238" s="12" t="str">
        <f t="shared" si="1"/>
        <v>2021Dec</v>
      </c>
      <c r="D2238" s="12">
        <v>86.0</v>
      </c>
      <c r="E2238" s="12" t="s">
        <v>139</v>
      </c>
      <c r="F2238" s="12">
        <v>251405.0</v>
      </c>
      <c r="G2238" s="12">
        <v>258074.0</v>
      </c>
      <c r="H2238" s="12">
        <v>509479.0</v>
      </c>
      <c r="I2238" s="12">
        <v>244176.0</v>
      </c>
    </row>
    <row r="2239" ht="15.75" customHeight="1">
      <c r="A2239" s="12">
        <v>2021.0</v>
      </c>
      <c r="B2239" s="12" t="s">
        <v>69</v>
      </c>
      <c r="C2239" s="12" t="str">
        <f t="shared" si="1"/>
        <v>2021Dec</v>
      </c>
      <c r="D2239" s="12">
        <v>90.0</v>
      </c>
      <c r="E2239" s="12" t="s">
        <v>140</v>
      </c>
      <c r="F2239" s="12">
        <v>697256.0</v>
      </c>
      <c r="G2239" s="12">
        <v>734280.0</v>
      </c>
      <c r="H2239" s="12">
        <v>1431536.0</v>
      </c>
      <c r="I2239" s="12">
        <v>562422.0</v>
      </c>
    </row>
    <row r="2240" ht="15.75" customHeight="1">
      <c r="A2240" s="12">
        <v>2021.0</v>
      </c>
      <c r="B2240" s="12" t="s">
        <v>69</v>
      </c>
      <c r="C2240" s="12" t="str">
        <f t="shared" si="1"/>
        <v>2021Dec</v>
      </c>
      <c r="D2240" s="12">
        <v>91.0</v>
      </c>
      <c r="E2240" s="12" t="s">
        <v>141</v>
      </c>
      <c r="F2240" s="12">
        <v>161640.0</v>
      </c>
      <c r="G2240" s="12">
        <v>163195.0</v>
      </c>
      <c r="H2240" s="12">
        <v>324835.0</v>
      </c>
      <c r="I2240" s="12">
        <v>107562.0</v>
      </c>
    </row>
    <row r="2241" ht="15.75" customHeight="1">
      <c r="A2241" s="12">
        <v>2021.0</v>
      </c>
      <c r="B2241" s="12" t="s">
        <v>69</v>
      </c>
      <c r="C2241" s="12" t="str">
        <f t="shared" si="1"/>
        <v>2021Dec</v>
      </c>
      <c r="D2241" s="12">
        <v>92.0</v>
      </c>
      <c r="E2241" s="12" t="s">
        <v>142</v>
      </c>
      <c r="F2241" s="12">
        <v>312693.0</v>
      </c>
      <c r="G2241" s="12">
        <v>327095.0</v>
      </c>
      <c r="H2241" s="12">
        <v>639788.0</v>
      </c>
      <c r="I2241" s="12">
        <v>237935.0</v>
      </c>
    </row>
    <row r="2242" ht="15.75" customHeight="1">
      <c r="A2242" s="12">
        <v>2021.0</v>
      </c>
      <c r="B2242" s="12" t="s">
        <v>69</v>
      </c>
      <c r="C2242" s="12" t="str">
        <f t="shared" si="1"/>
        <v>2021Dec</v>
      </c>
      <c r="D2242" s="12">
        <v>93.0</v>
      </c>
      <c r="E2242" s="12" t="s">
        <v>143</v>
      </c>
      <c r="F2242" s="12">
        <v>254425.0</v>
      </c>
      <c r="G2242" s="12">
        <v>268116.0</v>
      </c>
      <c r="H2242" s="12">
        <v>522541.0</v>
      </c>
      <c r="I2242" s="12">
        <v>199687.0</v>
      </c>
    </row>
    <row r="2243" ht="15.75" customHeight="1">
      <c r="A2243" s="12">
        <v>2021.0</v>
      </c>
      <c r="B2243" s="12" t="s">
        <v>69</v>
      </c>
      <c r="C2243" s="12" t="str">
        <f t="shared" si="1"/>
        <v>2021Dec</v>
      </c>
      <c r="D2243" s="12">
        <v>94.0</v>
      </c>
      <c r="E2243" s="12" t="s">
        <v>144</v>
      </c>
      <c r="F2243" s="12">
        <v>360348.0</v>
      </c>
      <c r="G2243" s="12">
        <v>369233.0</v>
      </c>
      <c r="H2243" s="12">
        <v>729581.0</v>
      </c>
      <c r="I2243" s="12">
        <v>199103.0</v>
      </c>
    </row>
    <row r="2244" ht="15.75" customHeight="1">
      <c r="A2244" s="12">
        <v>2021.0</v>
      </c>
      <c r="B2244" s="12" t="s">
        <v>69</v>
      </c>
      <c r="C2244" s="12" t="str">
        <f t="shared" si="1"/>
        <v>2021Dec</v>
      </c>
      <c r="D2244" s="12">
        <v>95.0</v>
      </c>
      <c r="E2244" s="12" t="s">
        <v>145</v>
      </c>
      <c r="F2244" s="12">
        <v>269907.0</v>
      </c>
      <c r="G2244" s="12">
        <v>272407.0</v>
      </c>
      <c r="H2244" s="12">
        <v>542314.0</v>
      </c>
      <c r="I2244" s="12">
        <v>173226.0</v>
      </c>
    </row>
    <row r="2245" ht="15.75" customHeight="1">
      <c r="A2245" s="12">
        <v>2021.0</v>
      </c>
      <c r="B2245" s="12" t="s">
        <v>69</v>
      </c>
      <c r="C2245" s="12" t="str">
        <f t="shared" si="1"/>
        <v>2021Dec</v>
      </c>
      <c r="D2245" s="12">
        <v>96.0</v>
      </c>
      <c r="E2245" s="12" t="s">
        <v>146</v>
      </c>
      <c r="F2245" s="12">
        <v>400501.0</v>
      </c>
      <c r="G2245" s="12">
        <v>409159.0</v>
      </c>
      <c r="H2245" s="12">
        <v>809660.0</v>
      </c>
      <c r="I2245" s="12">
        <v>223141.0</v>
      </c>
    </row>
    <row r="2246" ht="15.75" customHeight="1">
      <c r="A2246" s="12">
        <v>2022.0</v>
      </c>
      <c r="B2246" s="12" t="s">
        <v>39</v>
      </c>
      <c r="C2246" s="12" t="str">
        <f t="shared" si="1"/>
        <v>2022DEC</v>
      </c>
      <c r="D2246" s="12">
        <v>0.0</v>
      </c>
      <c r="E2246" s="12" t="s">
        <v>70</v>
      </c>
      <c r="F2246" s="12">
        <v>3.2270615E7</v>
      </c>
      <c r="G2246" s="12">
        <v>3.381986E7</v>
      </c>
      <c r="H2246" s="12">
        <v>6.6090475E7</v>
      </c>
      <c r="I2246" s="12">
        <v>2.818847E7</v>
      </c>
    </row>
    <row r="2247" ht="15.75" customHeight="1">
      <c r="A2247" s="12">
        <v>2022.0</v>
      </c>
      <c r="B2247" s="12" t="s">
        <v>69</v>
      </c>
      <c r="C2247" s="12" t="str">
        <f t="shared" si="1"/>
        <v>2022Dec</v>
      </c>
      <c r="D2247" s="12">
        <v>10.0</v>
      </c>
      <c r="E2247" s="12" t="s">
        <v>71</v>
      </c>
      <c r="F2247" s="12">
        <v>2571974.0</v>
      </c>
      <c r="G2247" s="12">
        <v>2922958.0</v>
      </c>
      <c r="H2247" s="12">
        <v>5494932.0</v>
      </c>
      <c r="I2247" s="12">
        <v>3197865.0</v>
      </c>
    </row>
    <row r="2248" ht="15.75" customHeight="1">
      <c r="A2248" s="12">
        <v>2022.0</v>
      </c>
      <c r="B2248" s="12" t="s">
        <v>69</v>
      </c>
      <c r="C2248" s="12" t="str">
        <f t="shared" si="1"/>
        <v>2022Dec</v>
      </c>
      <c r="D2248" s="12">
        <v>11.0</v>
      </c>
      <c r="E2248" s="12" t="s">
        <v>72</v>
      </c>
      <c r="F2248" s="12">
        <v>646798.0</v>
      </c>
      <c r="G2248" s="12">
        <v>713429.0</v>
      </c>
      <c r="H2248" s="12">
        <v>1360227.0</v>
      </c>
      <c r="I2248" s="12">
        <v>750422.0</v>
      </c>
    </row>
    <row r="2249" ht="15.75" customHeight="1">
      <c r="A2249" s="12">
        <v>2022.0</v>
      </c>
      <c r="B2249" s="12" t="s">
        <v>69</v>
      </c>
      <c r="C2249" s="12" t="str">
        <f t="shared" si="1"/>
        <v>2022Dec</v>
      </c>
      <c r="D2249" s="12">
        <v>12.0</v>
      </c>
      <c r="E2249" s="12" t="s">
        <v>73</v>
      </c>
      <c r="F2249" s="12">
        <v>601682.0</v>
      </c>
      <c r="G2249" s="12">
        <v>694234.0</v>
      </c>
      <c r="H2249" s="12">
        <v>1295916.0</v>
      </c>
      <c r="I2249" s="12">
        <v>739849.0</v>
      </c>
    </row>
    <row r="2250" ht="15.75" customHeight="1">
      <c r="A2250" s="12">
        <v>2022.0</v>
      </c>
      <c r="B2250" s="12" t="s">
        <v>69</v>
      </c>
      <c r="C2250" s="12" t="str">
        <f t="shared" si="1"/>
        <v>2022Dec</v>
      </c>
      <c r="D2250" s="12">
        <v>13.0</v>
      </c>
      <c r="E2250" s="12" t="s">
        <v>74</v>
      </c>
      <c r="F2250" s="12">
        <v>568877.0</v>
      </c>
      <c r="G2250" s="12">
        <v>632655.0</v>
      </c>
      <c r="H2250" s="12">
        <v>1201532.0</v>
      </c>
      <c r="I2250" s="12">
        <v>677046.0</v>
      </c>
    </row>
    <row r="2251" ht="15.75" customHeight="1">
      <c r="A2251" s="12">
        <v>2022.0</v>
      </c>
      <c r="B2251" s="12" t="s">
        <v>69</v>
      </c>
      <c r="C2251" s="12" t="str">
        <f t="shared" si="1"/>
        <v>2022Dec</v>
      </c>
      <c r="D2251" s="12">
        <v>14.0</v>
      </c>
      <c r="E2251" s="12" t="s">
        <v>75</v>
      </c>
      <c r="F2251" s="12">
        <v>393685.0</v>
      </c>
      <c r="G2251" s="12">
        <v>426732.0</v>
      </c>
      <c r="H2251" s="12">
        <v>820417.0</v>
      </c>
      <c r="I2251" s="12">
        <v>349313.0</v>
      </c>
    </row>
    <row r="2252" ht="15.75" customHeight="1">
      <c r="A2252" s="12">
        <v>2022.0</v>
      </c>
      <c r="B2252" s="12" t="s">
        <v>69</v>
      </c>
      <c r="C2252" s="12" t="str">
        <f t="shared" si="1"/>
        <v>2022Dec</v>
      </c>
      <c r="D2252" s="12">
        <v>15.0</v>
      </c>
      <c r="E2252" s="12" t="s">
        <v>76</v>
      </c>
      <c r="F2252" s="12">
        <v>130337.0</v>
      </c>
      <c r="G2252" s="12">
        <v>142250.0</v>
      </c>
      <c r="H2252" s="12">
        <v>272587.0</v>
      </c>
      <c r="I2252" s="12">
        <v>102932.0</v>
      </c>
    </row>
    <row r="2253" ht="15.75" customHeight="1">
      <c r="A2253" s="12">
        <v>2022.0</v>
      </c>
      <c r="B2253" s="12" t="s">
        <v>69</v>
      </c>
      <c r="C2253" s="12" t="str">
        <f t="shared" si="1"/>
        <v>2022Dec</v>
      </c>
      <c r="D2253" s="12">
        <v>16.0</v>
      </c>
      <c r="E2253" s="12" t="s">
        <v>77</v>
      </c>
      <c r="F2253" s="12">
        <v>366294.0</v>
      </c>
      <c r="G2253" s="12">
        <v>368999.0</v>
      </c>
      <c r="H2253" s="12">
        <v>735293.0</v>
      </c>
      <c r="I2253" s="12">
        <v>299270.0</v>
      </c>
    </row>
    <row r="2254" ht="15.75" customHeight="1">
      <c r="A2254" s="12">
        <v>2022.0</v>
      </c>
      <c r="B2254" s="12" t="s">
        <v>69</v>
      </c>
      <c r="C2254" s="12" t="str">
        <f t="shared" si="1"/>
        <v>2022Dec</v>
      </c>
      <c r="D2254" s="12">
        <v>17.0</v>
      </c>
      <c r="E2254" s="12" t="s">
        <v>78</v>
      </c>
      <c r="F2254" s="12">
        <v>96345.0</v>
      </c>
      <c r="G2254" s="12">
        <v>106452.0</v>
      </c>
      <c r="H2254" s="12">
        <v>202797.0</v>
      </c>
      <c r="I2254" s="12">
        <v>80341.0</v>
      </c>
    </row>
    <row r="2255" ht="15.75" customHeight="1">
      <c r="A2255" s="12">
        <v>2022.0</v>
      </c>
      <c r="B2255" s="12" t="s">
        <v>69</v>
      </c>
      <c r="C2255" s="12" t="str">
        <f t="shared" si="1"/>
        <v>2022Dec</v>
      </c>
      <c r="D2255" s="12">
        <v>18.0</v>
      </c>
      <c r="E2255" s="12" t="s">
        <v>79</v>
      </c>
      <c r="F2255" s="12">
        <v>152800.0</v>
      </c>
      <c r="G2255" s="12">
        <v>165508.0</v>
      </c>
      <c r="H2255" s="12">
        <v>318308.0</v>
      </c>
      <c r="I2255" s="12">
        <v>129825.0</v>
      </c>
    </row>
    <row r="2256" ht="15.75" customHeight="1">
      <c r="A2256" s="12">
        <v>2022.0</v>
      </c>
      <c r="B2256" s="12" t="s">
        <v>69</v>
      </c>
      <c r="C2256" s="12" t="str">
        <f t="shared" si="1"/>
        <v>2022Dec</v>
      </c>
      <c r="D2256" s="12">
        <v>19.0</v>
      </c>
      <c r="E2256" s="12" t="s">
        <v>80</v>
      </c>
      <c r="F2256" s="12">
        <v>313213.0</v>
      </c>
      <c r="G2256" s="12">
        <v>325369.0</v>
      </c>
      <c r="H2256" s="12">
        <v>638582.0</v>
      </c>
      <c r="I2256" s="12">
        <v>294429.0</v>
      </c>
    </row>
    <row r="2257" ht="15.75" customHeight="1">
      <c r="A2257" s="12">
        <v>2022.0</v>
      </c>
      <c r="B2257" s="12" t="s">
        <v>69</v>
      </c>
      <c r="C2257" s="12" t="str">
        <f t="shared" si="1"/>
        <v>2022Dec</v>
      </c>
      <c r="D2257" s="12">
        <v>20.0</v>
      </c>
      <c r="E2257" s="12" t="s">
        <v>81</v>
      </c>
      <c r="F2257" s="12">
        <v>777220.0</v>
      </c>
      <c r="G2257" s="12">
        <v>817538.0</v>
      </c>
      <c r="H2257" s="12">
        <v>1594758.0</v>
      </c>
      <c r="I2257" s="12">
        <v>1118807.0</v>
      </c>
    </row>
    <row r="2258" ht="15.75" customHeight="1">
      <c r="A2258" s="12">
        <v>2022.0</v>
      </c>
      <c r="B2258" s="12" t="s">
        <v>69</v>
      </c>
      <c r="C2258" s="12" t="str">
        <f t="shared" si="1"/>
        <v>2022Dec</v>
      </c>
      <c r="D2258" s="12">
        <v>21.0</v>
      </c>
      <c r="E2258" s="12" t="s">
        <v>82</v>
      </c>
      <c r="F2258" s="12">
        <v>372863.0</v>
      </c>
      <c r="G2258" s="12">
        <v>386523.0</v>
      </c>
      <c r="H2258" s="12">
        <v>759386.0</v>
      </c>
      <c r="I2258" s="12">
        <v>541063.0</v>
      </c>
    </row>
    <row r="2259" ht="15.75" customHeight="1">
      <c r="A2259" s="12">
        <v>2022.0</v>
      </c>
      <c r="B2259" s="12" t="s">
        <v>69</v>
      </c>
      <c r="C2259" s="12" t="str">
        <f t="shared" si="1"/>
        <v>2022Dec</v>
      </c>
      <c r="D2259" s="12">
        <v>22.0</v>
      </c>
      <c r="E2259" s="12" t="s">
        <v>83</v>
      </c>
      <c r="F2259" s="12">
        <v>261874.0</v>
      </c>
      <c r="G2259" s="12">
        <v>274270.0</v>
      </c>
      <c r="H2259" s="12">
        <v>536144.0</v>
      </c>
      <c r="I2259" s="12">
        <v>252725.0</v>
      </c>
    </row>
    <row r="2260" ht="15.75" customHeight="1">
      <c r="A2260" s="12">
        <v>2022.0</v>
      </c>
      <c r="B2260" s="12" t="s">
        <v>69</v>
      </c>
      <c r="C2260" s="12" t="str">
        <f t="shared" si="1"/>
        <v>2022Dec</v>
      </c>
      <c r="D2260" s="12">
        <v>23.0</v>
      </c>
      <c r="E2260" s="12" t="s">
        <v>84</v>
      </c>
      <c r="F2260" s="12">
        <v>112668.0</v>
      </c>
      <c r="G2260" s="12">
        <v>115140.0</v>
      </c>
      <c r="H2260" s="12">
        <v>227808.0</v>
      </c>
      <c r="I2260" s="12">
        <v>111480.0</v>
      </c>
    </row>
    <row r="2261" ht="15.75" customHeight="1">
      <c r="A2261" s="12">
        <v>2022.0</v>
      </c>
      <c r="B2261" s="12" t="s">
        <v>69</v>
      </c>
      <c r="C2261" s="12" t="str">
        <f t="shared" si="1"/>
        <v>2022Dec</v>
      </c>
      <c r="D2261" s="12">
        <v>24.0</v>
      </c>
      <c r="E2261" s="12" t="s">
        <v>85</v>
      </c>
      <c r="F2261" s="12">
        <v>355759.0</v>
      </c>
      <c r="G2261" s="12">
        <v>370928.0</v>
      </c>
      <c r="H2261" s="12">
        <v>726687.0</v>
      </c>
      <c r="I2261" s="12">
        <v>329606.0</v>
      </c>
    </row>
    <row r="2262" ht="15.75" customHeight="1">
      <c r="A2262" s="12">
        <v>2022.0</v>
      </c>
      <c r="B2262" s="12" t="s">
        <v>69</v>
      </c>
      <c r="C2262" s="12" t="str">
        <f t="shared" si="1"/>
        <v>2022Dec</v>
      </c>
      <c r="D2262" s="12">
        <v>25.0</v>
      </c>
      <c r="E2262" s="12" t="s">
        <v>86</v>
      </c>
      <c r="F2262" s="12">
        <v>245884.0</v>
      </c>
      <c r="G2262" s="12">
        <v>251894.0</v>
      </c>
      <c r="H2262" s="12">
        <v>497778.0</v>
      </c>
      <c r="I2262" s="12">
        <v>232139.0</v>
      </c>
    </row>
    <row r="2263" ht="15.75" customHeight="1">
      <c r="A2263" s="12">
        <v>2022.0</v>
      </c>
      <c r="B2263" s="12" t="s">
        <v>69</v>
      </c>
      <c r="C2263" s="12" t="str">
        <f t="shared" si="1"/>
        <v>2022Dec</v>
      </c>
      <c r="D2263" s="12">
        <v>26.0</v>
      </c>
      <c r="E2263" s="12" t="s">
        <v>87</v>
      </c>
      <c r="F2263" s="12">
        <v>128790.0</v>
      </c>
      <c r="G2263" s="12">
        <v>131616.0</v>
      </c>
      <c r="H2263" s="12">
        <v>260406.0</v>
      </c>
      <c r="I2263" s="12">
        <v>106639.0</v>
      </c>
    </row>
    <row r="2264" ht="15.75" customHeight="1">
      <c r="A2264" s="12">
        <v>2022.0</v>
      </c>
      <c r="B2264" s="12" t="s">
        <v>69</v>
      </c>
      <c r="C2264" s="12" t="str">
        <f t="shared" si="1"/>
        <v>2022Dec</v>
      </c>
      <c r="D2264" s="12">
        <v>27.0</v>
      </c>
      <c r="E2264" s="12" t="s">
        <v>88</v>
      </c>
      <c r="F2264" s="12">
        <v>281252.0</v>
      </c>
      <c r="G2264" s="12">
        <v>281564.0</v>
      </c>
      <c r="H2264" s="12">
        <v>562816.0</v>
      </c>
      <c r="I2264" s="12">
        <v>226312.0</v>
      </c>
    </row>
    <row r="2265" ht="15.75" customHeight="1">
      <c r="A2265" s="12">
        <v>2022.0</v>
      </c>
      <c r="B2265" s="12" t="s">
        <v>69</v>
      </c>
      <c r="C2265" s="12" t="str">
        <f t="shared" si="1"/>
        <v>2022Dec</v>
      </c>
      <c r="D2265" s="12">
        <v>30.0</v>
      </c>
      <c r="E2265" s="12" t="s">
        <v>89</v>
      </c>
      <c r="F2265" s="12">
        <v>1290253.0</v>
      </c>
      <c r="G2265" s="12">
        <v>1339805.0</v>
      </c>
      <c r="H2265" s="12">
        <v>2630058.0</v>
      </c>
      <c r="I2265" s="12">
        <v>1044524.0</v>
      </c>
    </row>
    <row r="2266" ht="15.75" customHeight="1">
      <c r="A2266" s="12">
        <v>2022.0</v>
      </c>
      <c r="B2266" s="12" t="s">
        <v>69</v>
      </c>
      <c r="C2266" s="12" t="str">
        <f t="shared" si="1"/>
        <v>2022Dec</v>
      </c>
      <c r="D2266" s="12">
        <v>31.0</v>
      </c>
      <c r="E2266" s="12" t="s">
        <v>90</v>
      </c>
      <c r="F2266" s="12">
        <v>781530.0</v>
      </c>
      <c r="G2266" s="12">
        <v>795385.0</v>
      </c>
      <c r="H2266" s="12">
        <v>1576915.0</v>
      </c>
      <c r="I2266" s="12">
        <v>490644.0</v>
      </c>
    </row>
    <row r="2267" ht="15.75" customHeight="1">
      <c r="A2267" s="12">
        <v>2022.0</v>
      </c>
      <c r="B2267" s="12" t="s">
        <v>69</v>
      </c>
      <c r="C2267" s="12" t="str">
        <f t="shared" si="1"/>
        <v>2022Dec</v>
      </c>
      <c r="D2267" s="12">
        <v>32.0</v>
      </c>
      <c r="E2267" s="12" t="s">
        <v>91</v>
      </c>
      <c r="F2267" s="12">
        <v>682371.0</v>
      </c>
      <c r="G2267" s="12">
        <v>690539.0</v>
      </c>
      <c r="H2267" s="12">
        <v>1372910.0</v>
      </c>
      <c r="I2267" s="12">
        <v>415987.0</v>
      </c>
    </row>
    <row r="2268" ht="15.75" customHeight="1">
      <c r="A2268" s="12">
        <v>2022.0</v>
      </c>
      <c r="B2268" s="12" t="s">
        <v>69</v>
      </c>
      <c r="C2268" s="12" t="str">
        <f t="shared" si="1"/>
        <v>2022Dec</v>
      </c>
      <c r="D2268" s="12">
        <v>33.0</v>
      </c>
      <c r="E2268" s="12" t="s">
        <v>92</v>
      </c>
      <c r="F2268" s="12">
        <v>723755.0</v>
      </c>
      <c r="G2268" s="12">
        <v>730975.0</v>
      </c>
      <c r="H2268" s="12">
        <v>1454730.0</v>
      </c>
      <c r="I2268" s="12">
        <v>410815.0</v>
      </c>
    </row>
    <row r="2269" ht="15.75" customHeight="1">
      <c r="A2269" s="12">
        <v>2022.0</v>
      </c>
      <c r="B2269" s="12" t="s">
        <v>69</v>
      </c>
      <c r="C2269" s="12" t="str">
        <f t="shared" si="1"/>
        <v>2022Dec</v>
      </c>
      <c r="D2269" s="12">
        <v>34.0</v>
      </c>
      <c r="E2269" s="12" t="s">
        <v>93</v>
      </c>
      <c r="F2269" s="12">
        <v>932120.0</v>
      </c>
      <c r="G2269" s="12">
        <v>937686.0</v>
      </c>
      <c r="H2269" s="12">
        <v>1869806.0</v>
      </c>
      <c r="I2269" s="12">
        <v>642015.0</v>
      </c>
    </row>
    <row r="2270" ht="15.75" customHeight="1">
      <c r="A2270" s="12">
        <v>2022.0</v>
      </c>
      <c r="B2270" s="12" t="s">
        <v>69</v>
      </c>
      <c r="C2270" s="12" t="str">
        <f t="shared" si="1"/>
        <v>2022Dec</v>
      </c>
      <c r="D2270" s="12">
        <v>35.0</v>
      </c>
      <c r="E2270" s="12" t="s">
        <v>94</v>
      </c>
      <c r="F2270" s="12">
        <v>264756.0</v>
      </c>
      <c r="G2270" s="12">
        <v>266843.0</v>
      </c>
      <c r="H2270" s="12">
        <v>531599.0</v>
      </c>
      <c r="I2270" s="12">
        <v>183618.0</v>
      </c>
    </row>
    <row r="2271" ht="15.75" customHeight="1">
      <c r="A2271" s="12">
        <v>2022.0</v>
      </c>
      <c r="B2271" s="12" t="s">
        <v>69</v>
      </c>
      <c r="C2271" s="12" t="str">
        <f t="shared" si="1"/>
        <v>2022Dec</v>
      </c>
      <c r="D2271" s="12">
        <v>36.0</v>
      </c>
      <c r="E2271" s="12" t="s">
        <v>95</v>
      </c>
      <c r="F2271" s="12">
        <v>551407.0</v>
      </c>
      <c r="G2271" s="12">
        <v>566518.0</v>
      </c>
      <c r="H2271" s="12">
        <v>1117925.0</v>
      </c>
      <c r="I2271" s="12">
        <v>413107.0</v>
      </c>
    </row>
    <row r="2272" ht="15.75" customHeight="1">
      <c r="A2272" s="12">
        <v>2022.0</v>
      </c>
      <c r="B2272" s="12" t="s">
        <v>69</v>
      </c>
      <c r="C2272" s="12" t="str">
        <f t="shared" si="1"/>
        <v>2022Dec</v>
      </c>
      <c r="D2272" s="12">
        <v>37.0</v>
      </c>
      <c r="E2272" s="12" t="s">
        <v>96</v>
      </c>
      <c r="F2272" s="12">
        <v>186594.0</v>
      </c>
      <c r="G2272" s="12">
        <v>188788.0</v>
      </c>
      <c r="H2272" s="12">
        <v>375382.0</v>
      </c>
      <c r="I2272" s="12">
        <v>125118.0</v>
      </c>
    </row>
    <row r="2273" ht="15.75" customHeight="1">
      <c r="A2273" s="12">
        <v>2022.0</v>
      </c>
      <c r="B2273" s="12" t="s">
        <v>69</v>
      </c>
      <c r="C2273" s="12" t="str">
        <f t="shared" si="1"/>
        <v>2022Dec</v>
      </c>
      <c r="D2273" s="12">
        <v>38.0</v>
      </c>
      <c r="E2273" s="12" t="s">
        <v>147</v>
      </c>
      <c r="F2273" s="12">
        <v>211158.0</v>
      </c>
      <c r="G2273" s="12">
        <v>210526.0</v>
      </c>
      <c r="H2273" s="12">
        <v>421684.0</v>
      </c>
      <c r="I2273" s="12">
        <v>143368.0</v>
      </c>
    </row>
    <row r="2274" ht="15.75" customHeight="1">
      <c r="A2274" s="12">
        <v>2022.0</v>
      </c>
      <c r="B2274" s="12" t="s">
        <v>69</v>
      </c>
      <c r="C2274" s="12" t="str">
        <f t="shared" si="1"/>
        <v>2022Dec</v>
      </c>
      <c r="D2274" s="12">
        <v>39.0</v>
      </c>
      <c r="E2274" s="12" t="s">
        <v>97</v>
      </c>
      <c r="F2274" s="12">
        <v>253342.0</v>
      </c>
      <c r="G2274" s="12">
        <v>254983.0</v>
      </c>
      <c r="H2274" s="12">
        <v>508325.0</v>
      </c>
      <c r="I2274" s="12">
        <v>157566.0</v>
      </c>
    </row>
    <row r="2275" ht="15.75" customHeight="1">
      <c r="A2275" s="12">
        <v>2022.0</v>
      </c>
      <c r="B2275" s="12" t="s">
        <v>69</v>
      </c>
      <c r="C2275" s="12" t="str">
        <f t="shared" si="1"/>
        <v>2022Dec</v>
      </c>
      <c r="D2275" s="12">
        <v>40.0</v>
      </c>
      <c r="E2275" s="12" t="s">
        <v>98</v>
      </c>
      <c r="F2275" s="12">
        <v>876082.0</v>
      </c>
      <c r="G2275" s="12">
        <v>908559.0</v>
      </c>
      <c r="H2275" s="12">
        <v>1784641.0</v>
      </c>
      <c r="I2275" s="12">
        <v>668539.0</v>
      </c>
    </row>
    <row r="2276" ht="15.75" customHeight="1">
      <c r="A2276" s="12">
        <v>2022.0</v>
      </c>
      <c r="B2276" s="12" t="s">
        <v>69</v>
      </c>
      <c r="C2276" s="12" t="str">
        <f t="shared" si="1"/>
        <v>2022Dec</v>
      </c>
      <c r="D2276" s="12">
        <v>41.0</v>
      </c>
      <c r="E2276" s="12" t="s">
        <v>99</v>
      </c>
      <c r="F2276" s="12">
        <v>772344.0</v>
      </c>
      <c r="G2276" s="12">
        <v>790704.0</v>
      </c>
      <c r="H2276" s="12">
        <v>1563048.0</v>
      </c>
      <c r="I2276" s="12">
        <v>548525.0</v>
      </c>
    </row>
    <row r="2277" ht="15.75" customHeight="1">
      <c r="A2277" s="12">
        <v>2022.0</v>
      </c>
      <c r="B2277" s="12" t="s">
        <v>69</v>
      </c>
      <c r="C2277" s="12" t="str">
        <f t="shared" si="1"/>
        <v>2022Dec</v>
      </c>
      <c r="D2277" s="12">
        <v>42.0</v>
      </c>
      <c r="E2277" s="12" t="s">
        <v>100</v>
      </c>
      <c r="F2277" s="12">
        <v>319099.0</v>
      </c>
      <c r="G2277" s="12">
        <v>318242.0</v>
      </c>
      <c r="H2277" s="12">
        <v>637341.0</v>
      </c>
      <c r="I2277" s="12">
        <v>234063.0</v>
      </c>
    </row>
    <row r="2278" ht="15.75" customHeight="1">
      <c r="A2278" s="12">
        <v>2022.0</v>
      </c>
      <c r="B2278" s="12" t="s">
        <v>69</v>
      </c>
      <c r="C2278" s="12" t="str">
        <f t="shared" si="1"/>
        <v>2022Dec</v>
      </c>
      <c r="D2278" s="12">
        <v>43.0</v>
      </c>
      <c r="E2278" s="12" t="s">
        <v>101</v>
      </c>
      <c r="F2278" s="12">
        <v>255393.0</v>
      </c>
      <c r="G2278" s="12">
        <v>260402.0</v>
      </c>
      <c r="H2278" s="12">
        <v>515795.0</v>
      </c>
      <c r="I2278" s="12">
        <v>184909.0</v>
      </c>
    </row>
    <row r="2279" ht="15.75" customHeight="1">
      <c r="A2279" s="12">
        <v>2022.0</v>
      </c>
      <c r="B2279" s="12" t="s">
        <v>69</v>
      </c>
      <c r="C2279" s="12" t="str">
        <f t="shared" si="1"/>
        <v>2022Dec</v>
      </c>
      <c r="D2279" s="12">
        <v>44.0</v>
      </c>
      <c r="E2279" s="12" t="s">
        <v>102</v>
      </c>
      <c r="F2279" s="12">
        <v>462896.0</v>
      </c>
      <c r="G2279" s="12">
        <v>481709.0</v>
      </c>
      <c r="H2279" s="12">
        <v>944605.0</v>
      </c>
      <c r="I2279" s="12">
        <v>313596.0</v>
      </c>
    </row>
    <row r="2280" ht="15.75" customHeight="1">
      <c r="A2280" s="12">
        <v>2022.0</v>
      </c>
      <c r="B2280" s="12" t="s">
        <v>69</v>
      </c>
      <c r="C2280" s="12" t="str">
        <f t="shared" si="1"/>
        <v>2022Dec</v>
      </c>
      <c r="D2280" s="12">
        <v>45.0</v>
      </c>
      <c r="E2280" s="12" t="s">
        <v>103</v>
      </c>
      <c r="F2280" s="12">
        <v>639009.0</v>
      </c>
      <c r="G2280" s="12">
        <v>652122.0</v>
      </c>
      <c r="H2280" s="12">
        <v>1291131.0</v>
      </c>
      <c r="I2280" s="12">
        <v>407315.0</v>
      </c>
    </row>
    <row r="2281" ht="15.75" customHeight="1">
      <c r="A2281" s="12">
        <v>2022.0</v>
      </c>
      <c r="B2281" s="12" t="s">
        <v>69</v>
      </c>
      <c r="C2281" s="12" t="str">
        <f t="shared" si="1"/>
        <v>2022Dec</v>
      </c>
      <c r="D2281" s="12">
        <v>46.0</v>
      </c>
      <c r="E2281" s="12" t="s">
        <v>104</v>
      </c>
      <c r="F2281" s="12">
        <v>479874.0</v>
      </c>
      <c r="G2281" s="12">
        <v>492227.0</v>
      </c>
      <c r="H2281" s="12">
        <v>972101.0</v>
      </c>
      <c r="I2281" s="12">
        <v>322190.0</v>
      </c>
    </row>
    <row r="2282" ht="15.75" customHeight="1">
      <c r="A2282" s="12">
        <v>2022.0</v>
      </c>
      <c r="B2282" s="12" t="s">
        <v>69</v>
      </c>
      <c r="C2282" s="12" t="str">
        <f t="shared" si="1"/>
        <v>2022Dec</v>
      </c>
      <c r="D2282" s="12">
        <v>47.0</v>
      </c>
      <c r="E2282" s="12" t="s">
        <v>105</v>
      </c>
      <c r="F2282" s="12">
        <v>568553.0</v>
      </c>
      <c r="G2282" s="12">
        <v>576634.0</v>
      </c>
      <c r="H2282" s="12">
        <v>1145187.0</v>
      </c>
      <c r="I2282" s="12">
        <v>402016.0</v>
      </c>
    </row>
    <row r="2283" ht="15.75" customHeight="1">
      <c r="A2283" s="12">
        <v>2022.0</v>
      </c>
      <c r="B2283" s="12" t="s">
        <v>69</v>
      </c>
      <c r="C2283" s="12" t="str">
        <f t="shared" si="1"/>
        <v>2022Dec</v>
      </c>
      <c r="D2283" s="12">
        <v>48.0</v>
      </c>
      <c r="E2283" s="12" t="s">
        <v>106</v>
      </c>
      <c r="F2283" s="12">
        <v>356834.0</v>
      </c>
      <c r="G2283" s="12">
        <v>359813.0</v>
      </c>
      <c r="H2283" s="12">
        <v>716647.0</v>
      </c>
      <c r="I2283" s="12">
        <v>239861.0</v>
      </c>
    </row>
    <row r="2284" ht="15.75" customHeight="1">
      <c r="A2284" s="12">
        <v>2022.0</v>
      </c>
      <c r="B2284" s="12" t="s">
        <v>69</v>
      </c>
      <c r="C2284" s="12" t="str">
        <f t="shared" si="1"/>
        <v>2022Dec</v>
      </c>
      <c r="D2284" s="12">
        <v>49.0</v>
      </c>
      <c r="E2284" s="12" t="s">
        <v>107</v>
      </c>
      <c r="F2284" s="12">
        <v>175542.0</v>
      </c>
      <c r="G2284" s="12">
        <v>176046.0</v>
      </c>
      <c r="H2284" s="12">
        <v>351588.0</v>
      </c>
      <c r="I2284" s="12">
        <v>122358.0</v>
      </c>
    </row>
    <row r="2285" ht="15.75" customHeight="1">
      <c r="A2285" s="12">
        <v>2022.0</v>
      </c>
      <c r="B2285" s="12" t="s">
        <v>69</v>
      </c>
      <c r="C2285" s="12" t="str">
        <f t="shared" si="1"/>
        <v>2022Dec</v>
      </c>
      <c r="D2285" s="12">
        <v>50.0</v>
      </c>
      <c r="E2285" s="12" t="s">
        <v>108</v>
      </c>
      <c r="F2285" s="12">
        <v>864339.0</v>
      </c>
      <c r="G2285" s="12">
        <v>928135.0</v>
      </c>
      <c r="H2285" s="12">
        <v>1792474.0</v>
      </c>
      <c r="I2285" s="12">
        <v>866675.0</v>
      </c>
    </row>
    <row r="2286" ht="15.75" customHeight="1">
      <c r="A2286" s="12">
        <v>2022.0</v>
      </c>
      <c r="B2286" s="12" t="s">
        <v>69</v>
      </c>
      <c r="C2286" s="12" t="str">
        <f t="shared" si="1"/>
        <v>2022Dec</v>
      </c>
      <c r="D2286" s="12">
        <v>51.0</v>
      </c>
      <c r="E2286" s="12" t="s">
        <v>109</v>
      </c>
      <c r="F2286" s="12">
        <v>191596.0</v>
      </c>
      <c r="G2286" s="12">
        <v>207961.0</v>
      </c>
      <c r="H2286" s="12">
        <v>399557.0</v>
      </c>
      <c r="I2286" s="12">
        <v>188061.0</v>
      </c>
    </row>
    <row r="2287" ht="15.75" customHeight="1">
      <c r="A2287" s="12">
        <v>2022.0</v>
      </c>
      <c r="B2287" s="12" t="s">
        <v>69</v>
      </c>
      <c r="C2287" s="12" t="str">
        <f t="shared" si="1"/>
        <v>2022Dec</v>
      </c>
      <c r="D2287" s="12">
        <v>52.0</v>
      </c>
      <c r="E2287" s="12" t="s">
        <v>110</v>
      </c>
      <c r="F2287" s="12">
        <v>349574.0</v>
      </c>
      <c r="G2287" s="12">
        <v>369216.0</v>
      </c>
      <c r="H2287" s="12">
        <v>718790.0</v>
      </c>
      <c r="I2287" s="12">
        <v>302165.0</v>
      </c>
    </row>
    <row r="2288" ht="15.75" customHeight="1">
      <c r="A2288" s="12">
        <v>2022.0</v>
      </c>
      <c r="B2288" s="12" t="s">
        <v>69</v>
      </c>
      <c r="C2288" s="12" t="str">
        <f t="shared" si="1"/>
        <v>2022Dec</v>
      </c>
      <c r="D2288" s="12">
        <v>53.0</v>
      </c>
      <c r="E2288" s="12" t="s">
        <v>111</v>
      </c>
      <c r="F2288" s="12">
        <v>215648.0</v>
      </c>
      <c r="G2288" s="12">
        <v>227301.0</v>
      </c>
      <c r="H2288" s="12">
        <v>442949.0</v>
      </c>
      <c r="I2288" s="12">
        <v>175738.0</v>
      </c>
    </row>
    <row r="2289" ht="15.75" customHeight="1">
      <c r="A2289" s="12">
        <v>2022.0</v>
      </c>
      <c r="B2289" s="12" t="s">
        <v>69</v>
      </c>
      <c r="C2289" s="12" t="str">
        <f t="shared" si="1"/>
        <v>2022Dec</v>
      </c>
      <c r="D2289" s="12">
        <v>54.0</v>
      </c>
      <c r="E2289" s="12" t="s">
        <v>112</v>
      </c>
      <c r="F2289" s="12">
        <v>207174.0</v>
      </c>
      <c r="G2289" s="12">
        <v>223495.0</v>
      </c>
      <c r="H2289" s="12">
        <v>430669.0</v>
      </c>
      <c r="I2289" s="12">
        <v>182675.0</v>
      </c>
    </row>
    <row r="2290" ht="15.75" customHeight="1">
      <c r="A2290" s="12">
        <v>2022.0</v>
      </c>
      <c r="B2290" s="12" t="s">
        <v>69</v>
      </c>
      <c r="C2290" s="12" t="str">
        <f t="shared" si="1"/>
        <v>2022Dec</v>
      </c>
      <c r="D2290" s="12">
        <v>55.0</v>
      </c>
      <c r="E2290" s="12" t="s">
        <v>113</v>
      </c>
      <c r="F2290" s="12">
        <v>236941.0</v>
      </c>
      <c r="G2290" s="12">
        <v>237598.0</v>
      </c>
      <c r="H2290" s="12">
        <v>474539.0</v>
      </c>
      <c r="I2290" s="12">
        <v>175817.0</v>
      </c>
    </row>
    <row r="2291" ht="15.75" customHeight="1">
      <c r="A2291" s="12">
        <v>2022.0</v>
      </c>
      <c r="B2291" s="12" t="s">
        <v>69</v>
      </c>
      <c r="C2291" s="12" t="str">
        <f t="shared" si="1"/>
        <v>2022Dec</v>
      </c>
      <c r="D2291" s="12">
        <v>56.0</v>
      </c>
      <c r="E2291" s="12" t="s">
        <v>114</v>
      </c>
      <c r="F2291" s="12">
        <v>224063.0</v>
      </c>
      <c r="G2291" s="12">
        <v>237368.0</v>
      </c>
      <c r="H2291" s="12">
        <v>461431.0</v>
      </c>
      <c r="I2291" s="12">
        <v>199936.0</v>
      </c>
    </row>
    <row r="2292" ht="15.75" customHeight="1">
      <c r="A2292" s="12">
        <v>2022.0</v>
      </c>
      <c r="B2292" s="12" t="s">
        <v>69</v>
      </c>
      <c r="C2292" s="12" t="str">
        <f t="shared" si="1"/>
        <v>2022Dec</v>
      </c>
      <c r="D2292" s="12">
        <v>57.0</v>
      </c>
      <c r="E2292" s="12" t="s">
        <v>115</v>
      </c>
      <c r="F2292" s="12">
        <v>630619.0</v>
      </c>
      <c r="G2292" s="12">
        <v>669017.0</v>
      </c>
      <c r="H2292" s="12">
        <v>1299636.0</v>
      </c>
      <c r="I2292" s="12">
        <v>579417.0</v>
      </c>
    </row>
    <row r="2293" ht="15.75" customHeight="1">
      <c r="A2293" s="12">
        <v>2022.0</v>
      </c>
      <c r="B2293" s="12" t="s">
        <v>69</v>
      </c>
      <c r="C2293" s="12" t="str">
        <f t="shared" si="1"/>
        <v>2022Dec</v>
      </c>
      <c r="D2293" s="12">
        <v>58.0</v>
      </c>
      <c r="E2293" s="12" t="s">
        <v>116</v>
      </c>
      <c r="F2293" s="12">
        <v>145194.0</v>
      </c>
      <c r="G2293" s="12">
        <v>141592.0</v>
      </c>
      <c r="H2293" s="12">
        <v>286786.0</v>
      </c>
      <c r="I2293" s="12">
        <v>119841.0</v>
      </c>
    </row>
    <row r="2294" ht="15.75" customHeight="1">
      <c r="A2294" s="12">
        <v>2022.0</v>
      </c>
      <c r="B2294" s="12" t="s">
        <v>69</v>
      </c>
      <c r="C2294" s="12" t="str">
        <f t="shared" si="1"/>
        <v>2022Dec</v>
      </c>
      <c r="D2294" s="12">
        <v>60.0</v>
      </c>
      <c r="E2294" s="12" t="s">
        <v>117</v>
      </c>
      <c r="F2294" s="12">
        <v>501235.0</v>
      </c>
      <c r="G2294" s="12">
        <v>527579.0</v>
      </c>
      <c r="H2294" s="12">
        <v>1028814.0</v>
      </c>
      <c r="I2294" s="12">
        <v>429988.0</v>
      </c>
    </row>
    <row r="2295" ht="15.75" customHeight="1">
      <c r="A2295" s="12">
        <v>2022.0</v>
      </c>
      <c r="B2295" s="12" t="s">
        <v>69</v>
      </c>
      <c r="C2295" s="12" t="str">
        <f t="shared" si="1"/>
        <v>2022Dec</v>
      </c>
      <c r="D2295" s="12">
        <v>61.0</v>
      </c>
      <c r="E2295" s="12" t="s">
        <v>118</v>
      </c>
      <c r="F2295" s="12">
        <v>158139.0</v>
      </c>
      <c r="G2295" s="12">
        <v>165721.0</v>
      </c>
      <c r="H2295" s="12">
        <v>323860.0</v>
      </c>
      <c r="I2295" s="12">
        <v>129514.0</v>
      </c>
    </row>
    <row r="2296" ht="15.75" customHeight="1">
      <c r="A2296" s="12">
        <v>2022.0</v>
      </c>
      <c r="B2296" s="12" t="s">
        <v>69</v>
      </c>
      <c r="C2296" s="12" t="str">
        <f t="shared" si="1"/>
        <v>2022Dec</v>
      </c>
      <c r="D2296" s="12">
        <v>62.0</v>
      </c>
      <c r="E2296" s="12" t="s">
        <v>119</v>
      </c>
      <c r="F2296" s="12">
        <v>349696.0</v>
      </c>
      <c r="G2296" s="12">
        <v>359079.0</v>
      </c>
      <c r="H2296" s="12">
        <v>708775.0</v>
      </c>
      <c r="I2296" s="12">
        <v>285190.0</v>
      </c>
    </row>
    <row r="2297" ht="15.75" customHeight="1">
      <c r="A2297" s="12">
        <v>2022.0</v>
      </c>
      <c r="B2297" s="12" t="s">
        <v>69</v>
      </c>
      <c r="C2297" s="12" t="str">
        <f t="shared" si="1"/>
        <v>2022Dec</v>
      </c>
      <c r="D2297" s="12">
        <v>63.0</v>
      </c>
      <c r="E2297" s="12" t="s">
        <v>120</v>
      </c>
      <c r="F2297" s="12">
        <v>345732.0</v>
      </c>
      <c r="G2297" s="12">
        <v>338408.0</v>
      </c>
      <c r="H2297" s="12">
        <v>684140.0</v>
      </c>
      <c r="I2297" s="12">
        <v>233293.0</v>
      </c>
    </row>
    <row r="2298" ht="15.75" customHeight="1">
      <c r="A2298" s="12">
        <v>2022.0</v>
      </c>
      <c r="B2298" s="12" t="s">
        <v>69</v>
      </c>
      <c r="C2298" s="12" t="str">
        <f t="shared" si="1"/>
        <v>2022Dec</v>
      </c>
      <c r="D2298" s="12">
        <v>64.0</v>
      </c>
      <c r="E2298" s="12" t="s">
        <v>121</v>
      </c>
      <c r="F2298" s="12">
        <v>281413.0</v>
      </c>
      <c r="G2298" s="12">
        <v>300239.0</v>
      </c>
      <c r="H2298" s="12">
        <v>581652.0</v>
      </c>
      <c r="I2298" s="12">
        <v>224948.0</v>
      </c>
    </row>
    <row r="2299" ht="15.75" customHeight="1">
      <c r="A2299" s="12">
        <v>2022.0</v>
      </c>
      <c r="B2299" s="12" t="s">
        <v>69</v>
      </c>
      <c r="C2299" s="12" t="str">
        <f t="shared" si="1"/>
        <v>2022Dec</v>
      </c>
      <c r="D2299" s="12">
        <v>65.0</v>
      </c>
      <c r="E2299" s="12" t="s">
        <v>122</v>
      </c>
      <c r="F2299" s="12">
        <v>412742.0</v>
      </c>
      <c r="G2299" s="12">
        <v>431752.0</v>
      </c>
      <c r="H2299" s="12">
        <v>844494.0</v>
      </c>
      <c r="I2299" s="12">
        <v>363476.0</v>
      </c>
    </row>
    <row r="2300" ht="15.75" customHeight="1">
      <c r="A2300" s="12">
        <v>2022.0</v>
      </c>
      <c r="B2300" s="12" t="s">
        <v>69</v>
      </c>
      <c r="C2300" s="12" t="str">
        <f t="shared" si="1"/>
        <v>2022Dec</v>
      </c>
      <c r="D2300" s="12">
        <v>66.0</v>
      </c>
      <c r="E2300" s="12" t="s">
        <v>123</v>
      </c>
      <c r="F2300" s="12">
        <v>256341.0</v>
      </c>
      <c r="G2300" s="12">
        <v>269603.0</v>
      </c>
      <c r="H2300" s="12">
        <v>525944.0</v>
      </c>
      <c r="I2300" s="12">
        <v>202835.0</v>
      </c>
    </row>
    <row r="2301" ht="15.75" customHeight="1">
      <c r="A2301" s="12">
        <v>2022.0</v>
      </c>
      <c r="B2301" s="12" t="s">
        <v>69</v>
      </c>
      <c r="C2301" s="12" t="str">
        <f t="shared" si="1"/>
        <v>2022Dec</v>
      </c>
      <c r="D2301" s="12">
        <v>67.0</v>
      </c>
      <c r="E2301" s="12" t="s">
        <v>124</v>
      </c>
      <c r="F2301" s="12">
        <v>479134.0</v>
      </c>
      <c r="G2301" s="12">
        <v>494252.0</v>
      </c>
      <c r="H2301" s="12">
        <v>973386.0</v>
      </c>
      <c r="I2301" s="12">
        <v>373933.0</v>
      </c>
    </row>
    <row r="2302" ht="15.75" customHeight="1">
      <c r="A2302" s="12">
        <v>2022.0</v>
      </c>
      <c r="B2302" s="12" t="s">
        <v>69</v>
      </c>
      <c r="C2302" s="12" t="str">
        <f t="shared" si="1"/>
        <v>2022Dec</v>
      </c>
      <c r="D2302" s="12">
        <v>70.0</v>
      </c>
      <c r="E2302" s="12" t="s">
        <v>125</v>
      </c>
      <c r="F2302" s="12">
        <v>420322.0</v>
      </c>
      <c r="G2302" s="12">
        <v>445485.0</v>
      </c>
      <c r="H2302" s="12">
        <v>865807.0</v>
      </c>
      <c r="I2302" s="12">
        <v>338676.0</v>
      </c>
    </row>
    <row r="2303" ht="15.75" customHeight="1">
      <c r="A2303" s="12">
        <v>2022.0</v>
      </c>
      <c r="B2303" s="12" t="s">
        <v>69</v>
      </c>
      <c r="C2303" s="12" t="str">
        <f t="shared" si="1"/>
        <v>2022Dec</v>
      </c>
      <c r="D2303" s="12">
        <v>71.0</v>
      </c>
      <c r="E2303" s="12" t="s">
        <v>126</v>
      </c>
      <c r="F2303" s="12">
        <v>448109.0</v>
      </c>
      <c r="G2303" s="12">
        <v>446174.0</v>
      </c>
      <c r="H2303" s="12">
        <v>894283.0</v>
      </c>
      <c r="I2303" s="12">
        <v>359348.0</v>
      </c>
    </row>
    <row r="2304" ht="15.75" customHeight="1">
      <c r="A2304" s="12">
        <v>2022.0</v>
      </c>
      <c r="B2304" s="12" t="s">
        <v>69</v>
      </c>
      <c r="C2304" s="12" t="str">
        <f t="shared" si="1"/>
        <v>2022Dec</v>
      </c>
      <c r="D2304" s="12">
        <v>72.0</v>
      </c>
      <c r="E2304" s="12" t="s">
        <v>127</v>
      </c>
      <c r="F2304" s="12">
        <v>400366.0</v>
      </c>
      <c r="G2304" s="12">
        <v>430329.0</v>
      </c>
      <c r="H2304" s="12">
        <v>830695.0</v>
      </c>
      <c r="I2304" s="12">
        <v>315286.0</v>
      </c>
    </row>
    <row r="2305" ht="15.75" customHeight="1">
      <c r="A2305" s="12">
        <v>2022.0</v>
      </c>
      <c r="B2305" s="12" t="s">
        <v>69</v>
      </c>
      <c r="C2305" s="12" t="str">
        <f t="shared" si="1"/>
        <v>2022Dec</v>
      </c>
      <c r="D2305" s="12">
        <v>73.0</v>
      </c>
      <c r="E2305" s="12" t="s">
        <v>128</v>
      </c>
      <c r="F2305" s="12">
        <v>442350.0</v>
      </c>
      <c r="G2305" s="12">
        <v>479532.0</v>
      </c>
      <c r="H2305" s="12">
        <v>921882.0</v>
      </c>
      <c r="I2305" s="12">
        <v>426205.0</v>
      </c>
    </row>
    <row r="2306" ht="15.75" customHeight="1">
      <c r="A2306" s="12">
        <v>2022.0</v>
      </c>
      <c r="B2306" s="12" t="s">
        <v>69</v>
      </c>
      <c r="C2306" s="12" t="str">
        <f t="shared" si="1"/>
        <v>2022Dec</v>
      </c>
      <c r="D2306" s="12">
        <v>74.0</v>
      </c>
      <c r="E2306" s="12" t="s">
        <v>129</v>
      </c>
      <c r="F2306" s="12">
        <v>283474.0</v>
      </c>
      <c r="G2306" s="12">
        <v>305954.0</v>
      </c>
      <c r="H2306" s="12">
        <v>589428.0</v>
      </c>
      <c r="I2306" s="12">
        <v>309823.0</v>
      </c>
    </row>
    <row r="2307" ht="15.75" customHeight="1">
      <c r="A2307" s="12">
        <v>2022.0</v>
      </c>
      <c r="B2307" s="12" t="s">
        <v>69</v>
      </c>
      <c r="C2307" s="12" t="str">
        <f t="shared" si="1"/>
        <v>2022Dec</v>
      </c>
      <c r="D2307" s="12">
        <v>75.0</v>
      </c>
      <c r="E2307" s="12" t="s">
        <v>130</v>
      </c>
      <c r="F2307" s="12">
        <v>90381.0</v>
      </c>
      <c r="G2307" s="12">
        <v>99072.0</v>
      </c>
      <c r="H2307" s="12">
        <v>189453.0</v>
      </c>
      <c r="I2307" s="12">
        <v>75048.0</v>
      </c>
    </row>
    <row r="2308" ht="15.75" customHeight="1">
      <c r="A2308" s="12">
        <v>2022.0</v>
      </c>
      <c r="B2308" s="12" t="s">
        <v>69</v>
      </c>
      <c r="C2308" s="12" t="str">
        <f t="shared" si="1"/>
        <v>2022Dec</v>
      </c>
      <c r="D2308" s="12">
        <v>76.0</v>
      </c>
      <c r="E2308" s="12" t="s">
        <v>131</v>
      </c>
      <c r="F2308" s="12">
        <v>232601.0</v>
      </c>
      <c r="G2308" s="12">
        <v>250349.0</v>
      </c>
      <c r="H2308" s="12">
        <v>482950.0</v>
      </c>
      <c r="I2308" s="12">
        <v>229092.0</v>
      </c>
    </row>
    <row r="2309" ht="15.75" customHeight="1">
      <c r="A2309" s="12">
        <v>2022.0</v>
      </c>
      <c r="B2309" s="12" t="s">
        <v>69</v>
      </c>
      <c r="C2309" s="12" t="str">
        <f t="shared" si="1"/>
        <v>2022Dec</v>
      </c>
      <c r="D2309" s="12">
        <v>77.0</v>
      </c>
      <c r="E2309" s="12" t="s">
        <v>132</v>
      </c>
      <c r="F2309" s="12">
        <v>273525.0</v>
      </c>
      <c r="G2309" s="12">
        <v>279773.0</v>
      </c>
      <c r="H2309" s="12">
        <v>553298.0</v>
      </c>
      <c r="I2309" s="12">
        <v>282967.0</v>
      </c>
    </row>
    <row r="2310" ht="15.75" customHeight="1">
      <c r="A2310" s="12">
        <v>2022.0</v>
      </c>
      <c r="B2310" s="12" t="s">
        <v>69</v>
      </c>
      <c r="C2310" s="12" t="str">
        <f t="shared" si="1"/>
        <v>2022Dec</v>
      </c>
      <c r="D2310" s="12">
        <v>80.0</v>
      </c>
      <c r="E2310" s="12" t="s">
        <v>133</v>
      </c>
      <c r="F2310" s="12">
        <v>762647.0</v>
      </c>
      <c r="G2310" s="12">
        <v>782500.0</v>
      </c>
      <c r="H2310" s="12">
        <v>1545147.0</v>
      </c>
      <c r="I2310" s="12">
        <v>599937.0</v>
      </c>
    </row>
    <row r="2311" ht="15.75" customHeight="1">
      <c r="A2311" s="12">
        <v>2022.0</v>
      </c>
      <c r="B2311" s="12" t="s">
        <v>69</v>
      </c>
      <c r="C2311" s="12" t="str">
        <f t="shared" si="1"/>
        <v>2022Dec</v>
      </c>
      <c r="D2311" s="12">
        <v>81.0</v>
      </c>
      <c r="E2311" s="12" t="s">
        <v>134</v>
      </c>
      <c r="F2311" s="12">
        <v>238455.0</v>
      </c>
      <c r="G2311" s="12">
        <v>241602.0</v>
      </c>
      <c r="H2311" s="12">
        <v>480057.0</v>
      </c>
      <c r="I2311" s="12">
        <v>201080.0</v>
      </c>
    </row>
    <row r="2312" ht="15.75" customHeight="1">
      <c r="A2312" s="12">
        <v>2022.0</v>
      </c>
      <c r="B2312" s="12" t="s">
        <v>69</v>
      </c>
      <c r="C2312" s="12" t="str">
        <f t="shared" si="1"/>
        <v>2022Dec</v>
      </c>
      <c r="D2312" s="12">
        <v>82.0</v>
      </c>
      <c r="E2312" s="12" t="s">
        <v>135</v>
      </c>
      <c r="F2312" s="12">
        <v>133459.0</v>
      </c>
      <c r="G2312" s="12">
        <v>133983.0</v>
      </c>
      <c r="H2312" s="12">
        <v>267442.0</v>
      </c>
      <c r="I2312" s="12">
        <v>122210.0</v>
      </c>
    </row>
    <row r="2313" ht="15.75" customHeight="1">
      <c r="A2313" s="12">
        <v>2022.0</v>
      </c>
      <c r="B2313" s="12" t="s">
        <v>69</v>
      </c>
      <c r="C2313" s="12" t="str">
        <f t="shared" si="1"/>
        <v>2022Dec</v>
      </c>
      <c r="D2313" s="12">
        <v>83.0</v>
      </c>
      <c r="E2313" s="12" t="s">
        <v>136</v>
      </c>
      <c r="F2313" s="12">
        <v>197101.0</v>
      </c>
      <c r="G2313" s="12">
        <v>220790.0</v>
      </c>
      <c r="H2313" s="12">
        <v>417891.0</v>
      </c>
      <c r="I2313" s="12">
        <v>281204.0</v>
      </c>
    </row>
    <row r="2314" ht="15.75" customHeight="1">
      <c r="A2314" s="12">
        <v>2022.0</v>
      </c>
      <c r="B2314" s="12" t="s">
        <v>69</v>
      </c>
      <c r="C2314" s="12" t="str">
        <f t="shared" si="1"/>
        <v>2022Dec</v>
      </c>
      <c r="D2314" s="12">
        <v>84.0</v>
      </c>
      <c r="E2314" s="12" t="s">
        <v>137</v>
      </c>
      <c r="F2314" s="12">
        <v>527555.0</v>
      </c>
      <c r="G2314" s="12">
        <v>546108.0</v>
      </c>
      <c r="H2314" s="12">
        <v>1073663.0</v>
      </c>
      <c r="I2314" s="12">
        <v>530712.0</v>
      </c>
    </row>
    <row r="2315" ht="15.75" customHeight="1">
      <c r="A2315" s="12">
        <v>2022.0</v>
      </c>
      <c r="B2315" s="12" t="s">
        <v>69</v>
      </c>
      <c r="C2315" s="12" t="str">
        <f t="shared" si="1"/>
        <v>2022Dec</v>
      </c>
      <c r="D2315" s="12">
        <v>85.0</v>
      </c>
      <c r="E2315" s="12" t="s">
        <v>138</v>
      </c>
      <c r="F2315" s="12">
        <v>97803.0</v>
      </c>
      <c r="G2315" s="12">
        <v>96423.0</v>
      </c>
      <c r="H2315" s="12">
        <v>194226.0</v>
      </c>
      <c r="I2315" s="12">
        <v>95752.0</v>
      </c>
    </row>
    <row r="2316" ht="15.75" customHeight="1">
      <c r="A2316" s="12">
        <v>2022.0</v>
      </c>
      <c r="B2316" s="12" t="s">
        <v>69</v>
      </c>
      <c r="C2316" s="12" t="str">
        <f t="shared" si="1"/>
        <v>2022Dec</v>
      </c>
      <c r="D2316" s="12">
        <v>86.0</v>
      </c>
      <c r="E2316" s="12" t="s">
        <v>139</v>
      </c>
      <c r="F2316" s="12">
        <v>251226.0</v>
      </c>
      <c r="G2316" s="12">
        <v>258159.0</v>
      </c>
      <c r="H2316" s="12">
        <v>509385.0</v>
      </c>
      <c r="I2316" s="12">
        <v>248311.0</v>
      </c>
    </row>
    <row r="2317" ht="15.75" customHeight="1">
      <c r="A2317" s="12">
        <v>2022.0</v>
      </c>
      <c r="B2317" s="12" t="s">
        <v>69</v>
      </c>
      <c r="C2317" s="12" t="str">
        <f t="shared" si="1"/>
        <v>2022Dec</v>
      </c>
      <c r="D2317" s="12">
        <v>90.0</v>
      </c>
      <c r="E2317" s="12" t="s">
        <v>140</v>
      </c>
      <c r="F2317" s="12">
        <v>696482.0</v>
      </c>
      <c r="G2317" s="12">
        <v>734581.0</v>
      </c>
      <c r="H2317" s="12">
        <v>1431063.0</v>
      </c>
      <c r="I2317" s="12">
        <v>572645.0</v>
      </c>
    </row>
    <row r="2318" ht="15.75" customHeight="1">
      <c r="A2318" s="12">
        <v>2022.0</v>
      </c>
      <c r="B2318" s="12" t="s">
        <v>69</v>
      </c>
      <c r="C2318" s="12" t="str">
        <f t="shared" si="1"/>
        <v>2022Dec</v>
      </c>
      <c r="D2318" s="12">
        <v>91.0</v>
      </c>
      <c r="E2318" s="12" t="s">
        <v>141</v>
      </c>
      <c r="F2318" s="12">
        <v>161878.0</v>
      </c>
      <c r="G2318" s="12">
        <v>163425.0</v>
      </c>
      <c r="H2318" s="12">
        <v>325303.0</v>
      </c>
      <c r="I2318" s="12">
        <v>109030.0</v>
      </c>
    </row>
    <row r="2319" ht="15.75" customHeight="1">
      <c r="A2319" s="12">
        <v>2022.0</v>
      </c>
      <c r="B2319" s="12" t="s">
        <v>69</v>
      </c>
      <c r="C2319" s="12" t="str">
        <f t="shared" si="1"/>
        <v>2022Dec</v>
      </c>
      <c r="D2319" s="12">
        <v>92.0</v>
      </c>
      <c r="E2319" s="12" t="s">
        <v>142</v>
      </c>
      <c r="F2319" s="12">
        <v>311849.0</v>
      </c>
      <c r="G2319" s="12">
        <v>326357.0</v>
      </c>
      <c r="H2319" s="12">
        <v>638206.0</v>
      </c>
      <c r="I2319" s="12">
        <v>241159.0</v>
      </c>
    </row>
    <row r="2320" ht="15.75" customHeight="1">
      <c r="A2320" s="12">
        <v>2022.0</v>
      </c>
      <c r="B2320" s="12" t="s">
        <v>69</v>
      </c>
      <c r="C2320" s="12" t="str">
        <f t="shared" si="1"/>
        <v>2022Dec</v>
      </c>
      <c r="D2320" s="12">
        <v>93.0</v>
      </c>
      <c r="E2320" s="12" t="s">
        <v>143</v>
      </c>
      <c r="F2320" s="12">
        <v>253817.0</v>
      </c>
      <c r="G2320" s="12">
        <v>267802.0</v>
      </c>
      <c r="H2320" s="12">
        <v>521619.0</v>
      </c>
      <c r="I2320" s="12">
        <v>202367.0</v>
      </c>
    </row>
    <row r="2321" ht="15.75" customHeight="1">
      <c r="A2321" s="12">
        <v>2022.0</v>
      </c>
      <c r="B2321" s="12" t="s">
        <v>69</v>
      </c>
      <c r="C2321" s="12" t="str">
        <f t="shared" si="1"/>
        <v>2022Dec</v>
      </c>
      <c r="D2321" s="12">
        <v>94.0</v>
      </c>
      <c r="E2321" s="12" t="s">
        <v>144</v>
      </c>
      <c r="F2321" s="12">
        <v>362263.0</v>
      </c>
      <c r="G2321" s="12">
        <v>370692.0</v>
      </c>
      <c r="H2321" s="12">
        <v>732955.0</v>
      </c>
      <c r="I2321" s="12">
        <v>201433.0</v>
      </c>
    </row>
    <row r="2322" ht="15.75" customHeight="1">
      <c r="A2322" s="12">
        <v>2022.0</v>
      </c>
      <c r="B2322" s="12" t="s">
        <v>69</v>
      </c>
      <c r="C2322" s="12" t="str">
        <f t="shared" si="1"/>
        <v>2022Dec</v>
      </c>
      <c r="D2322" s="12">
        <v>95.0</v>
      </c>
      <c r="E2322" s="12" t="s">
        <v>145</v>
      </c>
      <c r="F2322" s="12">
        <v>271480.0</v>
      </c>
      <c r="G2322" s="12">
        <v>274433.0</v>
      </c>
      <c r="H2322" s="12">
        <v>545913.0</v>
      </c>
      <c r="I2322" s="12">
        <v>175981.0</v>
      </c>
    </row>
    <row r="2323" ht="15.75" customHeight="1">
      <c r="A2323" s="12">
        <v>2022.0</v>
      </c>
      <c r="B2323" s="12" t="s">
        <v>69</v>
      </c>
      <c r="C2323" s="12" t="str">
        <f t="shared" si="1"/>
        <v>2022Dec</v>
      </c>
      <c r="D2323" s="12">
        <v>96.0</v>
      </c>
      <c r="E2323" s="12" t="s">
        <v>146</v>
      </c>
      <c r="F2323" s="12">
        <v>402665.0</v>
      </c>
      <c r="G2323" s="12">
        <v>411456.0</v>
      </c>
      <c r="H2323" s="12">
        <v>814121.0</v>
      </c>
      <c r="I2323" s="12">
        <v>226505.0</v>
      </c>
    </row>
    <row r="2324" ht="15.75" customHeight="1">
      <c r="A2324" s="12">
        <v>2023.0</v>
      </c>
      <c r="B2324" s="12" t="s">
        <v>69</v>
      </c>
      <c r="C2324" s="12" t="str">
        <f t="shared" si="1"/>
        <v>2023Dec</v>
      </c>
      <c r="D2324" s="12">
        <v>0.0</v>
      </c>
      <c r="E2324" s="12" t="s">
        <v>70</v>
      </c>
      <c r="F2324" s="12">
        <v>3.2224008E7</v>
      </c>
      <c r="G2324" s="12">
        <v>3.3828607E7</v>
      </c>
      <c r="H2324" s="12">
        <v>6.6052615E7</v>
      </c>
      <c r="I2324" s="12">
        <v>2.8675857E7</v>
      </c>
    </row>
    <row r="2325" ht="15.75" customHeight="1">
      <c r="A2325" s="12">
        <v>2023.0</v>
      </c>
      <c r="B2325" s="12" t="s">
        <v>69</v>
      </c>
      <c r="C2325" s="12" t="str">
        <f t="shared" si="1"/>
        <v>2023Dec</v>
      </c>
      <c r="D2325" s="12">
        <v>10.0</v>
      </c>
      <c r="E2325" s="12" t="s">
        <v>71</v>
      </c>
      <c r="F2325" s="12">
        <v>2555426.0</v>
      </c>
      <c r="G2325" s="12">
        <v>2916162.0</v>
      </c>
      <c r="H2325" s="12">
        <v>5471588.0</v>
      </c>
      <c r="I2325" s="12">
        <v>3251621.0</v>
      </c>
    </row>
    <row r="2326" ht="15.75" customHeight="1">
      <c r="A2326" s="12">
        <v>2023.0</v>
      </c>
      <c r="B2326" s="12" t="s">
        <v>69</v>
      </c>
      <c r="C2326" s="12" t="str">
        <f t="shared" si="1"/>
        <v>2023Dec</v>
      </c>
      <c r="D2326" s="12">
        <v>11.0</v>
      </c>
      <c r="E2326" s="12" t="s">
        <v>72</v>
      </c>
      <c r="F2326" s="12">
        <v>651455.0</v>
      </c>
      <c r="G2326" s="12">
        <v>721515.0</v>
      </c>
      <c r="H2326" s="12">
        <v>1372970.0</v>
      </c>
      <c r="I2326" s="12">
        <v>767957.0</v>
      </c>
    </row>
    <row r="2327" ht="15.75" customHeight="1">
      <c r="A2327" s="12">
        <v>2023.0</v>
      </c>
      <c r="B2327" s="12" t="s">
        <v>69</v>
      </c>
      <c r="C2327" s="12" t="str">
        <f t="shared" si="1"/>
        <v>2023Dec</v>
      </c>
      <c r="D2327" s="12">
        <v>12.0</v>
      </c>
      <c r="E2327" s="12" t="s">
        <v>73</v>
      </c>
      <c r="F2327" s="12">
        <v>606134.0</v>
      </c>
      <c r="G2327" s="12">
        <v>701958.0</v>
      </c>
      <c r="H2327" s="12">
        <v>1308092.0</v>
      </c>
      <c r="I2327" s="12">
        <v>756885.0</v>
      </c>
    </row>
    <row r="2328" ht="15.75" customHeight="1">
      <c r="A2328" s="12">
        <v>2023.0</v>
      </c>
      <c r="B2328" s="12" t="s">
        <v>69</v>
      </c>
      <c r="C2328" s="12" t="str">
        <f t="shared" si="1"/>
        <v>2023Dec</v>
      </c>
      <c r="D2328" s="12">
        <v>13.0</v>
      </c>
      <c r="E2328" s="12" t="s">
        <v>74</v>
      </c>
      <c r="F2328" s="12">
        <v>576746.0</v>
      </c>
      <c r="G2328" s="12">
        <v>642453.0</v>
      </c>
      <c r="H2328" s="12">
        <v>1219199.0</v>
      </c>
      <c r="I2328" s="12">
        <v>698024.0</v>
      </c>
    </row>
    <row r="2329" ht="15.75" customHeight="1">
      <c r="A2329" s="12">
        <v>2023.0</v>
      </c>
      <c r="B2329" s="12" t="s">
        <v>69</v>
      </c>
      <c r="C2329" s="12" t="str">
        <f t="shared" si="1"/>
        <v>2023Dec</v>
      </c>
      <c r="D2329" s="12">
        <v>14.0</v>
      </c>
      <c r="E2329" s="12" t="s">
        <v>75</v>
      </c>
      <c r="F2329" s="12">
        <v>394255.0</v>
      </c>
      <c r="G2329" s="12">
        <v>427851.0</v>
      </c>
      <c r="H2329" s="12">
        <v>822106.0</v>
      </c>
      <c r="I2329" s="12">
        <v>356235.0</v>
      </c>
    </row>
    <row r="2330" ht="15.75" customHeight="1">
      <c r="A2330" s="12">
        <v>2023.0</v>
      </c>
      <c r="B2330" s="12" t="s">
        <v>69</v>
      </c>
      <c r="C2330" s="12" t="str">
        <f t="shared" si="1"/>
        <v>2023Dec</v>
      </c>
      <c r="D2330" s="12">
        <v>15.0</v>
      </c>
      <c r="E2330" s="12" t="s">
        <v>76</v>
      </c>
      <c r="F2330" s="12">
        <v>129432.0</v>
      </c>
      <c r="G2330" s="12">
        <v>141294.0</v>
      </c>
      <c r="H2330" s="12">
        <v>270726.0</v>
      </c>
      <c r="I2330" s="12">
        <v>104166.0</v>
      </c>
    </row>
    <row r="2331" ht="15.75" customHeight="1">
      <c r="A2331" s="12">
        <v>2023.0</v>
      </c>
      <c r="B2331" s="12" t="s">
        <v>69</v>
      </c>
      <c r="C2331" s="12" t="str">
        <f t="shared" si="1"/>
        <v>2023Dec</v>
      </c>
      <c r="D2331" s="12">
        <v>16.0</v>
      </c>
      <c r="E2331" s="12" t="s">
        <v>77</v>
      </c>
      <c r="F2331" s="12">
        <v>362500.0</v>
      </c>
      <c r="G2331" s="12">
        <v>367197.0</v>
      </c>
      <c r="H2331" s="12">
        <v>729697.0</v>
      </c>
      <c r="I2331" s="12">
        <v>303427.0</v>
      </c>
    </row>
    <row r="2332" ht="15.75" customHeight="1">
      <c r="A2332" s="12">
        <v>2023.0</v>
      </c>
      <c r="B2332" s="12" t="s">
        <v>69</v>
      </c>
      <c r="C2332" s="12" t="str">
        <f t="shared" si="1"/>
        <v>2023Dec</v>
      </c>
      <c r="D2332" s="12">
        <v>17.0</v>
      </c>
      <c r="E2332" s="12" t="s">
        <v>78</v>
      </c>
      <c r="F2332" s="12">
        <v>95652.0</v>
      </c>
      <c r="G2332" s="12">
        <v>105787.0</v>
      </c>
      <c r="H2332" s="12">
        <v>201439.0</v>
      </c>
      <c r="I2332" s="12">
        <v>81191.0</v>
      </c>
    </row>
    <row r="2333" ht="15.75" customHeight="1">
      <c r="A2333" s="12">
        <v>2023.0</v>
      </c>
      <c r="B2333" s="12" t="s">
        <v>69</v>
      </c>
      <c r="C2333" s="12" t="str">
        <f t="shared" si="1"/>
        <v>2023Dec</v>
      </c>
      <c r="D2333" s="12">
        <v>18.0</v>
      </c>
      <c r="E2333" s="12" t="s">
        <v>79</v>
      </c>
      <c r="F2333" s="12">
        <v>151775.0</v>
      </c>
      <c r="G2333" s="12">
        <v>164445.0</v>
      </c>
      <c r="H2333" s="12">
        <v>316220.0</v>
      </c>
      <c r="I2333" s="12">
        <v>131349.0</v>
      </c>
    </row>
    <row r="2334" ht="15.75" customHeight="1">
      <c r="A2334" s="12">
        <v>2023.0</v>
      </c>
      <c r="B2334" s="12" t="s">
        <v>69</v>
      </c>
      <c r="C2334" s="12" t="str">
        <f t="shared" si="1"/>
        <v>2023Dec</v>
      </c>
      <c r="D2334" s="12">
        <v>19.0</v>
      </c>
      <c r="E2334" s="12" t="s">
        <v>80</v>
      </c>
      <c r="F2334" s="12">
        <v>313097.0</v>
      </c>
      <c r="G2334" s="12">
        <v>325729.0</v>
      </c>
      <c r="H2334" s="12">
        <v>638826.0</v>
      </c>
      <c r="I2334" s="12">
        <v>300003.0</v>
      </c>
    </row>
    <row r="2335" ht="15.75" customHeight="1">
      <c r="A2335" s="12">
        <v>2023.0</v>
      </c>
      <c r="B2335" s="12" t="s">
        <v>69</v>
      </c>
      <c r="C2335" s="12" t="str">
        <f t="shared" si="1"/>
        <v>2023Dec</v>
      </c>
      <c r="D2335" s="12">
        <v>20.0</v>
      </c>
      <c r="E2335" s="12" t="s">
        <v>81</v>
      </c>
      <c r="F2335" s="12">
        <v>787986.0</v>
      </c>
      <c r="G2335" s="12">
        <v>830080.0</v>
      </c>
      <c r="H2335" s="12">
        <v>1618066.0</v>
      </c>
      <c r="I2335" s="12">
        <v>1145520.0</v>
      </c>
    </row>
    <row r="2336" ht="15.75" customHeight="1">
      <c r="A2336" s="12">
        <v>2023.0</v>
      </c>
      <c r="B2336" s="12" t="s">
        <v>69</v>
      </c>
      <c r="C2336" s="12" t="str">
        <f t="shared" si="1"/>
        <v>2023Dec</v>
      </c>
      <c r="D2336" s="12">
        <v>21.0</v>
      </c>
      <c r="E2336" s="12" t="s">
        <v>82</v>
      </c>
      <c r="F2336" s="12">
        <v>378051.0</v>
      </c>
      <c r="G2336" s="12">
        <v>393138.0</v>
      </c>
      <c r="H2336" s="12">
        <v>771189.0</v>
      </c>
      <c r="I2336" s="12">
        <v>560445.0</v>
      </c>
    </row>
    <row r="2337" ht="15.75" customHeight="1">
      <c r="A2337" s="12">
        <v>2023.0</v>
      </c>
      <c r="B2337" s="12" t="s">
        <v>69</v>
      </c>
      <c r="C2337" s="12" t="str">
        <f t="shared" si="1"/>
        <v>2023Dec</v>
      </c>
      <c r="D2337" s="12">
        <v>22.0</v>
      </c>
      <c r="E2337" s="12" t="s">
        <v>83</v>
      </c>
      <c r="F2337" s="12">
        <v>261834.0</v>
      </c>
      <c r="G2337" s="12">
        <v>274602.0</v>
      </c>
      <c r="H2337" s="12">
        <v>536436.0</v>
      </c>
      <c r="I2337" s="12">
        <v>257417.0</v>
      </c>
    </row>
    <row r="2338" ht="15.75" customHeight="1">
      <c r="A2338" s="12">
        <v>2023.0</v>
      </c>
      <c r="B2338" s="12" t="s">
        <v>69</v>
      </c>
      <c r="C2338" s="12" t="str">
        <f t="shared" si="1"/>
        <v>2023Dec</v>
      </c>
      <c r="D2338" s="12">
        <v>23.0</v>
      </c>
      <c r="E2338" s="12" t="s">
        <v>84</v>
      </c>
      <c r="F2338" s="12">
        <v>112157.0</v>
      </c>
      <c r="G2338" s="12">
        <v>114895.0</v>
      </c>
      <c r="H2338" s="12">
        <v>227052.0</v>
      </c>
      <c r="I2338" s="12">
        <v>112977.0</v>
      </c>
    </row>
    <row r="2339" ht="15.75" customHeight="1">
      <c r="A2339" s="12">
        <v>2023.0</v>
      </c>
      <c r="B2339" s="12" t="s">
        <v>69</v>
      </c>
      <c r="C2339" s="12" t="str">
        <f t="shared" si="1"/>
        <v>2023Dec</v>
      </c>
      <c r="D2339" s="12">
        <v>24.0</v>
      </c>
      <c r="E2339" s="12" t="s">
        <v>85</v>
      </c>
      <c r="F2339" s="12">
        <v>357453.0</v>
      </c>
      <c r="G2339" s="12">
        <v>373090.0</v>
      </c>
      <c r="H2339" s="12">
        <v>730543.0</v>
      </c>
      <c r="I2339" s="12">
        <v>338168.0</v>
      </c>
    </row>
    <row r="2340" ht="15.75" customHeight="1">
      <c r="A2340" s="12">
        <v>2023.0</v>
      </c>
      <c r="B2340" s="12" t="s">
        <v>69</v>
      </c>
      <c r="C2340" s="12" t="str">
        <f t="shared" si="1"/>
        <v>2023Dec</v>
      </c>
      <c r="D2340" s="12">
        <v>25.0</v>
      </c>
      <c r="E2340" s="12" t="s">
        <v>86</v>
      </c>
      <c r="F2340" s="12">
        <v>246490.0</v>
      </c>
      <c r="G2340" s="12">
        <v>253073.0</v>
      </c>
      <c r="H2340" s="12">
        <v>499563.0</v>
      </c>
      <c r="I2340" s="12">
        <v>238172.0</v>
      </c>
    </row>
    <row r="2341" ht="15.75" customHeight="1">
      <c r="A2341" s="12">
        <v>2023.0</v>
      </c>
      <c r="B2341" s="12" t="s">
        <v>69</v>
      </c>
      <c r="C2341" s="12" t="str">
        <f t="shared" si="1"/>
        <v>2023Dec</v>
      </c>
      <c r="D2341" s="12">
        <v>26.0</v>
      </c>
      <c r="E2341" s="12" t="s">
        <v>87</v>
      </c>
      <c r="F2341" s="12">
        <v>128575.0</v>
      </c>
      <c r="G2341" s="12">
        <v>131542.0</v>
      </c>
      <c r="H2341" s="12">
        <v>260117.0</v>
      </c>
      <c r="I2341" s="12">
        <v>108919.0</v>
      </c>
    </row>
    <row r="2342" ht="15.75" customHeight="1">
      <c r="A2342" s="12">
        <v>2023.0</v>
      </c>
      <c r="B2342" s="12" t="s">
        <v>69</v>
      </c>
      <c r="C2342" s="12" t="str">
        <f t="shared" si="1"/>
        <v>2023Dec</v>
      </c>
      <c r="D2342" s="12">
        <v>27.0</v>
      </c>
      <c r="E2342" s="12" t="s">
        <v>88</v>
      </c>
      <c r="F2342" s="12">
        <v>281069.0</v>
      </c>
      <c r="G2342" s="12">
        <v>281833.0</v>
      </c>
      <c r="H2342" s="12">
        <v>562902.0</v>
      </c>
      <c r="I2342" s="12">
        <v>230171.0</v>
      </c>
    </row>
    <row r="2343" ht="15.75" customHeight="1">
      <c r="A2343" s="12">
        <v>2023.0</v>
      </c>
      <c r="B2343" s="12" t="s">
        <v>69</v>
      </c>
      <c r="C2343" s="12" t="str">
        <f t="shared" si="1"/>
        <v>2023Dec</v>
      </c>
      <c r="D2343" s="12">
        <v>30.0</v>
      </c>
      <c r="E2343" s="12" t="s">
        <v>89</v>
      </c>
      <c r="F2343" s="12">
        <v>1286634.0</v>
      </c>
      <c r="G2343" s="12">
        <v>1339160.0</v>
      </c>
      <c r="H2343" s="12">
        <v>2625794.0</v>
      </c>
      <c r="I2343" s="12">
        <v>1063007.0</v>
      </c>
    </row>
    <row r="2344" ht="15.75" customHeight="1">
      <c r="A2344" s="12">
        <v>2023.0</v>
      </c>
      <c r="B2344" s="12" t="s">
        <v>69</v>
      </c>
      <c r="C2344" s="12" t="str">
        <f t="shared" si="1"/>
        <v>2023Dec</v>
      </c>
      <c r="D2344" s="12">
        <v>31.0</v>
      </c>
      <c r="E2344" s="12" t="s">
        <v>90</v>
      </c>
      <c r="F2344" s="12">
        <v>779221.0</v>
      </c>
      <c r="G2344" s="12">
        <v>794009.0</v>
      </c>
      <c r="H2344" s="12">
        <v>1573230.0</v>
      </c>
      <c r="I2344" s="12">
        <v>497860.0</v>
      </c>
    </row>
    <row r="2345" ht="15.75" customHeight="1">
      <c r="A2345" s="12">
        <v>2023.0</v>
      </c>
      <c r="B2345" s="12" t="s">
        <v>69</v>
      </c>
      <c r="C2345" s="12" t="str">
        <f t="shared" si="1"/>
        <v>2023Dec</v>
      </c>
      <c r="D2345" s="12">
        <v>32.0</v>
      </c>
      <c r="E2345" s="12" t="s">
        <v>91</v>
      </c>
      <c r="F2345" s="12">
        <v>679575.0</v>
      </c>
      <c r="G2345" s="12">
        <v>688267.0</v>
      </c>
      <c r="H2345" s="12">
        <v>1367842.0</v>
      </c>
      <c r="I2345" s="12">
        <v>421268.0</v>
      </c>
    </row>
    <row r="2346" ht="15.75" customHeight="1">
      <c r="A2346" s="12">
        <v>2023.0</v>
      </c>
      <c r="B2346" s="12" t="s">
        <v>69</v>
      </c>
      <c r="C2346" s="12" t="str">
        <f t="shared" si="1"/>
        <v>2023Dec</v>
      </c>
      <c r="D2346" s="12">
        <v>33.0</v>
      </c>
      <c r="E2346" s="12" t="s">
        <v>92</v>
      </c>
      <c r="F2346" s="12">
        <v>721690.0</v>
      </c>
      <c r="G2346" s="12">
        <v>728643.0</v>
      </c>
      <c r="H2346" s="12">
        <v>1450333.0</v>
      </c>
      <c r="I2346" s="12">
        <v>416240.0</v>
      </c>
    </row>
    <row r="2347" ht="15.75" customHeight="1">
      <c r="A2347" s="12">
        <v>2023.0</v>
      </c>
      <c r="B2347" s="12" t="s">
        <v>69</v>
      </c>
      <c r="C2347" s="12" t="str">
        <f t="shared" si="1"/>
        <v>2023Dec</v>
      </c>
      <c r="D2347" s="12">
        <v>34.0</v>
      </c>
      <c r="E2347" s="12" t="s">
        <v>93</v>
      </c>
      <c r="F2347" s="12">
        <v>931541.0</v>
      </c>
      <c r="G2347" s="12">
        <v>938067.0</v>
      </c>
      <c r="H2347" s="12">
        <v>1869608.0</v>
      </c>
      <c r="I2347" s="12">
        <v>652557.0</v>
      </c>
    </row>
    <row r="2348" ht="15.75" customHeight="1">
      <c r="A2348" s="12">
        <v>2023.0</v>
      </c>
      <c r="B2348" s="12" t="s">
        <v>69</v>
      </c>
      <c r="C2348" s="12" t="str">
        <f t="shared" si="1"/>
        <v>2023Dec</v>
      </c>
      <c r="D2348" s="12">
        <v>35.0</v>
      </c>
      <c r="E2348" s="12" t="s">
        <v>94</v>
      </c>
      <c r="F2348" s="12">
        <v>263199.0</v>
      </c>
      <c r="G2348" s="12">
        <v>265679.0</v>
      </c>
      <c r="H2348" s="12">
        <v>528878.0</v>
      </c>
      <c r="I2348" s="12">
        <v>186684.0</v>
      </c>
    </row>
    <row r="2349" ht="15.75" customHeight="1">
      <c r="A2349" s="12">
        <v>2023.0</v>
      </c>
      <c r="B2349" s="12" t="s">
        <v>69</v>
      </c>
      <c r="C2349" s="12" t="str">
        <f t="shared" si="1"/>
        <v>2023Dec</v>
      </c>
      <c r="D2349" s="12">
        <v>36.0</v>
      </c>
      <c r="E2349" s="12" t="s">
        <v>95</v>
      </c>
      <c r="F2349" s="12">
        <v>549032.0</v>
      </c>
      <c r="G2349" s="12">
        <v>564346.0</v>
      </c>
      <c r="H2349" s="12">
        <v>1113378.0</v>
      </c>
      <c r="I2349" s="12">
        <v>418980.0</v>
      </c>
    </row>
    <row r="2350" ht="15.75" customHeight="1">
      <c r="A2350" s="12">
        <v>2023.0</v>
      </c>
      <c r="B2350" s="12" t="s">
        <v>69</v>
      </c>
      <c r="C2350" s="12" t="str">
        <f t="shared" si="1"/>
        <v>2023Dec</v>
      </c>
      <c r="D2350" s="12">
        <v>37.0</v>
      </c>
      <c r="E2350" s="12" t="s">
        <v>96</v>
      </c>
      <c r="F2350" s="12">
        <v>185906.0</v>
      </c>
      <c r="G2350" s="12">
        <v>188231.0</v>
      </c>
      <c r="H2350" s="12">
        <v>374137.0</v>
      </c>
      <c r="I2350" s="12">
        <v>126956.0</v>
      </c>
    </row>
    <row r="2351" ht="15.75" customHeight="1">
      <c r="A2351" s="12">
        <v>2023.0</v>
      </c>
      <c r="B2351" s="12" t="s">
        <v>69</v>
      </c>
      <c r="C2351" s="12" t="str">
        <f t="shared" si="1"/>
        <v>2023Dec</v>
      </c>
      <c r="D2351" s="12">
        <v>38.0</v>
      </c>
      <c r="E2351" s="12" t="s">
        <v>147</v>
      </c>
      <c r="F2351" s="12">
        <v>210408.0</v>
      </c>
      <c r="G2351" s="12">
        <v>210079.0</v>
      </c>
      <c r="H2351" s="12">
        <v>420487.0</v>
      </c>
      <c r="I2351" s="12">
        <v>145677.0</v>
      </c>
    </row>
    <row r="2352" ht="15.75" customHeight="1">
      <c r="A2352" s="12">
        <v>2023.0</v>
      </c>
      <c r="B2352" s="12" t="s">
        <v>69</v>
      </c>
      <c r="C2352" s="12" t="str">
        <f t="shared" si="1"/>
        <v>2023Dec</v>
      </c>
      <c r="D2352" s="12">
        <v>39.0</v>
      </c>
      <c r="E2352" s="12" t="s">
        <v>97</v>
      </c>
      <c r="F2352" s="12">
        <v>252436.0</v>
      </c>
      <c r="G2352" s="12">
        <v>254436.0</v>
      </c>
      <c r="H2352" s="12">
        <v>506872.0</v>
      </c>
      <c r="I2352" s="12">
        <v>159950.0</v>
      </c>
    </row>
    <row r="2353" ht="15.75" customHeight="1">
      <c r="A2353" s="12">
        <v>2023.0</v>
      </c>
      <c r="B2353" s="12" t="s">
        <v>69</v>
      </c>
      <c r="C2353" s="12" t="str">
        <f t="shared" si="1"/>
        <v>2023Dec</v>
      </c>
      <c r="D2353" s="12">
        <v>40.0</v>
      </c>
      <c r="E2353" s="12" t="s">
        <v>98</v>
      </c>
      <c r="F2353" s="12">
        <v>872661.0</v>
      </c>
      <c r="G2353" s="12">
        <v>906712.0</v>
      </c>
      <c r="H2353" s="12">
        <v>1779373.0</v>
      </c>
      <c r="I2353" s="12">
        <v>680877.0</v>
      </c>
    </row>
    <row r="2354" ht="15.75" customHeight="1">
      <c r="A2354" s="12">
        <v>2023.0</v>
      </c>
      <c r="B2354" s="12" t="s">
        <v>69</v>
      </c>
      <c r="C2354" s="12" t="str">
        <f t="shared" si="1"/>
        <v>2023Dec</v>
      </c>
      <c r="D2354" s="12">
        <v>41.0</v>
      </c>
      <c r="E2354" s="12" t="s">
        <v>99</v>
      </c>
      <c r="F2354" s="12">
        <v>769682.0</v>
      </c>
      <c r="G2354" s="12">
        <v>788846.0</v>
      </c>
      <c r="H2354" s="12">
        <v>1558528.0</v>
      </c>
      <c r="I2354" s="12">
        <v>557058.0</v>
      </c>
    </row>
    <row r="2355" ht="15.75" customHeight="1">
      <c r="A2355" s="12">
        <v>2023.0</v>
      </c>
      <c r="B2355" s="12" t="s">
        <v>69</v>
      </c>
      <c r="C2355" s="12" t="str">
        <f t="shared" si="1"/>
        <v>2023Dec</v>
      </c>
      <c r="D2355" s="12">
        <v>42.0</v>
      </c>
      <c r="E2355" s="12" t="s">
        <v>100</v>
      </c>
      <c r="F2355" s="12">
        <v>317538.0</v>
      </c>
      <c r="G2355" s="12">
        <v>317604.0</v>
      </c>
      <c r="H2355" s="12">
        <v>635142.0</v>
      </c>
      <c r="I2355" s="12">
        <v>237489.0</v>
      </c>
    </row>
    <row r="2356" ht="15.75" customHeight="1">
      <c r="A2356" s="12">
        <v>2023.0</v>
      </c>
      <c r="B2356" s="12" t="s">
        <v>69</v>
      </c>
      <c r="C2356" s="12" t="str">
        <f t="shared" si="1"/>
        <v>2023Dec</v>
      </c>
      <c r="D2356" s="12">
        <v>43.0</v>
      </c>
      <c r="E2356" s="12" t="s">
        <v>101</v>
      </c>
      <c r="F2356" s="12">
        <v>254558.0</v>
      </c>
      <c r="G2356" s="12">
        <v>259463.0</v>
      </c>
      <c r="H2356" s="12">
        <v>514021.0</v>
      </c>
      <c r="I2356" s="12">
        <v>187581.0</v>
      </c>
    </row>
    <row r="2357" ht="15.75" customHeight="1">
      <c r="A2357" s="12">
        <v>2023.0</v>
      </c>
      <c r="B2357" s="12" t="s">
        <v>69</v>
      </c>
      <c r="C2357" s="12" t="str">
        <f t="shared" si="1"/>
        <v>2023Dec</v>
      </c>
      <c r="D2357" s="12">
        <v>44.0</v>
      </c>
      <c r="E2357" s="12" t="s">
        <v>102</v>
      </c>
      <c r="F2357" s="12">
        <v>460095.0</v>
      </c>
      <c r="G2357" s="12">
        <v>477820.0</v>
      </c>
      <c r="H2357" s="12">
        <v>937915.0</v>
      </c>
      <c r="I2357" s="12">
        <v>317734.0</v>
      </c>
    </row>
    <row r="2358" ht="15.75" customHeight="1">
      <c r="A2358" s="12">
        <v>2023.0</v>
      </c>
      <c r="B2358" s="12" t="s">
        <v>69</v>
      </c>
      <c r="C2358" s="12" t="str">
        <f t="shared" si="1"/>
        <v>2023Dec</v>
      </c>
      <c r="D2358" s="12">
        <v>45.0</v>
      </c>
      <c r="E2358" s="12" t="s">
        <v>103</v>
      </c>
      <c r="F2358" s="12">
        <v>635320.0</v>
      </c>
      <c r="G2358" s="12">
        <v>649516.0</v>
      </c>
      <c r="H2358" s="12">
        <v>1284836.0</v>
      </c>
      <c r="I2358" s="12">
        <v>412826.0</v>
      </c>
    </row>
    <row r="2359" ht="15.75" customHeight="1">
      <c r="A2359" s="12">
        <v>2023.0</v>
      </c>
      <c r="B2359" s="12" t="s">
        <v>69</v>
      </c>
      <c r="C2359" s="12" t="str">
        <f t="shared" si="1"/>
        <v>2023Dec</v>
      </c>
      <c r="D2359" s="12">
        <v>46.0</v>
      </c>
      <c r="E2359" s="12" t="s">
        <v>104</v>
      </c>
      <c r="F2359" s="12">
        <v>477905.0</v>
      </c>
      <c r="G2359" s="12">
        <v>490160.0</v>
      </c>
      <c r="H2359" s="12">
        <v>968065.0</v>
      </c>
      <c r="I2359" s="12">
        <v>327426.0</v>
      </c>
    </row>
    <row r="2360" ht="15.75" customHeight="1">
      <c r="A2360" s="12">
        <v>2023.0</v>
      </c>
      <c r="B2360" s="12" t="s">
        <v>69</v>
      </c>
      <c r="C2360" s="12" t="str">
        <f t="shared" si="1"/>
        <v>2023Dec</v>
      </c>
      <c r="D2360" s="12">
        <v>47.0</v>
      </c>
      <c r="E2360" s="12" t="s">
        <v>105</v>
      </c>
      <c r="F2360" s="12">
        <v>567271.0</v>
      </c>
      <c r="G2360" s="12">
        <v>575386.0</v>
      </c>
      <c r="H2360" s="12">
        <v>1142657.0</v>
      </c>
      <c r="I2360" s="12">
        <v>407975.0</v>
      </c>
    </row>
    <row r="2361" ht="15.75" customHeight="1">
      <c r="A2361" s="12">
        <v>2023.0</v>
      </c>
      <c r="B2361" s="12" t="s">
        <v>69</v>
      </c>
      <c r="C2361" s="12" t="str">
        <f t="shared" si="1"/>
        <v>2023Dec</v>
      </c>
      <c r="D2361" s="12">
        <v>48.0</v>
      </c>
      <c r="E2361" s="12" t="s">
        <v>106</v>
      </c>
      <c r="F2361" s="12">
        <v>355557.0</v>
      </c>
      <c r="G2361" s="12">
        <v>358727.0</v>
      </c>
      <c r="H2361" s="12">
        <v>714284.0</v>
      </c>
      <c r="I2361" s="12">
        <v>242917.0</v>
      </c>
    </row>
    <row r="2362" ht="15.75" customHeight="1">
      <c r="A2362" s="12">
        <v>2023.0</v>
      </c>
      <c r="B2362" s="12" t="s">
        <v>69</v>
      </c>
      <c r="C2362" s="12" t="str">
        <f t="shared" si="1"/>
        <v>2023Dec</v>
      </c>
      <c r="D2362" s="12">
        <v>49.0</v>
      </c>
      <c r="E2362" s="12" t="s">
        <v>107</v>
      </c>
      <c r="F2362" s="12">
        <v>175671.0</v>
      </c>
      <c r="G2362" s="12">
        <v>175924.0</v>
      </c>
      <c r="H2362" s="12">
        <v>351595.0</v>
      </c>
      <c r="I2362" s="12">
        <v>124524.0</v>
      </c>
    </row>
    <row r="2363" ht="15.75" customHeight="1">
      <c r="A2363" s="12">
        <v>2023.0</v>
      </c>
      <c r="B2363" s="12" t="s">
        <v>69</v>
      </c>
      <c r="C2363" s="12" t="str">
        <f t="shared" si="1"/>
        <v>2023Dec</v>
      </c>
      <c r="D2363" s="12">
        <v>50.0</v>
      </c>
      <c r="E2363" s="12" t="s">
        <v>108</v>
      </c>
      <c r="F2363" s="12">
        <v>865666.0</v>
      </c>
      <c r="G2363" s="12">
        <v>931409.0</v>
      </c>
      <c r="H2363" s="12">
        <v>1797075.0</v>
      </c>
      <c r="I2363" s="12">
        <v>883862.0</v>
      </c>
    </row>
    <row r="2364" ht="15.75" customHeight="1">
      <c r="A2364" s="12">
        <v>2023.0</v>
      </c>
      <c r="B2364" s="12" t="s">
        <v>69</v>
      </c>
      <c r="C2364" s="12" t="str">
        <f t="shared" si="1"/>
        <v>2023Dec</v>
      </c>
      <c r="D2364" s="12">
        <v>51.0</v>
      </c>
      <c r="E2364" s="12" t="s">
        <v>109</v>
      </c>
      <c r="F2364" s="12">
        <v>190822.0</v>
      </c>
      <c r="G2364" s="12">
        <v>207618.0</v>
      </c>
      <c r="H2364" s="12">
        <v>398440.0</v>
      </c>
      <c r="I2364" s="12">
        <v>191094.0</v>
      </c>
    </row>
    <row r="2365" ht="15.75" customHeight="1">
      <c r="A2365" s="12">
        <v>2023.0</v>
      </c>
      <c r="B2365" s="12" t="s">
        <v>69</v>
      </c>
      <c r="C2365" s="12" t="str">
        <f t="shared" si="1"/>
        <v>2023Dec</v>
      </c>
      <c r="D2365" s="12">
        <v>52.0</v>
      </c>
      <c r="E2365" s="12" t="s">
        <v>110</v>
      </c>
      <c r="F2365" s="12">
        <v>345539.0</v>
      </c>
      <c r="G2365" s="12">
        <v>365939.0</v>
      </c>
      <c r="H2365" s="12">
        <v>711478.0</v>
      </c>
      <c r="I2365" s="12">
        <v>305171.0</v>
      </c>
    </row>
    <row r="2366" ht="15.75" customHeight="1">
      <c r="A2366" s="12">
        <v>2023.0</v>
      </c>
      <c r="B2366" s="12" t="s">
        <v>69</v>
      </c>
      <c r="C2366" s="12" t="str">
        <f t="shared" si="1"/>
        <v>2023Dec</v>
      </c>
      <c r="D2366" s="12">
        <v>53.0</v>
      </c>
      <c r="E2366" s="12" t="s">
        <v>111</v>
      </c>
      <c r="F2366" s="12">
        <v>213882.0</v>
      </c>
      <c r="G2366" s="12">
        <v>225747.0</v>
      </c>
      <c r="H2366" s="12">
        <v>439629.0</v>
      </c>
      <c r="I2366" s="12">
        <v>177596.0</v>
      </c>
    </row>
    <row r="2367" ht="15.75" customHeight="1">
      <c r="A2367" s="12">
        <v>2023.0</v>
      </c>
      <c r="B2367" s="12" t="s">
        <v>69</v>
      </c>
      <c r="C2367" s="12" t="str">
        <f t="shared" si="1"/>
        <v>2023Dec</v>
      </c>
      <c r="D2367" s="12">
        <v>54.0</v>
      </c>
      <c r="E2367" s="12" t="s">
        <v>112</v>
      </c>
      <c r="F2367" s="12">
        <v>204787.0</v>
      </c>
      <c r="G2367" s="12">
        <v>221544.0</v>
      </c>
      <c r="H2367" s="12">
        <v>426331.0</v>
      </c>
      <c r="I2367" s="12">
        <v>184393.0</v>
      </c>
    </row>
    <row r="2368" ht="15.75" customHeight="1">
      <c r="A2368" s="12">
        <v>2023.0</v>
      </c>
      <c r="B2368" s="12" t="s">
        <v>69</v>
      </c>
      <c r="C2368" s="12" t="str">
        <f t="shared" si="1"/>
        <v>2023Dec</v>
      </c>
      <c r="D2368" s="12">
        <v>55.0</v>
      </c>
      <c r="E2368" s="12" t="s">
        <v>113</v>
      </c>
      <c r="F2368" s="12">
        <v>236008.0</v>
      </c>
      <c r="G2368" s="12">
        <v>236714.0</v>
      </c>
      <c r="H2368" s="12">
        <v>472722.0</v>
      </c>
      <c r="I2368" s="12">
        <v>178167.0</v>
      </c>
    </row>
    <row r="2369" ht="15.75" customHeight="1">
      <c r="A2369" s="12">
        <v>2023.0</v>
      </c>
      <c r="B2369" s="12" t="s">
        <v>69</v>
      </c>
      <c r="C2369" s="12" t="str">
        <f t="shared" si="1"/>
        <v>2023Dec</v>
      </c>
      <c r="D2369" s="12">
        <v>56.0</v>
      </c>
      <c r="E2369" s="12" t="s">
        <v>114</v>
      </c>
      <c r="F2369" s="12">
        <v>222408.0</v>
      </c>
      <c r="G2369" s="12">
        <v>235879.0</v>
      </c>
      <c r="H2369" s="12">
        <v>458287.0</v>
      </c>
      <c r="I2369" s="12">
        <v>202202.0</v>
      </c>
    </row>
    <row r="2370" ht="15.75" customHeight="1">
      <c r="A2370" s="12">
        <v>2023.0</v>
      </c>
      <c r="B2370" s="12" t="s">
        <v>69</v>
      </c>
      <c r="C2370" s="12" t="str">
        <f t="shared" si="1"/>
        <v>2023Dec</v>
      </c>
      <c r="D2370" s="12">
        <v>57.0</v>
      </c>
      <c r="E2370" s="12" t="s">
        <v>115</v>
      </c>
      <c r="F2370" s="12">
        <v>629917.0</v>
      </c>
      <c r="G2370" s="12">
        <v>669060.0</v>
      </c>
      <c r="H2370" s="12">
        <v>1298977.0</v>
      </c>
      <c r="I2370" s="12">
        <v>586117.0</v>
      </c>
    </row>
    <row r="2371" ht="15.75" customHeight="1">
      <c r="A2371" s="12">
        <v>2023.0</v>
      </c>
      <c r="B2371" s="12" t="s">
        <v>69</v>
      </c>
      <c r="C2371" s="12" t="str">
        <f t="shared" si="1"/>
        <v>2023Dec</v>
      </c>
      <c r="D2371" s="12">
        <v>58.0</v>
      </c>
      <c r="E2371" s="12" t="s">
        <v>116</v>
      </c>
      <c r="F2371" s="12">
        <v>145500.0</v>
      </c>
      <c r="G2371" s="12">
        <v>142144.0</v>
      </c>
      <c r="H2371" s="12">
        <v>287644.0</v>
      </c>
      <c r="I2371" s="12">
        <v>121896.0</v>
      </c>
    </row>
    <row r="2372" ht="15.75" customHeight="1">
      <c r="A2372" s="12">
        <v>2023.0</v>
      </c>
      <c r="B2372" s="12" t="s">
        <v>69</v>
      </c>
      <c r="C2372" s="12" t="str">
        <f t="shared" si="1"/>
        <v>2023Dec</v>
      </c>
      <c r="D2372" s="12">
        <v>60.0</v>
      </c>
      <c r="E2372" s="12" t="s">
        <v>117</v>
      </c>
      <c r="F2372" s="12">
        <v>497375.0</v>
      </c>
      <c r="G2372" s="12">
        <v>524508.0</v>
      </c>
      <c r="H2372" s="12">
        <v>1021883.0</v>
      </c>
      <c r="I2372" s="12">
        <v>433815.0</v>
      </c>
    </row>
    <row r="2373" ht="15.75" customHeight="1">
      <c r="A2373" s="12">
        <v>2023.0</v>
      </c>
      <c r="B2373" s="12" t="s">
        <v>69</v>
      </c>
      <c r="C2373" s="12" t="str">
        <f t="shared" si="1"/>
        <v>2023Dec</v>
      </c>
      <c r="D2373" s="12">
        <v>61.0</v>
      </c>
      <c r="E2373" s="12" t="s">
        <v>118</v>
      </c>
      <c r="F2373" s="12">
        <v>157266.0</v>
      </c>
      <c r="G2373" s="12">
        <v>165007.0</v>
      </c>
      <c r="H2373" s="12">
        <v>322273.0</v>
      </c>
      <c r="I2373" s="12">
        <v>130318.0</v>
      </c>
    </row>
    <row r="2374" ht="15.75" customHeight="1">
      <c r="A2374" s="12">
        <v>2023.0</v>
      </c>
      <c r="B2374" s="12" t="s">
        <v>69</v>
      </c>
      <c r="C2374" s="12" t="str">
        <f t="shared" si="1"/>
        <v>2023Dec</v>
      </c>
      <c r="D2374" s="12">
        <v>62.0</v>
      </c>
      <c r="E2374" s="12" t="s">
        <v>119</v>
      </c>
      <c r="F2374" s="12">
        <v>347579.0</v>
      </c>
      <c r="G2374" s="12">
        <v>357369.0</v>
      </c>
      <c r="H2374" s="12">
        <v>704948.0</v>
      </c>
      <c r="I2374" s="12">
        <v>288391.0</v>
      </c>
    </row>
    <row r="2375" ht="15.75" customHeight="1">
      <c r="A2375" s="12">
        <v>2023.0</v>
      </c>
      <c r="B2375" s="12" t="s">
        <v>69</v>
      </c>
      <c r="C2375" s="12" t="str">
        <f t="shared" si="1"/>
        <v>2023Dec</v>
      </c>
      <c r="D2375" s="12">
        <v>63.0</v>
      </c>
      <c r="E2375" s="12" t="s">
        <v>120</v>
      </c>
      <c r="F2375" s="12">
        <v>349504.0</v>
      </c>
      <c r="G2375" s="12">
        <v>342210.0</v>
      </c>
      <c r="H2375" s="12">
        <v>691714.0</v>
      </c>
      <c r="I2375" s="12">
        <v>236902.0</v>
      </c>
    </row>
    <row r="2376" ht="15.75" customHeight="1">
      <c r="A2376" s="12">
        <v>2023.0</v>
      </c>
      <c r="B2376" s="12" t="s">
        <v>69</v>
      </c>
      <c r="C2376" s="12" t="str">
        <f t="shared" si="1"/>
        <v>2023Dec</v>
      </c>
      <c r="D2376" s="12">
        <v>64.0</v>
      </c>
      <c r="E2376" s="12" t="s">
        <v>121</v>
      </c>
      <c r="F2376" s="12">
        <v>279555.0</v>
      </c>
      <c r="G2376" s="12">
        <v>298311.0</v>
      </c>
      <c r="H2376" s="12">
        <v>577866.0</v>
      </c>
      <c r="I2376" s="12">
        <v>227208.0</v>
      </c>
    </row>
    <row r="2377" ht="15.75" customHeight="1">
      <c r="A2377" s="12">
        <v>2023.0</v>
      </c>
      <c r="B2377" s="12" t="s">
        <v>69</v>
      </c>
      <c r="C2377" s="12" t="str">
        <f t="shared" si="1"/>
        <v>2023Dec</v>
      </c>
      <c r="D2377" s="12">
        <v>65.0</v>
      </c>
      <c r="E2377" s="12" t="s">
        <v>122</v>
      </c>
      <c r="F2377" s="12">
        <v>411058.0</v>
      </c>
      <c r="G2377" s="12">
        <v>430671.0</v>
      </c>
      <c r="H2377" s="12">
        <v>841729.0</v>
      </c>
      <c r="I2377" s="12">
        <v>368521.0</v>
      </c>
    </row>
    <row r="2378" ht="15.75" customHeight="1">
      <c r="A2378" s="12">
        <v>2023.0</v>
      </c>
      <c r="B2378" s="12" t="s">
        <v>69</v>
      </c>
      <c r="C2378" s="12" t="str">
        <f t="shared" si="1"/>
        <v>2023Dec</v>
      </c>
      <c r="D2378" s="12">
        <v>66.0</v>
      </c>
      <c r="E2378" s="12" t="s">
        <v>123</v>
      </c>
      <c r="F2378" s="12">
        <v>254271.0</v>
      </c>
      <c r="G2378" s="12">
        <v>267636.0</v>
      </c>
      <c r="H2378" s="12">
        <v>521907.0</v>
      </c>
      <c r="I2378" s="12">
        <v>204897.0</v>
      </c>
    </row>
    <row r="2379" ht="15.75" customHeight="1">
      <c r="A2379" s="12">
        <v>2023.0</v>
      </c>
      <c r="B2379" s="12" t="s">
        <v>69</v>
      </c>
      <c r="C2379" s="12" t="str">
        <f t="shared" si="1"/>
        <v>2023Dec</v>
      </c>
      <c r="D2379" s="12">
        <v>67.0</v>
      </c>
      <c r="E2379" s="12" t="s">
        <v>124</v>
      </c>
      <c r="F2379" s="12">
        <v>475870.0</v>
      </c>
      <c r="G2379" s="12">
        <v>491551.0</v>
      </c>
      <c r="H2379" s="12">
        <v>967421.0</v>
      </c>
      <c r="I2379" s="12">
        <v>378316.0</v>
      </c>
    </row>
    <row r="2380" ht="15.75" customHeight="1">
      <c r="A2380" s="12">
        <v>2023.0</v>
      </c>
      <c r="B2380" s="12" t="s">
        <v>69</v>
      </c>
      <c r="C2380" s="12" t="str">
        <f t="shared" si="1"/>
        <v>2023Dec</v>
      </c>
      <c r="D2380" s="12">
        <v>70.0</v>
      </c>
      <c r="E2380" s="12" t="s">
        <v>125</v>
      </c>
      <c r="F2380" s="12">
        <v>419181.0</v>
      </c>
      <c r="G2380" s="12">
        <v>445565.0</v>
      </c>
      <c r="H2380" s="12">
        <v>864746.0</v>
      </c>
      <c r="I2380" s="12">
        <v>344905.0</v>
      </c>
    </row>
    <row r="2381" ht="15.75" customHeight="1">
      <c r="A2381" s="12">
        <v>2023.0</v>
      </c>
      <c r="B2381" s="12" t="s">
        <v>69</v>
      </c>
      <c r="C2381" s="12" t="str">
        <f t="shared" si="1"/>
        <v>2023Dec</v>
      </c>
      <c r="D2381" s="12">
        <v>71.0</v>
      </c>
      <c r="E2381" s="12" t="s">
        <v>126</v>
      </c>
      <c r="F2381" s="12">
        <v>447878.0</v>
      </c>
      <c r="G2381" s="12">
        <v>447403.0</v>
      </c>
      <c r="H2381" s="12">
        <v>895281.0</v>
      </c>
      <c r="I2381" s="12">
        <v>365095.0</v>
      </c>
    </row>
    <row r="2382" ht="15.75" customHeight="1">
      <c r="A2382" s="12">
        <v>2023.0</v>
      </c>
      <c r="B2382" s="12" t="s">
        <v>69</v>
      </c>
      <c r="C2382" s="12" t="str">
        <f t="shared" si="1"/>
        <v>2023Dec</v>
      </c>
      <c r="D2382" s="12">
        <v>72.0</v>
      </c>
      <c r="E2382" s="12" t="s">
        <v>127</v>
      </c>
      <c r="F2382" s="12">
        <v>398001.0</v>
      </c>
      <c r="G2382" s="12">
        <v>428390.0</v>
      </c>
      <c r="H2382" s="12">
        <v>826391.0</v>
      </c>
      <c r="I2382" s="12">
        <v>319886.0</v>
      </c>
    </row>
    <row r="2383" ht="15.75" customHeight="1">
      <c r="A2383" s="12">
        <v>2023.0</v>
      </c>
      <c r="B2383" s="12" t="s">
        <v>69</v>
      </c>
      <c r="C2383" s="12" t="str">
        <f t="shared" si="1"/>
        <v>2023Dec</v>
      </c>
      <c r="D2383" s="12">
        <v>73.0</v>
      </c>
      <c r="E2383" s="12" t="s">
        <v>128</v>
      </c>
      <c r="F2383" s="12">
        <v>443250.0</v>
      </c>
      <c r="G2383" s="12">
        <v>481271.0</v>
      </c>
      <c r="H2383" s="12">
        <v>924521.0</v>
      </c>
      <c r="I2383" s="12">
        <v>434658.0</v>
      </c>
    </row>
    <row r="2384" ht="15.75" customHeight="1">
      <c r="A2384" s="12">
        <v>2023.0</v>
      </c>
      <c r="B2384" s="12" t="s">
        <v>69</v>
      </c>
      <c r="C2384" s="12" t="str">
        <f t="shared" si="1"/>
        <v>2023Dec</v>
      </c>
      <c r="D2384" s="12">
        <v>74.0</v>
      </c>
      <c r="E2384" s="12" t="s">
        <v>129</v>
      </c>
      <c r="F2384" s="12">
        <v>284337.0</v>
      </c>
      <c r="G2384" s="12">
        <v>307696.0</v>
      </c>
      <c r="H2384" s="12">
        <v>592033.0</v>
      </c>
      <c r="I2384" s="12">
        <v>316718.0</v>
      </c>
    </row>
    <row r="2385" ht="15.75" customHeight="1">
      <c r="A2385" s="12">
        <v>2023.0</v>
      </c>
      <c r="B2385" s="12" t="s">
        <v>69</v>
      </c>
      <c r="C2385" s="12" t="str">
        <f t="shared" si="1"/>
        <v>2023Dec</v>
      </c>
      <c r="D2385" s="12">
        <v>75.0</v>
      </c>
      <c r="E2385" s="12" t="s">
        <v>130</v>
      </c>
      <c r="F2385" s="12">
        <v>89679.0</v>
      </c>
      <c r="G2385" s="12">
        <v>98314.0</v>
      </c>
      <c r="H2385" s="12">
        <v>187993.0</v>
      </c>
      <c r="I2385" s="12">
        <v>76343.0</v>
      </c>
    </row>
    <row r="2386" ht="15.75" customHeight="1">
      <c r="A2386" s="12">
        <v>2023.0</v>
      </c>
      <c r="B2386" s="12" t="s">
        <v>69</v>
      </c>
      <c r="C2386" s="12" t="str">
        <f t="shared" si="1"/>
        <v>2023Dec</v>
      </c>
      <c r="D2386" s="12">
        <v>76.0</v>
      </c>
      <c r="E2386" s="12" t="s">
        <v>131</v>
      </c>
      <c r="F2386" s="12">
        <v>232872.0</v>
      </c>
      <c r="G2386" s="12">
        <v>250796.0</v>
      </c>
      <c r="H2386" s="12">
        <v>483668.0</v>
      </c>
      <c r="I2386" s="12">
        <v>233561.0</v>
      </c>
    </row>
    <row r="2387" ht="15.75" customHeight="1">
      <c r="A2387" s="12">
        <v>2023.0</v>
      </c>
      <c r="B2387" s="12" t="s">
        <v>69</v>
      </c>
      <c r="C2387" s="12" t="str">
        <f t="shared" si="1"/>
        <v>2023Dec</v>
      </c>
      <c r="D2387" s="12">
        <v>77.0</v>
      </c>
      <c r="E2387" s="12" t="s">
        <v>132</v>
      </c>
      <c r="F2387" s="12">
        <v>270074.0</v>
      </c>
      <c r="G2387" s="12">
        <v>280903.0</v>
      </c>
      <c r="H2387" s="12">
        <v>550977.0</v>
      </c>
      <c r="I2387" s="12">
        <v>288188.0</v>
      </c>
    </row>
    <row r="2388" ht="15.75" customHeight="1">
      <c r="A2388" s="12">
        <v>2023.0</v>
      </c>
      <c r="B2388" s="12" t="s">
        <v>69</v>
      </c>
      <c r="C2388" s="12" t="str">
        <f t="shared" si="1"/>
        <v>2023Dec</v>
      </c>
      <c r="D2388" s="12">
        <v>80.0</v>
      </c>
      <c r="E2388" s="12" t="s">
        <v>133</v>
      </c>
      <c r="F2388" s="12">
        <v>760886.0</v>
      </c>
      <c r="G2388" s="12">
        <v>780067.0</v>
      </c>
      <c r="H2388" s="12">
        <v>1540953.0</v>
      </c>
      <c r="I2388" s="12">
        <v>608533.0</v>
      </c>
    </row>
    <row r="2389" ht="15.75" customHeight="1">
      <c r="A2389" s="12">
        <v>2023.0</v>
      </c>
      <c r="B2389" s="12" t="s">
        <v>69</v>
      </c>
      <c r="C2389" s="12" t="str">
        <f t="shared" si="1"/>
        <v>2023Dec</v>
      </c>
      <c r="D2389" s="12">
        <v>81.0</v>
      </c>
      <c r="E2389" s="12" t="s">
        <v>134</v>
      </c>
      <c r="F2389" s="12">
        <v>239441.0</v>
      </c>
      <c r="G2389" s="12">
        <v>242680.0</v>
      </c>
      <c r="H2389" s="12">
        <v>482121.0</v>
      </c>
      <c r="I2389" s="12">
        <v>204440.0</v>
      </c>
    </row>
    <row r="2390" ht="15.75" customHeight="1">
      <c r="A2390" s="12">
        <v>2023.0</v>
      </c>
      <c r="B2390" s="12" t="s">
        <v>69</v>
      </c>
      <c r="C2390" s="12" t="str">
        <f t="shared" si="1"/>
        <v>2023Dec</v>
      </c>
      <c r="D2390" s="12">
        <v>82.0</v>
      </c>
      <c r="E2390" s="12" t="s">
        <v>135</v>
      </c>
      <c r="F2390" s="12">
        <v>133379.0</v>
      </c>
      <c r="G2390" s="12">
        <v>133678.0</v>
      </c>
      <c r="H2390" s="12">
        <v>267057.0</v>
      </c>
      <c r="I2390" s="12">
        <v>123860.0</v>
      </c>
    </row>
    <row r="2391" ht="15.75" customHeight="1">
      <c r="A2391" s="12">
        <v>2023.0</v>
      </c>
      <c r="B2391" s="12" t="s">
        <v>69</v>
      </c>
      <c r="C2391" s="12" t="str">
        <f t="shared" si="1"/>
        <v>2023Dec</v>
      </c>
      <c r="D2391" s="12">
        <v>83.0</v>
      </c>
      <c r="E2391" s="12" t="s">
        <v>136</v>
      </c>
      <c r="F2391" s="12">
        <v>199500.0</v>
      </c>
      <c r="G2391" s="12">
        <v>224099.0</v>
      </c>
      <c r="H2391" s="12">
        <v>423599.0</v>
      </c>
      <c r="I2391" s="12">
        <v>285937.0</v>
      </c>
    </row>
    <row r="2392" ht="15.75" customHeight="1">
      <c r="A2392" s="12">
        <v>2023.0</v>
      </c>
      <c r="B2392" s="12" t="s">
        <v>69</v>
      </c>
      <c r="C2392" s="12" t="str">
        <f t="shared" si="1"/>
        <v>2023Dec</v>
      </c>
      <c r="D2392" s="12">
        <v>84.0</v>
      </c>
      <c r="E2392" s="12" t="s">
        <v>137</v>
      </c>
      <c r="F2392" s="12">
        <v>528358.0</v>
      </c>
      <c r="G2392" s="12">
        <v>547430.0</v>
      </c>
      <c r="H2392" s="12">
        <v>1075788.0</v>
      </c>
      <c r="I2392" s="12">
        <v>539755.0</v>
      </c>
    </row>
    <row r="2393" ht="15.75" customHeight="1">
      <c r="A2393" s="12">
        <v>2023.0</v>
      </c>
      <c r="B2393" s="12" t="s">
        <v>69</v>
      </c>
      <c r="C2393" s="12" t="str">
        <f t="shared" si="1"/>
        <v>2023Dec</v>
      </c>
      <c r="D2393" s="12">
        <v>85.0</v>
      </c>
      <c r="E2393" s="12" t="s">
        <v>138</v>
      </c>
      <c r="F2393" s="12">
        <v>97359.0</v>
      </c>
      <c r="G2393" s="12">
        <v>96012.0</v>
      </c>
      <c r="H2393" s="12">
        <v>193371.0</v>
      </c>
      <c r="I2393" s="12">
        <v>97081.0</v>
      </c>
    </row>
    <row r="2394" ht="15.75" customHeight="1">
      <c r="A2394" s="12">
        <v>2023.0</v>
      </c>
      <c r="B2394" s="12" t="s">
        <v>69</v>
      </c>
      <c r="C2394" s="12" t="str">
        <f t="shared" si="1"/>
        <v>2023Dec</v>
      </c>
      <c r="D2394" s="12">
        <v>86.0</v>
      </c>
      <c r="E2394" s="12" t="s">
        <v>139</v>
      </c>
      <c r="F2394" s="12">
        <v>250921.0</v>
      </c>
      <c r="G2394" s="12">
        <v>257936.0</v>
      </c>
      <c r="H2394" s="12">
        <v>508857.0</v>
      </c>
      <c r="I2394" s="12">
        <v>252386.0</v>
      </c>
    </row>
    <row r="2395" ht="15.75" customHeight="1">
      <c r="A2395" s="12">
        <v>2023.0</v>
      </c>
      <c r="B2395" s="12" t="s">
        <v>69</v>
      </c>
      <c r="C2395" s="12" t="str">
        <f t="shared" si="1"/>
        <v>2023Dec</v>
      </c>
      <c r="D2395" s="12">
        <v>90.0</v>
      </c>
      <c r="E2395" s="12" t="s">
        <v>140</v>
      </c>
      <c r="F2395" s="12">
        <v>696601.0</v>
      </c>
      <c r="G2395" s="12">
        <v>735358.0</v>
      </c>
      <c r="H2395" s="12">
        <v>1431959.0</v>
      </c>
      <c r="I2395" s="12">
        <v>584425.0</v>
      </c>
    </row>
    <row r="2396" ht="15.75" customHeight="1">
      <c r="A2396" s="12">
        <v>2023.0</v>
      </c>
      <c r="B2396" s="12" t="s">
        <v>69</v>
      </c>
      <c r="C2396" s="12" t="str">
        <f t="shared" si="1"/>
        <v>2023Dec</v>
      </c>
      <c r="D2396" s="12">
        <v>91.0</v>
      </c>
      <c r="E2396" s="12" t="s">
        <v>141</v>
      </c>
      <c r="F2396" s="12">
        <v>162039.0</v>
      </c>
      <c r="G2396" s="12">
        <v>163431.0</v>
      </c>
      <c r="H2396" s="12">
        <v>325470.0</v>
      </c>
      <c r="I2396" s="12">
        <v>110545.0</v>
      </c>
    </row>
    <row r="2397" ht="15.75" customHeight="1">
      <c r="A2397" s="12">
        <v>2023.0</v>
      </c>
      <c r="B2397" s="12" t="s">
        <v>69</v>
      </c>
      <c r="C2397" s="12" t="str">
        <f t="shared" si="1"/>
        <v>2023Dec</v>
      </c>
      <c r="D2397" s="12">
        <v>92.0</v>
      </c>
      <c r="E2397" s="12" t="s">
        <v>142</v>
      </c>
      <c r="F2397" s="12">
        <v>311212.0</v>
      </c>
      <c r="G2397" s="12">
        <v>325805.0</v>
      </c>
      <c r="H2397" s="12">
        <v>637017.0</v>
      </c>
      <c r="I2397" s="12">
        <v>243956.0</v>
      </c>
    </row>
    <row r="2398" ht="15.75" customHeight="1">
      <c r="A2398" s="12">
        <v>2023.0</v>
      </c>
      <c r="B2398" s="12" t="s">
        <v>69</v>
      </c>
      <c r="C2398" s="12" t="str">
        <f t="shared" si="1"/>
        <v>2023Dec</v>
      </c>
      <c r="D2398" s="12">
        <v>93.0</v>
      </c>
      <c r="E2398" s="12" t="s">
        <v>143</v>
      </c>
      <c r="F2398" s="12">
        <v>253232.0</v>
      </c>
      <c r="G2398" s="12">
        <v>267366.0</v>
      </c>
      <c r="H2398" s="12">
        <v>520598.0</v>
      </c>
      <c r="I2398" s="12">
        <v>205036.0</v>
      </c>
    </row>
    <row r="2399" ht="15.75" customHeight="1">
      <c r="A2399" s="12">
        <v>2023.0</v>
      </c>
      <c r="B2399" s="12" t="s">
        <v>69</v>
      </c>
      <c r="C2399" s="12" t="str">
        <f t="shared" si="1"/>
        <v>2023Dec</v>
      </c>
      <c r="D2399" s="12">
        <v>94.0</v>
      </c>
      <c r="E2399" s="12" t="s">
        <v>144</v>
      </c>
      <c r="F2399" s="12">
        <v>364396.0</v>
      </c>
      <c r="G2399" s="12">
        <v>372681.0</v>
      </c>
      <c r="H2399" s="12">
        <v>737077.0</v>
      </c>
      <c r="I2399" s="12">
        <v>204902.0</v>
      </c>
    </row>
    <row r="2400" ht="15.75" customHeight="1">
      <c r="A2400" s="12">
        <v>2023.0</v>
      </c>
      <c r="B2400" s="12" t="s">
        <v>69</v>
      </c>
      <c r="C2400" s="12" t="str">
        <f t="shared" si="1"/>
        <v>2023Dec</v>
      </c>
      <c r="D2400" s="12">
        <v>95.0</v>
      </c>
      <c r="E2400" s="12" t="s">
        <v>145</v>
      </c>
      <c r="F2400" s="12">
        <v>273248.0</v>
      </c>
      <c r="G2400" s="12">
        <v>276698.0</v>
      </c>
      <c r="H2400" s="12">
        <v>549946.0</v>
      </c>
      <c r="I2400" s="12">
        <v>178717.0</v>
      </c>
    </row>
    <row r="2401" ht="15.75" customHeight="1">
      <c r="A2401" s="12">
        <v>2023.0</v>
      </c>
      <c r="B2401" s="12" t="s">
        <v>69</v>
      </c>
      <c r="C2401" s="12" t="str">
        <f t="shared" si="1"/>
        <v>2023Dec</v>
      </c>
      <c r="D2401" s="12">
        <v>96.0</v>
      </c>
      <c r="E2401" s="12" t="s">
        <v>146</v>
      </c>
      <c r="F2401" s="12">
        <v>405170.0</v>
      </c>
      <c r="G2401" s="12">
        <v>413992.0</v>
      </c>
      <c r="H2401" s="12">
        <v>819162.0</v>
      </c>
      <c r="I2401" s="12">
        <v>229831.0</v>
      </c>
    </row>
    <row r="2402" ht="15.75" customHeight="1">
      <c r="A2402" s="12">
        <v>2024.0</v>
      </c>
      <c r="B2402" s="12" t="s">
        <v>69</v>
      </c>
      <c r="C2402" s="12" t="str">
        <f t="shared" si="1"/>
        <v>2024Dec</v>
      </c>
      <c r="D2402" s="12">
        <v>0.0</v>
      </c>
      <c r="E2402" s="12" t="s">
        <v>70</v>
      </c>
      <c r="F2402" s="12">
        <v>3.2145282E7</v>
      </c>
      <c r="G2402" s="12">
        <v>3.3805928E7</v>
      </c>
      <c r="H2402" s="12">
        <v>6.595121E7</v>
      </c>
      <c r="I2402" s="12">
        <v>2.9128519E7</v>
      </c>
    </row>
    <row r="2403" ht="15.75" customHeight="1">
      <c r="A2403" s="12">
        <v>2024.0</v>
      </c>
      <c r="B2403" s="12" t="s">
        <v>69</v>
      </c>
      <c r="C2403" s="12" t="str">
        <f t="shared" si="1"/>
        <v>2024Dec</v>
      </c>
      <c r="D2403" s="12">
        <v>10.0</v>
      </c>
      <c r="E2403" s="12" t="s">
        <v>71</v>
      </c>
      <c r="F2403" s="12">
        <v>2544400.0</v>
      </c>
      <c r="G2403" s="12">
        <v>2910620.0</v>
      </c>
      <c r="H2403" s="12">
        <v>5455020.0</v>
      </c>
      <c r="I2403" s="12">
        <v>3304462.0</v>
      </c>
    </row>
    <row r="2404" ht="15.75" customHeight="1">
      <c r="A2404" s="12">
        <v>2024.0</v>
      </c>
      <c r="B2404" s="12" t="s">
        <v>69</v>
      </c>
      <c r="C2404" s="12" t="str">
        <f t="shared" si="1"/>
        <v>2024Dec</v>
      </c>
      <c r="D2404" s="12">
        <v>11.0</v>
      </c>
      <c r="E2404" s="12" t="s">
        <v>72</v>
      </c>
      <c r="F2404" s="12">
        <v>654057.0</v>
      </c>
      <c r="G2404" s="12">
        <v>726769.0</v>
      </c>
      <c r="H2404" s="12">
        <v>1380826.0</v>
      </c>
      <c r="I2404" s="12">
        <v>783230.0</v>
      </c>
    </row>
    <row r="2405" ht="15.75" customHeight="1">
      <c r="A2405" s="12">
        <v>2024.0</v>
      </c>
      <c r="B2405" s="12" t="s">
        <v>69</v>
      </c>
      <c r="C2405" s="12" t="str">
        <f t="shared" si="1"/>
        <v>2024Dec</v>
      </c>
      <c r="D2405" s="12">
        <v>12.0</v>
      </c>
      <c r="E2405" s="12" t="s">
        <v>73</v>
      </c>
      <c r="F2405" s="12">
        <v>609722.0</v>
      </c>
      <c r="G2405" s="12">
        <v>708197.0</v>
      </c>
      <c r="H2405" s="12">
        <v>1317919.0</v>
      </c>
      <c r="I2405" s="12">
        <v>768221.0</v>
      </c>
    </row>
    <row r="2406" ht="15.75" customHeight="1">
      <c r="A2406" s="12">
        <v>2024.0</v>
      </c>
      <c r="B2406" s="12" t="s">
        <v>69</v>
      </c>
      <c r="C2406" s="12" t="str">
        <f t="shared" si="1"/>
        <v>2024Dec</v>
      </c>
      <c r="D2406" s="12">
        <v>13.0</v>
      </c>
      <c r="E2406" s="12" t="s">
        <v>74</v>
      </c>
      <c r="F2406" s="12">
        <v>584170.0</v>
      </c>
      <c r="G2406" s="12">
        <v>652301.0</v>
      </c>
      <c r="H2406" s="12">
        <v>1236471.0</v>
      </c>
      <c r="I2406" s="12">
        <v>716096.0</v>
      </c>
    </row>
    <row r="2407" ht="15.75" customHeight="1">
      <c r="A2407" s="12">
        <v>2024.0</v>
      </c>
      <c r="B2407" s="12" t="s">
        <v>69</v>
      </c>
      <c r="C2407" s="12" t="str">
        <f t="shared" si="1"/>
        <v>2024Dec</v>
      </c>
      <c r="D2407" s="12">
        <v>14.0</v>
      </c>
      <c r="E2407" s="12" t="s">
        <v>75</v>
      </c>
      <c r="F2407" s="12">
        <v>394331.0</v>
      </c>
      <c r="G2407" s="12">
        <v>428389.0</v>
      </c>
      <c r="H2407" s="12">
        <v>822720.0</v>
      </c>
      <c r="I2407" s="12">
        <v>362285.0</v>
      </c>
    </row>
    <row r="2408" ht="15.75" customHeight="1">
      <c r="A2408" s="12">
        <v>2024.0</v>
      </c>
      <c r="B2408" s="12" t="s">
        <v>69</v>
      </c>
      <c r="C2408" s="12" t="str">
        <f t="shared" si="1"/>
        <v>2024Dec</v>
      </c>
      <c r="D2408" s="12">
        <v>15.0</v>
      </c>
      <c r="E2408" s="12" t="s">
        <v>76</v>
      </c>
      <c r="F2408" s="12">
        <v>128445.0</v>
      </c>
      <c r="G2408" s="12">
        <v>140430.0</v>
      </c>
      <c r="H2408" s="12">
        <v>268875.0</v>
      </c>
      <c r="I2408" s="12">
        <v>105354.0</v>
      </c>
    </row>
    <row r="2409" ht="15.75" customHeight="1">
      <c r="A2409" s="12">
        <v>2024.0</v>
      </c>
      <c r="B2409" s="12" t="s">
        <v>69</v>
      </c>
      <c r="C2409" s="12" t="str">
        <f t="shared" si="1"/>
        <v>2024Dec</v>
      </c>
      <c r="D2409" s="12">
        <v>16.0</v>
      </c>
      <c r="E2409" s="12" t="s">
        <v>77</v>
      </c>
      <c r="F2409" s="12">
        <v>360040.0</v>
      </c>
      <c r="G2409" s="12">
        <v>365226.0</v>
      </c>
      <c r="H2409" s="12">
        <v>725266.0</v>
      </c>
      <c r="I2409" s="12">
        <v>306787.0</v>
      </c>
    </row>
    <row r="2410" ht="15.75" customHeight="1">
      <c r="A2410" s="12">
        <v>2024.0</v>
      </c>
      <c r="B2410" s="12" t="s">
        <v>69</v>
      </c>
      <c r="C2410" s="12" t="str">
        <f t="shared" si="1"/>
        <v>2024Dec</v>
      </c>
      <c r="D2410" s="12">
        <v>17.0</v>
      </c>
      <c r="E2410" s="12" t="s">
        <v>78</v>
      </c>
      <c r="F2410" s="12">
        <v>94895.0</v>
      </c>
      <c r="G2410" s="12">
        <v>104908.0</v>
      </c>
      <c r="H2410" s="12">
        <v>199803.0</v>
      </c>
      <c r="I2410" s="12">
        <v>81992.0</v>
      </c>
    </row>
    <row r="2411" ht="15.75" customHeight="1">
      <c r="A2411" s="12">
        <v>2024.0</v>
      </c>
      <c r="B2411" s="12" t="s">
        <v>69</v>
      </c>
      <c r="C2411" s="12" t="str">
        <f t="shared" si="1"/>
        <v>2024Dec</v>
      </c>
      <c r="D2411" s="12">
        <v>18.0</v>
      </c>
      <c r="E2411" s="12" t="s">
        <v>79</v>
      </c>
      <c r="F2411" s="12">
        <v>150495.0</v>
      </c>
      <c r="G2411" s="12">
        <v>163264.0</v>
      </c>
      <c r="H2411" s="12">
        <v>313759.0</v>
      </c>
      <c r="I2411" s="12">
        <v>132908.0</v>
      </c>
    </row>
    <row r="2412" ht="15.75" customHeight="1">
      <c r="A2412" s="12">
        <v>2024.0</v>
      </c>
      <c r="B2412" s="12" t="s">
        <v>69</v>
      </c>
      <c r="C2412" s="12" t="str">
        <f t="shared" si="1"/>
        <v>2024Dec</v>
      </c>
      <c r="D2412" s="12">
        <v>19.0</v>
      </c>
      <c r="E2412" s="12" t="s">
        <v>80</v>
      </c>
      <c r="F2412" s="12">
        <v>313262.0</v>
      </c>
      <c r="G2412" s="12">
        <v>325903.0</v>
      </c>
      <c r="H2412" s="12">
        <v>639165.0</v>
      </c>
      <c r="I2412" s="12">
        <v>305526.0</v>
      </c>
    </row>
    <row r="2413" ht="15.75" customHeight="1">
      <c r="A2413" s="12">
        <v>2024.0</v>
      </c>
      <c r="B2413" s="12" t="s">
        <v>69</v>
      </c>
      <c r="C2413" s="12" t="str">
        <f t="shared" si="1"/>
        <v>2024Dec</v>
      </c>
      <c r="D2413" s="12">
        <v>20.0</v>
      </c>
      <c r="E2413" s="12" t="s">
        <v>81</v>
      </c>
      <c r="F2413" s="12">
        <v>794783.0</v>
      </c>
      <c r="G2413" s="12">
        <v>840742.0</v>
      </c>
      <c r="H2413" s="12">
        <v>1635525.0</v>
      </c>
      <c r="I2413" s="12">
        <v>1172425.0</v>
      </c>
    </row>
    <row r="2414" ht="15.75" customHeight="1">
      <c r="A2414" s="12">
        <v>2024.0</v>
      </c>
      <c r="B2414" s="12" t="s">
        <v>69</v>
      </c>
      <c r="C2414" s="12" t="str">
        <f t="shared" si="1"/>
        <v>2024Dec</v>
      </c>
      <c r="D2414" s="12">
        <v>21.0</v>
      </c>
      <c r="E2414" s="12" t="s">
        <v>82</v>
      </c>
      <c r="F2414" s="12">
        <v>382979.0</v>
      </c>
      <c r="G2414" s="12">
        <v>399192.0</v>
      </c>
      <c r="H2414" s="12">
        <v>782171.0</v>
      </c>
      <c r="I2414" s="12">
        <v>578414.0</v>
      </c>
    </row>
    <row r="2415" ht="15.75" customHeight="1">
      <c r="A2415" s="12">
        <v>2024.0</v>
      </c>
      <c r="B2415" s="12" t="s">
        <v>69</v>
      </c>
      <c r="C2415" s="12" t="str">
        <f t="shared" si="1"/>
        <v>2024Dec</v>
      </c>
      <c r="D2415" s="12">
        <v>22.0</v>
      </c>
      <c r="E2415" s="12" t="s">
        <v>83</v>
      </c>
      <c r="F2415" s="12">
        <v>261555.0</v>
      </c>
      <c r="G2415" s="12">
        <v>274833.0</v>
      </c>
      <c r="H2415" s="12">
        <v>536388.0</v>
      </c>
      <c r="I2415" s="12">
        <v>261649.0</v>
      </c>
    </row>
    <row r="2416" ht="15.75" customHeight="1">
      <c r="A2416" s="12">
        <v>2024.0</v>
      </c>
      <c r="B2416" s="12" t="s">
        <v>69</v>
      </c>
      <c r="C2416" s="12" t="str">
        <f t="shared" si="1"/>
        <v>2024Dec</v>
      </c>
      <c r="D2416" s="12">
        <v>23.0</v>
      </c>
      <c r="E2416" s="12" t="s">
        <v>84</v>
      </c>
      <c r="F2416" s="12">
        <v>111893.0</v>
      </c>
      <c r="G2416" s="12">
        <v>114624.0</v>
      </c>
      <c r="H2416" s="12">
        <v>226517.0</v>
      </c>
      <c r="I2416" s="12">
        <v>114393.0</v>
      </c>
    </row>
    <row r="2417" ht="15.75" customHeight="1">
      <c r="A2417" s="12">
        <v>2024.0</v>
      </c>
      <c r="B2417" s="12" t="s">
        <v>69</v>
      </c>
      <c r="C2417" s="12" t="str">
        <f t="shared" si="1"/>
        <v>2024Dec</v>
      </c>
      <c r="D2417" s="12">
        <v>24.0</v>
      </c>
      <c r="E2417" s="12" t="s">
        <v>85</v>
      </c>
      <c r="F2417" s="12">
        <v>358556.0</v>
      </c>
      <c r="G2417" s="12">
        <v>374575.0</v>
      </c>
      <c r="H2417" s="12">
        <v>733131.0</v>
      </c>
      <c r="I2417" s="12">
        <v>345381.0</v>
      </c>
    </row>
    <row r="2418" ht="15.75" customHeight="1">
      <c r="A2418" s="12">
        <v>2024.0</v>
      </c>
      <c r="B2418" s="12" t="s">
        <v>69</v>
      </c>
      <c r="C2418" s="12" t="str">
        <f t="shared" si="1"/>
        <v>2024Dec</v>
      </c>
      <c r="D2418" s="12">
        <v>25.0</v>
      </c>
      <c r="E2418" s="12" t="s">
        <v>86</v>
      </c>
      <c r="F2418" s="12">
        <v>246835.0</v>
      </c>
      <c r="G2418" s="12">
        <v>253772.0</v>
      </c>
      <c r="H2418" s="12">
        <v>500607.0</v>
      </c>
      <c r="I2418" s="12">
        <v>242594.0</v>
      </c>
    </row>
    <row r="2419" ht="15.75" customHeight="1">
      <c r="A2419" s="12">
        <v>2024.0</v>
      </c>
      <c r="B2419" s="12" t="s">
        <v>69</v>
      </c>
      <c r="C2419" s="12" t="str">
        <f t="shared" si="1"/>
        <v>2024Dec</v>
      </c>
      <c r="D2419" s="12">
        <v>26.0</v>
      </c>
      <c r="E2419" s="12" t="s">
        <v>87</v>
      </c>
      <c r="F2419" s="12">
        <v>128349.0</v>
      </c>
      <c r="G2419" s="12">
        <v>131421.0</v>
      </c>
      <c r="H2419" s="12">
        <v>259770.0</v>
      </c>
      <c r="I2419" s="12">
        <v>111246.0</v>
      </c>
    </row>
    <row r="2420" ht="15.75" customHeight="1">
      <c r="A2420" s="12">
        <v>2024.0</v>
      </c>
      <c r="B2420" s="12" t="s">
        <v>69</v>
      </c>
      <c r="C2420" s="12" t="str">
        <f t="shared" si="1"/>
        <v>2024Dec</v>
      </c>
      <c r="D2420" s="12">
        <v>27.0</v>
      </c>
      <c r="E2420" s="12" t="s">
        <v>88</v>
      </c>
      <c r="F2420" s="12">
        <v>280641.0</v>
      </c>
      <c r="G2420" s="12">
        <v>281601.0</v>
      </c>
      <c r="H2420" s="12">
        <v>562242.0</v>
      </c>
      <c r="I2420" s="12">
        <v>233852.0</v>
      </c>
    </row>
    <row r="2421" ht="15.75" customHeight="1">
      <c r="A2421" s="12">
        <v>2024.0</v>
      </c>
      <c r="B2421" s="12" t="s">
        <v>69</v>
      </c>
      <c r="C2421" s="12" t="str">
        <f t="shared" si="1"/>
        <v>2024Dec</v>
      </c>
      <c r="D2421" s="12">
        <v>30.0</v>
      </c>
      <c r="E2421" s="12" t="s">
        <v>89</v>
      </c>
      <c r="F2421" s="12">
        <v>1282763.0</v>
      </c>
      <c r="G2421" s="12">
        <v>1337409.0</v>
      </c>
      <c r="H2421" s="12">
        <v>2620172.0</v>
      </c>
      <c r="I2421" s="12">
        <v>1079582.0</v>
      </c>
    </row>
    <row r="2422" ht="15.75" customHeight="1">
      <c r="A2422" s="12">
        <v>2024.0</v>
      </c>
      <c r="B2422" s="12" t="s">
        <v>69</v>
      </c>
      <c r="C2422" s="12" t="str">
        <f t="shared" si="1"/>
        <v>2024Dec</v>
      </c>
      <c r="D2422" s="12">
        <v>31.0</v>
      </c>
      <c r="E2422" s="12" t="s">
        <v>90</v>
      </c>
      <c r="F2422" s="12">
        <v>775230.0</v>
      </c>
      <c r="G2422" s="12">
        <v>791078.0</v>
      </c>
      <c r="H2422" s="12">
        <v>1566308.0</v>
      </c>
      <c r="I2422" s="12">
        <v>504266.0</v>
      </c>
    </row>
    <row r="2423" ht="15.75" customHeight="1">
      <c r="A2423" s="12">
        <v>2024.0</v>
      </c>
      <c r="B2423" s="12" t="s">
        <v>69</v>
      </c>
      <c r="C2423" s="12" t="str">
        <f t="shared" si="1"/>
        <v>2024Dec</v>
      </c>
      <c r="D2423" s="12">
        <v>32.0</v>
      </c>
      <c r="E2423" s="12" t="s">
        <v>91</v>
      </c>
      <c r="F2423" s="12">
        <v>675268.0</v>
      </c>
      <c r="G2423" s="12">
        <v>684977.0</v>
      </c>
      <c r="H2423" s="12">
        <v>1360245.0</v>
      </c>
      <c r="I2423" s="12">
        <v>426326.0</v>
      </c>
    </row>
    <row r="2424" ht="15.75" customHeight="1">
      <c r="A2424" s="12">
        <v>2024.0</v>
      </c>
      <c r="B2424" s="12" t="s">
        <v>69</v>
      </c>
      <c r="C2424" s="12" t="str">
        <f t="shared" si="1"/>
        <v>2024Dec</v>
      </c>
      <c r="D2424" s="12">
        <v>33.0</v>
      </c>
      <c r="E2424" s="12" t="s">
        <v>92</v>
      </c>
      <c r="F2424" s="12">
        <v>717079.0</v>
      </c>
      <c r="G2424" s="12">
        <v>724934.0</v>
      </c>
      <c r="H2424" s="12">
        <v>1442013.0</v>
      </c>
      <c r="I2424" s="12">
        <v>420976.0</v>
      </c>
    </row>
    <row r="2425" ht="15.75" customHeight="1">
      <c r="A2425" s="12">
        <v>2024.0</v>
      </c>
      <c r="B2425" s="12" t="s">
        <v>69</v>
      </c>
      <c r="C2425" s="12" t="str">
        <f t="shared" si="1"/>
        <v>2024Dec</v>
      </c>
      <c r="D2425" s="12">
        <v>34.0</v>
      </c>
      <c r="E2425" s="12" t="s">
        <v>93</v>
      </c>
      <c r="F2425" s="12">
        <v>929772.0</v>
      </c>
      <c r="G2425" s="12">
        <v>938170.0</v>
      </c>
      <c r="H2425" s="12">
        <v>1867942.0</v>
      </c>
      <c r="I2425" s="12">
        <v>661003.0</v>
      </c>
    </row>
    <row r="2426" ht="15.75" customHeight="1">
      <c r="A2426" s="12">
        <v>2024.0</v>
      </c>
      <c r="B2426" s="12" t="s">
        <v>69</v>
      </c>
      <c r="C2426" s="12" t="str">
        <f t="shared" si="1"/>
        <v>2024Dec</v>
      </c>
      <c r="D2426" s="12">
        <v>35.0</v>
      </c>
      <c r="E2426" s="12" t="s">
        <v>94</v>
      </c>
      <c r="F2426" s="12">
        <v>261204.0</v>
      </c>
      <c r="G2426" s="12">
        <v>264121.0</v>
      </c>
      <c r="H2426" s="12">
        <v>525325.0</v>
      </c>
      <c r="I2426" s="12">
        <v>189342.0</v>
      </c>
    </row>
    <row r="2427" ht="15.75" customHeight="1">
      <c r="A2427" s="12">
        <v>2024.0</v>
      </c>
      <c r="B2427" s="12" t="s">
        <v>69</v>
      </c>
      <c r="C2427" s="12" t="str">
        <f t="shared" si="1"/>
        <v>2024Dec</v>
      </c>
      <c r="D2427" s="12">
        <v>36.0</v>
      </c>
      <c r="E2427" s="12" t="s">
        <v>95</v>
      </c>
      <c r="F2427" s="12">
        <v>544954.0</v>
      </c>
      <c r="G2427" s="12">
        <v>561450.0</v>
      </c>
      <c r="H2427" s="12">
        <v>1106404.0</v>
      </c>
      <c r="I2427" s="12">
        <v>424219.0</v>
      </c>
    </row>
    <row r="2428" ht="15.75" customHeight="1">
      <c r="A2428" s="12">
        <v>2024.0</v>
      </c>
      <c r="B2428" s="12" t="s">
        <v>69</v>
      </c>
      <c r="C2428" s="12" t="str">
        <f t="shared" si="1"/>
        <v>2024Dec</v>
      </c>
      <c r="D2428" s="12">
        <v>37.0</v>
      </c>
      <c r="E2428" s="12" t="s">
        <v>96</v>
      </c>
      <c r="F2428" s="12">
        <v>184783.0</v>
      </c>
      <c r="G2428" s="12">
        <v>187400.0</v>
      </c>
      <c r="H2428" s="12">
        <v>372183.0</v>
      </c>
      <c r="I2428" s="12">
        <v>128559.0</v>
      </c>
    </row>
    <row r="2429" ht="15.75" customHeight="1">
      <c r="A2429" s="12">
        <v>2024.0</v>
      </c>
      <c r="B2429" s="12" t="s">
        <v>69</v>
      </c>
      <c r="C2429" s="12" t="str">
        <f t="shared" si="1"/>
        <v>2024Dec</v>
      </c>
      <c r="D2429" s="12">
        <v>38.0</v>
      </c>
      <c r="E2429" s="12" t="s">
        <v>147</v>
      </c>
      <c r="F2429" s="12">
        <v>209459.0</v>
      </c>
      <c r="G2429" s="12">
        <v>209274.0</v>
      </c>
      <c r="H2429" s="12">
        <v>418733.0</v>
      </c>
      <c r="I2429" s="12">
        <v>147459.0</v>
      </c>
    </row>
    <row r="2430" ht="15.75" customHeight="1">
      <c r="A2430" s="12">
        <v>2024.0</v>
      </c>
      <c r="B2430" s="12" t="s">
        <v>69</v>
      </c>
      <c r="C2430" s="12" t="str">
        <f t="shared" si="1"/>
        <v>2024Dec</v>
      </c>
      <c r="D2430" s="12">
        <v>39.0</v>
      </c>
      <c r="E2430" s="12" t="s">
        <v>97</v>
      </c>
      <c r="F2430" s="12">
        <v>250862.0</v>
      </c>
      <c r="G2430" s="12">
        <v>253517.0</v>
      </c>
      <c r="H2430" s="12">
        <v>504379.0</v>
      </c>
      <c r="I2430" s="12">
        <v>161989.0</v>
      </c>
    </row>
    <row r="2431" ht="15.75" customHeight="1">
      <c r="A2431" s="12">
        <v>2024.0</v>
      </c>
      <c r="B2431" s="12" t="s">
        <v>69</v>
      </c>
      <c r="C2431" s="12" t="str">
        <f t="shared" si="1"/>
        <v>2024Dec</v>
      </c>
      <c r="D2431" s="12">
        <v>40.0</v>
      </c>
      <c r="E2431" s="12" t="s">
        <v>98</v>
      </c>
      <c r="F2431" s="12">
        <v>868299.0</v>
      </c>
      <c r="G2431" s="12">
        <v>904082.0</v>
      </c>
      <c r="H2431" s="12">
        <v>1772381.0</v>
      </c>
      <c r="I2431" s="12">
        <v>692088.0</v>
      </c>
    </row>
    <row r="2432" ht="15.75" customHeight="1">
      <c r="A2432" s="12">
        <v>2024.0</v>
      </c>
      <c r="B2432" s="12" t="s">
        <v>69</v>
      </c>
      <c r="C2432" s="12" t="str">
        <f t="shared" si="1"/>
        <v>2024Dec</v>
      </c>
      <c r="D2432" s="12">
        <v>41.0</v>
      </c>
      <c r="E2432" s="12" t="s">
        <v>99</v>
      </c>
      <c r="F2432" s="12">
        <v>765475.0</v>
      </c>
      <c r="G2432" s="12">
        <v>786660.0</v>
      </c>
      <c r="H2432" s="12">
        <v>1552135.0</v>
      </c>
      <c r="I2432" s="12">
        <v>565876.0</v>
      </c>
    </row>
    <row r="2433" ht="15.75" customHeight="1">
      <c r="A2433" s="12">
        <v>2024.0</v>
      </c>
      <c r="B2433" s="12" t="s">
        <v>69</v>
      </c>
      <c r="C2433" s="12" t="str">
        <f t="shared" si="1"/>
        <v>2024Dec</v>
      </c>
      <c r="D2433" s="12">
        <v>42.0</v>
      </c>
      <c r="E2433" s="12" t="s">
        <v>100</v>
      </c>
      <c r="F2433" s="12">
        <v>315871.0</v>
      </c>
      <c r="G2433" s="12">
        <v>316316.0</v>
      </c>
      <c r="H2433" s="12">
        <v>632187.0</v>
      </c>
      <c r="I2433" s="12">
        <v>240382.0</v>
      </c>
    </row>
    <row r="2434" ht="15.75" customHeight="1">
      <c r="A2434" s="12">
        <v>2024.0</v>
      </c>
      <c r="B2434" s="12" t="s">
        <v>69</v>
      </c>
      <c r="C2434" s="12" t="str">
        <f t="shared" si="1"/>
        <v>2024Dec</v>
      </c>
      <c r="D2434" s="12">
        <v>43.0</v>
      </c>
      <c r="E2434" s="12" t="s">
        <v>101</v>
      </c>
      <c r="F2434" s="12">
        <v>253194.0</v>
      </c>
      <c r="G2434" s="12">
        <v>258512.0</v>
      </c>
      <c r="H2434" s="12">
        <v>511706.0</v>
      </c>
      <c r="I2434" s="12">
        <v>190025.0</v>
      </c>
    </row>
    <row r="2435" ht="15.75" customHeight="1">
      <c r="A2435" s="12">
        <v>2024.0</v>
      </c>
      <c r="B2435" s="12" t="s">
        <v>69</v>
      </c>
      <c r="C2435" s="12" t="str">
        <f t="shared" si="1"/>
        <v>2024Dec</v>
      </c>
      <c r="D2435" s="12">
        <v>44.0</v>
      </c>
      <c r="E2435" s="12" t="s">
        <v>102</v>
      </c>
      <c r="F2435" s="12">
        <v>456246.0</v>
      </c>
      <c r="G2435" s="12">
        <v>473706.0</v>
      </c>
      <c r="H2435" s="12">
        <v>929952.0</v>
      </c>
      <c r="I2435" s="12">
        <v>321366.0</v>
      </c>
    </row>
    <row r="2436" ht="15.75" customHeight="1">
      <c r="A2436" s="12">
        <v>2024.0</v>
      </c>
      <c r="B2436" s="12" t="s">
        <v>69</v>
      </c>
      <c r="C2436" s="12" t="str">
        <f t="shared" si="1"/>
        <v>2024Dec</v>
      </c>
      <c r="D2436" s="12">
        <v>45.0</v>
      </c>
      <c r="E2436" s="12" t="s">
        <v>103</v>
      </c>
      <c r="F2436" s="12">
        <v>629825.0</v>
      </c>
      <c r="G2436" s="12">
        <v>645694.0</v>
      </c>
      <c r="H2436" s="12">
        <v>1275519.0</v>
      </c>
      <c r="I2436" s="12">
        <v>417865.0</v>
      </c>
    </row>
    <row r="2437" ht="15.75" customHeight="1">
      <c r="A2437" s="12">
        <v>2024.0</v>
      </c>
      <c r="B2437" s="12" t="s">
        <v>69</v>
      </c>
      <c r="C2437" s="12" t="str">
        <f t="shared" si="1"/>
        <v>2024Dec</v>
      </c>
      <c r="D2437" s="12">
        <v>46.0</v>
      </c>
      <c r="E2437" s="12" t="s">
        <v>104</v>
      </c>
      <c r="F2437" s="12">
        <v>474533.0</v>
      </c>
      <c r="G2437" s="12">
        <v>487911.0</v>
      </c>
      <c r="H2437" s="12">
        <v>962444.0</v>
      </c>
      <c r="I2437" s="12">
        <v>331891.0</v>
      </c>
    </row>
    <row r="2438" ht="15.75" customHeight="1">
      <c r="A2438" s="12">
        <v>2024.0</v>
      </c>
      <c r="B2438" s="12" t="s">
        <v>69</v>
      </c>
      <c r="C2438" s="12" t="str">
        <f t="shared" si="1"/>
        <v>2024Dec</v>
      </c>
      <c r="D2438" s="12">
        <v>47.0</v>
      </c>
      <c r="E2438" s="12" t="s">
        <v>105</v>
      </c>
      <c r="F2438" s="12">
        <v>564205.0</v>
      </c>
      <c r="G2438" s="12">
        <v>573567.0</v>
      </c>
      <c r="H2438" s="12">
        <v>1137772.0</v>
      </c>
      <c r="I2438" s="12">
        <v>411116.0</v>
      </c>
    </row>
    <row r="2439" ht="15.75" customHeight="1">
      <c r="A2439" s="12">
        <v>2024.0</v>
      </c>
      <c r="B2439" s="12" t="s">
        <v>69</v>
      </c>
      <c r="C2439" s="12" t="str">
        <f t="shared" si="1"/>
        <v>2024Dec</v>
      </c>
      <c r="D2439" s="12">
        <v>48.0</v>
      </c>
      <c r="E2439" s="12" t="s">
        <v>106</v>
      </c>
      <c r="F2439" s="12">
        <v>353531.0</v>
      </c>
      <c r="G2439" s="12">
        <v>357209.0</v>
      </c>
      <c r="H2439" s="12">
        <v>710740.0</v>
      </c>
      <c r="I2439" s="12">
        <v>246183.0</v>
      </c>
    </row>
    <row r="2440" ht="15.75" customHeight="1">
      <c r="A2440" s="12">
        <v>2024.0</v>
      </c>
      <c r="B2440" s="12" t="s">
        <v>69</v>
      </c>
      <c r="C2440" s="12" t="str">
        <f t="shared" si="1"/>
        <v>2024Dec</v>
      </c>
      <c r="D2440" s="12">
        <v>49.0</v>
      </c>
      <c r="E2440" s="12" t="s">
        <v>107</v>
      </c>
      <c r="F2440" s="12">
        <v>174977.0</v>
      </c>
      <c r="G2440" s="12">
        <v>175533.0</v>
      </c>
      <c r="H2440" s="12">
        <v>350510.0</v>
      </c>
      <c r="I2440" s="12">
        <v>126326.0</v>
      </c>
    </row>
    <row r="2441" ht="15.75" customHeight="1">
      <c r="A2441" s="12">
        <v>2024.0</v>
      </c>
      <c r="B2441" s="12" t="s">
        <v>69</v>
      </c>
      <c r="C2441" s="12" t="str">
        <f t="shared" si="1"/>
        <v>2024Dec</v>
      </c>
      <c r="D2441" s="12">
        <v>50.0</v>
      </c>
      <c r="E2441" s="12" t="s">
        <v>108</v>
      </c>
      <c r="F2441" s="12">
        <v>865486.0</v>
      </c>
      <c r="G2441" s="12">
        <v>933533.0</v>
      </c>
      <c r="H2441" s="12">
        <v>1799019.0</v>
      </c>
      <c r="I2441" s="12">
        <v>900484.0</v>
      </c>
    </row>
    <row r="2442" ht="15.75" customHeight="1">
      <c r="A2442" s="12">
        <v>2024.0</v>
      </c>
      <c r="B2442" s="12" t="s">
        <v>69</v>
      </c>
      <c r="C2442" s="12" t="str">
        <f t="shared" si="1"/>
        <v>2024Dec</v>
      </c>
      <c r="D2442" s="12">
        <v>51.0</v>
      </c>
      <c r="E2442" s="12" t="s">
        <v>109</v>
      </c>
      <c r="F2442" s="12">
        <v>189647.0</v>
      </c>
      <c r="G2442" s="12">
        <v>207106.0</v>
      </c>
      <c r="H2442" s="12">
        <v>396753.0</v>
      </c>
      <c r="I2442" s="12">
        <v>193492.0</v>
      </c>
    </row>
    <row r="2443" ht="15.75" customHeight="1">
      <c r="A2443" s="12">
        <v>2024.0</v>
      </c>
      <c r="B2443" s="12" t="s">
        <v>69</v>
      </c>
      <c r="C2443" s="12" t="str">
        <f t="shared" si="1"/>
        <v>2024Dec</v>
      </c>
      <c r="D2443" s="12">
        <v>52.0</v>
      </c>
      <c r="E2443" s="12" t="s">
        <v>110</v>
      </c>
      <c r="F2443" s="12">
        <v>341663.0</v>
      </c>
      <c r="G2443" s="12">
        <v>362463.0</v>
      </c>
      <c r="H2443" s="12">
        <v>704126.0</v>
      </c>
      <c r="I2443" s="12">
        <v>307969.0</v>
      </c>
    </row>
    <row r="2444" ht="15.75" customHeight="1">
      <c r="A2444" s="12">
        <v>2024.0</v>
      </c>
      <c r="B2444" s="12" t="s">
        <v>69</v>
      </c>
      <c r="C2444" s="12" t="str">
        <f t="shared" si="1"/>
        <v>2024Dec</v>
      </c>
      <c r="D2444" s="12">
        <v>53.0</v>
      </c>
      <c r="E2444" s="12" t="s">
        <v>111</v>
      </c>
      <c r="F2444" s="12">
        <v>212005.0</v>
      </c>
      <c r="G2444" s="12">
        <v>224278.0</v>
      </c>
      <c r="H2444" s="12">
        <v>436283.0</v>
      </c>
      <c r="I2444" s="12">
        <v>179308.0</v>
      </c>
    </row>
    <row r="2445" ht="15.75" customHeight="1">
      <c r="A2445" s="12">
        <v>2024.0</v>
      </c>
      <c r="B2445" s="12" t="s">
        <v>69</v>
      </c>
      <c r="C2445" s="12" t="str">
        <f t="shared" si="1"/>
        <v>2024Dec</v>
      </c>
      <c r="D2445" s="12">
        <v>54.0</v>
      </c>
      <c r="E2445" s="12" t="s">
        <v>112</v>
      </c>
      <c r="F2445" s="12">
        <v>202378.0</v>
      </c>
      <c r="G2445" s="12">
        <v>219367.0</v>
      </c>
      <c r="H2445" s="12">
        <v>421745.0</v>
      </c>
      <c r="I2445" s="12">
        <v>185874.0</v>
      </c>
    </row>
    <row r="2446" ht="15.75" customHeight="1">
      <c r="A2446" s="12">
        <v>2024.0</v>
      </c>
      <c r="B2446" s="12" t="s">
        <v>69</v>
      </c>
      <c r="C2446" s="12" t="str">
        <f t="shared" si="1"/>
        <v>2024Dec</v>
      </c>
      <c r="D2446" s="12">
        <v>55.0</v>
      </c>
      <c r="E2446" s="12" t="s">
        <v>113</v>
      </c>
      <c r="F2446" s="12">
        <v>234647.0</v>
      </c>
      <c r="G2446" s="12">
        <v>235860.0</v>
      </c>
      <c r="H2446" s="12">
        <v>470507.0</v>
      </c>
      <c r="I2446" s="12">
        <v>180461.0</v>
      </c>
    </row>
    <row r="2447" ht="15.75" customHeight="1">
      <c r="A2447" s="12">
        <v>2024.0</v>
      </c>
      <c r="B2447" s="12" t="s">
        <v>69</v>
      </c>
      <c r="C2447" s="12" t="str">
        <f t="shared" si="1"/>
        <v>2024Dec</v>
      </c>
      <c r="D2447" s="12">
        <v>56.0</v>
      </c>
      <c r="E2447" s="12" t="s">
        <v>114</v>
      </c>
      <c r="F2447" s="12">
        <v>220378.0</v>
      </c>
      <c r="G2447" s="12">
        <v>234386.0</v>
      </c>
      <c r="H2447" s="12">
        <v>454764.0</v>
      </c>
      <c r="I2447" s="12">
        <v>204387.0</v>
      </c>
    </row>
    <row r="2448" ht="15.75" customHeight="1">
      <c r="A2448" s="12">
        <v>2024.0</v>
      </c>
      <c r="B2448" s="12" t="s">
        <v>69</v>
      </c>
      <c r="C2448" s="12" t="str">
        <f t="shared" si="1"/>
        <v>2024Dec</v>
      </c>
      <c r="D2448" s="12">
        <v>57.0</v>
      </c>
      <c r="E2448" s="12" t="s">
        <v>115</v>
      </c>
      <c r="F2448" s="12">
        <v>628811.0</v>
      </c>
      <c r="G2448" s="12">
        <v>668846.0</v>
      </c>
      <c r="H2448" s="12">
        <v>1297657.0</v>
      </c>
      <c r="I2448" s="12">
        <v>594808.0</v>
      </c>
    </row>
    <row r="2449" ht="15.75" customHeight="1">
      <c r="A2449" s="12">
        <v>2024.0</v>
      </c>
      <c r="B2449" s="12" t="s">
        <v>69</v>
      </c>
      <c r="C2449" s="12" t="str">
        <f t="shared" si="1"/>
        <v>2024Dec</v>
      </c>
      <c r="D2449" s="12">
        <v>58.0</v>
      </c>
      <c r="E2449" s="12" t="s">
        <v>116</v>
      </c>
      <c r="F2449" s="12">
        <v>145723.0</v>
      </c>
      <c r="G2449" s="12">
        <v>142359.0</v>
      </c>
      <c r="H2449" s="12">
        <v>288082.0</v>
      </c>
      <c r="I2449" s="12">
        <v>123826.0</v>
      </c>
    </row>
    <row r="2450" ht="15.75" customHeight="1">
      <c r="A2450" s="12">
        <v>2024.0</v>
      </c>
      <c r="B2450" s="12" t="s">
        <v>69</v>
      </c>
      <c r="C2450" s="12" t="str">
        <f t="shared" si="1"/>
        <v>2024Dec</v>
      </c>
      <c r="D2450" s="12">
        <v>60.0</v>
      </c>
      <c r="E2450" s="12" t="s">
        <v>117</v>
      </c>
      <c r="F2450" s="12">
        <v>493281.0</v>
      </c>
      <c r="G2450" s="12">
        <v>521120.0</v>
      </c>
      <c r="H2450" s="12">
        <v>1014401.0</v>
      </c>
      <c r="I2450" s="12">
        <v>437370.0</v>
      </c>
    </row>
    <row r="2451" ht="15.75" customHeight="1">
      <c r="A2451" s="12">
        <v>2024.0</v>
      </c>
      <c r="B2451" s="12" t="s">
        <v>69</v>
      </c>
      <c r="C2451" s="12" t="str">
        <f t="shared" si="1"/>
        <v>2024Dec</v>
      </c>
      <c r="D2451" s="12">
        <v>61.0</v>
      </c>
      <c r="E2451" s="12" t="s">
        <v>118</v>
      </c>
      <c r="F2451" s="12">
        <v>156311.0</v>
      </c>
      <c r="G2451" s="12">
        <v>164134.0</v>
      </c>
      <c r="H2451" s="12">
        <v>320445.0</v>
      </c>
      <c r="I2451" s="12">
        <v>132050.0</v>
      </c>
    </row>
    <row r="2452" ht="15.75" customHeight="1">
      <c r="A2452" s="12">
        <v>2024.0</v>
      </c>
      <c r="B2452" s="12" t="s">
        <v>69</v>
      </c>
      <c r="C2452" s="12" t="str">
        <f t="shared" si="1"/>
        <v>2024Dec</v>
      </c>
      <c r="D2452" s="12">
        <v>62.0</v>
      </c>
      <c r="E2452" s="12" t="s">
        <v>119</v>
      </c>
      <c r="F2452" s="12">
        <v>345166.0</v>
      </c>
      <c r="G2452" s="12">
        <v>355696.0</v>
      </c>
      <c r="H2452" s="12">
        <v>700862.0</v>
      </c>
      <c r="I2452" s="12">
        <v>291549.0</v>
      </c>
    </row>
    <row r="2453" ht="15.75" customHeight="1">
      <c r="A2453" s="12">
        <v>2024.0</v>
      </c>
      <c r="B2453" s="12" t="s">
        <v>69</v>
      </c>
      <c r="C2453" s="12" t="str">
        <f t="shared" si="1"/>
        <v>2024Dec</v>
      </c>
      <c r="D2453" s="12">
        <v>63.0</v>
      </c>
      <c r="E2453" s="12" t="s">
        <v>120</v>
      </c>
      <c r="F2453" s="12">
        <v>352933.0</v>
      </c>
      <c r="G2453" s="12">
        <v>345664.0</v>
      </c>
      <c r="H2453" s="12">
        <v>698597.0</v>
      </c>
      <c r="I2453" s="12">
        <v>241517.0</v>
      </c>
    </row>
    <row r="2454" ht="15.75" customHeight="1">
      <c r="A2454" s="12">
        <v>2024.0</v>
      </c>
      <c r="B2454" s="12" t="s">
        <v>69</v>
      </c>
      <c r="C2454" s="12" t="str">
        <f t="shared" si="1"/>
        <v>2024Dec</v>
      </c>
      <c r="D2454" s="12">
        <v>64.0</v>
      </c>
      <c r="E2454" s="12" t="s">
        <v>121</v>
      </c>
      <c r="F2454" s="12">
        <v>277179.0</v>
      </c>
      <c r="G2454" s="12">
        <v>296209.0</v>
      </c>
      <c r="H2454" s="12">
        <v>573388.0</v>
      </c>
      <c r="I2454" s="12">
        <v>229235.0</v>
      </c>
    </row>
    <row r="2455" ht="15.75" customHeight="1">
      <c r="A2455" s="12">
        <v>2024.0</v>
      </c>
      <c r="B2455" s="12" t="s">
        <v>69</v>
      </c>
      <c r="C2455" s="12" t="str">
        <f t="shared" si="1"/>
        <v>2024Dec</v>
      </c>
      <c r="D2455" s="12">
        <v>65.0</v>
      </c>
      <c r="E2455" s="12" t="s">
        <v>122</v>
      </c>
      <c r="F2455" s="12">
        <v>409596.0</v>
      </c>
      <c r="G2455" s="12">
        <v>429520.0</v>
      </c>
      <c r="H2455" s="12">
        <v>839116.0</v>
      </c>
      <c r="I2455" s="12">
        <v>372740.0</v>
      </c>
    </row>
    <row r="2456" ht="15.75" customHeight="1">
      <c r="A2456" s="12">
        <v>2024.0</v>
      </c>
      <c r="B2456" s="12" t="s">
        <v>69</v>
      </c>
      <c r="C2456" s="12" t="str">
        <f t="shared" si="1"/>
        <v>2024Dec</v>
      </c>
      <c r="D2456" s="12">
        <v>66.0</v>
      </c>
      <c r="E2456" s="12" t="s">
        <v>123</v>
      </c>
      <c r="F2456" s="12">
        <v>251787.0</v>
      </c>
      <c r="G2456" s="12">
        <v>265521.0</v>
      </c>
      <c r="H2456" s="12">
        <v>517308.0</v>
      </c>
      <c r="I2456" s="12">
        <v>206966.0</v>
      </c>
    </row>
    <row r="2457" ht="15.75" customHeight="1">
      <c r="A2457" s="12">
        <v>2024.0</v>
      </c>
      <c r="B2457" s="12" t="s">
        <v>69</v>
      </c>
      <c r="C2457" s="12" t="str">
        <f t="shared" si="1"/>
        <v>2024Dec</v>
      </c>
      <c r="D2457" s="12">
        <v>67.0</v>
      </c>
      <c r="E2457" s="12" t="s">
        <v>124</v>
      </c>
      <c r="F2457" s="12">
        <v>472067.0</v>
      </c>
      <c r="G2457" s="12">
        <v>488651.0</v>
      </c>
      <c r="H2457" s="12">
        <v>960718.0</v>
      </c>
      <c r="I2457" s="12">
        <v>382224.0</v>
      </c>
    </row>
    <row r="2458" ht="15.75" customHeight="1">
      <c r="A2458" s="12">
        <v>2024.0</v>
      </c>
      <c r="B2458" s="12" t="s">
        <v>69</v>
      </c>
      <c r="C2458" s="12" t="str">
        <f t="shared" si="1"/>
        <v>2024Dec</v>
      </c>
      <c r="D2458" s="12">
        <v>70.0</v>
      </c>
      <c r="E2458" s="12" t="s">
        <v>125</v>
      </c>
      <c r="F2458" s="12">
        <v>418947.0</v>
      </c>
      <c r="G2458" s="12">
        <v>445090.0</v>
      </c>
      <c r="H2458" s="12">
        <v>864037.0</v>
      </c>
      <c r="I2458" s="12">
        <v>350718.0</v>
      </c>
    </row>
    <row r="2459" ht="15.75" customHeight="1">
      <c r="A2459" s="12">
        <v>2024.0</v>
      </c>
      <c r="B2459" s="12" t="s">
        <v>69</v>
      </c>
      <c r="C2459" s="12" t="str">
        <f t="shared" si="1"/>
        <v>2024Dec</v>
      </c>
      <c r="D2459" s="12">
        <v>71.0</v>
      </c>
      <c r="E2459" s="12" t="s">
        <v>126</v>
      </c>
      <c r="F2459" s="12">
        <v>447653.0</v>
      </c>
      <c r="G2459" s="12">
        <v>448698.0</v>
      </c>
      <c r="H2459" s="12">
        <v>896351.0</v>
      </c>
      <c r="I2459" s="12">
        <v>370344.0</v>
      </c>
    </row>
    <row r="2460" ht="15.75" customHeight="1">
      <c r="A2460" s="12">
        <v>2024.0</v>
      </c>
      <c r="B2460" s="12" t="s">
        <v>69</v>
      </c>
      <c r="C2460" s="12" t="str">
        <f t="shared" si="1"/>
        <v>2024Dec</v>
      </c>
      <c r="D2460" s="12">
        <v>72.0</v>
      </c>
      <c r="E2460" s="12" t="s">
        <v>127</v>
      </c>
      <c r="F2460" s="12">
        <v>395769.0</v>
      </c>
      <c r="G2460" s="12">
        <v>426442.0</v>
      </c>
      <c r="H2460" s="12">
        <v>822211.0</v>
      </c>
      <c r="I2460" s="12">
        <v>324002.0</v>
      </c>
    </row>
    <row r="2461" ht="15.75" customHeight="1">
      <c r="A2461" s="12">
        <v>2024.0</v>
      </c>
      <c r="B2461" s="12" t="s">
        <v>69</v>
      </c>
      <c r="C2461" s="12" t="str">
        <f t="shared" si="1"/>
        <v>2024Dec</v>
      </c>
      <c r="D2461" s="12">
        <v>73.0</v>
      </c>
      <c r="E2461" s="12" t="s">
        <v>128</v>
      </c>
      <c r="F2461" s="12">
        <v>443395.0</v>
      </c>
      <c r="G2461" s="12">
        <v>482363.0</v>
      </c>
      <c r="H2461" s="12">
        <v>925758.0</v>
      </c>
      <c r="I2461" s="12">
        <v>442482.0</v>
      </c>
    </row>
    <row r="2462" ht="15.75" customHeight="1">
      <c r="A2462" s="12">
        <v>2024.0</v>
      </c>
      <c r="B2462" s="12" t="s">
        <v>69</v>
      </c>
      <c r="C2462" s="12" t="str">
        <f t="shared" si="1"/>
        <v>2024Dec</v>
      </c>
      <c r="D2462" s="12">
        <v>74.0</v>
      </c>
      <c r="E2462" s="12" t="s">
        <v>129</v>
      </c>
      <c r="F2462" s="12">
        <v>283460.0</v>
      </c>
      <c r="G2462" s="12">
        <v>307407.0</v>
      </c>
      <c r="H2462" s="12">
        <v>590867.0</v>
      </c>
      <c r="I2462" s="12">
        <v>323332.0</v>
      </c>
    </row>
    <row r="2463" ht="15.75" customHeight="1">
      <c r="A2463" s="12">
        <v>2024.0</v>
      </c>
      <c r="B2463" s="12" t="s">
        <v>69</v>
      </c>
      <c r="C2463" s="12" t="str">
        <f t="shared" si="1"/>
        <v>2024Dec</v>
      </c>
      <c r="D2463" s="12">
        <v>75.0</v>
      </c>
      <c r="E2463" s="12" t="s">
        <v>130</v>
      </c>
      <c r="F2463" s="12">
        <v>89040.0</v>
      </c>
      <c r="G2463" s="12">
        <v>97744.0</v>
      </c>
      <c r="H2463" s="12">
        <v>186784.0</v>
      </c>
      <c r="I2463" s="12">
        <v>77393.0</v>
      </c>
    </row>
    <row r="2464" ht="15.75" customHeight="1">
      <c r="A2464" s="12">
        <v>2024.0</v>
      </c>
      <c r="B2464" s="12" t="s">
        <v>69</v>
      </c>
      <c r="C2464" s="12" t="str">
        <f t="shared" si="1"/>
        <v>2024Dec</v>
      </c>
      <c r="D2464" s="12">
        <v>76.0</v>
      </c>
      <c r="E2464" s="12" t="s">
        <v>131</v>
      </c>
      <c r="F2464" s="12">
        <v>232930.0</v>
      </c>
      <c r="G2464" s="12">
        <v>251215.0</v>
      </c>
      <c r="H2464" s="12">
        <v>484145.0</v>
      </c>
      <c r="I2464" s="12">
        <v>237512.0</v>
      </c>
    </row>
    <row r="2465" ht="15.75" customHeight="1">
      <c r="A2465" s="12">
        <v>2024.0</v>
      </c>
      <c r="B2465" s="12" t="s">
        <v>69</v>
      </c>
      <c r="C2465" s="12" t="str">
        <f t="shared" si="1"/>
        <v>2024Dec</v>
      </c>
      <c r="D2465" s="12">
        <v>77.0</v>
      </c>
      <c r="E2465" s="12" t="s">
        <v>132</v>
      </c>
      <c r="F2465" s="12">
        <v>270215.0</v>
      </c>
      <c r="G2465" s="12">
        <v>281554.0</v>
      </c>
      <c r="H2465" s="12">
        <v>551769.0</v>
      </c>
      <c r="I2465" s="12">
        <v>293330.0</v>
      </c>
    </row>
    <row r="2466" ht="15.75" customHeight="1">
      <c r="A2466" s="12">
        <v>2024.0</v>
      </c>
      <c r="B2466" s="12" t="s">
        <v>69</v>
      </c>
      <c r="C2466" s="12" t="str">
        <f t="shared" si="1"/>
        <v>2024Dec</v>
      </c>
      <c r="D2466" s="12">
        <v>80.0</v>
      </c>
      <c r="E2466" s="12" t="s">
        <v>133</v>
      </c>
      <c r="F2466" s="12">
        <v>757539.0</v>
      </c>
      <c r="G2466" s="12">
        <v>777114.0</v>
      </c>
      <c r="H2466" s="12">
        <v>1534653.0</v>
      </c>
      <c r="I2466" s="12">
        <v>616268.0</v>
      </c>
    </row>
    <row r="2467" ht="15.75" customHeight="1">
      <c r="A2467" s="12">
        <v>2024.0</v>
      </c>
      <c r="B2467" s="12" t="s">
        <v>69</v>
      </c>
      <c r="C2467" s="12" t="str">
        <f t="shared" si="1"/>
        <v>2024Dec</v>
      </c>
      <c r="D2467" s="12">
        <v>81.0</v>
      </c>
      <c r="E2467" s="12" t="s">
        <v>134</v>
      </c>
      <c r="F2467" s="12">
        <v>240313.0</v>
      </c>
      <c r="G2467" s="12">
        <v>243542.0</v>
      </c>
      <c r="H2467" s="12">
        <v>483855.0</v>
      </c>
      <c r="I2467" s="12">
        <v>208232.0</v>
      </c>
    </row>
    <row r="2468" ht="15.75" customHeight="1">
      <c r="A2468" s="12">
        <v>2024.0</v>
      </c>
      <c r="B2468" s="12" t="s">
        <v>69</v>
      </c>
      <c r="C2468" s="12" t="str">
        <f t="shared" si="1"/>
        <v>2024Dec</v>
      </c>
      <c r="D2468" s="12">
        <v>82.0</v>
      </c>
      <c r="E2468" s="12" t="s">
        <v>135</v>
      </c>
      <c r="F2468" s="12">
        <v>132910.0</v>
      </c>
      <c r="G2468" s="12">
        <v>133386.0</v>
      </c>
      <c r="H2468" s="12">
        <v>266296.0</v>
      </c>
      <c r="I2468" s="12">
        <v>125443.0</v>
      </c>
    </row>
    <row r="2469" ht="15.75" customHeight="1">
      <c r="A2469" s="12">
        <v>2024.0</v>
      </c>
      <c r="B2469" s="12" t="s">
        <v>69</v>
      </c>
      <c r="C2469" s="12" t="str">
        <f t="shared" si="1"/>
        <v>2024Dec</v>
      </c>
      <c r="D2469" s="12">
        <v>83.0</v>
      </c>
      <c r="E2469" s="12" t="s">
        <v>136</v>
      </c>
      <c r="F2469" s="12">
        <v>201988.0</v>
      </c>
      <c r="G2469" s="12">
        <v>227595.0</v>
      </c>
      <c r="H2469" s="12">
        <v>429583.0</v>
      </c>
      <c r="I2469" s="12">
        <v>294383.0</v>
      </c>
    </row>
    <row r="2470" ht="15.75" customHeight="1">
      <c r="A2470" s="12">
        <v>2024.0</v>
      </c>
      <c r="B2470" s="12" t="s">
        <v>69</v>
      </c>
      <c r="C2470" s="12" t="str">
        <f t="shared" si="1"/>
        <v>2024Dec</v>
      </c>
      <c r="D2470" s="12">
        <v>84.0</v>
      </c>
      <c r="E2470" s="12" t="s">
        <v>137</v>
      </c>
      <c r="F2470" s="12">
        <v>529077.0</v>
      </c>
      <c r="G2470" s="12">
        <v>547589.0</v>
      </c>
      <c r="H2470" s="12">
        <v>1076666.0</v>
      </c>
      <c r="I2470" s="12">
        <v>550373.0</v>
      </c>
    </row>
    <row r="2471" ht="15.75" customHeight="1">
      <c r="A2471" s="12">
        <v>2024.0</v>
      </c>
      <c r="B2471" s="12" t="s">
        <v>69</v>
      </c>
      <c r="C2471" s="12" t="str">
        <f t="shared" si="1"/>
        <v>2024Dec</v>
      </c>
      <c r="D2471" s="12">
        <v>85.0</v>
      </c>
      <c r="E2471" s="12" t="s">
        <v>138</v>
      </c>
      <c r="F2471" s="12">
        <v>96944.0</v>
      </c>
      <c r="G2471" s="12">
        <v>95983.0</v>
      </c>
      <c r="H2471" s="12">
        <v>192927.0</v>
      </c>
      <c r="I2471" s="12">
        <v>98370.0</v>
      </c>
    </row>
    <row r="2472" ht="15.75" customHeight="1">
      <c r="A2472" s="12">
        <v>2024.0</v>
      </c>
      <c r="B2472" s="12" t="s">
        <v>69</v>
      </c>
      <c r="C2472" s="12" t="str">
        <f t="shared" si="1"/>
        <v>2024Dec</v>
      </c>
      <c r="D2472" s="12">
        <v>86.0</v>
      </c>
      <c r="E2472" s="12" t="s">
        <v>139</v>
      </c>
      <c r="F2472" s="12">
        <v>250267.0</v>
      </c>
      <c r="G2472" s="12">
        <v>257786.0</v>
      </c>
      <c r="H2472" s="12">
        <v>508053.0</v>
      </c>
      <c r="I2472" s="12">
        <v>256148.0</v>
      </c>
    </row>
    <row r="2473" ht="15.75" customHeight="1">
      <c r="A2473" s="12">
        <v>2024.0</v>
      </c>
      <c r="B2473" s="12" t="s">
        <v>69</v>
      </c>
      <c r="C2473" s="12" t="str">
        <f t="shared" si="1"/>
        <v>2024Dec</v>
      </c>
      <c r="D2473" s="12">
        <v>90.0</v>
      </c>
      <c r="E2473" s="12" t="s">
        <v>140</v>
      </c>
      <c r="F2473" s="12">
        <v>695802.0</v>
      </c>
      <c r="G2473" s="12">
        <v>735305.0</v>
      </c>
      <c r="H2473" s="12">
        <v>1431107.0</v>
      </c>
      <c r="I2473" s="12">
        <v>593923.0</v>
      </c>
    </row>
    <row r="2474" ht="15.75" customHeight="1">
      <c r="A2474" s="12">
        <v>2024.0</v>
      </c>
      <c r="B2474" s="12" t="s">
        <v>69</v>
      </c>
      <c r="C2474" s="12" t="str">
        <f t="shared" si="1"/>
        <v>2024Dec</v>
      </c>
      <c r="D2474" s="12">
        <v>91.0</v>
      </c>
      <c r="E2474" s="12" t="s">
        <v>141</v>
      </c>
      <c r="F2474" s="12">
        <v>161667.0</v>
      </c>
      <c r="G2474" s="12">
        <v>163212.0</v>
      </c>
      <c r="H2474" s="12">
        <v>324879.0</v>
      </c>
      <c r="I2474" s="12">
        <v>111775.0</v>
      </c>
    </row>
    <row r="2475" ht="15.75" customHeight="1">
      <c r="A2475" s="12">
        <v>2024.0</v>
      </c>
      <c r="B2475" s="12" t="s">
        <v>69</v>
      </c>
      <c r="C2475" s="12" t="str">
        <f t="shared" si="1"/>
        <v>2024Dec</v>
      </c>
      <c r="D2475" s="12">
        <v>92.0</v>
      </c>
      <c r="E2475" s="12" t="s">
        <v>142</v>
      </c>
      <c r="F2475" s="12">
        <v>310045.0</v>
      </c>
      <c r="G2475" s="12">
        <v>324914.0</v>
      </c>
      <c r="H2475" s="12">
        <v>634959.0</v>
      </c>
      <c r="I2475" s="12">
        <v>246853.0</v>
      </c>
    </row>
    <row r="2476" ht="15.75" customHeight="1">
      <c r="A2476" s="12">
        <v>2024.0</v>
      </c>
      <c r="B2476" s="12" t="s">
        <v>69</v>
      </c>
      <c r="C2476" s="12" t="str">
        <f t="shared" si="1"/>
        <v>2024Dec</v>
      </c>
      <c r="D2476" s="12">
        <v>93.0</v>
      </c>
      <c r="E2476" s="12" t="s">
        <v>143</v>
      </c>
      <c r="F2476" s="12">
        <v>252460.0</v>
      </c>
      <c r="G2476" s="12">
        <v>266980.0</v>
      </c>
      <c r="H2476" s="12">
        <v>519440.0</v>
      </c>
      <c r="I2476" s="12">
        <v>207767.0</v>
      </c>
    </row>
    <row r="2477" ht="15.75" customHeight="1">
      <c r="A2477" s="12">
        <v>2024.0</v>
      </c>
      <c r="B2477" s="12" t="s">
        <v>69</v>
      </c>
      <c r="C2477" s="12" t="str">
        <f t="shared" si="1"/>
        <v>2024Dec</v>
      </c>
      <c r="D2477" s="12">
        <v>94.0</v>
      </c>
      <c r="E2477" s="12" t="s">
        <v>144</v>
      </c>
      <c r="F2477" s="12">
        <v>366532.0</v>
      </c>
      <c r="G2477" s="12">
        <v>374372.0</v>
      </c>
      <c r="H2477" s="12">
        <v>740904.0</v>
      </c>
      <c r="I2477" s="12">
        <v>208009.0</v>
      </c>
    </row>
    <row r="2478" ht="15.75" customHeight="1">
      <c r="A2478" s="12">
        <v>2024.0</v>
      </c>
      <c r="B2478" s="12" t="s">
        <v>69</v>
      </c>
      <c r="C2478" s="12" t="str">
        <f t="shared" si="1"/>
        <v>2024Dec</v>
      </c>
      <c r="D2478" s="12">
        <v>95.0</v>
      </c>
      <c r="E2478" s="12" t="s">
        <v>145</v>
      </c>
      <c r="F2478" s="12">
        <v>274701.0</v>
      </c>
      <c r="G2478" s="12">
        <v>278273.0</v>
      </c>
      <c r="H2478" s="12">
        <v>552974.0</v>
      </c>
      <c r="I2478" s="12">
        <v>181284.0</v>
      </c>
    </row>
    <row r="2479" ht="15.75" customHeight="1">
      <c r="A2479" s="12">
        <v>2024.0</v>
      </c>
      <c r="B2479" s="12" t="s">
        <v>69</v>
      </c>
      <c r="C2479" s="12" t="str">
        <f t="shared" si="1"/>
        <v>2024Dec</v>
      </c>
      <c r="D2479" s="12">
        <v>96.0</v>
      </c>
      <c r="E2479" s="12" t="s">
        <v>146</v>
      </c>
      <c r="F2479" s="12">
        <v>407632.0</v>
      </c>
      <c r="G2479" s="12">
        <v>416364.0</v>
      </c>
      <c r="H2479" s="12">
        <v>823996.0</v>
      </c>
      <c r="I2479" s="12">
        <v>232664.0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2"/>
      <c r="B1" s="23"/>
      <c r="C1" s="23"/>
      <c r="D1" s="22"/>
      <c r="E1" s="22"/>
      <c r="F1" s="22"/>
      <c r="G1" s="22"/>
      <c r="H1" s="22"/>
      <c r="I1" s="22"/>
      <c r="J1" s="22"/>
      <c r="K1" s="22"/>
    </row>
    <row r="2">
      <c r="A2" s="24" t="s">
        <v>148</v>
      </c>
      <c r="B2" s="24" t="s">
        <v>149</v>
      </c>
      <c r="C2" s="24" t="s">
        <v>62</v>
      </c>
      <c r="D2" s="24" t="s">
        <v>150</v>
      </c>
      <c r="E2" s="24" t="s">
        <v>151</v>
      </c>
      <c r="F2" s="22"/>
      <c r="G2" s="22"/>
      <c r="H2" s="22"/>
      <c r="I2" s="22"/>
      <c r="J2" s="22"/>
      <c r="K2" s="22"/>
    </row>
    <row r="3">
      <c r="A3" s="25">
        <v>2020.0</v>
      </c>
      <c r="B3" s="26" t="s">
        <v>28</v>
      </c>
      <c r="C3" s="26" t="s">
        <v>152</v>
      </c>
      <c r="D3" s="27" t="s">
        <v>153</v>
      </c>
      <c r="E3" s="28">
        <v>265.0</v>
      </c>
      <c r="F3" s="22"/>
      <c r="G3" s="22"/>
      <c r="H3" s="22"/>
      <c r="I3" s="22"/>
      <c r="J3" s="22"/>
      <c r="K3" s="22"/>
    </row>
    <row r="4">
      <c r="A4" s="25">
        <v>2020.0</v>
      </c>
      <c r="B4" s="26" t="s">
        <v>28</v>
      </c>
      <c r="C4" s="26" t="s">
        <v>152</v>
      </c>
      <c r="D4" s="29" t="s">
        <v>154</v>
      </c>
      <c r="E4" s="30" t="s">
        <v>155</v>
      </c>
      <c r="F4" s="22"/>
      <c r="G4" s="31" t="s">
        <v>156</v>
      </c>
      <c r="H4" s="31" t="s">
        <v>157</v>
      </c>
      <c r="I4" s="22"/>
      <c r="J4" s="24" t="s">
        <v>156</v>
      </c>
      <c r="K4" s="24" t="s">
        <v>157</v>
      </c>
    </row>
    <row r="5">
      <c r="A5" s="25">
        <v>2020.0</v>
      </c>
      <c r="B5" s="26" t="s">
        <v>28</v>
      </c>
      <c r="C5" s="26" t="s">
        <v>152</v>
      </c>
      <c r="D5" s="29" t="s">
        <v>158</v>
      </c>
      <c r="E5" s="30" t="s">
        <v>155</v>
      </c>
      <c r="F5" s="22"/>
      <c r="G5" s="32" t="s">
        <v>159</v>
      </c>
      <c r="H5" s="26">
        <v>182.0</v>
      </c>
      <c r="I5" s="22"/>
      <c r="J5" s="33" t="s">
        <v>159</v>
      </c>
      <c r="K5" s="25">
        <v>182.0</v>
      </c>
    </row>
    <row r="6">
      <c r="A6" s="25">
        <v>2020.0</v>
      </c>
      <c r="B6" s="26" t="s">
        <v>28</v>
      </c>
      <c r="C6" s="26" t="s">
        <v>152</v>
      </c>
      <c r="D6" s="29" t="s">
        <v>160</v>
      </c>
      <c r="E6" s="30" t="s">
        <v>155</v>
      </c>
      <c r="F6" s="22"/>
      <c r="G6" s="32" t="s">
        <v>161</v>
      </c>
      <c r="H6" s="26">
        <v>284.0</v>
      </c>
      <c r="I6" s="22"/>
      <c r="J6" s="26" t="s">
        <v>161</v>
      </c>
      <c r="K6" s="25">
        <v>284.0</v>
      </c>
    </row>
    <row r="7">
      <c r="A7" s="25">
        <v>2020.0</v>
      </c>
      <c r="B7" s="26" t="s">
        <v>28</v>
      </c>
      <c r="C7" s="26" t="s">
        <v>152</v>
      </c>
      <c r="D7" s="29" t="s">
        <v>162</v>
      </c>
      <c r="E7" s="30" t="s">
        <v>155</v>
      </c>
      <c r="F7" s="22"/>
      <c r="G7" s="32" t="s">
        <v>163</v>
      </c>
      <c r="H7" s="26">
        <v>248.0</v>
      </c>
      <c r="I7" s="22"/>
      <c r="J7" s="26" t="s">
        <v>163</v>
      </c>
      <c r="K7" s="25">
        <v>248.0</v>
      </c>
    </row>
    <row r="8">
      <c r="A8" s="25">
        <v>2020.0</v>
      </c>
      <c r="B8" s="26" t="s">
        <v>28</v>
      </c>
      <c r="C8" s="26" t="s">
        <v>152</v>
      </c>
      <c r="D8" s="29" t="s">
        <v>164</v>
      </c>
      <c r="E8" s="30" t="s">
        <v>155</v>
      </c>
      <c r="F8" s="22"/>
      <c r="G8" s="32" t="s">
        <v>165</v>
      </c>
      <c r="H8" s="26">
        <v>281.0</v>
      </c>
      <c r="I8" s="22"/>
      <c r="J8" s="26" t="s">
        <v>165</v>
      </c>
      <c r="K8" s="25">
        <v>281.0</v>
      </c>
    </row>
    <row r="9">
      <c r="A9" s="25">
        <v>2020.0</v>
      </c>
      <c r="B9" s="26" t="s">
        <v>28</v>
      </c>
      <c r="C9" s="26" t="s">
        <v>152</v>
      </c>
      <c r="D9" s="29" t="s">
        <v>166</v>
      </c>
      <c r="E9" s="30" t="s">
        <v>155</v>
      </c>
      <c r="F9" s="22"/>
      <c r="G9" s="32" t="s">
        <v>152</v>
      </c>
      <c r="H9" s="26">
        <v>341.0</v>
      </c>
      <c r="I9" s="22"/>
      <c r="J9" s="26" t="s">
        <v>152</v>
      </c>
      <c r="K9" s="25">
        <v>341.0</v>
      </c>
    </row>
    <row r="10">
      <c r="A10" s="25">
        <v>2020.0</v>
      </c>
      <c r="B10" s="26" t="s">
        <v>28</v>
      </c>
      <c r="C10" s="26" t="s">
        <v>152</v>
      </c>
      <c r="D10" s="29" t="s">
        <v>167</v>
      </c>
      <c r="E10" s="30" t="s">
        <v>155</v>
      </c>
      <c r="F10" s="22"/>
      <c r="G10" s="32" t="s">
        <v>168</v>
      </c>
      <c r="H10" s="26">
        <v>231.0</v>
      </c>
      <c r="I10" s="22"/>
      <c r="J10" s="26" t="s">
        <v>168</v>
      </c>
      <c r="K10" s="25">
        <v>231.0</v>
      </c>
    </row>
    <row r="11">
      <c r="A11" s="25">
        <v>2020.0</v>
      </c>
      <c r="B11" s="26" t="s">
        <v>28</v>
      </c>
      <c r="C11" s="26" t="s">
        <v>152</v>
      </c>
      <c r="D11" s="29" t="s">
        <v>169</v>
      </c>
      <c r="E11" s="30" t="s">
        <v>155</v>
      </c>
      <c r="F11" s="22"/>
      <c r="G11" s="32" t="s">
        <v>170</v>
      </c>
      <c r="H11" s="26">
        <v>309.0</v>
      </c>
      <c r="I11" s="22"/>
      <c r="J11" s="26" t="s">
        <v>170</v>
      </c>
      <c r="K11" s="25">
        <v>309.0</v>
      </c>
    </row>
    <row r="12">
      <c r="A12" s="25">
        <v>2020.0</v>
      </c>
      <c r="B12" s="26" t="s">
        <v>28</v>
      </c>
      <c r="C12" s="26" t="s">
        <v>152</v>
      </c>
      <c r="D12" s="29" t="s">
        <v>171</v>
      </c>
      <c r="E12" s="30" t="s">
        <v>155</v>
      </c>
      <c r="F12" s="22"/>
      <c r="G12" s="32" t="s">
        <v>172</v>
      </c>
      <c r="H12" s="26">
        <v>239.0</v>
      </c>
      <c r="I12" s="22"/>
      <c r="J12" s="26" t="s">
        <v>172</v>
      </c>
      <c r="K12" s="25">
        <v>239.0</v>
      </c>
    </row>
    <row r="13">
      <c r="A13" s="25">
        <v>2020.0</v>
      </c>
      <c r="B13" s="26" t="s">
        <v>28</v>
      </c>
      <c r="C13" s="26" t="s">
        <v>152</v>
      </c>
      <c r="D13" s="29" t="s">
        <v>173</v>
      </c>
      <c r="E13" s="30" t="s">
        <v>155</v>
      </c>
      <c r="F13" s="22"/>
      <c r="G13" s="32" t="s">
        <v>174</v>
      </c>
      <c r="H13" s="26">
        <v>168.0</v>
      </c>
      <c r="I13" s="22"/>
      <c r="J13" s="26" t="s">
        <v>174</v>
      </c>
      <c r="K13" s="25">
        <v>168.0</v>
      </c>
    </row>
    <row r="14">
      <c r="A14" s="25">
        <v>2020.0</v>
      </c>
      <c r="B14" s="26" t="s">
        <v>28</v>
      </c>
      <c r="C14" s="26" t="s">
        <v>152</v>
      </c>
      <c r="D14" s="29" t="s">
        <v>175</v>
      </c>
      <c r="E14" s="30">
        <v>76.0</v>
      </c>
      <c r="F14" s="22"/>
      <c r="G14" s="32" t="s">
        <v>176</v>
      </c>
      <c r="H14" s="26">
        <v>242.0</v>
      </c>
      <c r="I14" s="22"/>
      <c r="J14" s="26" t="s">
        <v>176</v>
      </c>
      <c r="K14" s="25">
        <v>242.0</v>
      </c>
    </row>
    <row r="15">
      <c r="A15" s="25">
        <v>2020.0</v>
      </c>
      <c r="B15" s="26" t="s">
        <v>28</v>
      </c>
      <c r="C15" s="26" t="s">
        <v>152</v>
      </c>
      <c r="D15" s="29" t="s">
        <v>177</v>
      </c>
      <c r="E15" s="30" t="s">
        <v>155</v>
      </c>
      <c r="F15" s="22"/>
      <c r="G15" s="32" t="s">
        <v>178</v>
      </c>
      <c r="H15" s="26">
        <v>242.0</v>
      </c>
      <c r="I15" s="22"/>
      <c r="J15" s="26" t="s">
        <v>178</v>
      </c>
      <c r="K15" s="25">
        <v>242.0</v>
      </c>
    </row>
    <row r="16">
      <c r="A16" s="25">
        <v>2020.0</v>
      </c>
      <c r="B16" s="26" t="s">
        <v>28</v>
      </c>
      <c r="C16" s="26" t="s">
        <v>152</v>
      </c>
      <c r="D16" s="29" t="s">
        <v>179</v>
      </c>
      <c r="E16" s="30" t="s">
        <v>155</v>
      </c>
      <c r="F16" s="22"/>
      <c r="G16" s="32" t="s">
        <v>180</v>
      </c>
      <c r="H16" s="26">
        <v>230.0</v>
      </c>
      <c r="I16" s="22"/>
      <c r="J16" s="26" t="s">
        <v>180</v>
      </c>
      <c r="K16" s="25">
        <v>230.0</v>
      </c>
    </row>
    <row r="17">
      <c r="A17" s="25">
        <v>2020.0</v>
      </c>
      <c r="B17" s="26" t="s">
        <v>28</v>
      </c>
      <c r="C17" s="26" t="s">
        <v>152</v>
      </c>
      <c r="D17" s="29" t="s">
        <v>181</v>
      </c>
      <c r="E17" s="30" t="s">
        <v>155</v>
      </c>
      <c r="F17" s="22"/>
      <c r="G17" s="32" t="s">
        <v>182</v>
      </c>
      <c r="H17" s="26">
        <v>414.0</v>
      </c>
      <c r="I17" s="22"/>
      <c r="J17" s="26" t="s">
        <v>182</v>
      </c>
      <c r="K17" s="25">
        <v>414.0</v>
      </c>
    </row>
    <row r="18">
      <c r="A18" s="25">
        <v>2020.0</v>
      </c>
      <c r="B18" s="26" t="s">
        <v>28</v>
      </c>
      <c r="C18" s="26" t="s">
        <v>152</v>
      </c>
      <c r="D18" s="29" t="s">
        <v>183</v>
      </c>
      <c r="E18" s="30" t="s">
        <v>155</v>
      </c>
      <c r="F18" s="22"/>
      <c r="G18" s="32" t="s">
        <v>184</v>
      </c>
      <c r="H18" s="26">
        <v>468.0</v>
      </c>
      <c r="I18" s="22"/>
      <c r="J18" s="26" t="s">
        <v>184</v>
      </c>
      <c r="K18" s="25">
        <v>468.0</v>
      </c>
    </row>
    <row r="19">
      <c r="A19" s="25">
        <v>2020.0</v>
      </c>
      <c r="B19" s="26" t="s">
        <v>28</v>
      </c>
      <c r="C19" s="26" t="s">
        <v>152</v>
      </c>
      <c r="D19" s="29" t="s">
        <v>185</v>
      </c>
      <c r="E19" s="30" t="s">
        <v>155</v>
      </c>
      <c r="F19" s="22"/>
      <c r="G19" s="32" t="s">
        <v>186</v>
      </c>
      <c r="H19" s="26">
        <v>435.0</v>
      </c>
      <c r="I19" s="22"/>
      <c r="J19" s="26" t="s">
        <v>186</v>
      </c>
      <c r="K19" s="25">
        <v>435.0</v>
      </c>
    </row>
    <row r="20">
      <c r="A20" s="25">
        <v>2020.0</v>
      </c>
      <c r="B20" s="26" t="s">
        <v>29</v>
      </c>
      <c r="C20" s="26" t="s">
        <v>165</v>
      </c>
      <c r="D20" s="29" t="s">
        <v>153</v>
      </c>
      <c r="E20" s="30">
        <v>184.0</v>
      </c>
      <c r="F20" s="22"/>
      <c r="G20" s="32" t="s">
        <v>187</v>
      </c>
      <c r="H20" s="26">
        <v>368.0</v>
      </c>
      <c r="I20" s="22"/>
      <c r="J20" s="26" t="s">
        <v>187</v>
      </c>
      <c r="K20" s="25">
        <v>368.0</v>
      </c>
    </row>
    <row r="21">
      <c r="A21" s="25">
        <v>2020.0</v>
      </c>
      <c r="B21" s="26" t="s">
        <v>29</v>
      </c>
      <c r="C21" s="26" t="s">
        <v>165</v>
      </c>
      <c r="D21" s="29" t="s">
        <v>154</v>
      </c>
      <c r="E21" s="30" t="s">
        <v>155</v>
      </c>
      <c r="F21" s="22"/>
      <c r="G21" s="32" t="s">
        <v>188</v>
      </c>
      <c r="H21" s="26">
        <v>360.0</v>
      </c>
      <c r="I21" s="22"/>
      <c r="J21" s="26" t="s">
        <v>188</v>
      </c>
      <c r="K21" s="25">
        <v>360.0</v>
      </c>
    </row>
    <row r="22">
      <c r="A22" s="25">
        <v>2020.0</v>
      </c>
      <c r="B22" s="26" t="s">
        <v>29</v>
      </c>
      <c r="C22" s="26" t="s">
        <v>165</v>
      </c>
      <c r="D22" s="29" t="s">
        <v>158</v>
      </c>
      <c r="E22" s="30" t="s">
        <v>155</v>
      </c>
      <c r="F22" s="22"/>
      <c r="G22" s="32" t="s">
        <v>189</v>
      </c>
      <c r="H22" s="26">
        <v>335.0</v>
      </c>
      <c r="I22" s="22"/>
      <c r="J22" s="26" t="s">
        <v>189</v>
      </c>
      <c r="K22" s="25">
        <v>335.0</v>
      </c>
    </row>
    <row r="23">
      <c r="A23" s="25">
        <v>2020.0</v>
      </c>
      <c r="B23" s="26" t="s">
        <v>29</v>
      </c>
      <c r="C23" s="26" t="s">
        <v>165</v>
      </c>
      <c r="D23" s="29" t="s">
        <v>160</v>
      </c>
      <c r="E23" s="30" t="s">
        <v>155</v>
      </c>
      <c r="F23" s="22"/>
      <c r="G23" s="32" t="s">
        <v>190</v>
      </c>
      <c r="H23" s="26">
        <v>490.0</v>
      </c>
      <c r="I23" s="22"/>
      <c r="J23" s="26" t="s">
        <v>190</v>
      </c>
      <c r="K23" s="25">
        <v>490.0</v>
      </c>
    </row>
    <row r="24">
      <c r="A24" s="25">
        <v>2020.0</v>
      </c>
      <c r="B24" s="26" t="s">
        <v>29</v>
      </c>
      <c r="C24" s="26" t="s">
        <v>165</v>
      </c>
      <c r="D24" s="29" t="s">
        <v>162</v>
      </c>
      <c r="E24" s="30" t="s">
        <v>155</v>
      </c>
      <c r="F24" s="22"/>
      <c r="G24" s="32" t="s">
        <v>191</v>
      </c>
      <c r="H24" s="26">
        <v>529.0</v>
      </c>
      <c r="I24" s="22"/>
      <c r="J24" s="26" t="s">
        <v>191</v>
      </c>
      <c r="K24" s="25">
        <v>529.0</v>
      </c>
    </row>
    <row r="25">
      <c r="A25" s="25">
        <v>2020.0</v>
      </c>
      <c r="B25" s="26" t="s">
        <v>29</v>
      </c>
      <c r="C25" s="26" t="s">
        <v>165</v>
      </c>
      <c r="D25" s="29" t="s">
        <v>164</v>
      </c>
      <c r="E25" s="30">
        <v>10.0</v>
      </c>
      <c r="F25" s="22"/>
      <c r="G25" s="32" t="s">
        <v>192</v>
      </c>
      <c r="H25" s="26">
        <v>541.0</v>
      </c>
      <c r="I25" s="22"/>
      <c r="J25" s="26" t="s">
        <v>192</v>
      </c>
      <c r="K25" s="25">
        <v>541.0</v>
      </c>
    </row>
    <row r="26">
      <c r="A26" s="25">
        <v>2020.0</v>
      </c>
      <c r="B26" s="26" t="s">
        <v>29</v>
      </c>
      <c r="C26" s="26" t="s">
        <v>165</v>
      </c>
      <c r="D26" s="29" t="s">
        <v>166</v>
      </c>
      <c r="E26" s="30" t="s">
        <v>155</v>
      </c>
      <c r="F26" s="22"/>
      <c r="G26" s="32" t="s">
        <v>193</v>
      </c>
      <c r="H26" s="26">
        <v>804.0</v>
      </c>
      <c r="I26" s="22"/>
      <c r="J26" s="26" t="s">
        <v>193</v>
      </c>
      <c r="K26" s="25">
        <v>804.0</v>
      </c>
    </row>
    <row r="27">
      <c r="A27" s="25">
        <v>2020.0</v>
      </c>
      <c r="B27" s="26" t="s">
        <v>29</v>
      </c>
      <c r="C27" s="26" t="s">
        <v>165</v>
      </c>
      <c r="D27" s="29" t="s">
        <v>167</v>
      </c>
      <c r="E27" s="30">
        <v>4.0</v>
      </c>
      <c r="F27" s="22"/>
      <c r="G27" s="32" t="s">
        <v>194</v>
      </c>
      <c r="H27" s="26">
        <v>436.0</v>
      </c>
      <c r="I27" s="22"/>
      <c r="J27" s="26" t="s">
        <v>194</v>
      </c>
      <c r="K27" s="25">
        <v>436.0</v>
      </c>
    </row>
    <row r="28">
      <c r="A28" s="25">
        <v>2020.0</v>
      </c>
      <c r="B28" s="26" t="s">
        <v>29</v>
      </c>
      <c r="C28" s="26" t="s">
        <v>165</v>
      </c>
      <c r="D28" s="29" t="s">
        <v>169</v>
      </c>
      <c r="E28" s="30" t="s">
        <v>155</v>
      </c>
      <c r="F28" s="22"/>
      <c r="G28" s="32" t="s">
        <v>195</v>
      </c>
      <c r="H28" s="26">
        <v>588.0</v>
      </c>
      <c r="I28" s="22"/>
      <c r="J28" s="26" t="s">
        <v>195</v>
      </c>
      <c r="K28" s="25">
        <v>588.0</v>
      </c>
    </row>
    <row r="29">
      <c r="A29" s="25">
        <v>2020.0</v>
      </c>
      <c r="B29" s="26" t="s">
        <v>29</v>
      </c>
      <c r="C29" s="26" t="s">
        <v>165</v>
      </c>
      <c r="D29" s="29" t="s">
        <v>171</v>
      </c>
      <c r="E29" s="30" t="s">
        <v>155</v>
      </c>
      <c r="F29" s="22"/>
      <c r="G29" s="32" t="s">
        <v>196</v>
      </c>
      <c r="H29" s="34">
        <v>1228.0</v>
      </c>
      <c r="I29" s="22"/>
      <c r="J29" s="26" t="s">
        <v>196</v>
      </c>
      <c r="K29" s="25">
        <v>1228.0</v>
      </c>
    </row>
    <row r="30">
      <c r="A30" s="25">
        <v>2020.0</v>
      </c>
      <c r="B30" s="26" t="s">
        <v>29</v>
      </c>
      <c r="C30" s="26" t="s">
        <v>165</v>
      </c>
      <c r="D30" s="29" t="s">
        <v>173</v>
      </c>
      <c r="E30" s="30" t="s">
        <v>155</v>
      </c>
      <c r="F30" s="22"/>
      <c r="G30" s="32" t="s">
        <v>197</v>
      </c>
      <c r="H30" s="34">
        <v>2252.0</v>
      </c>
      <c r="I30" s="22"/>
      <c r="J30" s="26" t="s">
        <v>197</v>
      </c>
      <c r="K30" s="25">
        <v>2252.0</v>
      </c>
    </row>
    <row r="31">
      <c r="A31" s="25">
        <v>2020.0</v>
      </c>
      <c r="B31" s="26" t="s">
        <v>29</v>
      </c>
      <c r="C31" s="26" t="s">
        <v>165</v>
      </c>
      <c r="D31" s="29" t="s">
        <v>175</v>
      </c>
      <c r="E31" s="30">
        <v>83.0</v>
      </c>
      <c r="F31" s="22"/>
      <c r="G31" s="32" t="s">
        <v>198</v>
      </c>
      <c r="H31" s="34">
        <v>2344.0</v>
      </c>
      <c r="I31" s="22"/>
      <c r="J31" s="26" t="s">
        <v>198</v>
      </c>
      <c r="K31" s="25">
        <v>2344.0</v>
      </c>
    </row>
    <row r="32">
      <c r="A32" s="25">
        <v>2020.0</v>
      </c>
      <c r="B32" s="26" t="s">
        <v>29</v>
      </c>
      <c r="C32" s="26" t="s">
        <v>165</v>
      </c>
      <c r="D32" s="29" t="s">
        <v>177</v>
      </c>
      <c r="E32" s="30" t="s">
        <v>155</v>
      </c>
      <c r="F32" s="22"/>
      <c r="G32" s="32" t="s">
        <v>199</v>
      </c>
      <c r="H32" s="26">
        <v>866.0</v>
      </c>
      <c r="I32" s="22"/>
      <c r="J32" s="26" t="s">
        <v>199</v>
      </c>
      <c r="K32" s="25">
        <v>866.0</v>
      </c>
    </row>
    <row r="33">
      <c r="A33" s="25">
        <v>2020.0</v>
      </c>
      <c r="B33" s="26" t="s">
        <v>29</v>
      </c>
      <c r="C33" s="26" t="s">
        <v>165</v>
      </c>
      <c r="D33" s="29" t="s">
        <v>179</v>
      </c>
      <c r="E33" s="30" t="s">
        <v>155</v>
      </c>
      <c r="F33" s="22"/>
      <c r="G33" s="32" t="s">
        <v>200</v>
      </c>
      <c r="H33" s="26">
        <v>628.0</v>
      </c>
      <c r="I33" s="22"/>
      <c r="J33" s="26" t="s">
        <v>200</v>
      </c>
      <c r="K33" s="25">
        <v>628.0</v>
      </c>
    </row>
    <row r="34">
      <c r="A34" s="25">
        <v>2020.0</v>
      </c>
      <c r="B34" s="26" t="s">
        <v>29</v>
      </c>
      <c r="C34" s="26" t="s">
        <v>165</v>
      </c>
      <c r="D34" s="29" t="s">
        <v>181</v>
      </c>
      <c r="E34" s="30" t="s">
        <v>155</v>
      </c>
      <c r="F34" s="22"/>
      <c r="G34" s="32" t="s">
        <v>201</v>
      </c>
      <c r="H34" s="34">
        <v>1456.0</v>
      </c>
      <c r="I34" s="22"/>
      <c r="J34" s="26" t="s">
        <v>201</v>
      </c>
      <c r="K34" s="25">
        <v>1456.0</v>
      </c>
    </row>
    <row r="35">
      <c r="A35" s="25">
        <v>2020.0</v>
      </c>
      <c r="B35" s="26" t="s">
        <v>29</v>
      </c>
      <c r="C35" s="26" t="s">
        <v>165</v>
      </c>
      <c r="D35" s="29" t="s">
        <v>183</v>
      </c>
      <c r="E35" s="30" t="s">
        <v>155</v>
      </c>
      <c r="F35" s="22"/>
      <c r="G35" s="32" t="s">
        <v>202</v>
      </c>
      <c r="H35" s="34">
        <v>1613.0</v>
      </c>
      <c r="I35" s="22"/>
      <c r="J35" s="26" t="s">
        <v>202</v>
      </c>
      <c r="K35" s="25">
        <v>1613.0</v>
      </c>
    </row>
    <row r="36">
      <c r="A36" s="25">
        <v>2020.0</v>
      </c>
      <c r="B36" s="26" t="s">
        <v>29</v>
      </c>
      <c r="C36" s="26" t="s">
        <v>165</v>
      </c>
      <c r="D36" s="29" t="s">
        <v>185</v>
      </c>
      <c r="E36" s="30" t="s">
        <v>155</v>
      </c>
      <c r="F36" s="22"/>
      <c r="G36" s="32" t="s">
        <v>203</v>
      </c>
      <c r="H36" s="34">
        <v>1391.0</v>
      </c>
      <c r="I36" s="22"/>
      <c r="J36" s="26" t="s">
        <v>203</v>
      </c>
      <c r="K36" s="25">
        <v>1391.0</v>
      </c>
    </row>
    <row r="37">
      <c r="A37" s="25">
        <v>2020.0</v>
      </c>
      <c r="B37" s="26" t="s">
        <v>30</v>
      </c>
      <c r="C37" s="26" t="s">
        <v>172</v>
      </c>
      <c r="D37" s="29" t="s">
        <v>153</v>
      </c>
      <c r="E37" s="30">
        <v>120.0</v>
      </c>
      <c r="F37" s="22"/>
      <c r="G37" s="32" t="s">
        <v>204</v>
      </c>
      <c r="H37" s="34">
        <v>1536.0</v>
      </c>
      <c r="I37" s="22"/>
      <c r="J37" s="26" t="s">
        <v>204</v>
      </c>
      <c r="K37" s="25">
        <v>1536.0</v>
      </c>
    </row>
    <row r="38">
      <c r="A38" s="25">
        <v>2020.0</v>
      </c>
      <c r="B38" s="26" t="s">
        <v>30</v>
      </c>
      <c r="C38" s="26" t="s">
        <v>172</v>
      </c>
      <c r="D38" s="29" t="s">
        <v>154</v>
      </c>
      <c r="E38" s="30">
        <v>1.0</v>
      </c>
      <c r="F38" s="22"/>
      <c r="G38" s="32" t="s">
        <v>205</v>
      </c>
      <c r="H38" s="34">
        <v>2657.0</v>
      </c>
      <c r="I38" s="22"/>
      <c r="J38" s="26" t="s">
        <v>205</v>
      </c>
      <c r="K38" s="25">
        <v>2657.0</v>
      </c>
    </row>
    <row r="39">
      <c r="A39" s="25">
        <v>2020.0</v>
      </c>
      <c r="B39" s="26" t="s">
        <v>30</v>
      </c>
      <c r="C39" s="26" t="s">
        <v>172</v>
      </c>
      <c r="D39" s="29" t="s">
        <v>158</v>
      </c>
      <c r="E39" s="30" t="s">
        <v>155</v>
      </c>
      <c r="F39" s="22"/>
      <c r="G39" s="32" t="s">
        <v>206</v>
      </c>
      <c r="H39" s="34">
        <v>1796.0</v>
      </c>
      <c r="I39" s="22"/>
      <c r="J39" s="26" t="s">
        <v>206</v>
      </c>
      <c r="K39" s="25">
        <v>1796.0</v>
      </c>
    </row>
    <row r="40">
      <c r="A40" s="25">
        <v>2020.0</v>
      </c>
      <c r="B40" s="26" t="s">
        <v>30</v>
      </c>
      <c r="C40" s="26" t="s">
        <v>172</v>
      </c>
      <c r="D40" s="29" t="s">
        <v>160</v>
      </c>
      <c r="E40" s="30" t="s">
        <v>155</v>
      </c>
      <c r="F40" s="22"/>
      <c r="G40" s="32" t="s">
        <v>207</v>
      </c>
      <c r="H40" s="34">
        <v>2050.0</v>
      </c>
      <c r="I40" s="22"/>
      <c r="J40" s="26" t="s">
        <v>207</v>
      </c>
      <c r="K40" s="25">
        <v>2050.0</v>
      </c>
    </row>
    <row r="41">
      <c r="A41" s="25">
        <v>2020.0</v>
      </c>
      <c r="B41" s="26" t="s">
        <v>30</v>
      </c>
      <c r="C41" s="26" t="s">
        <v>172</v>
      </c>
      <c r="D41" s="29" t="s">
        <v>162</v>
      </c>
      <c r="E41" s="30" t="s">
        <v>155</v>
      </c>
      <c r="F41" s="22"/>
      <c r="G41" s="32" t="s">
        <v>208</v>
      </c>
      <c r="H41" s="34">
        <v>5079.0</v>
      </c>
      <c r="I41" s="22"/>
      <c r="J41" s="26" t="s">
        <v>208</v>
      </c>
      <c r="K41" s="25">
        <v>5079.0</v>
      </c>
    </row>
    <row r="42">
      <c r="A42" s="25">
        <v>2020.0</v>
      </c>
      <c r="B42" s="26" t="s">
        <v>30</v>
      </c>
      <c r="C42" s="26" t="s">
        <v>172</v>
      </c>
      <c r="D42" s="29" t="s">
        <v>164</v>
      </c>
      <c r="E42" s="30" t="s">
        <v>155</v>
      </c>
      <c r="F42" s="22"/>
      <c r="G42" s="32" t="s">
        <v>209</v>
      </c>
      <c r="H42" s="34">
        <v>9049.0</v>
      </c>
      <c r="I42" s="22"/>
      <c r="J42" s="26" t="s">
        <v>209</v>
      </c>
      <c r="K42" s="25">
        <v>9049.0</v>
      </c>
    </row>
    <row r="43">
      <c r="A43" s="25">
        <v>2020.0</v>
      </c>
      <c r="B43" s="26" t="s">
        <v>30</v>
      </c>
      <c r="C43" s="26" t="s">
        <v>172</v>
      </c>
      <c r="D43" s="29" t="s">
        <v>166</v>
      </c>
      <c r="E43" s="30" t="s">
        <v>155</v>
      </c>
      <c r="F43" s="22"/>
      <c r="G43" s="32" t="s">
        <v>210</v>
      </c>
      <c r="H43" s="34">
        <v>11163.0</v>
      </c>
      <c r="I43" s="22"/>
      <c r="J43" s="26" t="s">
        <v>210</v>
      </c>
      <c r="K43" s="25">
        <v>11163.0</v>
      </c>
    </row>
    <row r="44">
      <c r="A44" s="25">
        <v>2020.0</v>
      </c>
      <c r="B44" s="26" t="s">
        <v>30</v>
      </c>
      <c r="C44" s="26" t="s">
        <v>172</v>
      </c>
      <c r="D44" s="29" t="s">
        <v>167</v>
      </c>
      <c r="E44" s="30">
        <v>2.0</v>
      </c>
      <c r="F44" s="22"/>
      <c r="G44" s="32" t="s">
        <v>211</v>
      </c>
      <c r="H44" s="34">
        <v>7335.0</v>
      </c>
      <c r="I44" s="22"/>
      <c r="J44" s="26" t="s">
        <v>211</v>
      </c>
      <c r="K44" s="25">
        <v>7335.0</v>
      </c>
    </row>
    <row r="45">
      <c r="A45" s="25">
        <v>2020.0</v>
      </c>
      <c r="B45" s="26" t="s">
        <v>30</v>
      </c>
      <c r="C45" s="26" t="s">
        <v>172</v>
      </c>
      <c r="D45" s="29" t="s">
        <v>169</v>
      </c>
      <c r="E45" s="30" t="s">
        <v>155</v>
      </c>
      <c r="F45" s="22"/>
      <c r="G45" s="32" t="s">
        <v>212</v>
      </c>
      <c r="H45" s="34">
        <v>4543.0</v>
      </c>
      <c r="I45" s="22"/>
      <c r="J45" s="26" t="s">
        <v>212</v>
      </c>
      <c r="K45" s="25">
        <v>4543.0</v>
      </c>
    </row>
    <row r="46">
      <c r="A46" s="25">
        <v>2020.0</v>
      </c>
      <c r="B46" s="26" t="s">
        <v>30</v>
      </c>
      <c r="C46" s="26" t="s">
        <v>172</v>
      </c>
      <c r="D46" s="29" t="s">
        <v>171</v>
      </c>
      <c r="E46" s="30" t="s">
        <v>155</v>
      </c>
      <c r="F46" s="22"/>
      <c r="G46" s="32" t="s">
        <v>213</v>
      </c>
      <c r="H46" s="34">
        <v>6854.0</v>
      </c>
      <c r="I46" s="22"/>
      <c r="J46" s="26" t="s">
        <v>213</v>
      </c>
      <c r="K46" s="25">
        <v>6854.0</v>
      </c>
    </row>
    <row r="47">
      <c r="A47" s="25">
        <v>2020.0</v>
      </c>
      <c r="B47" s="26" t="s">
        <v>30</v>
      </c>
      <c r="C47" s="26" t="s">
        <v>172</v>
      </c>
      <c r="D47" s="29" t="s">
        <v>173</v>
      </c>
      <c r="E47" s="30" t="s">
        <v>155</v>
      </c>
      <c r="F47" s="22"/>
      <c r="G47" s="32" t="s">
        <v>214</v>
      </c>
      <c r="H47" s="34">
        <v>9317.0</v>
      </c>
      <c r="I47" s="22"/>
      <c r="J47" s="26" t="s">
        <v>214</v>
      </c>
      <c r="K47" s="25">
        <v>9317.0</v>
      </c>
    </row>
    <row r="48">
      <c r="A48" s="25">
        <v>2020.0</v>
      </c>
      <c r="B48" s="26" t="s">
        <v>30</v>
      </c>
      <c r="C48" s="26" t="s">
        <v>172</v>
      </c>
      <c r="D48" s="29" t="s">
        <v>175</v>
      </c>
      <c r="E48" s="30">
        <v>116.0</v>
      </c>
      <c r="F48" s="22"/>
      <c r="G48" s="32" t="s">
        <v>215</v>
      </c>
      <c r="H48" s="34">
        <v>8522.0</v>
      </c>
      <c r="I48" s="22"/>
      <c r="J48" s="26" t="s">
        <v>215</v>
      </c>
      <c r="K48" s="25">
        <v>8522.0</v>
      </c>
    </row>
    <row r="49">
      <c r="A49" s="25">
        <v>2020.0</v>
      </c>
      <c r="B49" s="26" t="s">
        <v>30</v>
      </c>
      <c r="C49" s="26" t="s">
        <v>172</v>
      </c>
      <c r="D49" s="29" t="s">
        <v>177</v>
      </c>
      <c r="E49" s="30" t="s">
        <v>155</v>
      </c>
      <c r="F49" s="22"/>
      <c r="G49" s="32" t="s">
        <v>216</v>
      </c>
      <c r="H49" s="34">
        <v>6971.0</v>
      </c>
      <c r="I49" s="22"/>
      <c r="J49" s="26" t="s">
        <v>216</v>
      </c>
      <c r="K49" s="25">
        <v>6971.0</v>
      </c>
    </row>
    <row r="50">
      <c r="A50" s="25">
        <v>2020.0</v>
      </c>
      <c r="B50" s="26" t="s">
        <v>30</v>
      </c>
      <c r="C50" s="26" t="s">
        <v>172</v>
      </c>
      <c r="D50" s="29" t="s">
        <v>179</v>
      </c>
      <c r="E50" s="30" t="s">
        <v>155</v>
      </c>
      <c r="F50" s="22"/>
      <c r="G50" s="32" t="s">
        <v>217</v>
      </c>
      <c r="H50" s="34">
        <v>11286.0</v>
      </c>
      <c r="I50" s="22"/>
      <c r="J50" s="26" t="s">
        <v>217</v>
      </c>
      <c r="K50" s="25">
        <v>11286.0</v>
      </c>
    </row>
    <row r="51">
      <c r="A51" s="25">
        <v>2020.0</v>
      </c>
      <c r="B51" s="26" t="s">
        <v>30</v>
      </c>
      <c r="C51" s="26" t="s">
        <v>172</v>
      </c>
      <c r="D51" s="29" t="s">
        <v>181</v>
      </c>
      <c r="E51" s="30" t="s">
        <v>155</v>
      </c>
      <c r="F51" s="22"/>
      <c r="G51" s="32" t="s">
        <v>218</v>
      </c>
      <c r="H51" s="34">
        <v>9732.0</v>
      </c>
      <c r="I51" s="22"/>
      <c r="J51" s="26" t="s">
        <v>218</v>
      </c>
      <c r="K51" s="25">
        <v>9732.0</v>
      </c>
    </row>
    <row r="52">
      <c r="A52" s="25">
        <v>2020.0</v>
      </c>
      <c r="B52" s="26" t="s">
        <v>30</v>
      </c>
      <c r="C52" s="26" t="s">
        <v>172</v>
      </c>
      <c r="D52" s="29" t="s">
        <v>183</v>
      </c>
      <c r="E52" s="30" t="s">
        <v>155</v>
      </c>
      <c r="F52" s="22"/>
      <c r="G52" s="32" t="s">
        <v>219</v>
      </c>
      <c r="H52" s="34">
        <v>8874.0</v>
      </c>
      <c r="I52" s="22"/>
      <c r="J52" s="26" t="s">
        <v>219</v>
      </c>
      <c r="K52" s="25">
        <v>8874.0</v>
      </c>
    </row>
    <row r="53">
      <c r="A53" s="25">
        <v>2020.0</v>
      </c>
      <c r="B53" s="26" t="s">
        <v>30</v>
      </c>
      <c r="C53" s="26" t="s">
        <v>172</v>
      </c>
      <c r="D53" s="29" t="s">
        <v>185</v>
      </c>
      <c r="E53" s="30" t="s">
        <v>155</v>
      </c>
      <c r="F53" s="22"/>
      <c r="G53" s="32" t="s">
        <v>220</v>
      </c>
      <c r="H53" s="34">
        <v>5973.0</v>
      </c>
      <c r="I53" s="22"/>
      <c r="J53" s="26" t="s">
        <v>220</v>
      </c>
      <c r="K53" s="25">
        <v>5973.0</v>
      </c>
    </row>
    <row r="54">
      <c r="A54" s="25">
        <v>2020.0</v>
      </c>
      <c r="B54" s="26" t="s">
        <v>31</v>
      </c>
      <c r="C54" s="26" t="s">
        <v>159</v>
      </c>
      <c r="D54" s="29" t="s">
        <v>153</v>
      </c>
      <c r="E54" s="30">
        <v>96.0</v>
      </c>
      <c r="F54" s="22"/>
      <c r="G54" s="32" t="s">
        <v>221</v>
      </c>
      <c r="H54" s="34">
        <v>8748.0</v>
      </c>
      <c r="I54" s="22"/>
      <c r="J54" s="26" t="s">
        <v>221</v>
      </c>
      <c r="K54" s="25">
        <v>8748.0</v>
      </c>
    </row>
    <row r="55">
      <c r="A55" s="25">
        <v>2020.0</v>
      </c>
      <c r="B55" s="26" t="s">
        <v>31</v>
      </c>
      <c r="C55" s="26" t="s">
        <v>159</v>
      </c>
      <c r="D55" s="29" t="s">
        <v>154</v>
      </c>
      <c r="E55" s="30" t="s">
        <v>155</v>
      </c>
      <c r="F55" s="22"/>
      <c r="G55" s="32" t="s">
        <v>222</v>
      </c>
      <c r="H55" s="34">
        <v>7037.0</v>
      </c>
      <c r="I55" s="22"/>
      <c r="J55" s="26" t="s">
        <v>222</v>
      </c>
      <c r="K55" s="25">
        <v>7037.0</v>
      </c>
    </row>
    <row r="56">
      <c r="A56" s="25">
        <v>2020.0</v>
      </c>
      <c r="B56" s="26" t="s">
        <v>31</v>
      </c>
      <c r="C56" s="26" t="s">
        <v>159</v>
      </c>
      <c r="D56" s="29" t="s">
        <v>158</v>
      </c>
      <c r="E56" s="30" t="s">
        <v>155</v>
      </c>
      <c r="F56" s="22"/>
      <c r="G56" s="32" t="s">
        <v>223</v>
      </c>
      <c r="H56" s="34">
        <v>6259.0</v>
      </c>
      <c r="I56" s="22"/>
      <c r="J56" s="26" t="s">
        <v>223</v>
      </c>
      <c r="K56" s="25">
        <v>6259.0</v>
      </c>
    </row>
    <row r="57">
      <c r="A57" s="25">
        <v>2020.0</v>
      </c>
      <c r="B57" s="26" t="s">
        <v>31</v>
      </c>
      <c r="C57" s="26" t="s">
        <v>159</v>
      </c>
      <c r="D57" s="29" t="s">
        <v>160</v>
      </c>
      <c r="E57" s="30" t="s">
        <v>155</v>
      </c>
      <c r="F57" s="22"/>
      <c r="G57" s="32" t="s">
        <v>224</v>
      </c>
      <c r="H57" s="34">
        <v>15915.0</v>
      </c>
      <c r="I57" s="22"/>
      <c r="J57" s="26" t="s">
        <v>224</v>
      </c>
      <c r="K57" s="25">
        <v>15915.0</v>
      </c>
    </row>
    <row r="58">
      <c r="A58" s="25">
        <v>2020.0</v>
      </c>
      <c r="B58" s="26" t="s">
        <v>31</v>
      </c>
      <c r="C58" s="26" t="s">
        <v>159</v>
      </c>
      <c r="D58" s="29" t="s">
        <v>162</v>
      </c>
      <c r="E58" s="30" t="s">
        <v>155</v>
      </c>
      <c r="F58" s="22"/>
      <c r="G58" s="32" t="s">
        <v>225</v>
      </c>
      <c r="H58" s="34">
        <v>8270.0</v>
      </c>
      <c r="I58" s="22"/>
      <c r="J58" s="26" t="s">
        <v>225</v>
      </c>
      <c r="K58" s="25">
        <v>8270.0</v>
      </c>
    </row>
    <row r="59">
      <c r="A59" s="25">
        <v>2020.0</v>
      </c>
      <c r="B59" s="26" t="s">
        <v>31</v>
      </c>
      <c r="C59" s="26" t="s">
        <v>159</v>
      </c>
      <c r="D59" s="29" t="s">
        <v>164</v>
      </c>
      <c r="E59" s="30" t="s">
        <v>155</v>
      </c>
      <c r="F59" s="22"/>
      <c r="G59" s="32" t="s">
        <v>226</v>
      </c>
      <c r="H59" s="34">
        <v>7911.0</v>
      </c>
      <c r="I59" s="22"/>
      <c r="J59" s="26" t="s">
        <v>226</v>
      </c>
      <c r="K59" s="25">
        <v>7911.0</v>
      </c>
    </row>
    <row r="60">
      <c r="A60" s="25">
        <v>2020.0</v>
      </c>
      <c r="B60" s="26" t="s">
        <v>31</v>
      </c>
      <c r="C60" s="26" t="s">
        <v>159</v>
      </c>
      <c r="D60" s="29" t="s">
        <v>166</v>
      </c>
      <c r="E60" s="30" t="s">
        <v>155</v>
      </c>
      <c r="F60" s="22"/>
      <c r="G60" s="32" t="s">
        <v>227</v>
      </c>
      <c r="H60" s="34">
        <v>7373.0</v>
      </c>
      <c r="I60" s="22"/>
      <c r="J60" s="26" t="s">
        <v>227</v>
      </c>
      <c r="K60" s="25">
        <v>7373.0</v>
      </c>
    </row>
    <row r="61">
      <c r="A61" s="25">
        <v>2020.0</v>
      </c>
      <c r="B61" s="26" t="s">
        <v>31</v>
      </c>
      <c r="C61" s="26" t="s">
        <v>159</v>
      </c>
      <c r="D61" s="29" t="s">
        <v>167</v>
      </c>
      <c r="E61" s="30" t="s">
        <v>155</v>
      </c>
      <c r="F61" s="22"/>
      <c r="G61" s="32" t="s">
        <v>228</v>
      </c>
      <c r="H61" s="34">
        <v>7969.0</v>
      </c>
      <c r="I61" s="22"/>
      <c r="J61" s="26" t="s">
        <v>228</v>
      </c>
      <c r="K61" s="25">
        <v>7969.0</v>
      </c>
    </row>
    <row r="62">
      <c r="A62" s="25">
        <v>2020.0</v>
      </c>
      <c r="B62" s="26" t="s">
        <v>31</v>
      </c>
      <c r="C62" s="26" t="s">
        <v>159</v>
      </c>
      <c r="D62" s="29" t="s">
        <v>169</v>
      </c>
      <c r="E62" s="30" t="s">
        <v>155</v>
      </c>
      <c r="F62" s="22"/>
      <c r="G62" s="32" t="s">
        <v>229</v>
      </c>
      <c r="H62" s="34">
        <v>7165.0</v>
      </c>
      <c r="I62" s="22"/>
      <c r="J62" s="26" t="s">
        <v>229</v>
      </c>
      <c r="K62" s="25">
        <v>7165.0</v>
      </c>
    </row>
    <row r="63">
      <c r="A63" s="25">
        <v>2020.0</v>
      </c>
      <c r="B63" s="26" t="s">
        <v>31</v>
      </c>
      <c r="C63" s="26" t="s">
        <v>159</v>
      </c>
      <c r="D63" s="29" t="s">
        <v>171</v>
      </c>
      <c r="E63" s="30" t="s">
        <v>155</v>
      </c>
      <c r="F63" s="22"/>
      <c r="G63" s="32" t="s">
        <v>230</v>
      </c>
      <c r="H63" s="34">
        <v>6636.0</v>
      </c>
      <c r="I63" s="22"/>
      <c r="J63" s="26" t="s">
        <v>230</v>
      </c>
      <c r="K63" s="25">
        <v>6636.0</v>
      </c>
    </row>
    <row r="64">
      <c r="A64" s="25">
        <v>2020.0</v>
      </c>
      <c r="B64" s="26" t="s">
        <v>31</v>
      </c>
      <c r="C64" s="26" t="s">
        <v>159</v>
      </c>
      <c r="D64" s="29" t="s">
        <v>173</v>
      </c>
      <c r="E64" s="30" t="s">
        <v>155</v>
      </c>
      <c r="F64" s="22"/>
      <c r="G64" s="32" t="s">
        <v>231</v>
      </c>
      <c r="H64" s="34">
        <v>6507.0</v>
      </c>
      <c r="I64" s="22"/>
      <c r="J64" s="26" t="s">
        <v>231</v>
      </c>
      <c r="K64" s="25">
        <v>6507.0</v>
      </c>
    </row>
    <row r="65">
      <c r="A65" s="25">
        <v>2020.0</v>
      </c>
      <c r="B65" s="26" t="s">
        <v>31</v>
      </c>
      <c r="C65" s="26" t="s">
        <v>159</v>
      </c>
      <c r="D65" s="29" t="s">
        <v>175</v>
      </c>
      <c r="E65" s="30">
        <v>86.0</v>
      </c>
      <c r="F65" s="22"/>
      <c r="G65" s="35" t="s">
        <v>54</v>
      </c>
      <c r="H65" s="36">
        <v>223070.0</v>
      </c>
      <c r="I65" s="22"/>
      <c r="J65" s="24" t="s">
        <v>54</v>
      </c>
      <c r="K65" s="24">
        <v>223070.0</v>
      </c>
    </row>
    <row r="66">
      <c r="A66" s="25">
        <v>2020.0</v>
      </c>
      <c r="B66" s="26" t="s">
        <v>31</v>
      </c>
      <c r="C66" s="26" t="s">
        <v>159</v>
      </c>
      <c r="D66" s="29" t="s">
        <v>177</v>
      </c>
      <c r="E66" s="30" t="s">
        <v>155</v>
      </c>
      <c r="F66" s="22"/>
      <c r="G66" s="22"/>
      <c r="H66" s="22"/>
      <c r="I66" s="22"/>
      <c r="J66" s="22"/>
      <c r="K66" s="22"/>
    </row>
    <row r="67">
      <c r="A67" s="25">
        <v>2020.0</v>
      </c>
      <c r="B67" s="26" t="s">
        <v>31</v>
      </c>
      <c r="C67" s="26" t="s">
        <v>159</v>
      </c>
      <c r="D67" s="29" t="s">
        <v>179</v>
      </c>
      <c r="E67" s="30" t="s">
        <v>155</v>
      </c>
      <c r="F67" s="22"/>
      <c r="G67" s="22"/>
      <c r="H67" s="22"/>
      <c r="I67" s="22"/>
      <c r="J67" s="22"/>
      <c r="K67" s="22"/>
    </row>
    <row r="68">
      <c r="A68" s="25">
        <v>2020.0</v>
      </c>
      <c r="B68" s="26" t="s">
        <v>31</v>
      </c>
      <c r="C68" s="26" t="s">
        <v>159</v>
      </c>
      <c r="D68" s="29" t="s">
        <v>181</v>
      </c>
      <c r="E68" s="30" t="s">
        <v>155</v>
      </c>
      <c r="F68" s="22"/>
      <c r="G68" s="22"/>
      <c r="H68" s="22"/>
      <c r="I68" s="22"/>
      <c r="J68" s="22"/>
      <c r="K68" s="22"/>
    </row>
    <row r="69">
      <c r="A69" s="25">
        <v>2020.0</v>
      </c>
      <c r="B69" s="26" t="s">
        <v>31</v>
      </c>
      <c r="C69" s="26" t="s">
        <v>159</v>
      </c>
      <c r="D69" s="29" t="s">
        <v>183</v>
      </c>
      <c r="E69" s="30" t="s">
        <v>155</v>
      </c>
      <c r="F69" s="22"/>
      <c r="G69" s="22"/>
      <c r="H69" s="22"/>
      <c r="I69" s="22"/>
      <c r="J69" s="22"/>
      <c r="K69" s="22"/>
    </row>
    <row r="70">
      <c r="A70" s="25">
        <v>2020.0</v>
      </c>
      <c r="B70" s="26" t="s">
        <v>31</v>
      </c>
      <c r="C70" s="26" t="s">
        <v>159</v>
      </c>
      <c r="D70" s="29" t="s">
        <v>185</v>
      </c>
      <c r="E70" s="30" t="s">
        <v>155</v>
      </c>
      <c r="F70" s="22"/>
      <c r="G70" s="22"/>
      <c r="H70" s="22"/>
      <c r="I70" s="22"/>
      <c r="J70" s="22"/>
      <c r="K70" s="22"/>
    </row>
    <row r="71">
      <c r="A71" s="25">
        <v>2020.0</v>
      </c>
      <c r="B71" s="26" t="s">
        <v>32</v>
      </c>
      <c r="C71" s="26" t="s">
        <v>174</v>
      </c>
      <c r="D71" s="29" t="s">
        <v>153</v>
      </c>
      <c r="E71" s="30">
        <v>61.0</v>
      </c>
      <c r="F71" s="22"/>
      <c r="G71" s="22"/>
      <c r="H71" s="22"/>
      <c r="I71" s="22"/>
      <c r="J71" s="22"/>
      <c r="K71" s="22"/>
    </row>
    <row r="72">
      <c r="A72" s="25">
        <v>2020.0</v>
      </c>
      <c r="B72" s="26" t="s">
        <v>32</v>
      </c>
      <c r="C72" s="26" t="s">
        <v>174</v>
      </c>
      <c r="D72" s="29" t="s">
        <v>154</v>
      </c>
      <c r="E72" s="30" t="s">
        <v>155</v>
      </c>
      <c r="F72" s="22"/>
      <c r="G72" s="22"/>
      <c r="H72" s="22"/>
      <c r="I72" s="22"/>
      <c r="J72" s="22"/>
      <c r="K72" s="22"/>
    </row>
    <row r="73">
      <c r="A73" s="25">
        <v>2020.0</v>
      </c>
      <c r="B73" s="26" t="s">
        <v>32</v>
      </c>
      <c r="C73" s="26" t="s">
        <v>174</v>
      </c>
      <c r="D73" s="29" t="s">
        <v>158</v>
      </c>
      <c r="E73" s="30">
        <v>2.0</v>
      </c>
      <c r="F73" s="22"/>
      <c r="G73" s="22"/>
      <c r="H73" s="22"/>
      <c r="I73" s="22"/>
      <c r="J73" s="22"/>
      <c r="K73" s="22"/>
    </row>
    <row r="74">
      <c r="A74" s="25">
        <v>2020.0</v>
      </c>
      <c r="B74" s="26" t="s">
        <v>32</v>
      </c>
      <c r="C74" s="26" t="s">
        <v>174</v>
      </c>
      <c r="D74" s="29" t="s">
        <v>160</v>
      </c>
      <c r="E74" s="30">
        <v>1.0</v>
      </c>
      <c r="F74" s="22"/>
      <c r="G74" s="22"/>
      <c r="H74" s="22"/>
      <c r="I74" s="22"/>
      <c r="J74" s="22"/>
      <c r="K74" s="22"/>
    </row>
    <row r="75">
      <c r="A75" s="25">
        <v>2020.0</v>
      </c>
      <c r="B75" s="26" t="s">
        <v>32</v>
      </c>
      <c r="C75" s="26" t="s">
        <v>174</v>
      </c>
      <c r="D75" s="29" t="s">
        <v>162</v>
      </c>
      <c r="E75" s="30" t="s">
        <v>155</v>
      </c>
      <c r="F75" s="22"/>
      <c r="G75" s="22"/>
      <c r="H75" s="22"/>
      <c r="I75" s="22"/>
      <c r="J75" s="22"/>
      <c r="K75" s="22"/>
    </row>
    <row r="76">
      <c r="A76" s="25">
        <v>2020.0</v>
      </c>
      <c r="B76" s="26" t="s">
        <v>32</v>
      </c>
      <c r="C76" s="26" t="s">
        <v>174</v>
      </c>
      <c r="D76" s="29" t="s">
        <v>164</v>
      </c>
      <c r="E76" s="30" t="s">
        <v>155</v>
      </c>
      <c r="F76" s="22"/>
      <c r="G76" s="22"/>
      <c r="H76" s="22"/>
      <c r="I76" s="22"/>
      <c r="J76" s="22"/>
      <c r="K76" s="22"/>
    </row>
    <row r="77">
      <c r="A77" s="25">
        <v>2020.0</v>
      </c>
      <c r="B77" s="26" t="s">
        <v>32</v>
      </c>
      <c r="C77" s="26" t="s">
        <v>174</v>
      </c>
      <c r="D77" s="29" t="s">
        <v>166</v>
      </c>
      <c r="E77" s="30" t="s">
        <v>155</v>
      </c>
      <c r="F77" s="22"/>
      <c r="G77" s="22"/>
      <c r="H77" s="22"/>
      <c r="I77" s="22"/>
      <c r="J77" s="22"/>
      <c r="K77" s="22"/>
    </row>
    <row r="78">
      <c r="A78" s="25">
        <v>2020.0</v>
      </c>
      <c r="B78" s="26" t="s">
        <v>32</v>
      </c>
      <c r="C78" s="26" t="s">
        <v>174</v>
      </c>
      <c r="D78" s="29" t="s">
        <v>167</v>
      </c>
      <c r="E78" s="30">
        <v>14.0</v>
      </c>
      <c r="F78" s="22"/>
      <c r="G78" s="22"/>
      <c r="H78" s="22"/>
      <c r="I78" s="22"/>
      <c r="J78" s="22"/>
      <c r="K78" s="22"/>
    </row>
    <row r="79">
      <c r="A79" s="25">
        <v>2020.0</v>
      </c>
      <c r="B79" s="26" t="s">
        <v>32</v>
      </c>
      <c r="C79" s="26" t="s">
        <v>174</v>
      </c>
      <c r="D79" s="29" t="s">
        <v>169</v>
      </c>
      <c r="E79" s="30" t="s">
        <v>155</v>
      </c>
      <c r="F79" s="22"/>
      <c r="G79" s="22"/>
      <c r="H79" s="22"/>
      <c r="I79" s="22"/>
      <c r="J79" s="22"/>
      <c r="K79" s="22"/>
    </row>
    <row r="80">
      <c r="A80" s="25">
        <v>2020.0</v>
      </c>
      <c r="B80" s="26" t="s">
        <v>32</v>
      </c>
      <c r="C80" s="26" t="s">
        <v>174</v>
      </c>
      <c r="D80" s="29" t="s">
        <v>171</v>
      </c>
      <c r="E80" s="30" t="s">
        <v>155</v>
      </c>
      <c r="F80" s="22"/>
      <c r="G80" s="22"/>
      <c r="H80" s="22"/>
      <c r="I80" s="22"/>
      <c r="J80" s="22"/>
      <c r="K80" s="22"/>
    </row>
    <row r="81">
      <c r="A81" s="25">
        <v>2020.0</v>
      </c>
      <c r="B81" s="26" t="s">
        <v>32</v>
      </c>
      <c r="C81" s="26" t="s">
        <v>174</v>
      </c>
      <c r="D81" s="29" t="s">
        <v>173</v>
      </c>
      <c r="E81" s="30" t="s">
        <v>155</v>
      </c>
      <c r="F81" s="22"/>
      <c r="G81" s="22"/>
      <c r="H81" s="22"/>
      <c r="I81" s="22"/>
      <c r="J81" s="22"/>
      <c r="K81" s="22"/>
    </row>
    <row r="82">
      <c r="A82" s="25">
        <v>2020.0</v>
      </c>
      <c r="B82" s="26" t="s">
        <v>32</v>
      </c>
      <c r="C82" s="26" t="s">
        <v>174</v>
      </c>
      <c r="D82" s="29" t="s">
        <v>175</v>
      </c>
      <c r="E82" s="30">
        <v>90.0</v>
      </c>
      <c r="F82" s="22"/>
      <c r="G82" s="22"/>
      <c r="H82" s="22"/>
      <c r="I82" s="22"/>
      <c r="J82" s="22"/>
      <c r="K82" s="22"/>
    </row>
    <row r="83">
      <c r="A83" s="25">
        <v>2020.0</v>
      </c>
      <c r="B83" s="26" t="s">
        <v>32</v>
      </c>
      <c r="C83" s="26" t="s">
        <v>174</v>
      </c>
      <c r="D83" s="29" t="s">
        <v>177</v>
      </c>
      <c r="E83" s="30" t="s">
        <v>155</v>
      </c>
      <c r="F83" s="22"/>
      <c r="G83" s="22"/>
      <c r="H83" s="22"/>
      <c r="I83" s="22"/>
      <c r="J83" s="22"/>
      <c r="K83" s="22"/>
    </row>
    <row r="84">
      <c r="A84" s="25">
        <v>2020.0</v>
      </c>
      <c r="B84" s="26" t="s">
        <v>32</v>
      </c>
      <c r="C84" s="26" t="s">
        <v>174</v>
      </c>
      <c r="D84" s="29" t="s">
        <v>179</v>
      </c>
      <c r="E84" s="30" t="s">
        <v>155</v>
      </c>
      <c r="F84" s="22"/>
      <c r="G84" s="22"/>
      <c r="H84" s="22"/>
      <c r="I84" s="22"/>
      <c r="J84" s="22"/>
      <c r="K84" s="22"/>
    </row>
    <row r="85">
      <c r="A85" s="25">
        <v>2020.0</v>
      </c>
      <c r="B85" s="26" t="s">
        <v>32</v>
      </c>
      <c r="C85" s="26" t="s">
        <v>174</v>
      </c>
      <c r="D85" s="29" t="s">
        <v>181</v>
      </c>
      <c r="E85" s="30" t="s">
        <v>155</v>
      </c>
      <c r="F85" s="22"/>
      <c r="G85" s="22"/>
      <c r="H85" s="22"/>
      <c r="I85" s="22"/>
      <c r="J85" s="22"/>
      <c r="K85" s="22"/>
    </row>
    <row r="86">
      <c r="A86" s="25">
        <v>2020.0</v>
      </c>
      <c r="B86" s="26" t="s">
        <v>32</v>
      </c>
      <c r="C86" s="26" t="s">
        <v>174</v>
      </c>
      <c r="D86" s="29" t="s">
        <v>183</v>
      </c>
      <c r="E86" s="30" t="s">
        <v>155</v>
      </c>
      <c r="F86" s="22"/>
      <c r="G86" s="22"/>
      <c r="H86" s="22"/>
      <c r="I86" s="22"/>
      <c r="J86" s="22"/>
      <c r="K86" s="22"/>
    </row>
    <row r="87">
      <c r="A87" s="25">
        <v>2020.0</v>
      </c>
      <c r="B87" s="26" t="s">
        <v>32</v>
      </c>
      <c r="C87" s="26" t="s">
        <v>174</v>
      </c>
      <c r="D87" s="29" t="s">
        <v>185</v>
      </c>
      <c r="E87" s="30" t="s">
        <v>155</v>
      </c>
      <c r="F87" s="22"/>
      <c r="G87" s="22"/>
      <c r="H87" s="22"/>
      <c r="I87" s="22"/>
      <c r="J87" s="22"/>
      <c r="K87" s="22"/>
    </row>
    <row r="88">
      <c r="A88" s="25">
        <v>2020.0</v>
      </c>
      <c r="B88" s="26" t="s">
        <v>33</v>
      </c>
      <c r="C88" s="26" t="s">
        <v>170</v>
      </c>
      <c r="D88" s="29" t="s">
        <v>153</v>
      </c>
      <c r="E88" s="30">
        <v>87.0</v>
      </c>
      <c r="F88" s="22"/>
      <c r="G88" s="22"/>
      <c r="H88" s="22"/>
      <c r="I88" s="22"/>
      <c r="J88" s="22"/>
      <c r="K88" s="22"/>
    </row>
    <row r="89">
      <c r="A89" s="25">
        <v>2020.0</v>
      </c>
      <c r="B89" s="26" t="s">
        <v>33</v>
      </c>
      <c r="C89" s="26" t="s">
        <v>170</v>
      </c>
      <c r="D89" s="29" t="s">
        <v>154</v>
      </c>
      <c r="E89" s="30" t="s">
        <v>155</v>
      </c>
      <c r="F89" s="22"/>
      <c r="G89" s="22"/>
      <c r="H89" s="22"/>
      <c r="I89" s="22"/>
      <c r="J89" s="22"/>
      <c r="K89" s="22"/>
    </row>
    <row r="90">
      <c r="A90" s="25">
        <v>2020.0</v>
      </c>
      <c r="B90" s="26" t="s">
        <v>33</v>
      </c>
      <c r="C90" s="26" t="s">
        <v>170</v>
      </c>
      <c r="D90" s="29" t="s">
        <v>158</v>
      </c>
      <c r="E90" s="30">
        <v>2.0</v>
      </c>
      <c r="F90" s="22"/>
      <c r="G90" s="22"/>
      <c r="H90" s="22"/>
      <c r="I90" s="22"/>
      <c r="J90" s="22"/>
      <c r="K90" s="22"/>
    </row>
    <row r="91">
      <c r="A91" s="25">
        <v>2020.0</v>
      </c>
      <c r="B91" s="26" t="s">
        <v>33</v>
      </c>
      <c r="C91" s="26" t="s">
        <v>170</v>
      </c>
      <c r="D91" s="29" t="s">
        <v>160</v>
      </c>
      <c r="E91" s="30" t="s">
        <v>155</v>
      </c>
      <c r="F91" s="22"/>
      <c r="G91" s="22"/>
      <c r="H91" s="22"/>
      <c r="I91" s="22"/>
      <c r="J91" s="22"/>
      <c r="K91" s="22"/>
    </row>
    <row r="92">
      <c r="A92" s="25">
        <v>2020.0</v>
      </c>
      <c r="B92" s="26" t="s">
        <v>33</v>
      </c>
      <c r="C92" s="26" t="s">
        <v>170</v>
      </c>
      <c r="D92" s="29" t="s">
        <v>162</v>
      </c>
      <c r="E92" s="30" t="s">
        <v>155</v>
      </c>
      <c r="F92" s="22"/>
      <c r="G92" s="22"/>
      <c r="H92" s="22"/>
      <c r="I92" s="22"/>
      <c r="J92" s="22"/>
      <c r="K92" s="22"/>
    </row>
    <row r="93">
      <c r="A93" s="25">
        <v>2020.0</v>
      </c>
      <c r="B93" s="26" t="s">
        <v>33</v>
      </c>
      <c r="C93" s="26" t="s">
        <v>170</v>
      </c>
      <c r="D93" s="29" t="s">
        <v>164</v>
      </c>
      <c r="E93" s="30" t="s">
        <v>155</v>
      </c>
      <c r="F93" s="22"/>
      <c r="G93" s="22"/>
      <c r="H93" s="22"/>
      <c r="I93" s="22"/>
      <c r="J93" s="22"/>
      <c r="K93" s="22"/>
    </row>
    <row r="94">
      <c r="A94" s="25">
        <v>2020.0</v>
      </c>
      <c r="B94" s="26" t="s">
        <v>33</v>
      </c>
      <c r="C94" s="26" t="s">
        <v>170</v>
      </c>
      <c r="D94" s="29" t="s">
        <v>166</v>
      </c>
      <c r="E94" s="30" t="s">
        <v>155</v>
      </c>
      <c r="F94" s="22"/>
      <c r="G94" s="22"/>
      <c r="H94" s="22"/>
      <c r="I94" s="22"/>
      <c r="J94" s="22"/>
      <c r="K94" s="22"/>
    </row>
    <row r="95">
      <c r="A95" s="25">
        <v>2020.0</v>
      </c>
      <c r="B95" s="26" t="s">
        <v>33</v>
      </c>
      <c r="C95" s="26" t="s">
        <v>170</v>
      </c>
      <c r="D95" s="29" t="s">
        <v>167</v>
      </c>
      <c r="E95" s="30">
        <v>13.0</v>
      </c>
      <c r="F95" s="22"/>
      <c r="G95" s="22"/>
      <c r="H95" s="22"/>
      <c r="I95" s="22"/>
      <c r="J95" s="22"/>
      <c r="K95" s="22"/>
    </row>
    <row r="96">
      <c r="A96" s="25">
        <v>2020.0</v>
      </c>
      <c r="B96" s="26" t="s">
        <v>33</v>
      </c>
      <c r="C96" s="26" t="s">
        <v>170</v>
      </c>
      <c r="D96" s="29" t="s">
        <v>169</v>
      </c>
      <c r="E96" s="30" t="s">
        <v>155</v>
      </c>
      <c r="F96" s="22"/>
      <c r="G96" s="22"/>
      <c r="H96" s="22"/>
      <c r="I96" s="22"/>
      <c r="J96" s="22"/>
      <c r="K96" s="22"/>
    </row>
    <row r="97">
      <c r="A97" s="25">
        <v>2020.0</v>
      </c>
      <c r="B97" s="26" t="s">
        <v>33</v>
      </c>
      <c r="C97" s="26" t="s">
        <v>170</v>
      </c>
      <c r="D97" s="29" t="s">
        <v>171</v>
      </c>
      <c r="E97" s="30" t="s">
        <v>155</v>
      </c>
      <c r="F97" s="22"/>
      <c r="G97" s="22"/>
      <c r="H97" s="22"/>
      <c r="I97" s="22"/>
      <c r="J97" s="22"/>
      <c r="K97" s="22"/>
    </row>
    <row r="98">
      <c r="A98" s="25">
        <v>2020.0</v>
      </c>
      <c r="B98" s="26" t="s">
        <v>33</v>
      </c>
      <c r="C98" s="26" t="s">
        <v>170</v>
      </c>
      <c r="D98" s="29" t="s">
        <v>173</v>
      </c>
      <c r="E98" s="30" t="s">
        <v>155</v>
      </c>
      <c r="F98" s="22"/>
      <c r="G98" s="22"/>
      <c r="H98" s="22"/>
      <c r="I98" s="22"/>
      <c r="J98" s="22"/>
      <c r="K98" s="22"/>
    </row>
    <row r="99">
      <c r="A99" s="25">
        <v>2020.0</v>
      </c>
      <c r="B99" s="26" t="s">
        <v>33</v>
      </c>
      <c r="C99" s="26" t="s">
        <v>170</v>
      </c>
      <c r="D99" s="29" t="s">
        <v>175</v>
      </c>
      <c r="E99" s="30">
        <v>207.0</v>
      </c>
      <c r="F99" s="22"/>
      <c r="G99" s="22"/>
      <c r="H99" s="22"/>
      <c r="I99" s="22"/>
      <c r="J99" s="22"/>
      <c r="K99" s="22"/>
    </row>
    <row r="100">
      <c r="A100" s="25">
        <v>2020.0</v>
      </c>
      <c r="B100" s="26" t="s">
        <v>33</v>
      </c>
      <c r="C100" s="26" t="s">
        <v>170</v>
      </c>
      <c r="D100" s="29" t="s">
        <v>177</v>
      </c>
      <c r="E100" s="30" t="s">
        <v>155</v>
      </c>
      <c r="F100" s="22"/>
      <c r="G100" s="22"/>
      <c r="H100" s="22"/>
      <c r="I100" s="22"/>
      <c r="J100" s="22"/>
      <c r="K100" s="22"/>
    </row>
    <row r="101">
      <c r="A101" s="25">
        <v>2020.0</v>
      </c>
      <c r="B101" s="26" t="s">
        <v>33</v>
      </c>
      <c r="C101" s="26" t="s">
        <v>170</v>
      </c>
      <c r="D101" s="29" t="s">
        <v>179</v>
      </c>
      <c r="E101" s="30" t="s">
        <v>155</v>
      </c>
      <c r="F101" s="22"/>
      <c r="G101" s="22"/>
      <c r="H101" s="22"/>
      <c r="I101" s="22"/>
      <c r="J101" s="22"/>
      <c r="K101" s="22"/>
    </row>
    <row r="102">
      <c r="A102" s="25">
        <v>2020.0</v>
      </c>
      <c r="B102" s="26" t="s">
        <v>33</v>
      </c>
      <c r="C102" s="26" t="s">
        <v>170</v>
      </c>
      <c r="D102" s="29" t="s">
        <v>181</v>
      </c>
      <c r="E102" s="30" t="s">
        <v>155</v>
      </c>
      <c r="F102" s="22"/>
      <c r="G102" s="22"/>
      <c r="H102" s="22"/>
      <c r="I102" s="22"/>
      <c r="J102" s="22"/>
      <c r="K102" s="22"/>
    </row>
    <row r="103">
      <c r="A103" s="25">
        <v>2020.0</v>
      </c>
      <c r="B103" s="26" t="s">
        <v>33</v>
      </c>
      <c r="C103" s="26" t="s">
        <v>170</v>
      </c>
      <c r="D103" s="29" t="s">
        <v>183</v>
      </c>
      <c r="E103" s="30" t="s">
        <v>155</v>
      </c>
      <c r="F103" s="22"/>
      <c r="G103" s="22"/>
      <c r="H103" s="22"/>
      <c r="I103" s="22"/>
      <c r="J103" s="22"/>
      <c r="K103" s="22"/>
    </row>
    <row r="104">
      <c r="A104" s="25">
        <v>2020.0</v>
      </c>
      <c r="B104" s="26" t="s">
        <v>33</v>
      </c>
      <c r="C104" s="26" t="s">
        <v>170</v>
      </c>
      <c r="D104" s="29" t="s">
        <v>185</v>
      </c>
      <c r="E104" s="30" t="s">
        <v>155</v>
      </c>
      <c r="F104" s="22"/>
      <c r="G104" s="22"/>
      <c r="H104" s="22"/>
      <c r="I104" s="22"/>
      <c r="J104" s="22"/>
      <c r="K104" s="22"/>
    </row>
    <row r="105">
      <c r="A105" s="25">
        <v>2020.0</v>
      </c>
      <c r="B105" s="26" t="s">
        <v>34</v>
      </c>
      <c r="C105" s="26" t="s">
        <v>168</v>
      </c>
      <c r="D105" s="29" t="s">
        <v>153</v>
      </c>
      <c r="E105" s="30">
        <v>57.0</v>
      </c>
      <c r="F105" s="22"/>
      <c r="G105" s="22"/>
      <c r="H105" s="22"/>
      <c r="I105" s="22"/>
      <c r="J105" s="22"/>
      <c r="K105" s="22"/>
    </row>
    <row r="106">
      <c r="A106" s="25">
        <v>2020.0</v>
      </c>
      <c r="B106" s="26" t="s">
        <v>34</v>
      </c>
      <c r="C106" s="26" t="s">
        <v>168</v>
      </c>
      <c r="D106" s="29" t="s">
        <v>154</v>
      </c>
      <c r="E106" s="30" t="s">
        <v>155</v>
      </c>
      <c r="F106" s="22"/>
      <c r="G106" s="22"/>
      <c r="H106" s="22"/>
      <c r="I106" s="22"/>
      <c r="J106" s="22"/>
      <c r="K106" s="22"/>
    </row>
    <row r="107">
      <c r="A107" s="25">
        <v>2020.0</v>
      </c>
      <c r="B107" s="26" t="s">
        <v>34</v>
      </c>
      <c r="C107" s="26" t="s">
        <v>168</v>
      </c>
      <c r="D107" s="29" t="s">
        <v>158</v>
      </c>
      <c r="E107" s="30" t="s">
        <v>155</v>
      </c>
      <c r="F107" s="22"/>
      <c r="G107" s="22"/>
      <c r="H107" s="22"/>
      <c r="I107" s="22"/>
      <c r="J107" s="22"/>
      <c r="K107" s="22"/>
    </row>
    <row r="108">
      <c r="A108" s="25">
        <v>2020.0</v>
      </c>
      <c r="B108" s="26" t="s">
        <v>34</v>
      </c>
      <c r="C108" s="26" t="s">
        <v>168</v>
      </c>
      <c r="D108" s="29" t="s">
        <v>160</v>
      </c>
      <c r="E108" s="30" t="s">
        <v>155</v>
      </c>
      <c r="F108" s="22"/>
      <c r="G108" s="22"/>
      <c r="H108" s="22"/>
      <c r="I108" s="22"/>
      <c r="J108" s="22"/>
      <c r="K108" s="22"/>
    </row>
    <row r="109">
      <c r="A109" s="25">
        <v>2020.0</v>
      </c>
      <c r="B109" s="26" t="s">
        <v>34</v>
      </c>
      <c r="C109" s="26" t="s">
        <v>168</v>
      </c>
      <c r="D109" s="29" t="s">
        <v>162</v>
      </c>
      <c r="E109" s="30" t="s">
        <v>155</v>
      </c>
      <c r="F109" s="22"/>
      <c r="G109" s="22"/>
      <c r="H109" s="22"/>
      <c r="I109" s="22"/>
      <c r="J109" s="22"/>
      <c r="K109" s="22"/>
    </row>
    <row r="110">
      <c r="A110" s="25">
        <v>2020.0</v>
      </c>
      <c r="B110" s="26" t="s">
        <v>34</v>
      </c>
      <c r="C110" s="26" t="s">
        <v>168</v>
      </c>
      <c r="D110" s="29" t="s">
        <v>164</v>
      </c>
      <c r="E110" s="30" t="s">
        <v>155</v>
      </c>
      <c r="F110" s="22"/>
      <c r="G110" s="22"/>
      <c r="H110" s="22"/>
      <c r="I110" s="22"/>
      <c r="J110" s="22"/>
      <c r="K110" s="22"/>
    </row>
    <row r="111">
      <c r="A111" s="25">
        <v>2020.0</v>
      </c>
      <c r="B111" s="26" t="s">
        <v>34</v>
      </c>
      <c r="C111" s="26" t="s">
        <v>168</v>
      </c>
      <c r="D111" s="29" t="s">
        <v>166</v>
      </c>
      <c r="E111" s="30" t="s">
        <v>155</v>
      </c>
      <c r="F111" s="22"/>
      <c r="G111" s="22"/>
      <c r="H111" s="22"/>
      <c r="I111" s="22"/>
      <c r="J111" s="22"/>
      <c r="K111" s="22"/>
    </row>
    <row r="112">
      <c r="A112" s="25">
        <v>2020.0</v>
      </c>
      <c r="B112" s="26" t="s">
        <v>34</v>
      </c>
      <c r="C112" s="26" t="s">
        <v>168</v>
      </c>
      <c r="D112" s="29" t="s">
        <v>167</v>
      </c>
      <c r="E112" s="30">
        <v>17.0</v>
      </c>
      <c r="F112" s="22"/>
      <c r="G112" s="22"/>
      <c r="H112" s="22"/>
      <c r="I112" s="22"/>
      <c r="J112" s="22"/>
      <c r="K112" s="22"/>
    </row>
    <row r="113">
      <c r="A113" s="25">
        <v>2020.0</v>
      </c>
      <c r="B113" s="26" t="s">
        <v>34</v>
      </c>
      <c r="C113" s="26" t="s">
        <v>168</v>
      </c>
      <c r="D113" s="29" t="s">
        <v>169</v>
      </c>
      <c r="E113" s="30" t="s">
        <v>155</v>
      </c>
      <c r="F113" s="22"/>
      <c r="G113" s="22"/>
      <c r="H113" s="22"/>
      <c r="I113" s="22"/>
      <c r="J113" s="22"/>
      <c r="K113" s="22"/>
    </row>
    <row r="114">
      <c r="A114" s="25">
        <v>2020.0</v>
      </c>
      <c r="B114" s="26" t="s">
        <v>34</v>
      </c>
      <c r="C114" s="26" t="s">
        <v>168</v>
      </c>
      <c r="D114" s="29" t="s">
        <v>171</v>
      </c>
      <c r="E114" s="30" t="s">
        <v>155</v>
      </c>
      <c r="F114" s="22"/>
      <c r="G114" s="22"/>
      <c r="H114" s="22"/>
      <c r="I114" s="22"/>
      <c r="J114" s="22"/>
      <c r="K114" s="22"/>
    </row>
    <row r="115">
      <c r="A115" s="25">
        <v>2020.0</v>
      </c>
      <c r="B115" s="26" t="s">
        <v>34</v>
      </c>
      <c r="C115" s="26" t="s">
        <v>168</v>
      </c>
      <c r="D115" s="29" t="s">
        <v>173</v>
      </c>
      <c r="E115" s="30" t="s">
        <v>155</v>
      </c>
      <c r="F115" s="22"/>
      <c r="G115" s="22"/>
      <c r="H115" s="22"/>
      <c r="I115" s="22"/>
      <c r="J115" s="22"/>
      <c r="K115" s="22"/>
    </row>
    <row r="116">
      <c r="A116" s="25">
        <v>2020.0</v>
      </c>
      <c r="B116" s="26" t="s">
        <v>34</v>
      </c>
      <c r="C116" s="26" t="s">
        <v>168</v>
      </c>
      <c r="D116" s="29" t="s">
        <v>175</v>
      </c>
      <c r="E116" s="30">
        <v>157.0</v>
      </c>
      <c r="F116" s="22"/>
      <c r="G116" s="22"/>
      <c r="H116" s="22"/>
      <c r="I116" s="22"/>
      <c r="J116" s="22"/>
      <c r="K116" s="22"/>
    </row>
    <row r="117">
      <c r="A117" s="25">
        <v>2020.0</v>
      </c>
      <c r="B117" s="26" t="s">
        <v>34</v>
      </c>
      <c r="C117" s="26" t="s">
        <v>168</v>
      </c>
      <c r="D117" s="29" t="s">
        <v>177</v>
      </c>
      <c r="E117" s="30" t="s">
        <v>155</v>
      </c>
      <c r="F117" s="22"/>
      <c r="G117" s="22"/>
      <c r="H117" s="22"/>
      <c r="I117" s="22"/>
      <c r="J117" s="22"/>
      <c r="K117" s="22"/>
    </row>
    <row r="118">
      <c r="A118" s="25">
        <v>2020.0</v>
      </c>
      <c r="B118" s="26" t="s">
        <v>34</v>
      </c>
      <c r="C118" s="26" t="s">
        <v>168</v>
      </c>
      <c r="D118" s="29" t="s">
        <v>179</v>
      </c>
      <c r="E118" s="30" t="s">
        <v>155</v>
      </c>
      <c r="F118" s="22"/>
      <c r="G118" s="22"/>
      <c r="H118" s="22"/>
      <c r="I118" s="22"/>
      <c r="J118" s="22"/>
      <c r="K118" s="22"/>
    </row>
    <row r="119">
      <c r="A119" s="25">
        <v>2020.0</v>
      </c>
      <c r="B119" s="26" t="s">
        <v>34</v>
      </c>
      <c r="C119" s="26" t="s">
        <v>168</v>
      </c>
      <c r="D119" s="29" t="s">
        <v>181</v>
      </c>
      <c r="E119" s="30" t="s">
        <v>155</v>
      </c>
      <c r="F119" s="22"/>
      <c r="G119" s="22"/>
      <c r="H119" s="22"/>
      <c r="I119" s="22"/>
      <c r="J119" s="22"/>
      <c r="K119" s="22"/>
    </row>
    <row r="120">
      <c r="A120" s="25">
        <v>2020.0</v>
      </c>
      <c r="B120" s="26" t="s">
        <v>34</v>
      </c>
      <c r="C120" s="26" t="s">
        <v>168</v>
      </c>
      <c r="D120" s="29" t="s">
        <v>183</v>
      </c>
      <c r="E120" s="30" t="s">
        <v>155</v>
      </c>
      <c r="F120" s="22"/>
      <c r="G120" s="22"/>
      <c r="H120" s="22"/>
      <c r="I120" s="22"/>
      <c r="J120" s="22"/>
      <c r="K120" s="22"/>
    </row>
    <row r="121">
      <c r="A121" s="25">
        <v>2020.0</v>
      </c>
      <c r="B121" s="26" t="s">
        <v>34</v>
      </c>
      <c r="C121" s="26" t="s">
        <v>168</v>
      </c>
      <c r="D121" s="29" t="s">
        <v>185</v>
      </c>
      <c r="E121" s="30" t="s">
        <v>155</v>
      </c>
      <c r="F121" s="22"/>
      <c r="G121" s="22"/>
      <c r="H121" s="22"/>
      <c r="I121" s="22"/>
      <c r="J121" s="22"/>
      <c r="K121" s="22"/>
    </row>
    <row r="122">
      <c r="A122" s="25">
        <v>2020.0</v>
      </c>
      <c r="B122" s="26" t="s">
        <v>35</v>
      </c>
      <c r="C122" s="26" t="s">
        <v>161</v>
      </c>
      <c r="D122" s="29" t="s">
        <v>153</v>
      </c>
      <c r="E122" s="30">
        <v>112.0</v>
      </c>
      <c r="F122" s="22"/>
      <c r="G122" s="22"/>
      <c r="H122" s="22"/>
      <c r="I122" s="22"/>
      <c r="J122" s="22"/>
      <c r="K122" s="22"/>
    </row>
    <row r="123">
      <c r="A123" s="25">
        <v>2020.0</v>
      </c>
      <c r="B123" s="26" t="s">
        <v>35</v>
      </c>
      <c r="C123" s="26" t="s">
        <v>161</v>
      </c>
      <c r="D123" s="29" t="s">
        <v>154</v>
      </c>
      <c r="E123" s="30" t="s">
        <v>155</v>
      </c>
      <c r="F123" s="22"/>
      <c r="G123" s="22"/>
      <c r="H123" s="22"/>
      <c r="I123" s="22"/>
      <c r="J123" s="22"/>
      <c r="K123" s="22"/>
    </row>
    <row r="124">
      <c r="A124" s="25">
        <v>2020.0</v>
      </c>
      <c r="B124" s="26" t="s">
        <v>35</v>
      </c>
      <c r="C124" s="26" t="s">
        <v>161</v>
      </c>
      <c r="D124" s="29" t="s">
        <v>158</v>
      </c>
      <c r="E124" s="30" t="s">
        <v>155</v>
      </c>
      <c r="F124" s="22"/>
      <c r="G124" s="22"/>
      <c r="H124" s="22"/>
      <c r="I124" s="22"/>
      <c r="J124" s="22"/>
      <c r="K124" s="22"/>
    </row>
    <row r="125">
      <c r="A125" s="25">
        <v>2020.0</v>
      </c>
      <c r="B125" s="26" t="s">
        <v>35</v>
      </c>
      <c r="C125" s="26" t="s">
        <v>161</v>
      </c>
      <c r="D125" s="29" t="s">
        <v>160</v>
      </c>
      <c r="E125" s="30">
        <v>1.0</v>
      </c>
      <c r="F125" s="22"/>
      <c r="G125" s="22"/>
      <c r="H125" s="22"/>
      <c r="I125" s="22"/>
      <c r="J125" s="22"/>
      <c r="K125" s="22"/>
    </row>
    <row r="126">
      <c r="A126" s="25">
        <v>2020.0</v>
      </c>
      <c r="B126" s="26" t="s">
        <v>35</v>
      </c>
      <c r="C126" s="26" t="s">
        <v>161</v>
      </c>
      <c r="D126" s="29" t="s">
        <v>162</v>
      </c>
      <c r="E126" s="30" t="s">
        <v>155</v>
      </c>
      <c r="F126" s="22"/>
      <c r="G126" s="22"/>
      <c r="H126" s="22"/>
      <c r="I126" s="22"/>
      <c r="J126" s="22"/>
      <c r="K126" s="22"/>
    </row>
    <row r="127">
      <c r="A127" s="25">
        <v>2020.0</v>
      </c>
      <c r="B127" s="26" t="s">
        <v>35</v>
      </c>
      <c r="C127" s="26" t="s">
        <v>161</v>
      </c>
      <c r="D127" s="29" t="s">
        <v>164</v>
      </c>
      <c r="E127" s="30" t="s">
        <v>155</v>
      </c>
      <c r="F127" s="22"/>
      <c r="G127" s="22"/>
      <c r="H127" s="22"/>
      <c r="I127" s="22"/>
      <c r="J127" s="22"/>
      <c r="K127" s="22"/>
    </row>
    <row r="128">
      <c r="A128" s="25">
        <v>2020.0</v>
      </c>
      <c r="B128" s="26" t="s">
        <v>35</v>
      </c>
      <c r="C128" s="26" t="s">
        <v>161</v>
      </c>
      <c r="D128" s="29" t="s">
        <v>166</v>
      </c>
      <c r="E128" s="30" t="s">
        <v>155</v>
      </c>
      <c r="F128" s="22"/>
      <c r="G128" s="22"/>
      <c r="H128" s="22"/>
      <c r="I128" s="22"/>
      <c r="J128" s="22"/>
      <c r="K128" s="22"/>
    </row>
    <row r="129">
      <c r="A129" s="25">
        <v>2020.0</v>
      </c>
      <c r="B129" s="26" t="s">
        <v>35</v>
      </c>
      <c r="C129" s="26" t="s">
        <v>161</v>
      </c>
      <c r="D129" s="29" t="s">
        <v>167</v>
      </c>
      <c r="E129" s="30">
        <v>20.0</v>
      </c>
      <c r="F129" s="22"/>
      <c r="G129" s="22"/>
      <c r="H129" s="22"/>
      <c r="I129" s="22"/>
      <c r="J129" s="22"/>
      <c r="K129" s="22"/>
    </row>
    <row r="130">
      <c r="A130" s="25">
        <v>2020.0</v>
      </c>
      <c r="B130" s="26" t="s">
        <v>35</v>
      </c>
      <c r="C130" s="26" t="s">
        <v>161</v>
      </c>
      <c r="D130" s="29" t="s">
        <v>169</v>
      </c>
      <c r="E130" s="30" t="s">
        <v>155</v>
      </c>
      <c r="F130" s="22"/>
      <c r="G130" s="22"/>
      <c r="H130" s="22"/>
      <c r="I130" s="22"/>
      <c r="J130" s="22"/>
      <c r="K130" s="22"/>
    </row>
    <row r="131">
      <c r="A131" s="25">
        <v>2020.0</v>
      </c>
      <c r="B131" s="26" t="s">
        <v>35</v>
      </c>
      <c r="C131" s="26" t="s">
        <v>161</v>
      </c>
      <c r="D131" s="29" t="s">
        <v>171</v>
      </c>
      <c r="E131" s="30" t="s">
        <v>155</v>
      </c>
      <c r="F131" s="22"/>
      <c r="G131" s="22"/>
      <c r="H131" s="22"/>
      <c r="I131" s="22"/>
      <c r="J131" s="22"/>
      <c r="K131" s="22"/>
    </row>
    <row r="132">
      <c r="A132" s="25">
        <v>2020.0</v>
      </c>
      <c r="B132" s="26" t="s">
        <v>35</v>
      </c>
      <c r="C132" s="26" t="s">
        <v>161</v>
      </c>
      <c r="D132" s="29" t="s">
        <v>173</v>
      </c>
      <c r="E132" s="30" t="s">
        <v>155</v>
      </c>
      <c r="F132" s="22"/>
      <c r="G132" s="22"/>
      <c r="H132" s="22"/>
      <c r="I132" s="22"/>
      <c r="J132" s="22"/>
      <c r="K132" s="22"/>
    </row>
    <row r="133">
      <c r="A133" s="25">
        <v>2020.0</v>
      </c>
      <c r="B133" s="26" t="s">
        <v>35</v>
      </c>
      <c r="C133" s="26" t="s">
        <v>161</v>
      </c>
      <c r="D133" s="29" t="s">
        <v>175</v>
      </c>
      <c r="E133" s="30">
        <v>151.0</v>
      </c>
      <c r="F133" s="22"/>
      <c r="G133" s="22"/>
      <c r="H133" s="22"/>
      <c r="I133" s="22"/>
      <c r="J133" s="22"/>
      <c r="K133" s="22"/>
    </row>
    <row r="134">
      <c r="A134" s="25">
        <v>2020.0</v>
      </c>
      <c r="B134" s="26" t="s">
        <v>35</v>
      </c>
      <c r="C134" s="26" t="s">
        <v>161</v>
      </c>
      <c r="D134" s="29" t="s">
        <v>177</v>
      </c>
      <c r="E134" s="30" t="s">
        <v>155</v>
      </c>
      <c r="F134" s="22"/>
      <c r="G134" s="22"/>
      <c r="H134" s="22"/>
      <c r="I134" s="22"/>
      <c r="J134" s="22"/>
      <c r="K134" s="22"/>
    </row>
    <row r="135">
      <c r="A135" s="25">
        <v>2020.0</v>
      </c>
      <c r="B135" s="26" t="s">
        <v>35</v>
      </c>
      <c r="C135" s="26" t="s">
        <v>161</v>
      </c>
      <c r="D135" s="29" t="s">
        <v>179</v>
      </c>
      <c r="E135" s="30" t="s">
        <v>155</v>
      </c>
      <c r="F135" s="22"/>
      <c r="G135" s="22"/>
      <c r="H135" s="22"/>
      <c r="I135" s="22"/>
      <c r="J135" s="22"/>
      <c r="K135" s="22"/>
    </row>
    <row r="136">
      <c r="A136" s="25">
        <v>2020.0</v>
      </c>
      <c r="B136" s="26" t="s">
        <v>35</v>
      </c>
      <c r="C136" s="26" t="s">
        <v>161</v>
      </c>
      <c r="D136" s="29" t="s">
        <v>181</v>
      </c>
      <c r="E136" s="30" t="s">
        <v>155</v>
      </c>
      <c r="F136" s="22"/>
      <c r="G136" s="22"/>
      <c r="H136" s="22"/>
      <c r="I136" s="22"/>
      <c r="J136" s="22"/>
      <c r="K136" s="22"/>
    </row>
    <row r="137">
      <c r="A137" s="25">
        <v>2020.0</v>
      </c>
      <c r="B137" s="26" t="s">
        <v>35</v>
      </c>
      <c r="C137" s="26" t="s">
        <v>161</v>
      </c>
      <c r="D137" s="29" t="s">
        <v>183</v>
      </c>
      <c r="E137" s="30" t="s">
        <v>155</v>
      </c>
      <c r="F137" s="22"/>
      <c r="G137" s="22"/>
      <c r="H137" s="22"/>
      <c r="I137" s="22"/>
      <c r="J137" s="22"/>
      <c r="K137" s="22"/>
    </row>
    <row r="138">
      <c r="A138" s="25">
        <v>2020.0</v>
      </c>
      <c r="B138" s="26" t="s">
        <v>35</v>
      </c>
      <c r="C138" s="26" t="s">
        <v>161</v>
      </c>
      <c r="D138" s="29" t="s">
        <v>185</v>
      </c>
      <c r="E138" s="30" t="s">
        <v>155</v>
      </c>
      <c r="F138" s="22"/>
      <c r="G138" s="22"/>
      <c r="H138" s="22"/>
      <c r="I138" s="22"/>
      <c r="J138" s="22"/>
      <c r="K138" s="22"/>
    </row>
    <row r="139">
      <c r="A139" s="25">
        <v>2020.0</v>
      </c>
      <c r="B139" s="26" t="s">
        <v>36</v>
      </c>
      <c r="C139" s="26" t="s">
        <v>180</v>
      </c>
      <c r="D139" s="29" t="s">
        <v>153</v>
      </c>
      <c r="E139" s="30">
        <v>61.0</v>
      </c>
      <c r="F139" s="22"/>
      <c r="G139" s="22"/>
      <c r="H139" s="22"/>
      <c r="I139" s="22"/>
      <c r="J139" s="22"/>
      <c r="K139" s="22"/>
    </row>
    <row r="140">
      <c r="A140" s="25">
        <v>2020.0</v>
      </c>
      <c r="B140" s="26" t="s">
        <v>36</v>
      </c>
      <c r="C140" s="26" t="s">
        <v>180</v>
      </c>
      <c r="D140" s="29" t="s">
        <v>154</v>
      </c>
      <c r="E140" s="30" t="s">
        <v>155</v>
      </c>
      <c r="F140" s="22"/>
      <c r="G140" s="22"/>
      <c r="H140" s="22"/>
      <c r="I140" s="22"/>
      <c r="J140" s="22"/>
      <c r="K140" s="22"/>
    </row>
    <row r="141">
      <c r="A141" s="25">
        <v>2020.0</v>
      </c>
      <c r="B141" s="26" t="s">
        <v>36</v>
      </c>
      <c r="C141" s="26" t="s">
        <v>180</v>
      </c>
      <c r="D141" s="29" t="s">
        <v>158</v>
      </c>
      <c r="E141" s="30">
        <v>1.0</v>
      </c>
      <c r="F141" s="22"/>
      <c r="G141" s="22"/>
      <c r="H141" s="22"/>
      <c r="I141" s="22"/>
      <c r="J141" s="22"/>
      <c r="K141" s="22"/>
    </row>
    <row r="142">
      <c r="A142" s="25">
        <v>2020.0</v>
      </c>
      <c r="B142" s="26" t="s">
        <v>36</v>
      </c>
      <c r="C142" s="26" t="s">
        <v>180</v>
      </c>
      <c r="D142" s="29" t="s">
        <v>160</v>
      </c>
      <c r="E142" s="30" t="s">
        <v>155</v>
      </c>
      <c r="F142" s="22"/>
      <c r="G142" s="22"/>
      <c r="H142" s="22"/>
      <c r="I142" s="22"/>
      <c r="J142" s="22"/>
      <c r="K142" s="22"/>
    </row>
    <row r="143">
      <c r="A143" s="25">
        <v>2020.0</v>
      </c>
      <c r="B143" s="26" t="s">
        <v>36</v>
      </c>
      <c r="C143" s="26" t="s">
        <v>180</v>
      </c>
      <c r="D143" s="29" t="s">
        <v>162</v>
      </c>
      <c r="E143" s="30" t="s">
        <v>155</v>
      </c>
      <c r="F143" s="22"/>
      <c r="G143" s="22"/>
      <c r="H143" s="22"/>
      <c r="I143" s="22"/>
      <c r="J143" s="22"/>
      <c r="K143" s="22"/>
    </row>
    <row r="144">
      <c r="A144" s="25">
        <v>2020.0</v>
      </c>
      <c r="B144" s="26" t="s">
        <v>36</v>
      </c>
      <c r="C144" s="26" t="s">
        <v>180</v>
      </c>
      <c r="D144" s="29" t="s">
        <v>164</v>
      </c>
      <c r="E144" s="30" t="s">
        <v>155</v>
      </c>
      <c r="F144" s="22"/>
      <c r="G144" s="22"/>
      <c r="H144" s="22"/>
      <c r="I144" s="22"/>
      <c r="J144" s="22"/>
      <c r="K144" s="22"/>
    </row>
    <row r="145">
      <c r="A145" s="25">
        <v>2020.0</v>
      </c>
      <c r="B145" s="26" t="s">
        <v>36</v>
      </c>
      <c r="C145" s="26" t="s">
        <v>180</v>
      </c>
      <c r="D145" s="29" t="s">
        <v>166</v>
      </c>
      <c r="E145" s="30" t="s">
        <v>155</v>
      </c>
      <c r="F145" s="22"/>
      <c r="G145" s="22"/>
      <c r="H145" s="22"/>
      <c r="I145" s="22"/>
      <c r="J145" s="22"/>
      <c r="K145" s="22"/>
    </row>
    <row r="146">
      <c r="A146" s="25">
        <v>2020.0</v>
      </c>
      <c r="B146" s="26" t="s">
        <v>36</v>
      </c>
      <c r="C146" s="26" t="s">
        <v>180</v>
      </c>
      <c r="D146" s="29" t="s">
        <v>167</v>
      </c>
      <c r="E146" s="30">
        <v>18.0</v>
      </c>
      <c r="F146" s="22"/>
      <c r="G146" s="22"/>
      <c r="H146" s="22"/>
      <c r="I146" s="22"/>
      <c r="J146" s="22"/>
      <c r="K146" s="22"/>
    </row>
    <row r="147">
      <c r="A147" s="25">
        <v>2020.0</v>
      </c>
      <c r="B147" s="26" t="s">
        <v>36</v>
      </c>
      <c r="C147" s="26" t="s">
        <v>180</v>
      </c>
      <c r="D147" s="29" t="s">
        <v>169</v>
      </c>
      <c r="E147" s="30" t="s">
        <v>155</v>
      </c>
      <c r="F147" s="22"/>
      <c r="G147" s="22"/>
      <c r="H147" s="22"/>
      <c r="I147" s="22"/>
      <c r="J147" s="22"/>
      <c r="K147" s="22"/>
    </row>
    <row r="148">
      <c r="A148" s="25">
        <v>2020.0</v>
      </c>
      <c r="B148" s="26" t="s">
        <v>36</v>
      </c>
      <c r="C148" s="26" t="s">
        <v>180</v>
      </c>
      <c r="D148" s="29" t="s">
        <v>171</v>
      </c>
      <c r="E148" s="30" t="s">
        <v>155</v>
      </c>
      <c r="F148" s="22"/>
      <c r="G148" s="22"/>
      <c r="H148" s="22"/>
      <c r="I148" s="22"/>
      <c r="J148" s="22"/>
      <c r="K148" s="22"/>
    </row>
    <row r="149">
      <c r="A149" s="25">
        <v>2020.0</v>
      </c>
      <c r="B149" s="26" t="s">
        <v>36</v>
      </c>
      <c r="C149" s="26" t="s">
        <v>180</v>
      </c>
      <c r="D149" s="29" t="s">
        <v>173</v>
      </c>
      <c r="E149" s="30" t="s">
        <v>155</v>
      </c>
      <c r="F149" s="22"/>
      <c r="G149" s="22"/>
      <c r="H149" s="22"/>
      <c r="I149" s="22"/>
      <c r="J149" s="22"/>
      <c r="K149" s="22"/>
    </row>
    <row r="150">
      <c r="A150" s="25">
        <v>2020.0</v>
      </c>
      <c r="B150" s="26" t="s">
        <v>36</v>
      </c>
      <c r="C150" s="26" t="s">
        <v>180</v>
      </c>
      <c r="D150" s="29" t="s">
        <v>175</v>
      </c>
      <c r="E150" s="30">
        <v>150.0</v>
      </c>
      <c r="F150" s="22"/>
      <c r="G150" s="22"/>
      <c r="H150" s="22"/>
      <c r="I150" s="22"/>
      <c r="J150" s="22"/>
      <c r="K150" s="22"/>
    </row>
    <row r="151">
      <c r="A151" s="25">
        <v>2020.0</v>
      </c>
      <c r="B151" s="26" t="s">
        <v>36</v>
      </c>
      <c r="C151" s="26" t="s">
        <v>180</v>
      </c>
      <c r="D151" s="29" t="s">
        <v>177</v>
      </c>
      <c r="E151" s="30" t="s">
        <v>155</v>
      </c>
      <c r="F151" s="22"/>
      <c r="G151" s="22"/>
      <c r="H151" s="22"/>
      <c r="I151" s="22"/>
      <c r="J151" s="22"/>
      <c r="K151" s="22"/>
    </row>
    <row r="152">
      <c r="A152" s="25">
        <v>2020.0</v>
      </c>
      <c r="B152" s="26" t="s">
        <v>36</v>
      </c>
      <c r="C152" s="26" t="s">
        <v>180</v>
      </c>
      <c r="D152" s="29" t="s">
        <v>179</v>
      </c>
      <c r="E152" s="30" t="s">
        <v>155</v>
      </c>
      <c r="F152" s="22"/>
      <c r="G152" s="22"/>
      <c r="H152" s="22"/>
      <c r="I152" s="22"/>
      <c r="J152" s="22"/>
      <c r="K152" s="22"/>
    </row>
    <row r="153">
      <c r="A153" s="25">
        <v>2020.0</v>
      </c>
      <c r="B153" s="26" t="s">
        <v>36</v>
      </c>
      <c r="C153" s="26" t="s">
        <v>180</v>
      </c>
      <c r="D153" s="29" t="s">
        <v>181</v>
      </c>
      <c r="E153" s="30" t="s">
        <v>155</v>
      </c>
      <c r="F153" s="22"/>
      <c r="G153" s="22"/>
      <c r="H153" s="22"/>
      <c r="I153" s="22"/>
      <c r="J153" s="22"/>
      <c r="K153" s="22"/>
    </row>
    <row r="154">
      <c r="A154" s="25">
        <v>2020.0</v>
      </c>
      <c r="B154" s="26" t="s">
        <v>36</v>
      </c>
      <c r="C154" s="26" t="s">
        <v>180</v>
      </c>
      <c r="D154" s="29" t="s">
        <v>183</v>
      </c>
      <c r="E154" s="30" t="s">
        <v>155</v>
      </c>
      <c r="F154" s="22"/>
      <c r="G154" s="22"/>
      <c r="H154" s="22"/>
      <c r="I154" s="22"/>
      <c r="J154" s="22"/>
      <c r="K154" s="22"/>
    </row>
    <row r="155">
      <c r="A155" s="25">
        <v>2020.0</v>
      </c>
      <c r="B155" s="26" t="s">
        <v>36</v>
      </c>
      <c r="C155" s="26" t="s">
        <v>180</v>
      </c>
      <c r="D155" s="29" t="s">
        <v>185</v>
      </c>
      <c r="E155" s="30" t="s">
        <v>155</v>
      </c>
      <c r="F155" s="22"/>
      <c r="G155" s="22"/>
      <c r="H155" s="22"/>
      <c r="I155" s="22"/>
      <c r="J155" s="22"/>
      <c r="K155" s="22"/>
    </row>
    <row r="156">
      <c r="A156" s="25">
        <v>2020.0</v>
      </c>
      <c r="B156" s="26" t="s">
        <v>37</v>
      </c>
      <c r="C156" s="26" t="s">
        <v>178</v>
      </c>
      <c r="D156" s="29" t="s">
        <v>153</v>
      </c>
      <c r="E156" s="30">
        <v>90.0</v>
      </c>
      <c r="F156" s="22"/>
      <c r="G156" s="22"/>
      <c r="H156" s="22"/>
      <c r="I156" s="22"/>
      <c r="J156" s="22"/>
      <c r="K156" s="22"/>
    </row>
    <row r="157">
      <c r="A157" s="25">
        <v>2020.0</v>
      </c>
      <c r="B157" s="26" t="s">
        <v>37</v>
      </c>
      <c r="C157" s="26" t="s">
        <v>178</v>
      </c>
      <c r="D157" s="29" t="s">
        <v>154</v>
      </c>
      <c r="E157" s="30" t="s">
        <v>155</v>
      </c>
      <c r="F157" s="22"/>
      <c r="G157" s="22"/>
      <c r="H157" s="22"/>
      <c r="I157" s="22"/>
      <c r="J157" s="22"/>
      <c r="K157" s="22"/>
    </row>
    <row r="158">
      <c r="A158" s="25">
        <v>2020.0</v>
      </c>
      <c r="B158" s="26" t="s">
        <v>37</v>
      </c>
      <c r="C158" s="26" t="s">
        <v>178</v>
      </c>
      <c r="D158" s="29" t="s">
        <v>158</v>
      </c>
      <c r="E158" s="30">
        <v>2.0</v>
      </c>
      <c r="F158" s="22"/>
      <c r="G158" s="22"/>
      <c r="H158" s="22"/>
      <c r="I158" s="22"/>
      <c r="J158" s="22"/>
      <c r="K158" s="22"/>
    </row>
    <row r="159">
      <c r="A159" s="25">
        <v>2020.0</v>
      </c>
      <c r="B159" s="26" t="s">
        <v>37</v>
      </c>
      <c r="C159" s="26" t="s">
        <v>178</v>
      </c>
      <c r="D159" s="29" t="s">
        <v>160</v>
      </c>
      <c r="E159" s="30" t="s">
        <v>155</v>
      </c>
      <c r="F159" s="22"/>
      <c r="G159" s="22"/>
      <c r="H159" s="22"/>
      <c r="I159" s="22"/>
      <c r="J159" s="22"/>
      <c r="K159" s="22"/>
    </row>
    <row r="160">
      <c r="A160" s="25">
        <v>2020.0</v>
      </c>
      <c r="B160" s="26" t="s">
        <v>37</v>
      </c>
      <c r="C160" s="26" t="s">
        <v>178</v>
      </c>
      <c r="D160" s="29" t="s">
        <v>162</v>
      </c>
      <c r="E160" s="30" t="s">
        <v>155</v>
      </c>
      <c r="F160" s="22"/>
      <c r="G160" s="22"/>
      <c r="H160" s="22"/>
      <c r="I160" s="22"/>
      <c r="J160" s="22"/>
      <c r="K160" s="22"/>
    </row>
    <row r="161">
      <c r="A161" s="25">
        <v>2020.0</v>
      </c>
      <c r="B161" s="26" t="s">
        <v>37</v>
      </c>
      <c r="C161" s="26" t="s">
        <v>178</v>
      </c>
      <c r="D161" s="29" t="s">
        <v>164</v>
      </c>
      <c r="E161" s="30" t="s">
        <v>155</v>
      </c>
      <c r="F161" s="22"/>
      <c r="G161" s="22"/>
      <c r="H161" s="22"/>
      <c r="I161" s="22"/>
      <c r="J161" s="22"/>
      <c r="K161" s="22"/>
    </row>
    <row r="162">
      <c r="A162" s="25">
        <v>2020.0</v>
      </c>
      <c r="B162" s="26" t="s">
        <v>37</v>
      </c>
      <c r="C162" s="26" t="s">
        <v>178</v>
      </c>
      <c r="D162" s="29" t="s">
        <v>166</v>
      </c>
      <c r="E162" s="30" t="s">
        <v>155</v>
      </c>
      <c r="F162" s="22"/>
      <c r="G162" s="22"/>
      <c r="H162" s="22"/>
      <c r="I162" s="22"/>
      <c r="J162" s="22"/>
      <c r="K162" s="22"/>
    </row>
    <row r="163">
      <c r="A163" s="25">
        <v>2020.0</v>
      </c>
      <c r="B163" s="26" t="s">
        <v>37</v>
      </c>
      <c r="C163" s="26" t="s">
        <v>178</v>
      </c>
      <c r="D163" s="29" t="s">
        <v>167</v>
      </c>
      <c r="E163" s="30">
        <v>19.0</v>
      </c>
      <c r="F163" s="22"/>
      <c r="G163" s="22"/>
      <c r="H163" s="22"/>
      <c r="I163" s="22"/>
      <c r="J163" s="22"/>
      <c r="K163" s="22"/>
    </row>
    <row r="164">
      <c r="A164" s="25">
        <v>2020.0</v>
      </c>
      <c r="B164" s="26" t="s">
        <v>37</v>
      </c>
      <c r="C164" s="26" t="s">
        <v>178</v>
      </c>
      <c r="D164" s="29" t="s">
        <v>169</v>
      </c>
      <c r="E164" s="30" t="s">
        <v>155</v>
      </c>
      <c r="F164" s="22"/>
      <c r="G164" s="22"/>
      <c r="H164" s="22"/>
      <c r="I164" s="22"/>
      <c r="J164" s="22"/>
      <c r="K164" s="22"/>
    </row>
    <row r="165">
      <c r="A165" s="25">
        <v>2020.0</v>
      </c>
      <c r="B165" s="26" t="s">
        <v>37</v>
      </c>
      <c r="C165" s="26" t="s">
        <v>178</v>
      </c>
      <c r="D165" s="29" t="s">
        <v>171</v>
      </c>
      <c r="E165" s="30" t="s">
        <v>155</v>
      </c>
      <c r="F165" s="22"/>
      <c r="G165" s="22"/>
      <c r="H165" s="22"/>
      <c r="I165" s="22"/>
      <c r="J165" s="22"/>
      <c r="K165" s="22"/>
    </row>
    <row r="166">
      <c r="A166" s="25">
        <v>2020.0</v>
      </c>
      <c r="B166" s="26" t="s">
        <v>37</v>
      </c>
      <c r="C166" s="26" t="s">
        <v>178</v>
      </c>
      <c r="D166" s="29" t="s">
        <v>173</v>
      </c>
      <c r="E166" s="30" t="s">
        <v>155</v>
      </c>
      <c r="F166" s="22"/>
      <c r="G166" s="22"/>
      <c r="H166" s="22"/>
      <c r="I166" s="22"/>
      <c r="J166" s="22"/>
      <c r="K166" s="22"/>
    </row>
    <row r="167">
      <c r="A167" s="25">
        <v>2020.0</v>
      </c>
      <c r="B167" s="26" t="s">
        <v>37</v>
      </c>
      <c r="C167" s="26" t="s">
        <v>178</v>
      </c>
      <c r="D167" s="29" t="s">
        <v>175</v>
      </c>
      <c r="E167" s="30">
        <v>131.0</v>
      </c>
      <c r="F167" s="22"/>
      <c r="G167" s="22"/>
      <c r="H167" s="22"/>
      <c r="I167" s="22"/>
      <c r="J167" s="22"/>
      <c r="K167" s="22"/>
    </row>
    <row r="168">
      <c r="A168" s="25">
        <v>2020.0</v>
      </c>
      <c r="B168" s="26" t="s">
        <v>37</v>
      </c>
      <c r="C168" s="26" t="s">
        <v>178</v>
      </c>
      <c r="D168" s="29" t="s">
        <v>177</v>
      </c>
      <c r="E168" s="30" t="s">
        <v>155</v>
      </c>
      <c r="F168" s="22"/>
      <c r="G168" s="22"/>
      <c r="H168" s="22"/>
      <c r="I168" s="22"/>
      <c r="J168" s="22"/>
      <c r="K168" s="22"/>
    </row>
    <row r="169">
      <c r="A169" s="25">
        <v>2020.0</v>
      </c>
      <c r="B169" s="26" t="s">
        <v>37</v>
      </c>
      <c r="C169" s="26" t="s">
        <v>178</v>
      </c>
      <c r="D169" s="29" t="s">
        <v>179</v>
      </c>
      <c r="E169" s="30" t="s">
        <v>155</v>
      </c>
      <c r="F169" s="22"/>
      <c r="G169" s="22"/>
      <c r="H169" s="22"/>
      <c r="I169" s="22"/>
      <c r="J169" s="22"/>
      <c r="K169" s="22"/>
    </row>
    <row r="170">
      <c r="A170" s="25">
        <v>2020.0</v>
      </c>
      <c r="B170" s="26" t="s">
        <v>37</v>
      </c>
      <c r="C170" s="26" t="s">
        <v>178</v>
      </c>
      <c r="D170" s="29" t="s">
        <v>181</v>
      </c>
      <c r="E170" s="30" t="s">
        <v>155</v>
      </c>
      <c r="F170" s="22"/>
      <c r="G170" s="22"/>
      <c r="H170" s="22"/>
      <c r="I170" s="22"/>
      <c r="J170" s="22"/>
      <c r="K170" s="22"/>
    </row>
    <row r="171">
      <c r="A171" s="25">
        <v>2020.0</v>
      </c>
      <c r="B171" s="26" t="s">
        <v>37</v>
      </c>
      <c r="C171" s="26" t="s">
        <v>178</v>
      </c>
      <c r="D171" s="29" t="s">
        <v>183</v>
      </c>
      <c r="E171" s="30" t="s">
        <v>155</v>
      </c>
      <c r="F171" s="22"/>
      <c r="G171" s="22"/>
      <c r="H171" s="22"/>
      <c r="I171" s="22"/>
      <c r="J171" s="22"/>
      <c r="K171" s="22"/>
    </row>
    <row r="172">
      <c r="A172" s="25">
        <v>2020.0</v>
      </c>
      <c r="B172" s="26" t="s">
        <v>37</v>
      </c>
      <c r="C172" s="26" t="s">
        <v>178</v>
      </c>
      <c r="D172" s="29" t="s">
        <v>185</v>
      </c>
      <c r="E172" s="30" t="s">
        <v>155</v>
      </c>
      <c r="F172" s="22"/>
      <c r="G172" s="22"/>
      <c r="H172" s="22"/>
      <c r="I172" s="22"/>
      <c r="J172" s="22"/>
      <c r="K172" s="22"/>
    </row>
    <row r="173">
      <c r="A173" s="25">
        <v>2020.0</v>
      </c>
      <c r="B173" s="26" t="s">
        <v>38</v>
      </c>
      <c r="C173" s="26" t="s">
        <v>176</v>
      </c>
      <c r="D173" s="29" t="s">
        <v>153</v>
      </c>
      <c r="E173" s="30">
        <v>71.0</v>
      </c>
      <c r="F173" s="22"/>
      <c r="G173" s="22"/>
      <c r="H173" s="22"/>
      <c r="I173" s="22"/>
      <c r="J173" s="22"/>
      <c r="K173" s="22"/>
    </row>
    <row r="174">
      <c r="A174" s="25">
        <v>2020.0</v>
      </c>
      <c r="B174" s="26" t="s">
        <v>38</v>
      </c>
      <c r="C174" s="26" t="s">
        <v>176</v>
      </c>
      <c r="D174" s="29" t="s">
        <v>154</v>
      </c>
      <c r="E174" s="30" t="s">
        <v>155</v>
      </c>
      <c r="F174" s="22"/>
      <c r="G174" s="22"/>
      <c r="H174" s="22"/>
      <c r="I174" s="22"/>
      <c r="J174" s="22"/>
      <c r="K174" s="22"/>
    </row>
    <row r="175">
      <c r="A175" s="25">
        <v>2020.0</v>
      </c>
      <c r="B175" s="26" t="s">
        <v>38</v>
      </c>
      <c r="C175" s="26" t="s">
        <v>176</v>
      </c>
      <c r="D175" s="29" t="s">
        <v>158</v>
      </c>
      <c r="E175" s="30">
        <v>1.0</v>
      </c>
      <c r="F175" s="22"/>
      <c r="G175" s="22"/>
      <c r="H175" s="22"/>
      <c r="I175" s="22"/>
      <c r="J175" s="22"/>
      <c r="K175" s="22"/>
    </row>
    <row r="176">
      <c r="A176" s="25">
        <v>2020.0</v>
      </c>
      <c r="B176" s="26" t="s">
        <v>38</v>
      </c>
      <c r="C176" s="26" t="s">
        <v>176</v>
      </c>
      <c r="D176" s="29" t="s">
        <v>160</v>
      </c>
      <c r="E176" s="30">
        <v>1.0</v>
      </c>
      <c r="F176" s="22"/>
      <c r="G176" s="22"/>
      <c r="H176" s="22"/>
      <c r="I176" s="22"/>
      <c r="J176" s="22"/>
      <c r="K176" s="22"/>
    </row>
    <row r="177">
      <c r="A177" s="25">
        <v>2020.0</v>
      </c>
      <c r="B177" s="26" t="s">
        <v>38</v>
      </c>
      <c r="C177" s="26" t="s">
        <v>176</v>
      </c>
      <c r="D177" s="29" t="s">
        <v>162</v>
      </c>
      <c r="E177" s="30" t="s">
        <v>155</v>
      </c>
      <c r="F177" s="22"/>
      <c r="G177" s="22"/>
      <c r="H177" s="22"/>
      <c r="I177" s="22"/>
      <c r="J177" s="22"/>
      <c r="K177" s="22"/>
    </row>
    <row r="178">
      <c r="A178" s="25">
        <v>2020.0</v>
      </c>
      <c r="B178" s="26" t="s">
        <v>38</v>
      </c>
      <c r="C178" s="26" t="s">
        <v>176</v>
      </c>
      <c r="D178" s="29" t="s">
        <v>164</v>
      </c>
      <c r="E178" s="30" t="s">
        <v>155</v>
      </c>
      <c r="F178" s="22"/>
      <c r="G178" s="22"/>
      <c r="H178" s="22"/>
      <c r="I178" s="22"/>
      <c r="J178" s="22"/>
      <c r="K178" s="22"/>
    </row>
    <row r="179">
      <c r="A179" s="25">
        <v>2020.0</v>
      </c>
      <c r="B179" s="26" t="s">
        <v>38</v>
      </c>
      <c r="C179" s="26" t="s">
        <v>176</v>
      </c>
      <c r="D179" s="29" t="s">
        <v>166</v>
      </c>
      <c r="E179" s="30" t="s">
        <v>155</v>
      </c>
      <c r="F179" s="22"/>
      <c r="G179" s="22"/>
      <c r="H179" s="22"/>
      <c r="I179" s="22"/>
      <c r="J179" s="22"/>
      <c r="K179" s="22"/>
    </row>
    <row r="180">
      <c r="A180" s="25">
        <v>2020.0</v>
      </c>
      <c r="B180" s="26" t="s">
        <v>38</v>
      </c>
      <c r="C180" s="26" t="s">
        <v>176</v>
      </c>
      <c r="D180" s="29" t="s">
        <v>167</v>
      </c>
      <c r="E180" s="30">
        <v>7.0</v>
      </c>
      <c r="F180" s="22"/>
      <c r="G180" s="22"/>
      <c r="H180" s="22"/>
      <c r="I180" s="22"/>
      <c r="J180" s="22"/>
      <c r="K180" s="22"/>
    </row>
    <row r="181">
      <c r="A181" s="25">
        <v>2020.0</v>
      </c>
      <c r="B181" s="26" t="s">
        <v>38</v>
      </c>
      <c r="C181" s="26" t="s">
        <v>176</v>
      </c>
      <c r="D181" s="29" t="s">
        <v>169</v>
      </c>
      <c r="E181" s="30" t="s">
        <v>155</v>
      </c>
      <c r="F181" s="22"/>
      <c r="G181" s="22"/>
      <c r="H181" s="22"/>
      <c r="I181" s="22"/>
      <c r="J181" s="22"/>
      <c r="K181" s="22"/>
    </row>
    <row r="182">
      <c r="A182" s="25">
        <v>2020.0</v>
      </c>
      <c r="B182" s="26" t="s">
        <v>38</v>
      </c>
      <c r="C182" s="26" t="s">
        <v>176</v>
      </c>
      <c r="D182" s="29" t="s">
        <v>171</v>
      </c>
      <c r="E182" s="30" t="s">
        <v>155</v>
      </c>
      <c r="F182" s="22"/>
      <c r="G182" s="22"/>
      <c r="H182" s="22"/>
      <c r="I182" s="22"/>
      <c r="J182" s="22"/>
      <c r="K182" s="22"/>
    </row>
    <row r="183">
      <c r="A183" s="25">
        <v>2020.0</v>
      </c>
      <c r="B183" s="26" t="s">
        <v>38</v>
      </c>
      <c r="C183" s="26" t="s">
        <v>176</v>
      </c>
      <c r="D183" s="29" t="s">
        <v>173</v>
      </c>
      <c r="E183" s="30" t="s">
        <v>155</v>
      </c>
      <c r="F183" s="22"/>
      <c r="G183" s="22"/>
      <c r="H183" s="22"/>
      <c r="I183" s="22"/>
      <c r="J183" s="22"/>
      <c r="K183" s="22"/>
    </row>
    <row r="184">
      <c r="A184" s="25">
        <v>2020.0</v>
      </c>
      <c r="B184" s="26" t="s">
        <v>38</v>
      </c>
      <c r="C184" s="26" t="s">
        <v>176</v>
      </c>
      <c r="D184" s="29" t="s">
        <v>175</v>
      </c>
      <c r="E184" s="30">
        <v>162.0</v>
      </c>
      <c r="F184" s="22"/>
      <c r="G184" s="22"/>
      <c r="H184" s="22"/>
      <c r="I184" s="22"/>
      <c r="J184" s="22"/>
      <c r="K184" s="22"/>
    </row>
    <row r="185">
      <c r="A185" s="25">
        <v>2020.0</v>
      </c>
      <c r="B185" s="26" t="s">
        <v>38</v>
      </c>
      <c r="C185" s="26" t="s">
        <v>176</v>
      </c>
      <c r="D185" s="29" t="s">
        <v>177</v>
      </c>
      <c r="E185" s="30" t="s">
        <v>155</v>
      </c>
      <c r="F185" s="22"/>
      <c r="G185" s="22"/>
      <c r="H185" s="22"/>
      <c r="I185" s="22"/>
      <c r="J185" s="22"/>
      <c r="K185" s="22"/>
    </row>
    <row r="186">
      <c r="A186" s="25">
        <v>2020.0</v>
      </c>
      <c r="B186" s="26" t="s">
        <v>38</v>
      </c>
      <c r="C186" s="26" t="s">
        <v>176</v>
      </c>
      <c r="D186" s="29" t="s">
        <v>179</v>
      </c>
      <c r="E186" s="30" t="s">
        <v>155</v>
      </c>
      <c r="F186" s="22"/>
      <c r="G186" s="22"/>
      <c r="H186" s="22"/>
      <c r="I186" s="22"/>
      <c r="J186" s="22"/>
      <c r="K186" s="22"/>
    </row>
    <row r="187">
      <c r="A187" s="25">
        <v>2020.0</v>
      </c>
      <c r="B187" s="26" t="s">
        <v>38</v>
      </c>
      <c r="C187" s="26" t="s">
        <v>176</v>
      </c>
      <c r="D187" s="29" t="s">
        <v>181</v>
      </c>
      <c r="E187" s="30" t="s">
        <v>155</v>
      </c>
      <c r="F187" s="22"/>
      <c r="G187" s="22"/>
      <c r="H187" s="22"/>
      <c r="I187" s="22"/>
      <c r="J187" s="22"/>
      <c r="K187" s="22"/>
    </row>
    <row r="188">
      <c r="A188" s="25">
        <v>2020.0</v>
      </c>
      <c r="B188" s="26" t="s">
        <v>38</v>
      </c>
      <c r="C188" s="26" t="s">
        <v>176</v>
      </c>
      <c r="D188" s="29" t="s">
        <v>183</v>
      </c>
      <c r="E188" s="30" t="s">
        <v>155</v>
      </c>
      <c r="F188" s="22"/>
      <c r="G188" s="22"/>
      <c r="H188" s="22"/>
      <c r="I188" s="22"/>
      <c r="J188" s="22"/>
      <c r="K188" s="22"/>
    </row>
    <row r="189">
      <c r="A189" s="25">
        <v>2020.0</v>
      </c>
      <c r="B189" s="26" t="s">
        <v>38</v>
      </c>
      <c r="C189" s="26" t="s">
        <v>176</v>
      </c>
      <c r="D189" s="29" t="s">
        <v>185</v>
      </c>
      <c r="E189" s="30" t="s">
        <v>155</v>
      </c>
      <c r="F189" s="22"/>
      <c r="G189" s="22"/>
      <c r="H189" s="22"/>
      <c r="I189" s="22"/>
      <c r="J189" s="22"/>
      <c r="K189" s="22"/>
    </row>
    <row r="190">
      <c r="A190" s="25">
        <v>2020.0</v>
      </c>
      <c r="B190" s="26" t="s">
        <v>39</v>
      </c>
      <c r="C190" s="26" t="s">
        <v>163</v>
      </c>
      <c r="D190" s="29" t="s">
        <v>153</v>
      </c>
      <c r="E190" s="30">
        <v>63.0</v>
      </c>
      <c r="F190" s="22"/>
      <c r="G190" s="22"/>
      <c r="H190" s="22"/>
      <c r="I190" s="22"/>
      <c r="J190" s="22"/>
      <c r="K190" s="22"/>
    </row>
    <row r="191">
      <c r="A191" s="25">
        <v>2020.0</v>
      </c>
      <c r="B191" s="26" t="s">
        <v>39</v>
      </c>
      <c r="C191" s="26" t="s">
        <v>163</v>
      </c>
      <c r="D191" s="29" t="s">
        <v>154</v>
      </c>
      <c r="E191" s="30" t="s">
        <v>155</v>
      </c>
      <c r="F191" s="22"/>
      <c r="G191" s="22"/>
      <c r="H191" s="22"/>
      <c r="I191" s="22"/>
      <c r="J191" s="22"/>
      <c r="K191" s="22"/>
    </row>
    <row r="192">
      <c r="A192" s="25">
        <v>2020.0</v>
      </c>
      <c r="B192" s="26" t="s">
        <v>39</v>
      </c>
      <c r="C192" s="26" t="s">
        <v>163</v>
      </c>
      <c r="D192" s="29" t="s">
        <v>158</v>
      </c>
      <c r="E192" s="30">
        <v>2.0</v>
      </c>
      <c r="F192" s="22"/>
      <c r="G192" s="22"/>
      <c r="H192" s="22"/>
      <c r="I192" s="22"/>
      <c r="J192" s="22"/>
      <c r="K192" s="22"/>
    </row>
    <row r="193">
      <c r="A193" s="25">
        <v>2020.0</v>
      </c>
      <c r="B193" s="26" t="s">
        <v>39</v>
      </c>
      <c r="C193" s="26" t="s">
        <v>163</v>
      </c>
      <c r="D193" s="29" t="s">
        <v>160</v>
      </c>
      <c r="E193" s="30" t="s">
        <v>155</v>
      </c>
      <c r="F193" s="22"/>
      <c r="G193" s="22"/>
      <c r="H193" s="22"/>
      <c r="I193" s="22"/>
      <c r="J193" s="22"/>
      <c r="K193" s="22"/>
    </row>
    <row r="194">
      <c r="A194" s="25">
        <v>2020.0</v>
      </c>
      <c r="B194" s="26" t="s">
        <v>39</v>
      </c>
      <c r="C194" s="26" t="s">
        <v>163</v>
      </c>
      <c r="D194" s="29" t="s">
        <v>162</v>
      </c>
      <c r="E194" s="30" t="s">
        <v>155</v>
      </c>
      <c r="F194" s="22"/>
      <c r="G194" s="22"/>
      <c r="H194" s="22"/>
      <c r="I194" s="22"/>
      <c r="J194" s="22"/>
      <c r="K194" s="22"/>
    </row>
    <row r="195">
      <c r="A195" s="25">
        <v>2020.0</v>
      </c>
      <c r="B195" s="26" t="s">
        <v>39</v>
      </c>
      <c r="C195" s="26" t="s">
        <v>163</v>
      </c>
      <c r="D195" s="29" t="s">
        <v>164</v>
      </c>
      <c r="E195" s="30" t="s">
        <v>155</v>
      </c>
      <c r="F195" s="22"/>
      <c r="G195" s="22"/>
      <c r="H195" s="22"/>
      <c r="I195" s="22"/>
      <c r="J195" s="22"/>
      <c r="K195" s="22"/>
    </row>
    <row r="196">
      <c r="A196" s="25">
        <v>2020.0</v>
      </c>
      <c r="B196" s="26" t="s">
        <v>39</v>
      </c>
      <c r="C196" s="26" t="s">
        <v>163</v>
      </c>
      <c r="D196" s="29" t="s">
        <v>166</v>
      </c>
      <c r="E196" s="30" t="s">
        <v>155</v>
      </c>
      <c r="F196" s="22"/>
      <c r="G196" s="22"/>
      <c r="H196" s="22"/>
      <c r="I196" s="22"/>
      <c r="J196" s="22"/>
      <c r="K196" s="22"/>
    </row>
    <row r="197">
      <c r="A197" s="25">
        <v>2020.0</v>
      </c>
      <c r="B197" s="26" t="s">
        <v>39</v>
      </c>
      <c r="C197" s="26" t="s">
        <v>163</v>
      </c>
      <c r="D197" s="29" t="s">
        <v>167</v>
      </c>
      <c r="E197" s="30">
        <v>1.0</v>
      </c>
      <c r="F197" s="22"/>
      <c r="G197" s="22"/>
      <c r="H197" s="22"/>
      <c r="I197" s="22"/>
      <c r="J197" s="22"/>
      <c r="K197" s="22"/>
    </row>
    <row r="198">
      <c r="A198" s="25">
        <v>2020.0</v>
      </c>
      <c r="B198" s="26" t="s">
        <v>39</v>
      </c>
      <c r="C198" s="26" t="s">
        <v>163</v>
      </c>
      <c r="D198" s="29" t="s">
        <v>169</v>
      </c>
      <c r="E198" s="30" t="s">
        <v>155</v>
      </c>
      <c r="F198" s="22"/>
      <c r="G198" s="22"/>
      <c r="H198" s="22"/>
      <c r="I198" s="22"/>
      <c r="J198" s="22"/>
      <c r="K198" s="22"/>
    </row>
    <row r="199">
      <c r="A199" s="25">
        <v>2020.0</v>
      </c>
      <c r="B199" s="26" t="s">
        <v>39</v>
      </c>
      <c r="C199" s="26" t="s">
        <v>163</v>
      </c>
      <c r="D199" s="29" t="s">
        <v>171</v>
      </c>
      <c r="E199" s="30" t="s">
        <v>155</v>
      </c>
      <c r="F199" s="22"/>
      <c r="G199" s="22"/>
      <c r="H199" s="22"/>
      <c r="I199" s="22"/>
      <c r="J199" s="22"/>
      <c r="K199" s="22"/>
    </row>
    <row r="200">
      <c r="A200" s="25">
        <v>2020.0</v>
      </c>
      <c r="B200" s="26" t="s">
        <v>39</v>
      </c>
      <c r="C200" s="26" t="s">
        <v>163</v>
      </c>
      <c r="D200" s="29" t="s">
        <v>173</v>
      </c>
      <c r="E200" s="30" t="s">
        <v>155</v>
      </c>
      <c r="F200" s="22"/>
      <c r="G200" s="22"/>
      <c r="H200" s="22"/>
      <c r="I200" s="22"/>
      <c r="J200" s="22"/>
      <c r="K200" s="22"/>
    </row>
    <row r="201">
      <c r="A201" s="25">
        <v>2020.0</v>
      </c>
      <c r="B201" s="26" t="s">
        <v>39</v>
      </c>
      <c r="C201" s="26" t="s">
        <v>163</v>
      </c>
      <c r="D201" s="29" t="s">
        <v>175</v>
      </c>
      <c r="E201" s="30">
        <v>182.0</v>
      </c>
      <c r="F201" s="22"/>
      <c r="G201" s="22"/>
      <c r="H201" s="22"/>
      <c r="I201" s="22"/>
      <c r="J201" s="22"/>
      <c r="K201" s="22"/>
    </row>
    <row r="202">
      <c r="A202" s="25">
        <v>2020.0</v>
      </c>
      <c r="B202" s="26" t="s">
        <v>39</v>
      </c>
      <c r="C202" s="26" t="s">
        <v>163</v>
      </c>
      <c r="D202" s="29" t="s">
        <v>177</v>
      </c>
      <c r="E202" s="30" t="s">
        <v>155</v>
      </c>
      <c r="F202" s="22"/>
      <c r="G202" s="22"/>
      <c r="H202" s="22"/>
      <c r="I202" s="22"/>
      <c r="J202" s="22"/>
      <c r="K202" s="22"/>
    </row>
    <row r="203">
      <c r="A203" s="25">
        <v>2020.0</v>
      </c>
      <c r="B203" s="26" t="s">
        <v>39</v>
      </c>
      <c r="C203" s="26" t="s">
        <v>163</v>
      </c>
      <c r="D203" s="29" t="s">
        <v>179</v>
      </c>
      <c r="E203" s="30" t="s">
        <v>155</v>
      </c>
      <c r="F203" s="22"/>
      <c r="G203" s="22"/>
      <c r="H203" s="22"/>
      <c r="I203" s="22"/>
      <c r="J203" s="22"/>
      <c r="K203" s="22"/>
    </row>
    <row r="204">
      <c r="A204" s="25">
        <v>2020.0</v>
      </c>
      <c r="B204" s="26" t="s">
        <v>39</v>
      </c>
      <c r="C204" s="26" t="s">
        <v>163</v>
      </c>
      <c r="D204" s="29" t="s">
        <v>181</v>
      </c>
      <c r="E204" s="30" t="s">
        <v>155</v>
      </c>
      <c r="F204" s="22"/>
      <c r="G204" s="22"/>
      <c r="H204" s="22"/>
      <c r="I204" s="22"/>
      <c r="J204" s="22"/>
      <c r="K204" s="22"/>
    </row>
    <row r="205">
      <c r="A205" s="25">
        <v>2020.0</v>
      </c>
      <c r="B205" s="26" t="s">
        <v>39</v>
      </c>
      <c r="C205" s="26" t="s">
        <v>163</v>
      </c>
      <c r="D205" s="29" t="s">
        <v>183</v>
      </c>
      <c r="E205" s="30" t="s">
        <v>155</v>
      </c>
      <c r="F205" s="22"/>
      <c r="G205" s="22"/>
      <c r="H205" s="22"/>
      <c r="I205" s="22"/>
      <c r="J205" s="22"/>
      <c r="K205" s="22"/>
    </row>
    <row r="206">
      <c r="A206" s="25">
        <v>2020.0</v>
      </c>
      <c r="B206" s="26" t="s">
        <v>39</v>
      </c>
      <c r="C206" s="26" t="s">
        <v>163</v>
      </c>
      <c r="D206" s="29" t="s">
        <v>185</v>
      </c>
      <c r="E206" s="30" t="s">
        <v>155</v>
      </c>
      <c r="F206" s="22"/>
      <c r="G206" s="22"/>
      <c r="H206" s="22"/>
      <c r="I206" s="22"/>
      <c r="J206" s="22"/>
      <c r="K206" s="22"/>
    </row>
    <row r="207">
      <c r="A207" s="25">
        <v>2021.0</v>
      </c>
      <c r="B207" s="26" t="s">
        <v>28</v>
      </c>
      <c r="C207" s="26" t="s">
        <v>188</v>
      </c>
      <c r="D207" s="37" t="s">
        <v>153</v>
      </c>
      <c r="E207" s="30">
        <v>155.0</v>
      </c>
      <c r="F207" s="22"/>
      <c r="G207" s="22"/>
      <c r="H207" s="22"/>
      <c r="I207" s="22"/>
      <c r="J207" s="22"/>
      <c r="K207" s="22"/>
    </row>
    <row r="208">
      <c r="A208" s="25">
        <v>2021.0</v>
      </c>
      <c r="B208" s="26" t="s">
        <v>28</v>
      </c>
      <c r="C208" s="26" t="s">
        <v>188</v>
      </c>
      <c r="D208" s="37" t="s">
        <v>154</v>
      </c>
      <c r="E208" s="30" t="s">
        <v>155</v>
      </c>
      <c r="F208" s="22"/>
      <c r="G208" s="22"/>
      <c r="H208" s="22"/>
      <c r="I208" s="22"/>
      <c r="J208" s="22"/>
      <c r="K208" s="22"/>
    </row>
    <row r="209">
      <c r="A209" s="25">
        <v>2021.0</v>
      </c>
      <c r="B209" s="26" t="s">
        <v>28</v>
      </c>
      <c r="C209" s="26" t="s">
        <v>188</v>
      </c>
      <c r="D209" s="37" t="s">
        <v>158</v>
      </c>
      <c r="E209" s="30">
        <v>1.0</v>
      </c>
      <c r="F209" s="22"/>
      <c r="G209" s="22"/>
      <c r="H209" s="22"/>
      <c r="I209" s="22"/>
      <c r="J209" s="22"/>
      <c r="K209" s="22"/>
    </row>
    <row r="210">
      <c r="A210" s="25">
        <v>2021.0</v>
      </c>
      <c r="B210" s="26" t="s">
        <v>28</v>
      </c>
      <c r="C210" s="26" t="s">
        <v>188</v>
      </c>
      <c r="D210" s="37" t="s">
        <v>160</v>
      </c>
      <c r="E210" s="30">
        <v>1.0</v>
      </c>
      <c r="F210" s="22"/>
      <c r="G210" s="22"/>
      <c r="H210" s="22"/>
      <c r="I210" s="22"/>
      <c r="J210" s="22"/>
      <c r="K210" s="22"/>
    </row>
    <row r="211">
      <c r="A211" s="25">
        <v>2021.0</v>
      </c>
      <c r="B211" s="26" t="s">
        <v>28</v>
      </c>
      <c r="C211" s="26" t="s">
        <v>188</v>
      </c>
      <c r="D211" s="37" t="s">
        <v>162</v>
      </c>
      <c r="E211" s="30" t="s">
        <v>155</v>
      </c>
      <c r="F211" s="22"/>
      <c r="G211" s="22"/>
      <c r="H211" s="22"/>
      <c r="I211" s="22"/>
      <c r="J211" s="22"/>
      <c r="K211" s="22"/>
    </row>
    <row r="212">
      <c r="A212" s="25">
        <v>2021.0</v>
      </c>
      <c r="B212" s="26" t="s">
        <v>28</v>
      </c>
      <c r="C212" s="26" t="s">
        <v>188</v>
      </c>
      <c r="D212" s="37" t="s">
        <v>164</v>
      </c>
      <c r="E212" s="30" t="s">
        <v>155</v>
      </c>
      <c r="F212" s="22"/>
      <c r="G212" s="22"/>
      <c r="H212" s="22"/>
      <c r="I212" s="22"/>
      <c r="J212" s="22"/>
      <c r="K212" s="22"/>
    </row>
    <row r="213">
      <c r="A213" s="25">
        <v>2021.0</v>
      </c>
      <c r="B213" s="26" t="s">
        <v>28</v>
      </c>
      <c r="C213" s="26" t="s">
        <v>188</v>
      </c>
      <c r="D213" s="37" t="s">
        <v>166</v>
      </c>
      <c r="E213" s="30" t="s">
        <v>155</v>
      </c>
      <c r="F213" s="22"/>
      <c r="G213" s="22"/>
      <c r="H213" s="22"/>
      <c r="I213" s="22"/>
      <c r="J213" s="22"/>
      <c r="K213" s="22"/>
    </row>
    <row r="214">
      <c r="A214" s="25">
        <v>2021.0</v>
      </c>
      <c r="B214" s="26" t="s">
        <v>28</v>
      </c>
      <c r="C214" s="26" t="s">
        <v>188</v>
      </c>
      <c r="D214" s="37" t="s">
        <v>167</v>
      </c>
      <c r="E214" s="30">
        <v>12.0</v>
      </c>
      <c r="F214" s="22"/>
      <c r="G214" s="22"/>
      <c r="H214" s="22"/>
      <c r="I214" s="22"/>
      <c r="J214" s="22"/>
      <c r="K214" s="22"/>
    </row>
    <row r="215">
      <c r="A215" s="25">
        <v>2021.0</v>
      </c>
      <c r="B215" s="26" t="s">
        <v>28</v>
      </c>
      <c r="C215" s="26" t="s">
        <v>188</v>
      </c>
      <c r="D215" s="37" t="s">
        <v>169</v>
      </c>
      <c r="E215" s="30" t="s">
        <v>155</v>
      </c>
      <c r="F215" s="22"/>
      <c r="G215" s="22"/>
      <c r="H215" s="22"/>
      <c r="I215" s="22"/>
      <c r="J215" s="22"/>
      <c r="K215" s="22"/>
    </row>
    <row r="216">
      <c r="A216" s="25">
        <v>2021.0</v>
      </c>
      <c r="B216" s="26" t="s">
        <v>28</v>
      </c>
      <c r="C216" s="26" t="s">
        <v>188</v>
      </c>
      <c r="D216" s="37" t="s">
        <v>171</v>
      </c>
      <c r="E216" s="30" t="s">
        <v>155</v>
      </c>
      <c r="F216" s="22"/>
      <c r="G216" s="22"/>
      <c r="H216" s="22"/>
      <c r="I216" s="22"/>
      <c r="J216" s="22"/>
      <c r="K216" s="22"/>
    </row>
    <row r="217">
      <c r="A217" s="25">
        <v>2021.0</v>
      </c>
      <c r="B217" s="26" t="s">
        <v>28</v>
      </c>
      <c r="C217" s="26" t="s">
        <v>188</v>
      </c>
      <c r="D217" s="37" t="s">
        <v>173</v>
      </c>
      <c r="E217" s="30" t="s">
        <v>155</v>
      </c>
      <c r="F217" s="22"/>
      <c r="G217" s="22"/>
      <c r="H217" s="22"/>
      <c r="I217" s="22"/>
      <c r="J217" s="22"/>
      <c r="K217" s="22"/>
    </row>
    <row r="218">
      <c r="A218" s="25">
        <v>2021.0</v>
      </c>
      <c r="B218" s="26" t="s">
        <v>28</v>
      </c>
      <c r="C218" s="26" t="s">
        <v>188</v>
      </c>
      <c r="D218" s="37" t="s">
        <v>175</v>
      </c>
      <c r="E218" s="30">
        <v>191.0</v>
      </c>
      <c r="F218" s="22"/>
      <c r="G218" s="22"/>
      <c r="H218" s="22"/>
      <c r="I218" s="22"/>
      <c r="J218" s="22"/>
      <c r="K218" s="22"/>
    </row>
    <row r="219">
      <c r="A219" s="25">
        <v>2021.0</v>
      </c>
      <c r="B219" s="26" t="s">
        <v>28</v>
      </c>
      <c r="C219" s="26" t="s">
        <v>188</v>
      </c>
      <c r="D219" s="37" t="s">
        <v>177</v>
      </c>
      <c r="E219" s="30" t="s">
        <v>155</v>
      </c>
      <c r="F219" s="22"/>
      <c r="G219" s="22"/>
      <c r="H219" s="22"/>
      <c r="I219" s="22"/>
      <c r="J219" s="22"/>
      <c r="K219" s="22"/>
    </row>
    <row r="220">
      <c r="A220" s="25">
        <v>2021.0</v>
      </c>
      <c r="B220" s="26" t="s">
        <v>28</v>
      </c>
      <c r="C220" s="26" t="s">
        <v>188</v>
      </c>
      <c r="D220" s="37" t="s">
        <v>179</v>
      </c>
      <c r="E220" s="30" t="s">
        <v>155</v>
      </c>
      <c r="F220" s="22"/>
      <c r="G220" s="22"/>
      <c r="H220" s="22"/>
      <c r="I220" s="22"/>
      <c r="J220" s="22"/>
      <c r="K220" s="22"/>
    </row>
    <row r="221">
      <c r="A221" s="25">
        <v>2021.0</v>
      </c>
      <c r="B221" s="26" t="s">
        <v>28</v>
      </c>
      <c r="C221" s="26" t="s">
        <v>188</v>
      </c>
      <c r="D221" s="37" t="s">
        <v>181</v>
      </c>
      <c r="E221" s="30" t="s">
        <v>155</v>
      </c>
      <c r="F221" s="22"/>
      <c r="G221" s="22"/>
      <c r="H221" s="22"/>
      <c r="I221" s="22"/>
      <c r="J221" s="22"/>
      <c r="K221" s="22"/>
    </row>
    <row r="222">
      <c r="A222" s="25">
        <v>2021.0</v>
      </c>
      <c r="B222" s="26" t="s">
        <v>28</v>
      </c>
      <c r="C222" s="26" t="s">
        <v>188</v>
      </c>
      <c r="D222" s="37" t="s">
        <v>183</v>
      </c>
      <c r="E222" s="30" t="s">
        <v>155</v>
      </c>
      <c r="F222" s="22"/>
      <c r="G222" s="22"/>
      <c r="H222" s="22"/>
      <c r="I222" s="22"/>
      <c r="J222" s="22"/>
      <c r="K222" s="22"/>
    </row>
    <row r="223">
      <c r="A223" s="25">
        <v>2021.0</v>
      </c>
      <c r="B223" s="26" t="s">
        <v>28</v>
      </c>
      <c r="C223" s="26" t="s">
        <v>188</v>
      </c>
      <c r="D223" s="37" t="s">
        <v>185</v>
      </c>
      <c r="E223" s="30" t="s">
        <v>155</v>
      </c>
      <c r="F223" s="22"/>
      <c r="G223" s="22"/>
      <c r="H223" s="22"/>
      <c r="I223" s="22"/>
      <c r="J223" s="22"/>
      <c r="K223" s="22"/>
    </row>
    <row r="224">
      <c r="A224" s="25">
        <v>2021.0</v>
      </c>
      <c r="B224" s="26" t="s">
        <v>29</v>
      </c>
      <c r="C224" s="26" t="s">
        <v>187</v>
      </c>
      <c r="D224" s="37" t="s">
        <v>153</v>
      </c>
      <c r="E224" s="30">
        <v>133.0</v>
      </c>
      <c r="F224" s="22"/>
      <c r="G224" s="22"/>
      <c r="H224" s="22"/>
      <c r="I224" s="22"/>
      <c r="J224" s="22"/>
      <c r="K224" s="22"/>
    </row>
    <row r="225">
      <c r="A225" s="25">
        <v>2021.0</v>
      </c>
      <c r="B225" s="26" t="s">
        <v>29</v>
      </c>
      <c r="C225" s="26" t="s">
        <v>187</v>
      </c>
      <c r="D225" s="37" t="s">
        <v>154</v>
      </c>
      <c r="E225" s="30" t="s">
        <v>155</v>
      </c>
      <c r="F225" s="22"/>
      <c r="G225" s="22"/>
      <c r="H225" s="22"/>
      <c r="I225" s="22"/>
      <c r="J225" s="22"/>
      <c r="K225" s="22"/>
    </row>
    <row r="226">
      <c r="A226" s="25">
        <v>2021.0</v>
      </c>
      <c r="B226" s="26" t="s">
        <v>29</v>
      </c>
      <c r="C226" s="26" t="s">
        <v>187</v>
      </c>
      <c r="D226" s="37" t="s">
        <v>158</v>
      </c>
      <c r="E226" s="30">
        <v>1.0</v>
      </c>
      <c r="F226" s="22"/>
      <c r="G226" s="22"/>
      <c r="H226" s="22"/>
      <c r="I226" s="22"/>
      <c r="J226" s="22"/>
      <c r="K226" s="22"/>
    </row>
    <row r="227">
      <c r="A227" s="25">
        <v>2021.0</v>
      </c>
      <c r="B227" s="26" t="s">
        <v>29</v>
      </c>
      <c r="C227" s="26" t="s">
        <v>187</v>
      </c>
      <c r="D227" s="37" t="s">
        <v>160</v>
      </c>
      <c r="E227" s="30" t="s">
        <v>155</v>
      </c>
      <c r="F227" s="22"/>
      <c r="G227" s="22"/>
      <c r="H227" s="22"/>
      <c r="I227" s="22"/>
      <c r="J227" s="22"/>
      <c r="K227" s="22"/>
    </row>
    <row r="228">
      <c r="A228" s="25">
        <v>2021.0</v>
      </c>
      <c r="B228" s="26" t="s">
        <v>29</v>
      </c>
      <c r="C228" s="26" t="s">
        <v>187</v>
      </c>
      <c r="D228" s="37" t="s">
        <v>162</v>
      </c>
      <c r="E228" s="30" t="s">
        <v>155</v>
      </c>
      <c r="F228" s="22"/>
      <c r="G228" s="22"/>
      <c r="H228" s="22"/>
      <c r="I228" s="22"/>
      <c r="J228" s="22"/>
      <c r="K228" s="22"/>
    </row>
    <row r="229">
      <c r="A229" s="25">
        <v>2021.0</v>
      </c>
      <c r="B229" s="26" t="s">
        <v>29</v>
      </c>
      <c r="C229" s="26" t="s">
        <v>187</v>
      </c>
      <c r="D229" s="37" t="s">
        <v>164</v>
      </c>
      <c r="E229" s="30" t="s">
        <v>155</v>
      </c>
      <c r="F229" s="22"/>
      <c r="G229" s="22"/>
      <c r="H229" s="22"/>
      <c r="I229" s="22"/>
      <c r="J229" s="22"/>
      <c r="K229" s="22"/>
    </row>
    <row r="230">
      <c r="A230" s="25">
        <v>2021.0</v>
      </c>
      <c r="B230" s="26" t="s">
        <v>29</v>
      </c>
      <c r="C230" s="26" t="s">
        <v>187</v>
      </c>
      <c r="D230" s="37" t="s">
        <v>166</v>
      </c>
      <c r="E230" s="30" t="s">
        <v>155</v>
      </c>
      <c r="F230" s="22"/>
      <c r="G230" s="22"/>
      <c r="H230" s="22"/>
      <c r="I230" s="22"/>
      <c r="J230" s="22"/>
      <c r="K230" s="22"/>
    </row>
    <row r="231">
      <c r="A231" s="25">
        <v>2021.0</v>
      </c>
      <c r="B231" s="26" t="s">
        <v>29</v>
      </c>
      <c r="C231" s="26" t="s">
        <v>187</v>
      </c>
      <c r="D231" s="37" t="s">
        <v>167</v>
      </c>
      <c r="E231" s="30" t="s">
        <v>155</v>
      </c>
      <c r="F231" s="22"/>
      <c r="G231" s="22"/>
      <c r="H231" s="22"/>
      <c r="I231" s="22"/>
      <c r="J231" s="22"/>
      <c r="K231" s="22"/>
    </row>
    <row r="232">
      <c r="A232" s="25">
        <v>2021.0</v>
      </c>
      <c r="B232" s="26" t="s">
        <v>29</v>
      </c>
      <c r="C232" s="26" t="s">
        <v>187</v>
      </c>
      <c r="D232" s="37" t="s">
        <v>169</v>
      </c>
      <c r="E232" s="30" t="s">
        <v>155</v>
      </c>
      <c r="F232" s="22"/>
      <c r="G232" s="22"/>
      <c r="H232" s="22"/>
      <c r="I232" s="22"/>
      <c r="J232" s="22"/>
      <c r="K232" s="22"/>
    </row>
    <row r="233">
      <c r="A233" s="25">
        <v>2021.0</v>
      </c>
      <c r="B233" s="26" t="s">
        <v>29</v>
      </c>
      <c r="C233" s="26" t="s">
        <v>187</v>
      </c>
      <c r="D233" s="37" t="s">
        <v>171</v>
      </c>
      <c r="E233" s="30" t="s">
        <v>155</v>
      </c>
      <c r="F233" s="22"/>
      <c r="G233" s="22"/>
      <c r="H233" s="22"/>
      <c r="I233" s="22"/>
      <c r="J233" s="22"/>
      <c r="K233" s="22"/>
    </row>
    <row r="234">
      <c r="A234" s="25">
        <v>2021.0</v>
      </c>
      <c r="B234" s="26" t="s">
        <v>29</v>
      </c>
      <c r="C234" s="26" t="s">
        <v>187</v>
      </c>
      <c r="D234" s="37" t="s">
        <v>173</v>
      </c>
      <c r="E234" s="30" t="s">
        <v>155</v>
      </c>
      <c r="F234" s="22"/>
      <c r="G234" s="22"/>
      <c r="H234" s="22"/>
      <c r="I234" s="22"/>
      <c r="J234" s="22"/>
      <c r="K234" s="22"/>
    </row>
    <row r="235">
      <c r="A235" s="25">
        <v>2021.0</v>
      </c>
      <c r="B235" s="26" t="s">
        <v>29</v>
      </c>
      <c r="C235" s="26" t="s">
        <v>187</v>
      </c>
      <c r="D235" s="37" t="s">
        <v>175</v>
      </c>
      <c r="E235" s="30">
        <v>233.0</v>
      </c>
      <c r="F235" s="22"/>
      <c r="G235" s="22"/>
      <c r="H235" s="22"/>
      <c r="I235" s="22"/>
      <c r="J235" s="22"/>
      <c r="K235" s="22"/>
    </row>
    <row r="236">
      <c r="A236" s="25">
        <v>2021.0</v>
      </c>
      <c r="B236" s="26" t="s">
        <v>29</v>
      </c>
      <c r="C236" s="26" t="s">
        <v>187</v>
      </c>
      <c r="D236" s="37" t="s">
        <v>177</v>
      </c>
      <c r="E236" s="30" t="s">
        <v>155</v>
      </c>
      <c r="F236" s="22"/>
      <c r="G236" s="22"/>
      <c r="H236" s="22"/>
      <c r="I236" s="22"/>
      <c r="J236" s="22"/>
      <c r="K236" s="22"/>
    </row>
    <row r="237">
      <c r="A237" s="25">
        <v>2021.0</v>
      </c>
      <c r="B237" s="26" t="s">
        <v>29</v>
      </c>
      <c r="C237" s="26" t="s">
        <v>187</v>
      </c>
      <c r="D237" s="37" t="s">
        <v>179</v>
      </c>
      <c r="E237" s="30" t="s">
        <v>155</v>
      </c>
      <c r="F237" s="22"/>
      <c r="G237" s="22"/>
      <c r="H237" s="22"/>
      <c r="I237" s="22"/>
      <c r="J237" s="22"/>
      <c r="K237" s="22"/>
    </row>
    <row r="238">
      <c r="A238" s="25">
        <v>2021.0</v>
      </c>
      <c r="B238" s="26" t="s">
        <v>29</v>
      </c>
      <c r="C238" s="26" t="s">
        <v>187</v>
      </c>
      <c r="D238" s="37" t="s">
        <v>181</v>
      </c>
      <c r="E238" s="30" t="s">
        <v>155</v>
      </c>
      <c r="F238" s="22"/>
      <c r="G238" s="22"/>
      <c r="H238" s="22"/>
      <c r="I238" s="22"/>
      <c r="J238" s="22"/>
      <c r="K238" s="22"/>
    </row>
    <row r="239">
      <c r="A239" s="25">
        <v>2021.0</v>
      </c>
      <c r="B239" s="26" t="s">
        <v>29</v>
      </c>
      <c r="C239" s="26" t="s">
        <v>187</v>
      </c>
      <c r="D239" s="37" t="s">
        <v>183</v>
      </c>
      <c r="E239" s="30" t="s">
        <v>155</v>
      </c>
      <c r="F239" s="22"/>
      <c r="G239" s="22"/>
      <c r="H239" s="22"/>
      <c r="I239" s="22"/>
      <c r="J239" s="22"/>
      <c r="K239" s="22"/>
    </row>
    <row r="240">
      <c r="A240" s="25">
        <v>2021.0</v>
      </c>
      <c r="B240" s="26" t="s">
        <v>29</v>
      </c>
      <c r="C240" s="26" t="s">
        <v>187</v>
      </c>
      <c r="D240" s="37" t="s">
        <v>185</v>
      </c>
      <c r="E240" s="30">
        <v>1.0</v>
      </c>
      <c r="F240" s="22"/>
      <c r="G240" s="22"/>
      <c r="H240" s="22"/>
      <c r="I240" s="22"/>
      <c r="J240" s="22"/>
      <c r="K240" s="22"/>
    </row>
    <row r="241">
      <c r="A241" s="25">
        <v>2021.0</v>
      </c>
      <c r="B241" s="26" t="s">
        <v>30</v>
      </c>
      <c r="C241" s="26" t="s">
        <v>191</v>
      </c>
      <c r="D241" s="37" t="s">
        <v>153</v>
      </c>
      <c r="E241" s="30">
        <v>173.0</v>
      </c>
      <c r="F241" s="22"/>
      <c r="G241" s="22"/>
      <c r="H241" s="22"/>
      <c r="I241" s="22"/>
      <c r="J241" s="22"/>
      <c r="K241" s="22"/>
    </row>
    <row r="242">
      <c r="A242" s="25">
        <v>2021.0</v>
      </c>
      <c r="B242" s="26" t="s">
        <v>30</v>
      </c>
      <c r="C242" s="26" t="s">
        <v>191</v>
      </c>
      <c r="D242" s="37" t="s">
        <v>154</v>
      </c>
      <c r="E242" s="30" t="s">
        <v>155</v>
      </c>
      <c r="F242" s="22"/>
      <c r="G242" s="22"/>
      <c r="H242" s="22"/>
      <c r="I242" s="22"/>
      <c r="J242" s="22"/>
      <c r="K242" s="22"/>
    </row>
    <row r="243">
      <c r="A243" s="25">
        <v>2021.0</v>
      </c>
      <c r="B243" s="26" t="s">
        <v>30</v>
      </c>
      <c r="C243" s="26" t="s">
        <v>191</v>
      </c>
      <c r="D243" s="37" t="s">
        <v>158</v>
      </c>
      <c r="E243" s="30" t="s">
        <v>155</v>
      </c>
      <c r="F243" s="22"/>
      <c r="G243" s="22"/>
      <c r="H243" s="22"/>
      <c r="I243" s="22"/>
      <c r="J243" s="22"/>
      <c r="K243" s="22"/>
    </row>
    <row r="244">
      <c r="A244" s="25">
        <v>2021.0</v>
      </c>
      <c r="B244" s="26" t="s">
        <v>30</v>
      </c>
      <c r="C244" s="26" t="s">
        <v>191</v>
      </c>
      <c r="D244" s="37" t="s">
        <v>160</v>
      </c>
      <c r="E244" s="30">
        <v>1.0</v>
      </c>
      <c r="F244" s="22"/>
      <c r="G244" s="22"/>
      <c r="H244" s="22"/>
      <c r="I244" s="22"/>
      <c r="J244" s="22"/>
      <c r="K244" s="22"/>
    </row>
    <row r="245">
      <c r="A245" s="25">
        <v>2021.0</v>
      </c>
      <c r="B245" s="26" t="s">
        <v>30</v>
      </c>
      <c r="C245" s="26" t="s">
        <v>191</v>
      </c>
      <c r="D245" s="37" t="s">
        <v>162</v>
      </c>
      <c r="E245" s="30" t="s">
        <v>155</v>
      </c>
      <c r="F245" s="22"/>
      <c r="G245" s="22"/>
      <c r="H245" s="22"/>
      <c r="I245" s="22"/>
      <c r="J245" s="22"/>
      <c r="K245" s="22"/>
    </row>
    <row r="246">
      <c r="A246" s="25">
        <v>2021.0</v>
      </c>
      <c r="B246" s="26" t="s">
        <v>30</v>
      </c>
      <c r="C246" s="26" t="s">
        <v>191</v>
      </c>
      <c r="D246" s="37" t="s">
        <v>164</v>
      </c>
      <c r="E246" s="30" t="s">
        <v>155</v>
      </c>
      <c r="F246" s="22"/>
      <c r="G246" s="22"/>
      <c r="H246" s="22"/>
      <c r="I246" s="22"/>
      <c r="J246" s="22"/>
      <c r="K246" s="22"/>
    </row>
    <row r="247">
      <c r="A247" s="25">
        <v>2021.0</v>
      </c>
      <c r="B247" s="26" t="s">
        <v>30</v>
      </c>
      <c r="C247" s="26" t="s">
        <v>191</v>
      </c>
      <c r="D247" s="37" t="s">
        <v>166</v>
      </c>
      <c r="E247" s="30" t="s">
        <v>155</v>
      </c>
      <c r="F247" s="22"/>
      <c r="G247" s="22"/>
      <c r="H247" s="22"/>
      <c r="I247" s="22"/>
      <c r="J247" s="22"/>
      <c r="K247" s="22"/>
    </row>
    <row r="248">
      <c r="A248" s="25">
        <v>2021.0</v>
      </c>
      <c r="B248" s="26" t="s">
        <v>30</v>
      </c>
      <c r="C248" s="26" t="s">
        <v>191</v>
      </c>
      <c r="D248" s="37" t="s">
        <v>167</v>
      </c>
      <c r="E248" s="30">
        <v>2.0</v>
      </c>
      <c r="F248" s="22"/>
      <c r="G248" s="22"/>
      <c r="H248" s="22"/>
      <c r="I248" s="22"/>
      <c r="J248" s="22"/>
      <c r="K248" s="22"/>
    </row>
    <row r="249">
      <c r="A249" s="25">
        <v>2021.0</v>
      </c>
      <c r="B249" s="26" t="s">
        <v>30</v>
      </c>
      <c r="C249" s="26" t="s">
        <v>191</v>
      </c>
      <c r="D249" s="37" t="s">
        <v>169</v>
      </c>
      <c r="E249" s="30" t="s">
        <v>155</v>
      </c>
      <c r="F249" s="22"/>
      <c r="G249" s="22"/>
      <c r="H249" s="22"/>
      <c r="I249" s="22"/>
      <c r="J249" s="22"/>
      <c r="K249" s="22"/>
    </row>
    <row r="250">
      <c r="A250" s="25">
        <v>2021.0</v>
      </c>
      <c r="B250" s="26" t="s">
        <v>30</v>
      </c>
      <c r="C250" s="26" t="s">
        <v>191</v>
      </c>
      <c r="D250" s="37" t="s">
        <v>171</v>
      </c>
      <c r="E250" s="30" t="s">
        <v>155</v>
      </c>
      <c r="F250" s="22"/>
      <c r="G250" s="22"/>
      <c r="H250" s="22"/>
      <c r="I250" s="22"/>
      <c r="J250" s="22"/>
      <c r="K250" s="22"/>
    </row>
    <row r="251">
      <c r="A251" s="25">
        <v>2021.0</v>
      </c>
      <c r="B251" s="26" t="s">
        <v>30</v>
      </c>
      <c r="C251" s="26" t="s">
        <v>191</v>
      </c>
      <c r="D251" s="37" t="s">
        <v>173</v>
      </c>
      <c r="E251" s="30" t="s">
        <v>155</v>
      </c>
      <c r="F251" s="22"/>
      <c r="G251" s="22"/>
      <c r="H251" s="22"/>
      <c r="I251" s="22"/>
      <c r="J251" s="22"/>
      <c r="K251" s="22"/>
    </row>
    <row r="252">
      <c r="A252" s="25">
        <v>2021.0</v>
      </c>
      <c r="B252" s="26" t="s">
        <v>30</v>
      </c>
      <c r="C252" s="26" t="s">
        <v>191</v>
      </c>
      <c r="D252" s="37" t="s">
        <v>175</v>
      </c>
      <c r="E252" s="30">
        <v>349.0</v>
      </c>
      <c r="F252" s="22"/>
      <c r="G252" s="22"/>
      <c r="H252" s="22"/>
      <c r="I252" s="22"/>
      <c r="J252" s="22"/>
      <c r="K252" s="22"/>
    </row>
    <row r="253">
      <c r="A253" s="25">
        <v>2021.0</v>
      </c>
      <c r="B253" s="26" t="s">
        <v>30</v>
      </c>
      <c r="C253" s="26" t="s">
        <v>191</v>
      </c>
      <c r="D253" s="37" t="s">
        <v>177</v>
      </c>
      <c r="E253" s="30" t="s">
        <v>155</v>
      </c>
      <c r="F253" s="22"/>
      <c r="G253" s="22"/>
      <c r="H253" s="22"/>
      <c r="I253" s="22"/>
      <c r="J253" s="22"/>
      <c r="K253" s="22"/>
    </row>
    <row r="254">
      <c r="A254" s="25">
        <v>2021.0</v>
      </c>
      <c r="B254" s="26" t="s">
        <v>30</v>
      </c>
      <c r="C254" s="26" t="s">
        <v>191</v>
      </c>
      <c r="D254" s="37" t="s">
        <v>179</v>
      </c>
      <c r="E254" s="30" t="s">
        <v>155</v>
      </c>
      <c r="F254" s="22"/>
      <c r="G254" s="22"/>
      <c r="H254" s="22"/>
      <c r="I254" s="22"/>
      <c r="J254" s="22"/>
      <c r="K254" s="22"/>
    </row>
    <row r="255">
      <c r="A255" s="25">
        <v>2021.0</v>
      </c>
      <c r="B255" s="26" t="s">
        <v>30</v>
      </c>
      <c r="C255" s="26" t="s">
        <v>191</v>
      </c>
      <c r="D255" s="37" t="s">
        <v>181</v>
      </c>
      <c r="E255" s="30" t="s">
        <v>155</v>
      </c>
      <c r="F255" s="22"/>
      <c r="G255" s="22"/>
      <c r="H255" s="22"/>
      <c r="I255" s="22"/>
      <c r="J255" s="22"/>
      <c r="K255" s="22"/>
    </row>
    <row r="256">
      <c r="A256" s="25">
        <v>2021.0</v>
      </c>
      <c r="B256" s="26" t="s">
        <v>30</v>
      </c>
      <c r="C256" s="26" t="s">
        <v>191</v>
      </c>
      <c r="D256" s="37" t="s">
        <v>183</v>
      </c>
      <c r="E256" s="30" t="s">
        <v>155</v>
      </c>
      <c r="F256" s="22"/>
      <c r="G256" s="22"/>
      <c r="H256" s="22"/>
      <c r="I256" s="22"/>
      <c r="J256" s="22"/>
      <c r="K256" s="22"/>
    </row>
    <row r="257">
      <c r="A257" s="25">
        <v>2021.0</v>
      </c>
      <c r="B257" s="26" t="s">
        <v>30</v>
      </c>
      <c r="C257" s="26" t="s">
        <v>191</v>
      </c>
      <c r="D257" s="37" t="s">
        <v>185</v>
      </c>
      <c r="E257" s="30">
        <v>4.0</v>
      </c>
      <c r="F257" s="22"/>
      <c r="G257" s="22"/>
      <c r="H257" s="22"/>
      <c r="I257" s="22"/>
      <c r="J257" s="22"/>
      <c r="K257" s="22"/>
    </row>
    <row r="258">
      <c r="A258" s="25">
        <v>2021.0</v>
      </c>
      <c r="B258" s="26" t="s">
        <v>31</v>
      </c>
      <c r="C258" s="26" t="s">
        <v>182</v>
      </c>
      <c r="D258" s="37" t="s">
        <v>153</v>
      </c>
      <c r="E258" s="30">
        <v>124.0</v>
      </c>
      <c r="F258" s="22"/>
      <c r="G258" s="22"/>
      <c r="H258" s="22"/>
      <c r="I258" s="22"/>
      <c r="J258" s="22"/>
      <c r="K258" s="22"/>
    </row>
    <row r="259">
      <c r="A259" s="25">
        <v>2021.0</v>
      </c>
      <c r="B259" s="26" t="s">
        <v>31</v>
      </c>
      <c r="C259" s="26" t="s">
        <v>182</v>
      </c>
      <c r="D259" s="37" t="s">
        <v>154</v>
      </c>
      <c r="E259" s="30" t="s">
        <v>155</v>
      </c>
      <c r="F259" s="22"/>
      <c r="G259" s="22"/>
      <c r="H259" s="22"/>
      <c r="I259" s="22"/>
      <c r="J259" s="22"/>
      <c r="K259" s="22"/>
    </row>
    <row r="260">
      <c r="A260" s="25">
        <v>2021.0</v>
      </c>
      <c r="B260" s="26" t="s">
        <v>31</v>
      </c>
      <c r="C260" s="26" t="s">
        <v>182</v>
      </c>
      <c r="D260" s="37" t="s">
        <v>158</v>
      </c>
      <c r="E260" s="30">
        <v>1.0</v>
      </c>
      <c r="F260" s="22"/>
      <c r="G260" s="22"/>
      <c r="H260" s="22"/>
      <c r="I260" s="22"/>
      <c r="J260" s="22"/>
      <c r="K260" s="22"/>
    </row>
    <row r="261">
      <c r="A261" s="25">
        <v>2021.0</v>
      </c>
      <c r="B261" s="26" t="s">
        <v>31</v>
      </c>
      <c r="C261" s="26" t="s">
        <v>182</v>
      </c>
      <c r="D261" s="37" t="s">
        <v>160</v>
      </c>
      <c r="E261" s="30" t="s">
        <v>155</v>
      </c>
      <c r="F261" s="22"/>
      <c r="G261" s="22"/>
      <c r="H261" s="22"/>
      <c r="I261" s="22"/>
      <c r="J261" s="22"/>
      <c r="K261" s="22"/>
    </row>
    <row r="262">
      <c r="A262" s="25">
        <v>2021.0</v>
      </c>
      <c r="B262" s="26" t="s">
        <v>31</v>
      </c>
      <c r="C262" s="26" t="s">
        <v>182</v>
      </c>
      <c r="D262" s="37" t="s">
        <v>162</v>
      </c>
      <c r="E262" s="30" t="s">
        <v>155</v>
      </c>
      <c r="F262" s="22"/>
      <c r="G262" s="22"/>
      <c r="H262" s="22"/>
      <c r="I262" s="22"/>
      <c r="J262" s="22"/>
      <c r="K262" s="22"/>
    </row>
    <row r="263">
      <c r="A263" s="25">
        <v>2021.0</v>
      </c>
      <c r="B263" s="26" t="s">
        <v>31</v>
      </c>
      <c r="C263" s="26" t="s">
        <v>182</v>
      </c>
      <c r="D263" s="37" t="s">
        <v>164</v>
      </c>
      <c r="E263" s="30" t="s">
        <v>155</v>
      </c>
      <c r="F263" s="22"/>
      <c r="G263" s="22"/>
      <c r="H263" s="22"/>
      <c r="I263" s="22"/>
      <c r="J263" s="22"/>
      <c r="K263" s="22"/>
    </row>
    <row r="264">
      <c r="A264" s="25">
        <v>2021.0</v>
      </c>
      <c r="B264" s="26" t="s">
        <v>31</v>
      </c>
      <c r="C264" s="26" t="s">
        <v>182</v>
      </c>
      <c r="D264" s="37" t="s">
        <v>166</v>
      </c>
      <c r="E264" s="30" t="s">
        <v>155</v>
      </c>
      <c r="F264" s="22"/>
      <c r="G264" s="22"/>
      <c r="H264" s="22"/>
      <c r="I264" s="22"/>
      <c r="J264" s="22"/>
      <c r="K264" s="22"/>
    </row>
    <row r="265">
      <c r="A265" s="25">
        <v>2021.0</v>
      </c>
      <c r="B265" s="26" t="s">
        <v>31</v>
      </c>
      <c r="C265" s="26" t="s">
        <v>182</v>
      </c>
      <c r="D265" s="37" t="s">
        <v>167</v>
      </c>
      <c r="E265" s="30" t="s">
        <v>155</v>
      </c>
      <c r="F265" s="22"/>
      <c r="G265" s="22"/>
      <c r="H265" s="22"/>
      <c r="I265" s="22"/>
      <c r="J265" s="22"/>
      <c r="K265" s="22"/>
    </row>
    <row r="266">
      <c r="A266" s="25">
        <v>2021.0</v>
      </c>
      <c r="B266" s="26" t="s">
        <v>31</v>
      </c>
      <c r="C266" s="26" t="s">
        <v>182</v>
      </c>
      <c r="D266" s="37" t="s">
        <v>169</v>
      </c>
      <c r="E266" s="30" t="s">
        <v>155</v>
      </c>
      <c r="F266" s="22"/>
      <c r="G266" s="22"/>
      <c r="H266" s="22"/>
      <c r="I266" s="22"/>
      <c r="J266" s="22"/>
      <c r="K266" s="22"/>
    </row>
    <row r="267">
      <c r="A267" s="25">
        <v>2021.0</v>
      </c>
      <c r="B267" s="26" t="s">
        <v>31</v>
      </c>
      <c r="C267" s="26" t="s">
        <v>182</v>
      </c>
      <c r="D267" s="37" t="s">
        <v>171</v>
      </c>
      <c r="E267" s="30" t="s">
        <v>155</v>
      </c>
      <c r="F267" s="22"/>
      <c r="G267" s="22"/>
      <c r="H267" s="22"/>
      <c r="I267" s="22"/>
      <c r="J267" s="22"/>
      <c r="K267" s="22"/>
    </row>
    <row r="268">
      <c r="A268" s="25">
        <v>2021.0</v>
      </c>
      <c r="B268" s="26" t="s">
        <v>31</v>
      </c>
      <c r="C268" s="26" t="s">
        <v>182</v>
      </c>
      <c r="D268" s="37" t="s">
        <v>173</v>
      </c>
      <c r="E268" s="30" t="s">
        <v>155</v>
      </c>
      <c r="F268" s="22"/>
      <c r="G268" s="22"/>
      <c r="H268" s="22"/>
      <c r="I268" s="22"/>
      <c r="J268" s="22"/>
      <c r="K268" s="22"/>
    </row>
    <row r="269">
      <c r="A269" s="25">
        <v>2021.0</v>
      </c>
      <c r="B269" s="26" t="s">
        <v>31</v>
      </c>
      <c r="C269" s="26" t="s">
        <v>182</v>
      </c>
      <c r="D269" s="37" t="s">
        <v>175</v>
      </c>
      <c r="E269" s="30">
        <v>289.0</v>
      </c>
      <c r="F269" s="22"/>
      <c r="G269" s="22"/>
      <c r="H269" s="22"/>
      <c r="I269" s="22"/>
      <c r="J269" s="22"/>
      <c r="K269" s="22"/>
    </row>
    <row r="270">
      <c r="A270" s="25">
        <v>2021.0</v>
      </c>
      <c r="B270" s="26" t="s">
        <v>31</v>
      </c>
      <c r="C270" s="26" t="s">
        <v>182</v>
      </c>
      <c r="D270" s="37" t="s">
        <v>177</v>
      </c>
      <c r="E270" s="30" t="s">
        <v>155</v>
      </c>
      <c r="F270" s="22"/>
      <c r="G270" s="22"/>
      <c r="H270" s="22"/>
      <c r="I270" s="22"/>
      <c r="J270" s="22"/>
      <c r="K270" s="22"/>
    </row>
    <row r="271">
      <c r="A271" s="25">
        <v>2021.0</v>
      </c>
      <c r="B271" s="26" t="s">
        <v>31</v>
      </c>
      <c r="C271" s="26" t="s">
        <v>182</v>
      </c>
      <c r="D271" s="37" t="s">
        <v>179</v>
      </c>
      <c r="E271" s="30" t="s">
        <v>155</v>
      </c>
      <c r="F271" s="22"/>
      <c r="G271" s="22"/>
      <c r="H271" s="22"/>
      <c r="I271" s="22"/>
      <c r="J271" s="22"/>
      <c r="K271" s="22"/>
    </row>
    <row r="272">
      <c r="A272" s="25">
        <v>2021.0</v>
      </c>
      <c r="B272" s="26" t="s">
        <v>31</v>
      </c>
      <c r="C272" s="26" t="s">
        <v>182</v>
      </c>
      <c r="D272" s="37" t="s">
        <v>181</v>
      </c>
      <c r="E272" s="30" t="s">
        <v>155</v>
      </c>
      <c r="F272" s="22"/>
      <c r="G272" s="22"/>
      <c r="H272" s="22"/>
      <c r="I272" s="22"/>
      <c r="J272" s="22"/>
      <c r="K272" s="22"/>
    </row>
    <row r="273">
      <c r="A273" s="25">
        <v>2021.0</v>
      </c>
      <c r="B273" s="26" t="s">
        <v>31</v>
      </c>
      <c r="C273" s="26" t="s">
        <v>182</v>
      </c>
      <c r="D273" s="37" t="s">
        <v>183</v>
      </c>
      <c r="E273" s="30" t="s">
        <v>155</v>
      </c>
      <c r="F273" s="22"/>
      <c r="G273" s="22"/>
      <c r="H273" s="22"/>
      <c r="I273" s="22"/>
      <c r="J273" s="22"/>
      <c r="K273" s="22"/>
    </row>
    <row r="274">
      <c r="A274" s="25">
        <v>2021.0</v>
      </c>
      <c r="B274" s="26" t="s">
        <v>31</v>
      </c>
      <c r="C274" s="26" t="s">
        <v>182</v>
      </c>
      <c r="D274" s="37" t="s">
        <v>185</v>
      </c>
      <c r="E274" s="30" t="s">
        <v>155</v>
      </c>
      <c r="F274" s="22"/>
      <c r="G274" s="22"/>
      <c r="H274" s="22"/>
      <c r="I274" s="22"/>
      <c r="J274" s="22"/>
      <c r="K274" s="22"/>
    </row>
    <row r="275">
      <c r="A275" s="25">
        <v>2021.0</v>
      </c>
      <c r="B275" s="26" t="s">
        <v>32</v>
      </c>
      <c r="C275" s="26" t="s">
        <v>192</v>
      </c>
      <c r="D275" s="37" t="s">
        <v>153</v>
      </c>
      <c r="E275" s="30">
        <v>154.0</v>
      </c>
      <c r="F275" s="22"/>
      <c r="G275" s="22"/>
      <c r="H275" s="22"/>
      <c r="I275" s="22"/>
      <c r="J275" s="22"/>
      <c r="K275" s="22"/>
    </row>
    <row r="276">
      <c r="A276" s="25">
        <v>2021.0</v>
      </c>
      <c r="B276" s="26" t="s">
        <v>32</v>
      </c>
      <c r="C276" s="26" t="s">
        <v>192</v>
      </c>
      <c r="D276" s="37" t="s">
        <v>154</v>
      </c>
      <c r="E276" s="30" t="s">
        <v>155</v>
      </c>
      <c r="F276" s="22"/>
      <c r="G276" s="22"/>
      <c r="H276" s="22"/>
      <c r="I276" s="22"/>
      <c r="J276" s="22"/>
      <c r="K276" s="22"/>
    </row>
    <row r="277">
      <c r="A277" s="25">
        <v>2021.0</v>
      </c>
      <c r="B277" s="26" t="s">
        <v>32</v>
      </c>
      <c r="C277" s="26" t="s">
        <v>192</v>
      </c>
      <c r="D277" s="37" t="s">
        <v>158</v>
      </c>
      <c r="E277" s="30">
        <v>1.0</v>
      </c>
      <c r="F277" s="22"/>
      <c r="G277" s="22"/>
      <c r="H277" s="22"/>
      <c r="I277" s="22"/>
      <c r="J277" s="22"/>
      <c r="K277" s="22"/>
    </row>
    <row r="278">
      <c r="A278" s="25">
        <v>2021.0</v>
      </c>
      <c r="B278" s="26" t="s">
        <v>32</v>
      </c>
      <c r="C278" s="26" t="s">
        <v>192</v>
      </c>
      <c r="D278" s="37" t="s">
        <v>160</v>
      </c>
      <c r="E278" s="30">
        <v>1.0</v>
      </c>
      <c r="F278" s="22"/>
      <c r="G278" s="22"/>
      <c r="H278" s="22"/>
      <c r="I278" s="22"/>
      <c r="J278" s="22"/>
      <c r="K278" s="22"/>
    </row>
    <row r="279">
      <c r="A279" s="25">
        <v>2021.0</v>
      </c>
      <c r="B279" s="26" t="s">
        <v>32</v>
      </c>
      <c r="C279" s="26" t="s">
        <v>192</v>
      </c>
      <c r="D279" s="37" t="s">
        <v>162</v>
      </c>
      <c r="E279" s="30" t="s">
        <v>155</v>
      </c>
      <c r="F279" s="22"/>
      <c r="G279" s="22"/>
      <c r="H279" s="22"/>
      <c r="I279" s="22"/>
      <c r="J279" s="22"/>
      <c r="K279" s="22"/>
    </row>
    <row r="280">
      <c r="A280" s="25">
        <v>2021.0</v>
      </c>
      <c r="B280" s="26" t="s">
        <v>32</v>
      </c>
      <c r="C280" s="26" t="s">
        <v>192</v>
      </c>
      <c r="D280" s="37" t="s">
        <v>164</v>
      </c>
      <c r="E280" s="30" t="s">
        <v>155</v>
      </c>
      <c r="F280" s="22"/>
      <c r="G280" s="22"/>
      <c r="H280" s="22"/>
      <c r="I280" s="22"/>
      <c r="J280" s="22"/>
      <c r="K280" s="22"/>
    </row>
    <row r="281">
      <c r="A281" s="25">
        <v>2021.0</v>
      </c>
      <c r="B281" s="26" t="s">
        <v>32</v>
      </c>
      <c r="C281" s="26" t="s">
        <v>192</v>
      </c>
      <c r="D281" s="37" t="s">
        <v>166</v>
      </c>
      <c r="E281" s="30" t="s">
        <v>155</v>
      </c>
      <c r="F281" s="22"/>
      <c r="G281" s="22"/>
      <c r="H281" s="22"/>
      <c r="I281" s="22"/>
      <c r="J281" s="22"/>
      <c r="K281" s="22"/>
    </row>
    <row r="282">
      <c r="A282" s="25">
        <v>2021.0</v>
      </c>
      <c r="B282" s="26" t="s">
        <v>32</v>
      </c>
      <c r="C282" s="26" t="s">
        <v>192</v>
      </c>
      <c r="D282" s="37" t="s">
        <v>167</v>
      </c>
      <c r="E282" s="30" t="s">
        <v>155</v>
      </c>
      <c r="F282" s="22"/>
      <c r="G282" s="22"/>
      <c r="H282" s="22"/>
      <c r="I282" s="22"/>
      <c r="J282" s="22"/>
      <c r="K282" s="22"/>
    </row>
    <row r="283">
      <c r="A283" s="25">
        <v>2021.0</v>
      </c>
      <c r="B283" s="26" t="s">
        <v>32</v>
      </c>
      <c r="C283" s="26" t="s">
        <v>192</v>
      </c>
      <c r="D283" s="37" t="s">
        <v>169</v>
      </c>
      <c r="E283" s="30" t="s">
        <v>155</v>
      </c>
      <c r="F283" s="22"/>
      <c r="G283" s="22"/>
      <c r="H283" s="22"/>
      <c r="I283" s="22"/>
      <c r="J283" s="22"/>
      <c r="K283" s="22"/>
    </row>
    <row r="284">
      <c r="A284" s="25">
        <v>2021.0</v>
      </c>
      <c r="B284" s="26" t="s">
        <v>32</v>
      </c>
      <c r="C284" s="26" t="s">
        <v>192</v>
      </c>
      <c r="D284" s="37" t="s">
        <v>171</v>
      </c>
      <c r="E284" s="30" t="s">
        <v>155</v>
      </c>
      <c r="F284" s="22"/>
      <c r="G284" s="22"/>
      <c r="H284" s="22"/>
      <c r="I284" s="22"/>
      <c r="J284" s="22"/>
      <c r="K284" s="22"/>
    </row>
    <row r="285">
      <c r="A285" s="25">
        <v>2021.0</v>
      </c>
      <c r="B285" s="26" t="s">
        <v>32</v>
      </c>
      <c r="C285" s="26" t="s">
        <v>192</v>
      </c>
      <c r="D285" s="37" t="s">
        <v>173</v>
      </c>
      <c r="E285" s="30" t="s">
        <v>155</v>
      </c>
      <c r="F285" s="22"/>
      <c r="G285" s="22"/>
      <c r="H285" s="22"/>
      <c r="I285" s="22"/>
      <c r="J285" s="22"/>
      <c r="K285" s="22"/>
    </row>
    <row r="286">
      <c r="A286" s="25">
        <v>2021.0</v>
      </c>
      <c r="B286" s="26" t="s">
        <v>32</v>
      </c>
      <c r="C286" s="26" t="s">
        <v>192</v>
      </c>
      <c r="D286" s="37" t="s">
        <v>175</v>
      </c>
      <c r="E286" s="30">
        <v>385.0</v>
      </c>
      <c r="F286" s="22"/>
      <c r="G286" s="22"/>
      <c r="H286" s="22"/>
      <c r="I286" s="22"/>
      <c r="J286" s="22"/>
      <c r="K286" s="22"/>
    </row>
    <row r="287">
      <c r="A287" s="25">
        <v>2021.0</v>
      </c>
      <c r="B287" s="26" t="s">
        <v>32</v>
      </c>
      <c r="C287" s="26" t="s">
        <v>192</v>
      </c>
      <c r="D287" s="37" t="s">
        <v>177</v>
      </c>
      <c r="E287" s="30" t="s">
        <v>155</v>
      </c>
      <c r="F287" s="22"/>
      <c r="G287" s="22"/>
      <c r="H287" s="22"/>
      <c r="I287" s="22"/>
      <c r="J287" s="22"/>
      <c r="K287" s="22"/>
    </row>
    <row r="288">
      <c r="A288" s="25">
        <v>2021.0</v>
      </c>
      <c r="B288" s="26" t="s">
        <v>32</v>
      </c>
      <c r="C288" s="26" t="s">
        <v>192</v>
      </c>
      <c r="D288" s="37" t="s">
        <v>179</v>
      </c>
      <c r="E288" s="30" t="s">
        <v>155</v>
      </c>
      <c r="F288" s="22"/>
      <c r="G288" s="22"/>
      <c r="H288" s="22"/>
      <c r="I288" s="22"/>
      <c r="J288" s="22"/>
      <c r="K288" s="22"/>
    </row>
    <row r="289">
      <c r="A289" s="25">
        <v>2021.0</v>
      </c>
      <c r="B289" s="26" t="s">
        <v>32</v>
      </c>
      <c r="C289" s="26" t="s">
        <v>192</v>
      </c>
      <c r="D289" s="37" t="s">
        <v>181</v>
      </c>
      <c r="E289" s="30" t="s">
        <v>155</v>
      </c>
      <c r="F289" s="22"/>
      <c r="G289" s="22"/>
      <c r="H289" s="22"/>
      <c r="I289" s="22"/>
      <c r="J289" s="22"/>
      <c r="K289" s="22"/>
    </row>
    <row r="290">
      <c r="A290" s="25">
        <v>2021.0</v>
      </c>
      <c r="B290" s="26" t="s">
        <v>32</v>
      </c>
      <c r="C290" s="26" t="s">
        <v>192</v>
      </c>
      <c r="D290" s="37" t="s">
        <v>183</v>
      </c>
      <c r="E290" s="30" t="s">
        <v>155</v>
      </c>
      <c r="F290" s="22"/>
      <c r="G290" s="22"/>
      <c r="H290" s="22"/>
      <c r="I290" s="22"/>
      <c r="J290" s="22"/>
      <c r="K290" s="22"/>
    </row>
    <row r="291">
      <c r="A291" s="25">
        <v>2021.0</v>
      </c>
      <c r="B291" s="26" t="s">
        <v>32</v>
      </c>
      <c r="C291" s="26" t="s">
        <v>192</v>
      </c>
      <c r="D291" s="37" t="s">
        <v>185</v>
      </c>
      <c r="E291" s="30" t="s">
        <v>155</v>
      </c>
      <c r="F291" s="22"/>
      <c r="G291" s="22"/>
      <c r="H291" s="22"/>
      <c r="I291" s="22"/>
      <c r="J291" s="22"/>
      <c r="K291" s="22"/>
    </row>
    <row r="292">
      <c r="A292" s="25">
        <v>2021.0</v>
      </c>
      <c r="B292" s="26" t="s">
        <v>33</v>
      </c>
      <c r="C292" s="26" t="s">
        <v>190</v>
      </c>
      <c r="D292" s="37" t="s">
        <v>153</v>
      </c>
      <c r="E292" s="30">
        <v>162.0</v>
      </c>
      <c r="F292" s="22"/>
      <c r="G292" s="22"/>
      <c r="H292" s="22"/>
      <c r="I292" s="22"/>
      <c r="J292" s="22"/>
      <c r="K292" s="22"/>
    </row>
    <row r="293">
      <c r="A293" s="25">
        <v>2021.0</v>
      </c>
      <c r="B293" s="26" t="s">
        <v>33</v>
      </c>
      <c r="C293" s="26" t="s">
        <v>190</v>
      </c>
      <c r="D293" s="37" t="s">
        <v>154</v>
      </c>
      <c r="E293" s="30" t="s">
        <v>155</v>
      </c>
      <c r="F293" s="22"/>
      <c r="G293" s="22"/>
      <c r="H293" s="22"/>
      <c r="I293" s="22"/>
      <c r="J293" s="22"/>
      <c r="K293" s="22"/>
    </row>
    <row r="294">
      <c r="A294" s="25">
        <v>2021.0</v>
      </c>
      <c r="B294" s="26" t="s">
        <v>33</v>
      </c>
      <c r="C294" s="26" t="s">
        <v>190</v>
      </c>
      <c r="D294" s="37" t="s">
        <v>158</v>
      </c>
      <c r="E294" s="30">
        <v>2.0</v>
      </c>
      <c r="F294" s="22"/>
      <c r="G294" s="22"/>
      <c r="H294" s="22"/>
      <c r="I294" s="22"/>
      <c r="J294" s="22"/>
      <c r="K294" s="22"/>
    </row>
    <row r="295">
      <c r="A295" s="25">
        <v>2021.0</v>
      </c>
      <c r="B295" s="26" t="s">
        <v>33</v>
      </c>
      <c r="C295" s="26" t="s">
        <v>190</v>
      </c>
      <c r="D295" s="37" t="s">
        <v>160</v>
      </c>
      <c r="E295" s="30">
        <v>1.0</v>
      </c>
      <c r="F295" s="22"/>
      <c r="G295" s="22"/>
      <c r="H295" s="22"/>
      <c r="I295" s="22"/>
      <c r="J295" s="22"/>
      <c r="K295" s="22"/>
    </row>
    <row r="296">
      <c r="A296" s="25">
        <v>2021.0</v>
      </c>
      <c r="B296" s="26" t="s">
        <v>33</v>
      </c>
      <c r="C296" s="26" t="s">
        <v>190</v>
      </c>
      <c r="D296" s="37" t="s">
        <v>162</v>
      </c>
      <c r="E296" s="30" t="s">
        <v>155</v>
      </c>
      <c r="F296" s="22"/>
      <c r="G296" s="22"/>
      <c r="H296" s="22"/>
      <c r="I296" s="22"/>
      <c r="J296" s="22"/>
      <c r="K296" s="22"/>
    </row>
    <row r="297">
      <c r="A297" s="25">
        <v>2021.0</v>
      </c>
      <c r="B297" s="26" t="s">
        <v>33</v>
      </c>
      <c r="C297" s="26" t="s">
        <v>190</v>
      </c>
      <c r="D297" s="37" t="s">
        <v>164</v>
      </c>
      <c r="E297" s="30">
        <v>1.0</v>
      </c>
      <c r="F297" s="22"/>
      <c r="G297" s="22"/>
      <c r="H297" s="22"/>
      <c r="I297" s="22"/>
      <c r="J297" s="22"/>
      <c r="K297" s="22"/>
    </row>
    <row r="298">
      <c r="A298" s="25">
        <v>2021.0</v>
      </c>
      <c r="B298" s="26" t="s">
        <v>33</v>
      </c>
      <c r="C298" s="26" t="s">
        <v>190</v>
      </c>
      <c r="D298" s="37" t="s">
        <v>166</v>
      </c>
      <c r="E298" s="30" t="s">
        <v>155</v>
      </c>
      <c r="F298" s="22"/>
      <c r="G298" s="22"/>
      <c r="H298" s="22"/>
      <c r="I298" s="22"/>
      <c r="J298" s="22"/>
      <c r="K298" s="22"/>
    </row>
    <row r="299">
      <c r="A299" s="25">
        <v>2021.0</v>
      </c>
      <c r="B299" s="26" t="s">
        <v>33</v>
      </c>
      <c r="C299" s="26" t="s">
        <v>190</v>
      </c>
      <c r="D299" s="37" t="s">
        <v>167</v>
      </c>
      <c r="E299" s="30" t="s">
        <v>155</v>
      </c>
      <c r="F299" s="22"/>
      <c r="G299" s="22"/>
      <c r="H299" s="22"/>
      <c r="I299" s="22"/>
      <c r="J299" s="22"/>
      <c r="K299" s="22"/>
    </row>
    <row r="300">
      <c r="A300" s="25">
        <v>2021.0</v>
      </c>
      <c r="B300" s="26" t="s">
        <v>33</v>
      </c>
      <c r="C300" s="26" t="s">
        <v>190</v>
      </c>
      <c r="D300" s="37" t="s">
        <v>169</v>
      </c>
      <c r="E300" s="30" t="s">
        <v>155</v>
      </c>
      <c r="F300" s="22"/>
      <c r="G300" s="22"/>
      <c r="H300" s="22"/>
      <c r="I300" s="22"/>
      <c r="J300" s="22"/>
      <c r="K300" s="22"/>
    </row>
    <row r="301">
      <c r="A301" s="25">
        <v>2021.0</v>
      </c>
      <c r="B301" s="26" t="s">
        <v>33</v>
      </c>
      <c r="C301" s="26" t="s">
        <v>190</v>
      </c>
      <c r="D301" s="37" t="s">
        <v>171</v>
      </c>
      <c r="E301" s="30" t="s">
        <v>155</v>
      </c>
      <c r="F301" s="22"/>
      <c r="G301" s="22"/>
      <c r="H301" s="22"/>
      <c r="I301" s="22"/>
      <c r="J301" s="22"/>
      <c r="K301" s="22"/>
    </row>
    <row r="302">
      <c r="A302" s="25">
        <v>2021.0</v>
      </c>
      <c r="B302" s="26" t="s">
        <v>33</v>
      </c>
      <c r="C302" s="26" t="s">
        <v>190</v>
      </c>
      <c r="D302" s="37" t="s">
        <v>173</v>
      </c>
      <c r="E302" s="30" t="s">
        <v>155</v>
      </c>
      <c r="F302" s="22"/>
      <c r="G302" s="22"/>
      <c r="H302" s="22"/>
      <c r="I302" s="22"/>
      <c r="J302" s="22"/>
      <c r="K302" s="22"/>
    </row>
    <row r="303">
      <c r="A303" s="25">
        <v>2021.0</v>
      </c>
      <c r="B303" s="26" t="s">
        <v>33</v>
      </c>
      <c r="C303" s="26" t="s">
        <v>190</v>
      </c>
      <c r="D303" s="37" t="s">
        <v>175</v>
      </c>
      <c r="E303" s="30">
        <v>324.0</v>
      </c>
      <c r="F303" s="22"/>
      <c r="G303" s="22"/>
      <c r="H303" s="22"/>
      <c r="I303" s="22"/>
      <c r="J303" s="22"/>
      <c r="K303" s="22"/>
    </row>
    <row r="304">
      <c r="A304" s="25">
        <v>2021.0</v>
      </c>
      <c r="B304" s="26" t="s">
        <v>33</v>
      </c>
      <c r="C304" s="26" t="s">
        <v>190</v>
      </c>
      <c r="D304" s="37" t="s">
        <v>177</v>
      </c>
      <c r="E304" s="30" t="s">
        <v>155</v>
      </c>
      <c r="F304" s="22"/>
      <c r="G304" s="22"/>
      <c r="H304" s="22"/>
      <c r="I304" s="22"/>
      <c r="J304" s="22"/>
      <c r="K304" s="22"/>
    </row>
    <row r="305">
      <c r="A305" s="25">
        <v>2021.0</v>
      </c>
      <c r="B305" s="26" t="s">
        <v>33</v>
      </c>
      <c r="C305" s="26" t="s">
        <v>190</v>
      </c>
      <c r="D305" s="37" t="s">
        <v>179</v>
      </c>
      <c r="E305" s="30" t="s">
        <v>155</v>
      </c>
      <c r="F305" s="22"/>
      <c r="G305" s="22"/>
      <c r="H305" s="22"/>
      <c r="I305" s="22"/>
      <c r="J305" s="22"/>
      <c r="K305" s="22"/>
    </row>
    <row r="306">
      <c r="A306" s="25">
        <v>2021.0</v>
      </c>
      <c r="B306" s="26" t="s">
        <v>33</v>
      </c>
      <c r="C306" s="26" t="s">
        <v>190</v>
      </c>
      <c r="D306" s="37" t="s">
        <v>181</v>
      </c>
      <c r="E306" s="30" t="s">
        <v>155</v>
      </c>
      <c r="F306" s="22"/>
      <c r="G306" s="22"/>
      <c r="H306" s="22"/>
      <c r="I306" s="22"/>
      <c r="J306" s="22"/>
      <c r="K306" s="22"/>
    </row>
    <row r="307">
      <c r="A307" s="25">
        <v>2021.0</v>
      </c>
      <c r="B307" s="26" t="s">
        <v>33</v>
      </c>
      <c r="C307" s="26" t="s">
        <v>190</v>
      </c>
      <c r="D307" s="37" t="s">
        <v>183</v>
      </c>
      <c r="E307" s="30" t="s">
        <v>155</v>
      </c>
      <c r="F307" s="22"/>
      <c r="G307" s="22"/>
      <c r="H307" s="22"/>
      <c r="I307" s="22"/>
      <c r="J307" s="22"/>
      <c r="K307" s="22"/>
    </row>
    <row r="308">
      <c r="A308" s="25">
        <v>2021.0</v>
      </c>
      <c r="B308" s="26" t="s">
        <v>33</v>
      </c>
      <c r="C308" s="26" t="s">
        <v>190</v>
      </c>
      <c r="D308" s="37" t="s">
        <v>185</v>
      </c>
      <c r="E308" s="30" t="s">
        <v>155</v>
      </c>
      <c r="F308" s="22"/>
      <c r="G308" s="22"/>
      <c r="H308" s="22"/>
      <c r="I308" s="22"/>
      <c r="J308" s="22"/>
      <c r="K308" s="22"/>
    </row>
    <row r="309">
      <c r="A309" s="25">
        <v>2021.0</v>
      </c>
      <c r="B309" s="26" t="s">
        <v>34</v>
      </c>
      <c r="C309" s="26" t="s">
        <v>189</v>
      </c>
      <c r="D309" s="37" t="s">
        <v>153</v>
      </c>
      <c r="E309" s="30">
        <v>113.0</v>
      </c>
      <c r="F309" s="22"/>
      <c r="G309" s="22"/>
      <c r="H309" s="22"/>
      <c r="I309" s="22"/>
      <c r="J309" s="22"/>
      <c r="K309" s="22"/>
    </row>
    <row r="310">
      <c r="A310" s="25">
        <v>2021.0</v>
      </c>
      <c r="B310" s="26" t="s">
        <v>34</v>
      </c>
      <c r="C310" s="26" t="s">
        <v>189</v>
      </c>
      <c r="D310" s="37" t="s">
        <v>154</v>
      </c>
      <c r="E310" s="30" t="s">
        <v>155</v>
      </c>
      <c r="F310" s="22"/>
      <c r="G310" s="22"/>
      <c r="H310" s="22"/>
      <c r="I310" s="22"/>
      <c r="J310" s="22"/>
      <c r="K310" s="22"/>
    </row>
    <row r="311">
      <c r="A311" s="25">
        <v>2021.0</v>
      </c>
      <c r="B311" s="26" t="s">
        <v>34</v>
      </c>
      <c r="C311" s="26" t="s">
        <v>189</v>
      </c>
      <c r="D311" s="37" t="s">
        <v>158</v>
      </c>
      <c r="E311" s="30" t="s">
        <v>155</v>
      </c>
      <c r="F311" s="22"/>
      <c r="G311" s="22"/>
      <c r="H311" s="22"/>
      <c r="I311" s="22"/>
      <c r="J311" s="22"/>
      <c r="K311" s="22"/>
    </row>
    <row r="312">
      <c r="A312" s="25">
        <v>2021.0</v>
      </c>
      <c r="B312" s="26" t="s">
        <v>34</v>
      </c>
      <c r="C312" s="26" t="s">
        <v>189</v>
      </c>
      <c r="D312" s="37" t="s">
        <v>160</v>
      </c>
      <c r="E312" s="30">
        <v>1.0</v>
      </c>
      <c r="F312" s="22"/>
      <c r="G312" s="22"/>
      <c r="H312" s="22"/>
      <c r="I312" s="22"/>
      <c r="J312" s="22"/>
      <c r="K312" s="22"/>
    </row>
    <row r="313">
      <c r="A313" s="25">
        <v>2021.0</v>
      </c>
      <c r="B313" s="26" t="s">
        <v>34</v>
      </c>
      <c r="C313" s="26" t="s">
        <v>189</v>
      </c>
      <c r="D313" s="37" t="s">
        <v>162</v>
      </c>
      <c r="E313" s="30" t="s">
        <v>155</v>
      </c>
      <c r="F313" s="22"/>
      <c r="G313" s="22"/>
      <c r="H313" s="22"/>
      <c r="I313" s="22"/>
      <c r="J313" s="22"/>
      <c r="K313" s="22"/>
    </row>
    <row r="314">
      <c r="A314" s="25">
        <v>2021.0</v>
      </c>
      <c r="B314" s="26" t="s">
        <v>34</v>
      </c>
      <c r="C314" s="26" t="s">
        <v>189</v>
      </c>
      <c r="D314" s="37" t="s">
        <v>164</v>
      </c>
      <c r="E314" s="30" t="s">
        <v>155</v>
      </c>
      <c r="F314" s="22"/>
      <c r="G314" s="22"/>
      <c r="H314" s="22"/>
      <c r="I314" s="22"/>
      <c r="J314" s="22"/>
      <c r="K314" s="22"/>
    </row>
    <row r="315">
      <c r="A315" s="25">
        <v>2021.0</v>
      </c>
      <c r="B315" s="26" t="s">
        <v>34</v>
      </c>
      <c r="C315" s="26" t="s">
        <v>189</v>
      </c>
      <c r="D315" s="37" t="s">
        <v>166</v>
      </c>
      <c r="E315" s="30" t="s">
        <v>155</v>
      </c>
      <c r="F315" s="22"/>
      <c r="G315" s="22"/>
      <c r="H315" s="22"/>
      <c r="I315" s="22"/>
      <c r="J315" s="22"/>
      <c r="K315" s="22"/>
    </row>
    <row r="316">
      <c r="A316" s="25">
        <v>2021.0</v>
      </c>
      <c r="B316" s="26" t="s">
        <v>34</v>
      </c>
      <c r="C316" s="26" t="s">
        <v>189</v>
      </c>
      <c r="D316" s="37" t="s">
        <v>167</v>
      </c>
      <c r="E316" s="30" t="s">
        <v>155</v>
      </c>
      <c r="F316" s="22"/>
      <c r="G316" s="22"/>
      <c r="H316" s="22"/>
      <c r="I316" s="22"/>
      <c r="J316" s="22"/>
      <c r="K316" s="22"/>
    </row>
    <row r="317">
      <c r="A317" s="25">
        <v>2021.0</v>
      </c>
      <c r="B317" s="26" t="s">
        <v>34</v>
      </c>
      <c r="C317" s="26" t="s">
        <v>189</v>
      </c>
      <c r="D317" s="37" t="s">
        <v>169</v>
      </c>
      <c r="E317" s="30" t="s">
        <v>155</v>
      </c>
      <c r="F317" s="22"/>
      <c r="G317" s="22"/>
      <c r="H317" s="22"/>
      <c r="I317" s="22"/>
      <c r="J317" s="22"/>
      <c r="K317" s="22"/>
    </row>
    <row r="318">
      <c r="A318" s="25">
        <v>2021.0</v>
      </c>
      <c r="B318" s="26" t="s">
        <v>34</v>
      </c>
      <c r="C318" s="26" t="s">
        <v>189</v>
      </c>
      <c r="D318" s="37" t="s">
        <v>171</v>
      </c>
      <c r="E318" s="30" t="s">
        <v>155</v>
      </c>
      <c r="F318" s="22"/>
      <c r="G318" s="22"/>
      <c r="H318" s="22"/>
      <c r="I318" s="22"/>
      <c r="J318" s="22"/>
      <c r="K318" s="22"/>
    </row>
    <row r="319">
      <c r="A319" s="25">
        <v>2021.0</v>
      </c>
      <c r="B319" s="26" t="s">
        <v>34</v>
      </c>
      <c r="C319" s="26" t="s">
        <v>189</v>
      </c>
      <c r="D319" s="37" t="s">
        <v>173</v>
      </c>
      <c r="E319" s="30" t="s">
        <v>155</v>
      </c>
      <c r="F319" s="22"/>
      <c r="G319" s="22"/>
      <c r="H319" s="22"/>
      <c r="I319" s="22"/>
      <c r="J319" s="22"/>
      <c r="K319" s="22"/>
    </row>
    <row r="320">
      <c r="A320" s="25">
        <v>2021.0</v>
      </c>
      <c r="B320" s="26" t="s">
        <v>34</v>
      </c>
      <c r="C320" s="26" t="s">
        <v>189</v>
      </c>
      <c r="D320" s="37" t="s">
        <v>175</v>
      </c>
      <c r="E320" s="30">
        <v>221.0</v>
      </c>
      <c r="F320" s="22"/>
      <c r="G320" s="22"/>
      <c r="H320" s="22"/>
      <c r="I320" s="22"/>
      <c r="J320" s="22"/>
      <c r="K320" s="22"/>
    </row>
    <row r="321">
      <c r="A321" s="25">
        <v>2021.0</v>
      </c>
      <c r="B321" s="26" t="s">
        <v>34</v>
      </c>
      <c r="C321" s="26" t="s">
        <v>189</v>
      </c>
      <c r="D321" s="37" t="s">
        <v>177</v>
      </c>
      <c r="E321" s="30" t="s">
        <v>155</v>
      </c>
      <c r="F321" s="22"/>
      <c r="G321" s="22"/>
      <c r="H321" s="22"/>
      <c r="I321" s="22"/>
      <c r="J321" s="22"/>
      <c r="K321" s="22"/>
    </row>
    <row r="322">
      <c r="A322" s="25">
        <v>2021.0</v>
      </c>
      <c r="B322" s="26" t="s">
        <v>34</v>
      </c>
      <c r="C322" s="26" t="s">
        <v>189</v>
      </c>
      <c r="D322" s="37" t="s">
        <v>179</v>
      </c>
      <c r="E322" s="30" t="s">
        <v>155</v>
      </c>
      <c r="F322" s="22"/>
      <c r="G322" s="22"/>
      <c r="H322" s="22"/>
      <c r="I322" s="22"/>
      <c r="J322" s="22"/>
      <c r="K322" s="22"/>
    </row>
    <row r="323">
      <c r="A323" s="25">
        <v>2021.0</v>
      </c>
      <c r="B323" s="26" t="s">
        <v>34</v>
      </c>
      <c r="C323" s="26" t="s">
        <v>189</v>
      </c>
      <c r="D323" s="37" t="s">
        <v>181</v>
      </c>
      <c r="E323" s="30" t="s">
        <v>155</v>
      </c>
      <c r="F323" s="22"/>
      <c r="G323" s="22"/>
      <c r="H323" s="22"/>
      <c r="I323" s="22"/>
      <c r="J323" s="22"/>
      <c r="K323" s="22"/>
    </row>
    <row r="324">
      <c r="A324" s="25">
        <v>2021.0</v>
      </c>
      <c r="B324" s="26" t="s">
        <v>34</v>
      </c>
      <c r="C324" s="26" t="s">
        <v>189</v>
      </c>
      <c r="D324" s="37" t="s">
        <v>183</v>
      </c>
      <c r="E324" s="30" t="s">
        <v>155</v>
      </c>
      <c r="F324" s="22"/>
      <c r="G324" s="22"/>
      <c r="H324" s="22"/>
      <c r="I324" s="22"/>
      <c r="J324" s="22"/>
      <c r="K324" s="22"/>
    </row>
    <row r="325">
      <c r="A325" s="25">
        <v>2021.0</v>
      </c>
      <c r="B325" s="26" t="s">
        <v>34</v>
      </c>
      <c r="C325" s="26" t="s">
        <v>189</v>
      </c>
      <c r="D325" s="37" t="s">
        <v>185</v>
      </c>
      <c r="E325" s="30" t="s">
        <v>155</v>
      </c>
      <c r="F325" s="22"/>
      <c r="G325" s="22"/>
      <c r="H325" s="22"/>
      <c r="I325" s="22"/>
      <c r="J325" s="22"/>
      <c r="K325" s="22"/>
    </row>
    <row r="326">
      <c r="A326" s="25">
        <v>2021.0</v>
      </c>
      <c r="B326" s="26" t="s">
        <v>35</v>
      </c>
      <c r="C326" s="26" t="s">
        <v>184</v>
      </c>
      <c r="D326" s="37" t="s">
        <v>153</v>
      </c>
      <c r="E326" s="30">
        <v>220.0</v>
      </c>
      <c r="F326" s="22"/>
      <c r="G326" s="22"/>
      <c r="H326" s="22"/>
      <c r="I326" s="22"/>
      <c r="J326" s="22"/>
      <c r="K326" s="22"/>
    </row>
    <row r="327">
      <c r="A327" s="25">
        <v>2021.0</v>
      </c>
      <c r="B327" s="26" t="s">
        <v>35</v>
      </c>
      <c r="C327" s="26" t="s">
        <v>184</v>
      </c>
      <c r="D327" s="37" t="s">
        <v>154</v>
      </c>
      <c r="E327" s="30" t="s">
        <v>155</v>
      </c>
      <c r="F327" s="22"/>
      <c r="G327" s="22"/>
      <c r="H327" s="22"/>
      <c r="I327" s="22"/>
      <c r="J327" s="22"/>
      <c r="K327" s="22"/>
    </row>
    <row r="328">
      <c r="A328" s="25">
        <v>2021.0</v>
      </c>
      <c r="B328" s="26" t="s">
        <v>35</v>
      </c>
      <c r="C328" s="26" t="s">
        <v>184</v>
      </c>
      <c r="D328" s="37" t="s">
        <v>158</v>
      </c>
      <c r="E328" s="30" t="s">
        <v>155</v>
      </c>
      <c r="F328" s="22"/>
      <c r="G328" s="22"/>
      <c r="H328" s="22"/>
      <c r="I328" s="22"/>
      <c r="J328" s="22"/>
      <c r="K328" s="22"/>
    </row>
    <row r="329">
      <c r="A329" s="25">
        <v>2021.0</v>
      </c>
      <c r="B329" s="26" t="s">
        <v>35</v>
      </c>
      <c r="C329" s="26" t="s">
        <v>184</v>
      </c>
      <c r="D329" s="37" t="s">
        <v>160</v>
      </c>
      <c r="E329" s="30" t="s">
        <v>155</v>
      </c>
      <c r="F329" s="22"/>
      <c r="G329" s="22"/>
      <c r="H329" s="22"/>
      <c r="I329" s="22"/>
      <c r="J329" s="22"/>
      <c r="K329" s="22"/>
    </row>
    <row r="330">
      <c r="A330" s="25">
        <v>2021.0</v>
      </c>
      <c r="B330" s="26" t="s">
        <v>35</v>
      </c>
      <c r="C330" s="26" t="s">
        <v>184</v>
      </c>
      <c r="D330" s="37" t="s">
        <v>162</v>
      </c>
      <c r="E330" s="30" t="s">
        <v>155</v>
      </c>
      <c r="F330" s="22"/>
      <c r="G330" s="22"/>
      <c r="H330" s="22"/>
      <c r="I330" s="22"/>
      <c r="J330" s="22"/>
      <c r="K330" s="22"/>
    </row>
    <row r="331">
      <c r="A331" s="25">
        <v>2021.0</v>
      </c>
      <c r="B331" s="26" t="s">
        <v>35</v>
      </c>
      <c r="C331" s="26" t="s">
        <v>184</v>
      </c>
      <c r="D331" s="37" t="s">
        <v>164</v>
      </c>
      <c r="E331" s="30" t="s">
        <v>155</v>
      </c>
      <c r="F331" s="22"/>
      <c r="G331" s="22"/>
      <c r="H331" s="22"/>
      <c r="I331" s="22"/>
      <c r="J331" s="22"/>
      <c r="K331" s="22"/>
    </row>
    <row r="332">
      <c r="A332" s="25">
        <v>2021.0</v>
      </c>
      <c r="B332" s="26" t="s">
        <v>35</v>
      </c>
      <c r="C332" s="26" t="s">
        <v>184</v>
      </c>
      <c r="D332" s="37" t="s">
        <v>166</v>
      </c>
      <c r="E332" s="30" t="s">
        <v>155</v>
      </c>
      <c r="F332" s="22"/>
      <c r="G332" s="22"/>
      <c r="H332" s="22"/>
      <c r="I332" s="22"/>
      <c r="J332" s="22"/>
      <c r="K332" s="22"/>
    </row>
    <row r="333">
      <c r="A333" s="25">
        <v>2021.0</v>
      </c>
      <c r="B333" s="26" t="s">
        <v>35</v>
      </c>
      <c r="C333" s="26" t="s">
        <v>184</v>
      </c>
      <c r="D333" s="37" t="s">
        <v>167</v>
      </c>
      <c r="E333" s="30">
        <v>5.0</v>
      </c>
      <c r="F333" s="22"/>
      <c r="G333" s="22"/>
      <c r="H333" s="22"/>
      <c r="I333" s="22"/>
      <c r="J333" s="22"/>
      <c r="K333" s="22"/>
    </row>
    <row r="334">
      <c r="A334" s="25">
        <v>2021.0</v>
      </c>
      <c r="B334" s="26" t="s">
        <v>35</v>
      </c>
      <c r="C334" s="26" t="s">
        <v>184</v>
      </c>
      <c r="D334" s="37" t="s">
        <v>169</v>
      </c>
      <c r="E334" s="30" t="s">
        <v>155</v>
      </c>
      <c r="F334" s="22"/>
      <c r="G334" s="22"/>
      <c r="H334" s="22"/>
      <c r="I334" s="22"/>
      <c r="J334" s="22"/>
      <c r="K334" s="22"/>
    </row>
    <row r="335">
      <c r="A335" s="25">
        <v>2021.0</v>
      </c>
      <c r="B335" s="26" t="s">
        <v>35</v>
      </c>
      <c r="C335" s="26" t="s">
        <v>184</v>
      </c>
      <c r="D335" s="37" t="s">
        <v>171</v>
      </c>
      <c r="E335" s="30" t="s">
        <v>155</v>
      </c>
      <c r="F335" s="22"/>
      <c r="G335" s="22"/>
      <c r="H335" s="22"/>
      <c r="I335" s="22"/>
      <c r="J335" s="22"/>
      <c r="K335" s="22"/>
    </row>
    <row r="336">
      <c r="A336" s="25">
        <v>2021.0</v>
      </c>
      <c r="B336" s="26" t="s">
        <v>35</v>
      </c>
      <c r="C336" s="26" t="s">
        <v>184</v>
      </c>
      <c r="D336" s="37" t="s">
        <v>173</v>
      </c>
      <c r="E336" s="30" t="s">
        <v>155</v>
      </c>
      <c r="F336" s="22"/>
      <c r="G336" s="22"/>
      <c r="H336" s="22"/>
      <c r="I336" s="22"/>
      <c r="J336" s="22"/>
      <c r="K336" s="22"/>
    </row>
    <row r="337">
      <c r="A337" s="25">
        <v>2021.0</v>
      </c>
      <c r="B337" s="26" t="s">
        <v>35</v>
      </c>
      <c r="C337" s="26" t="s">
        <v>184</v>
      </c>
      <c r="D337" s="37" t="s">
        <v>175</v>
      </c>
      <c r="E337" s="30">
        <v>243.0</v>
      </c>
      <c r="F337" s="22"/>
      <c r="G337" s="22"/>
      <c r="H337" s="22"/>
      <c r="I337" s="22"/>
      <c r="J337" s="22"/>
      <c r="K337" s="22"/>
    </row>
    <row r="338">
      <c r="A338" s="25">
        <v>2021.0</v>
      </c>
      <c r="B338" s="26" t="s">
        <v>35</v>
      </c>
      <c r="C338" s="26" t="s">
        <v>184</v>
      </c>
      <c r="D338" s="37" t="s">
        <v>177</v>
      </c>
      <c r="E338" s="30" t="s">
        <v>155</v>
      </c>
      <c r="F338" s="22"/>
      <c r="G338" s="22"/>
      <c r="H338" s="22"/>
      <c r="I338" s="22"/>
      <c r="J338" s="22"/>
      <c r="K338" s="22"/>
    </row>
    <row r="339">
      <c r="A339" s="25">
        <v>2021.0</v>
      </c>
      <c r="B339" s="26" t="s">
        <v>35</v>
      </c>
      <c r="C339" s="26" t="s">
        <v>184</v>
      </c>
      <c r="D339" s="37" t="s">
        <v>179</v>
      </c>
      <c r="E339" s="30" t="s">
        <v>155</v>
      </c>
      <c r="F339" s="22"/>
      <c r="G339" s="22"/>
      <c r="H339" s="22"/>
      <c r="I339" s="22"/>
      <c r="J339" s="22"/>
      <c r="K339" s="22"/>
    </row>
    <row r="340">
      <c r="A340" s="25">
        <v>2021.0</v>
      </c>
      <c r="B340" s="26" t="s">
        <v>35</v>
      </c>
      <c r="C340" s="26" t="s">
        <v>184</v>
      </c>
      <c r="D340" s="37" t="s">
        <v>181</v>
      </c>
      <c r="E340" s="30" t="s">
        <v>155</v>
      </c>
      <c r="F340" s="22"/>
      <c r="G340" s="22"/>
      <c r="H340" s="22"/>
      <c r="I340" s="22"/>
      <c r="J340" s="22"/>
      <c r="K340" s="22"/>
    </row>
    <row r="341">
      <c r="A341" s="25">
        <v>2021.0</v>
      </c>
      <c r="B341" s="26" t="s">
        <v>35</v>
      </c>
      <c r="C341" s="26" t="s">
        <v>184</v>
      </c>
      <c r="D341" s="37" t="s">
        <v>183</v>
      </c>
      <c r="E341" s="30" t="s">
        <v>155</v>
      </c>
      <c r="F341" s="22"/>
      <c r="G341" s="22"/>
      <c r="H341" s="22"/>
      <c r="I341" s="22"/>
      <c r="J341" s="22"/>
      <c r="K341" s="22"/>
    </row>
    <row r="342">
      <c r="A342" s="25">
        <v>2021.0</v>
      </c>
      <c r="B342" s="26" t="s">
        <v>35</v>
      </c>
      <c r="C342" s="26" t="s">
        <v>184</v>
      </c>
      <c r="D342" s="37" t="s">
        <v>185</v>
      </c>
      <c r="E342" s="30" t="s">
        <v>155</v>
      </c>
      <c r="F342" s="22"/>
      <c r="G342" s="22"/>
      <c r="H342" s="22"/>
      <c r="I342" s="22"/>
      <c r="J342" s="22"/>
      <c r="K342" s="22"/>
    </row>
    <row r="343">
      <c r="A343" s="25">
        <v>2021.0</v>
      </c>
      <c r="B343" s="26" t="s">
        <v>36</v>
      </c>
      <c r="C343" s="26" t="s">
        <v>195</v>
      </c>
      <c r="D343" s="37" t="s">
        <v>153</v>
      </c>
      <c r="E343" s="30">
        <v>255.0</v>
      </c>
      <c r="F343" s="22"/>
      <c r="G343" s="22"/>
      <c r="H343" s="22"/>
      <c r="I343" s="22"/>
      <c r="J343" s="22"/>
      <c r="K343" s="22"/>
    </row>
    <row r="344">
      <c r="A344" s="25">
        <v>2021.0</v>
      </c>
      <c r="B344" s="26" t="s">
        <v>36</v>
      </c>
      <c r="C344" s="26" t="s">
        <v>195</v>
      </c>
      <c r="D344" s="37" t="s">
        <v>154</v>
      </c>
      <c r="E344" s="30" t="s">
        <v>155</v>
      </c>
      <c r="F344" s="22"/>
      <c r="G344" s="22"/>
      <c r="H344" s="22"/>
      <c r="I344" s="22"/>
      <c r="J344" s="22"/>
      <c r="K344" s="22"/>
    </row>
    <row r="345">
      <c r="A345" s="25">
        <v>2021.0</v>
      </c>
      <c r="B345" s="26" t="s">
        <v>36</v>
      </c>
      <c r="C345" s="26" t="s">
        <v>195</v>
      </c>
      <c r="D345" s="37" t="s">
        <v>158</v>
      </c>
      <c r="E345" s="30" t="s">
        <v>155</v>
      </c>
      <c r="F345" s="22"/>
      <c r="G345" s="22"/>
      <c r="H345" s="22"/>
      <c r="I345" s="22"/>
      <c r="J345" s="22"/>
      <c r="K345" s="22"/>
    </row>
    <row r="346">
      <c r="A346" s="25">
        <v>2021.0</v>
      </c>
      <c r="B346" s="26" t="s">
        <v>36</v>
      </c>
      <c r="C346" s="26" t="s">
        <v>195</v>
      </c>
      <c r="D346" s="37" t="s">
        <v>160</v>
      </c>
      <c r="E346" s="30" t="s">
        <v>155</v>
      </c>
      <c r="F346" s="22"/>
      <c r="G346" s="22"/>
      <c r="H346" s="22"/>
      <c r="I346" s="22"/>
      <c r="J346" s="22"/>
      <c r="K346" s="22"/>
    </row>
    <row r="347">
      <c r="A347" s="25">
        <v>2021.0</v>
      </c>
      <c r="B347" s="26" t="s">
        <v>36</v>
      </c>
      <c r="C347" s="26" t="s">
        <v>195</v>
      </c>
      <c r="D347" s="37" t="s">
        <v>162</v>
      </c>
      <c r="E347" s="30" t="s">
        <v>155</v>
      </c>
      <c r="F347" s="22"/>
      <c r="G347" s="22"/>
      <c r="H347" s="22"/>
      <c r="I347" s="22"/>
      <c r="J347" s="22"/>
      <c r="K347" s="22"/>
    </row>
    <row r="348">
      <c r="A348" s="25">
        <v>2021.0</v>
      </c>
      <c r="B348" s="26" t="s">
        <v>36</v>
      </c>
      <c r="C348" s="26" t="s">
        <v>195</v>
      </c>
      <c r="D348" s="37" t="s">
        <v>164</v>
      </c>
      <c r="E348" s="30">
        <v>1.0</v>
      </c>
      <c r="F348" s="22"/>
      <c r="G348" s="22"/>
      <c r="H348" s="22"/>
      <c r="I348" s="22"/>
      <c r="J348" s="22"/>
      <c r="K348" s="22"/>
    </row>
    <row r="349">
      <c r="A349" s="25">
        <v>2021.0</v>
      </c>
      <c r="B349" s="26" t="s">
        <v>36</v>
      </c>
      <c r="C349" s="26" t="s">
        <v>195</v>
      </c>
      <c r="D349" s="37" t="s">
        <v>166</v>
      </c>
      <c r="E349" s="30" t="s">
        <v>155</v>
      </c>
      <c r="F349" s="22"/>
      <c r="G349" s="22"/>
      <c r="H349" s="22"/>
      <c r="I349" s="22"/>
      <c r="J349" s="22"/>
      <c r="K349" s="22"/>
    </row>
    <row r="350">
      <c r="A350" s="25">
        <v>2021.0</v>
      </c>
      <c r="B350" s="26" t="s">
        <v>36</v>
      </c>
      <c r="C350" s="26" t="s">
        <v>195</v>
      </c>
      <c r="D350" s="37" t="s">
        <v>167</v>
      </c>
      <c r="E350" s="30" t="s">
        <v>155</v>
      </c>
      <c r="F350" s="22"/>
      <c r="G350" s="22"/>
      <c r="H350" s="22"/>
      <c r="I350" s="22"/>
      <c r="J350" s="22"/>
      <c r="K350" s="22"/>
    </row>
    <row r="351">
      <c r="A351" s="25">
        <v>2021.0</v>
      </c>
      <c r="B351" s="26" t="s">
        <v>36</v>
      </c>
      <c r="C351" s="26" t="s">
        <v>195</v>
      </c>
      <c r="D351" s="37" t="s">
        <v>169</v>
      </c>
      <c r="E351" s="30" t="s">
        <v>155</v>
      </c>
      <c r="F351" s="22"/>
      <c r="G351" s="22"/>
      <c r="H351" s="22"/>
      <c r="I351" s="22"/>
      <c r="J351" s="22"/>
      <c r="K351" s="22"/>
    </row>
    <row r="352">
      <c r="A352" s="25">
        <v>2021.0</v>
      </c>
      <c r="B352" s="26" t="s">
        <v>36</v>
      </c>
      <c r="C352" s="26" t="s">
        <v>195</v>
      </c>
      <c r="D352" s="37" t="s">
        <v>171</v>
      </c>
      <c r="E352" s="30" t="s">
        <v>155</v>
      </c>
      <c r="F352" s="22"/>
      <c r="G352" s="22"/>
      <c r="H352" s="22"/>
      <c r="I352" s="22"/>
      <c r="J352" s="22"/>
      <c r="K352" s="22"/>
    </row>
    <row r="353">
      <c r="A353" s="25">
        <v>2021.0</v>
      </c>
      <c r="B353" s="26" t="s">
        <v>36</v>
      </c>
      <c r="C353" s="26" t="s">
        <v>195</v>
      </c>
      <c r="D353" s="37" t="s">
        <v>173</v>
      </c>
      <c r="E353" s="30" t="s">
        <v>155</v>
      </c>
      <c r="F353" s="22"/>
      <c r="G353" s="22"/>
      <c r="H353" s="22"/>
      <c r="I353" s="22"/>
      <c r="J353" s="22"/>
      <c r="K353" s="22"/>
    </row>
    <row r="354">
      <c r="A354" s="25">
        <v>2021.0</v>
      </c>
      <c r="B354" s="26" t="s">
        <v>36</v>
      </c>
      <c r="C354" s="26" t="s">
        <v>195</v>
      </c>
      <c r="D354" s="37" t="s">
        <v>175</v>
      </c>
      <c r="E354" s="30">
        <v>332.0</v>
      </c>
      <c r="F354" s="22"/>
      <c r="G354" s="22"/>
      <c r="H354" s="22"/>
      <c r="I354" s="22"/>
      <c r="J354" s="22"/>
      <c r="K354" s="22"/>
    </row>
    <row r="355">
      <c r="A355" s="25">
        <v>2021.0</v>
      </c>
      <c r="B355" s="26" t="s">
        <v>36</v>
      </c>
      <c r="C355" s="26" t="s">
        <v>195</v>
      </c>
      <c r="D355" s="37" t="s">
        <v>177</v>
      </c>
      <c r="E355" s="30" t="s">
        <v>155</v>
      </c>
      <c r="F355" s="22"/>
      <c r="G355" s="22"/>
      <c r="H355" s="22"/>
      <c r="I355" s="22"/>
      <c r="J355" s="22"/>
      <c r="K355" s="22"/>
    </row>
    <row r="356">
      <c r="A356" s="25">
        <v>2021.0</v>
      </c>
      <c r="B356" s="26" t="s">
        <v>36</v>
      </c>
      <c r="C356" s="26" t="s">
        <v>195</v>
      </c>
      <c r="D356" s="37" t="s">
        <v>179</v>
      </c>
      <c r="E356" s="30" t="s">
        <v>155</v>
      </c>
      <c r="F356" s="22"/>
      <c r="G356" s="22"/>
      <c r="H356" s="22"/>
      <c r="I356" s="22"/>
      <c r="J356" s="22"/>
      <c r="K356" s="22"/>
    </row>
    <row r="357">
      <c r="A357" s="25">
        <v>2021.0</v>
      </c>
      <c r="B357" s="26" t="s">
        <v>36</v>
      </c>
      <c r="C357" s="26" t="s">
        <v>195</v>
      </c>
      <c r="D357" s="37" t="s">
        <v>181</v>
      </c>
      <c r="E357" s="30" t="s">
        <v>155</v>
      </c>
      <c r="F357" s="22"/>
      <c r="G357" s="22"/>
      <c r="H357" s="22"/>
      <c r="I357" s="22"/>
      <c r="J357" s="22"/>
      <c r="K357" s="22"/>
    </row>
    <row r="358">
      <c r="A358" s="25">
        <v>2021.0</v>
      </c>
      <c r="B358" s="26" t="s">
        <v>36</v>
      </c>
      <c r="C358" s="26" t="s">
        <v>195</v>
      </c>
      <c r="D358" s="37" t="s">
        <v>183</v>
      </c>
      <c r="E358" s="30" t="s">
        <v>155</v>
      </c>
      <c r="F358" s="22"/>
      <c r="G358" s="22"/>
      <c r="H358" s="22"/>
      <c r="I358" s="22"/>
      <c r="J358" s="22"/>
      <c r="K358" s="22"/>
    </row>
    <row r="359">
      <c r="A359" s="25">
        <v>2021.0</v>
      </c>
      <c r="B359" s="26" t="s">
        <v>36</v>
      </c>
      <c r="C359" s="26" t="s">
        <v>195</v>
      </c>
      <c r="D359" s="37" t="s">
        <v>185</v>
      </c>
      <c r="E359" s="30" t="s">
        <v>155</v>
      </c>
      <c r="F359" s="22"/>
      <c r="G359" s="22"/>
      <c r="H359" s="22"/>
      <c r="I359" s="22"/>
      <c r="J359" s="22"/>
      <c r="K359" s="22"/>
    </row>
    <row r="360">
      <c r="A360" s="25">
        <v>2021.0</v>
      </c>
      <c r="B360" s="26" t="s">
        <v>37</v>
      </c>
      <c r="C360" s="26" t="s">
        <v>194</v>
      </c>
      <c r="D360" s="37" t="s">
        <v>153</v>
      </c>
      <c r="E360" s="30">
        <v>148.0</v>
      </c>
      <c r="F360" s="22"/>
      <c r="G360" s="22"/>
      <c r="H360" s="22"/>
      <c r="I360" s="22"/>
      <c r="J360" s="22"/>
      <c r="K360" s="22"/>
    </row>
    <row r="361">
      <c r="A361" s="25">
        <v>2021.0</v>
      </c>
      <c r="B361" s="26" t="s">
        <v>37</v>
      </c>
      <c r="C361" s="26" t="s">
        <v>194</v>
      </c>
      <c r="D361" s="37" t="s">
        <v>154</v>
      </c>
      <c r="E361" s="30" t="s">
        <v>155</v>
      </c>
      <c r="F361" s="22"/>
      <c r="G361" s="22"/>
      <c r="H361" s="22"/>
      <c r="I361" s="22"/>
      <c r="J361" s="22"/>
      <c r="K361" s="22"/>
    </row>
    <row r="362">
      <c r="A362" s="25">
        <v>2021.0</v>
      </c>
      <c r="B362" s="26" t="s">
        <v>37</v>
      </c>
      <c r="C362" s="26" t="s">
        <v>194</v>
      </c>
      <c r="D362" s="37" t="s">
        <v>158</v>
      </c>
      <c r="E362" s="30">
        <v>3.0</v>
      </c>
      <c r="F362" s="22"/>
      <c r="G362" s="22"/>
      <c r="H362" s="22"/>
      <c r="I362" s="22"/>
      <c r="J362" s="22"/>
      <c r="K362" s="22"/>
    </row>
    <row r="363">
      <c r="A363" s="25">
        <v>2021.0</v>
      </c>
      <c r="B363" s="26" t="s">
        <v>37</v>
      </c>
      <c r="C363" s="26" t="s">
        <v>194</v>
      </c>
      <c r="D363" s="37" t="s">
        <v>160</v>
      </c>
      <c r="E363" s="30">
        <v>1.0</v>
      </c>
      <c r="F363" s="22"/>
      <c r="G363" s="22"/>
      <c r="H363" s="22"/>
      <c r="I363" s="22"/>
      <c r="J363" s="22"/>
      <c r="K363" s="22"/>
    </row>
    <row r="364">
      <c r="A364" s="25">
        <v>2021.0</v>
      </c>
      <c r="B364" s="26" t="s">
        <v>37</v>
      </c>
      <c r="C364" s="26" t="s">
        <v>194</v>
      </c>
      <c r="D364" s="37" t="s">
        <v>162</v>
      </c>
      <c r="E364" s="30" t="s">
        <v>155</v>
      </c>
      <c r="F364" s="22"/>
      <c r="G364" s="22"/>
      <c r="H364" s="22"/>
      <c r="I364" s="22"/>
      <c r="J364" s="22"/>
      <c r="K364" s="22"/>
    </row>
    <row r="365">
      <c r="A365" s="25">
        <v>2021.0</v>
      </c>
      <c r="B365" s="26" t="s">
        <v>37</v>
      </c>
      <c r="C365" s="26" t="s">
        <v>194</v>
      </c>
      <c r="D365" s="37" t="s">
        <v>164</v>
      </c>
      <c r="E365" s="30" t="s">
        <v>155</v>
      </c>
      <c r="F365" s="22"/>
      <c r="G365" s="22"/>
      <c r="H365" s="22"/>
      <c r="I365" s="22"/>
      <c r="J365" s="22"/>
      <c r="K365" s="22"/>
    </row>
    <row r="366">
      <c r="A366" s="25">
        <v>2021.0</v>
      </c>
      <c r="B366" s="26" t="s">
        <v>37</v>
      </c>
      <c r="C366" s="26" t="s">
        <v>194</v>
      </c>
      <c r="D366" s="37" t="s">
        <v>166</v>
      </c>
      <c r="E366" s="30" t="s">
        <v>155</v>
      </c>
      <c r="F366" s="22"/>
      <c r="G366" s="22"/>
      <c r="H366" s="22"/>
      <c r="I366" s="22"/>
      <c r="J366" s="22"/>
      <c r="K366" s="22"/>
    </row>
    <row r="367">
      <c r="A367" s="25">
        <v>2021.0</v>
      </c>
      <c r="B367" s="26" t="s">
        <v>37</v>
      </c>
      <c r="C367" s="26" t="s">
        <v>194</v>
      </c>
      <c r="D367" s="37" t="s">
        <v>167</v>
      </c>
      <c r="E367" s="30" t="s">
        <v>155</v>
      </c>
      <c r="F367" s="22"/>
      <c r="G367" s="22"/>
      <c r="H367" s="22"/>
      <c r="I367" s="22"/>
      <c r="J367" s="22"/>
      <c r="K367" s="22"/>
    </row>
    <row r="368">
      <c r="A368" s="25">
        <v>2021.0</v>
      </c>
      <c r="B368" s="26" t="s">
        <v>37</v>
      </c>
      <c r="C368" s="26" t="s">
        <v>194</v>
      </c>
      <c r="D368" s="37" t="s">
        <v>169</v>
      </c>
      <c r="E368" s="30" t="s">
        <v>155</v>
      </c>
      <c r="F368" s="22"/>
      <c r="G368" s="22"/>
      <c r="H368" s="22"/>
      <c r="I368" s="22"/>
      <c r="J368" s="22"/>
      <c r="K368" s="22"/>
    </row>
    <row r="369">
      <c r="A369" s="25">
        <v>2021.0</v>
      </c>
      <c r="B369" s="26" t="s">
        <v>37</v>
      </c>
      <c r="C369" s="26" t="s">
        <v>194</v>
      </c>
      <c r="D369" s="37" t="s">
        <v>171</v>
      </c>
      <c r="E369" s="30" t="s">
        <v>155</v>
      </c>
      <c r="F369" s="22"/>
      <c r="G369" s="22"/>
      <c r="H369" s="22"/>
      <c r="I369" s="22"/>
      <c r="J369" s="22"/>
      <c r="K369" s="22"/>
    </row>
    <row r="370">
      <c r="A370" s="25">
        <v>2021.0</v>
      </c>
      <c r="B370" s="26" t="s">
        <v>37</v>
      </c>
      <c r="C370" s="26" t="s">
        <v>194</v>
      </c>
      <c r="D370" s="37" t="s">
        <v>173</v>
      </c>
      <c r="E370" s="30" t="s">
        <v>155</v>
      </c>
      <c r="F370" s="22"/>
      <c r="G370" s="22"/>
      <c r="H370" s="22"/>
      <c r="I370" s="22"/>
      <c r="J370" s="22"/>
      <c r="K370" s="22"/>
    </row>
    <row r="371">
      <c r="A371" s="25">
        <v>2021.0</v>
      </c>
      <c r="B371" s="26" t="s">
        <v>37</v>
      </c>
      <c r="C371" s="26" t="s">
        <v>194</v>
      </c>
      <c r="D371" s="37" t="s">
        <v>175</v>
      </c>
      <c r="E371" s="30">
        <v>284.0</v>
      </c>
      <c r="F371" s="22"/>
      <c r="G371" s="22"/>
      <c r="H371" s="22"/>
      <c r="I371" s="22"/>
      <c r="J371" s="22"/>
      <c r="K371" s="22"/>
    </row>
    <row r="372">
      <c r="A372" s="25">
        <v>2021.0</v>
      </c>
      <c r="B372" s="26" t="s">
        <v>37</v>
      </c>
      <c r="C372" s="26" t="s">
        <v>194</v>
      </c>
      <c r="D372" s="37" t="s">
        <v>177</v>
      </c>
      <c r="E372" s="30" t="s">
        <v>155</v>
      </c>
      <c r="F372" s="22"/>
      <c r="G372" s="22"/>
      <c r="H372" s="22"/>
      <c r="I372" s="22"/>
      <c r="J372" s="22"/>
      <c r="K372" s="22"/>
    </row>
    <row r="373">
      <c r="A373" s="25">
        <v>2021.0</v>
      </c>
      <c r="B373" s="26" t="s">
        <v>37</v>
      </c>
      <c r="C373" s="26" t="s">
        <v>194</v>
      </c>
      <c r="D373" s="37" t="s">
        <v>179</v>
      </c>
      <c r="E373" s="30" t="s">
        <v>155</v>
      </c>
      <c r="F373" s="22"/>
      <c r="G373" s="22"/>
      <c r="H373" s="22"/>
      <c r="I373" s="22"/>
      <c r="J373" s="22"/>
      <c r="K373" s="22"/>
    </row>
    <row r="374">
      <c r="A374" s="25">
        <v>2021.0</v>
      </c>
      <c r="B374" s="26" t="s">
        <v>37</v>
      </c>
      <c r="C374" s="26" t="s">
        <v>194</v>
      </c>
      <c r="D374" s="37" t="s">
        <v>181</v>
      </c>
      <c r="E374" s="30" t="s">
        <v>155</v>
      </c>
      <c r="F374" s="22"/>
      <c r="G374" s="22"/>
      <c r="H374" s="22"/>
      <c r="I374" s="22"/>
      <c r="J374" s="22"/>
      <c r="K374" s="22"/>
    </row>
    <row r="375">
      <c r="A375" s="25">
        <v>2021.0</v>
      </c>
      <c r="B375" s="26" t="s">
        <v>37</v>
      </c>
      <c r="C375" s="26" t="s">
        <v>194</v>
      </c>
      <c r="D375" s="37" t="s">
        <v>183</v>
      </c>
      <c r="E375" s="30" t="s">
        <v>155</v>
      </c>
      <c r="F375" s="22"/>
      <c r="G375" s="22"/>
      <c r="H375" s="22"/>
      <c r="I375" s="22"/>
      <c r="J375" s="22"/>
      <c r="K375" s="22"/>
    </row>
    <row r="376">
      <c r="A376" s="25">
        <v>2021.0</v>
      </c>
      <c r="B376" s="26" t="s">
        <v>37</v>
      </c>
      <c r="C376" s="26" t="s">
        <v>194</v>
      </c>
      <c r="D376" s="37" t="s">
        <v>185</v>
      </c>
      <c r="E376" s="30" t="s">
        <v>155</v>
      </c>
      <c r="F376" s="22"/>
      <c r="G376" s="22"/>
      <c r="H376" s="22"/>
      <c r="I376" s="22"/>
      <c r="J376" s="22"/>
      <c r="K376" s="22"/>
    </row>
    <row r="377">
      <c r="A377" s="25">
        <v>2021.0</v>
      </c>
      <c r="B377" s="26" t="s">
        <v>38</v>
      </c>
      <c r="C377" s="26" t="s">
        <v>193</v>
      </c>
      <c r="D377" s="37" t="s">
        <v>153</v>
      </c>
      <c r="E377" s="30">
        <v>171.0</v>
      </c>
      <c r="F377" s="22"/>
      <c r="G377" s="22"/>
      <c r="H377" s="22"/>
      <c r="I377" s="22"/>
      <c r="J377" s="22"/>
      <c r="K377" s="22"/>
    </row>
    <row r="378">
      <c r="A378" s="25">
        <v>2021.0</v>
      </c>
      <c r="B378" s="26" t="s">
        <v>38</v>
      </c>
      <c r="C378" s="26" t="s">
        <v>193</v>
      </c>
      <c r="D378" s="37" t="s">
        <v>154</v>
      </c>
      <c r="E378" s="30" t="s">
        <v>155</v>
      </c>
      <c r="F378" s="22"/>
      <c r="G378" s="22"/>
      <c r="H378" s="22"/>
      <c r="I378" s="22"/>
      <c r="J378" s="22"/>
      <c r="K378" s="22"/>
    </row>
    <row r="379">
      <c r="A379" s="25">
        <v>2021.0</v>
      </c>
      <c r="B379" s="26" t="s">
        <v>38</v>
      </c>
      <c r="C379" s="26" t="s">
        <v>193</v>
      </c>
      <c r="D379" s="37" t="s">
        <v>158</v>
      </c>
      <c r="E379" s="30">
        <v>4.0</v>
      </c>
      <c r="F379" s="22"/>
      <c r="G379" s="22"/>
      <c r="H379" s="22"/>
      <c r="I379" s="22"/>
      <c r="J379" s="22"/>
      <c r="K379" s="22"/>
    </row>
    <row r="380">
      <c r="A380" s="25">
        <v>2021.0</v>
      </c>
      <c r="B380" s="26" t="s">
        <v>38</v>
      </c>
      <c r="C380" s="26" t="s">
        <v>193</v>
      </c>
      <c r="D380" s="37" t="s">
        <v>160</v>
      </c>
      <c r="E380" s="30">
        <v>1.0</v>
      </c>
      <c r="F380" s="22"/>
      <c r="G380" s="22"/>
      <c r="H380" s="22"/>
      <c r="I380" s="22"/>
      <c r="J380" s="22"/>
      <c r="K380" s="22"/>
    </row>
    <row r="381">
      <c r="A381" s="25">
        <v>2021.0</v>
      </c>
      <c r="B381" s="26" t="s">
        <v>38</v>
      </c>
      <c r="C381" s="26" t="s">
        <v>193</v>
      </c>
      <c r="D381" s="37" t="s">
        <v>162</v>
      </c>
      <c r="E381" s="30" t="s">
        <v>155</v>
      </c>
      <c r="F381" s="22"/>
      <c r="G381" s="22"/>
      <c r="H381" s="22"/>
      <c r="I381" s="22"/>
      <c r="J381" s="22"/>
      <c r="K381" s="22"/>
    </row>
    <row r="382">
      <c r="A382" s="25">
        <v>2021.0</v>
      </c>
      <c r="B382" s="26" t="s">
        <v>38</v>
      </c>
      <c r="C382" s="26" t="s">
        <v>193</v>
      </c>
      <c r="D382" s="37" t="s">
        <v>164</v>
      </c>
      <c r="E382" s="30" t="s">
        <v>155</v>
      </c>
      <c r="F382" s="22"/>
      <c r="G382" s="22"/>
      <c r="H382" s="22"/>
      <c r="I382" s="22"/>
      <c r="J382" s="22"/>
      <c r="K382" s="22"/>
    </row>
    <row r="383">
      <c r="A383" s="25">
        <v>2021.0</v>
      </c>
      <c r="B383" s="26" t="s">
        <v>38</v>
      </c>
      <c r="C383" s="26" t="s">
        <v>193</v>
      </c>
      <c r="D383" s="37" t="s">
        <v>166</v>
      </c>
      <c r="E383" s="30" t="s">
        <v>155</v>
      </c>
      <c r="F383" s="22"/>
      <c r="G383" s="22"/>
      <c r="H383" s="22"/>
      <c r="I383" s="22"/>
      <c r="J383" s="22"/>
      <c r="K383" s="22"/>
    </row>
    <row r="384">
      <c r="A384" s="25">
        <v>2021.0</v>
      </c>
      <c r="B384" s="26" t="s">
        <v>38</v>
      </c>
      <c r="C384" s="26" t="s">
        <v>193</v>
      </c>
      <c r="D384" s="37" t="s">
        <v>167</v>
      </c>
      <c r="E384" s="30">
        <v>3.0</v>
      </c>
      <c r="F384" s="22"/>
      <c r="G384" s="22"/>
      <c r="H384" s="22"/>
      <c r="I384" s="22"/>
      <c r="J384" s="22"/>
      <c r="K384" s="22"/>
    </row>
    <row r="385">
      <c r="A385" s="25">
        <v>2021.0</v>
      </c>
      <c r="B385" s="26" t="s">
        <v>38</v>
      </c>
      <c r="C385" s="26" t="s">
        <v>193</v>
      </c>
      <c r="D385" s="37" t="s">
        <v>169</v>
      </c>
      <c r="E385" s="30" t="s">
        <v>155</v>
      </c>
      <c r="F385" s="22"/>
      <c r="G385" s="22"/>
      <c r="H385" s="22"/>
      <c r="I385" s="22"/>
      <c r="J385" s="22"/>
      <c r="K385" s="22"/>
    </row>
    <row r="386">
      <c r="A386" s="25">
        <v>2021.0</v>
      </c>
      <c r="B386" s="26" t="s">
        <v>38</v>
      </c>
      <c r="C386" s="26" t="s">
        <v>193</v>
      </c>
      <c r="D386" s="37" t="s">
        <v>171</v>
      </c>
      <c r="E386" s="30" t="s">
        <v>155</v>
      </c>
      <c r="F386" s="22"/>
      <c r="G386" s="22"/>
      <c r="H386" s="22"/>
      <c r="I386" s="22"/>
      <c r="J386" s="22"/>
      <c r="K386" s="22"/>
    </row>
    <row r="387">
      <c r="A387" s="25">
        <v>2021.0</v>
      </c>
      <c r="B387" s="26" t="s">
        <v>38</v>
      </c>
      <c r="C387" s="26" t="s">
        <v>193</v>
      </c>
      <c r="D387" s="37" t="s">
        <v>173</v>
      </c>
      <c r="E387" s="30" t="s">
        <v>155</v>
      </c>
      <c r="F387" s="22"/>
      <c r="G387" s="22"/>
      <c r="H387" s="22"/>
      <c r="I387" s="22"/>
      <c r="J387" s="22"/>
      <c r="K387" s="22"/>
    </row>
    <row r="388">
      <c r="A388" s="25">
        <v>2021.0</v>
      </c>
      <c r="B388" s="26" t="s">
        <v>38</v>
      </c>
      <c r="C388" s="26" t="s">
        <v>193</v>
      </c>
      <c r="D388" s="37" t="s">
        <v>175</v>
      </c>
      <c r="E388" s="30">
        <v>622.0</v>
      </c>
      <c r="F388" s="22"/>
      <c r="G388" s="22"/>
      <c r="H388" s="22"/>
      <c r="I388" s="22"/>
      <c r="J388" s="22"/>
      <c r="K388" s="22"/>
    </row>
    <row r="389">
      <c r="A389" s="25">
        <v>2021.0</v>
      </c>
      <c r="B389" s="26" t="s">
        <v>38</v>
      </c>
      <c r="C389" s="26" t="s">
        <v>193</v>
      </c>
      <c r="D389" s="37" t="s">
        <v>177</v>
      </c>
      <c r="E389" s="30" t="s">
        <v>155</v>
      </c>
      <c r="F389" s="22"/>
      <c r="G389" s="22"/>
      <c r="H389" s="22"/>
      <c r="I389" s="22"/>
      <c r="J389" s="22"/>
      <c r="K389" s="22"/>
    </row>
    <row r="390">
      <c r="A390" s="25">
        <v>2021.0</v>
      </c>
      <c r="B390" s="26" t="s">
        <v>38</v>
      </c>
      <c r="C390" s="26" t="s">
        <v>193</v>
      </c>
      <c r="D390" s="37" t="s">
        <v>179</v>
      </c>
      <c r="E390" s="30" t="s">
        <v>155</v>
      </c>
      <c r="F390" s="22"/>
      <c r="G390" s="22"/>
      <c r="H390" s="22"/>
      <c r="I390" s="22"/>
      <c r="J390" s="22"/>
      <c r="K390" s="22"/>
    </row>
    <row r="391">
      <c r="A391" s="25">
        <v>2021.0</v>
      </c>
      <c r="B391" s="26" t="s">
        <v>38</v>
      </c>
      <c r="C391" s="26" t="s">
        <v>193</v>
      </c>
      <c r="D391" s="37" t="s">
        <v>181</v>
      </c>
      <c r="E391" s="30" t="s">
        <v>155</v>
      </c>
      <c r="F391" s="22"/>
      <c r="G391" s="22"/>
      <c r="H391" s="22"/>
      <c r="I391" s="22"/>
      <c r="J391" s="22"/>
      <c r="K391" s="22"/>
    </row>
    <row r="392">
      <c r="A392" s="25">
        <v>2021.0</v>
      </c>
      <c r="B392" s="26" t="s">
        <v>38</v>
      </c>
      <c r="C392" s="26" t="s">
        <v>193</v>
      </c>
      <c r="D392" s="37" t="s">
        <v>183</v>
      </c>
      <c r="E392" s="30" t="s">
        <v>155</v>
      </c>
      <c r="F392" s="22"/>
      <c r="G392" s="22"/>
      <c r="H392" s="22"/>
      <c r="I392" s="22"/>
      <c r="J392" s="22"/>
      <c r="K392" s="22"/>
    </row>
    <row r="393">
      <c r="A393" s="25">
        <v>2021.0</v>
      </c>
      <c r="B393" s="26" t="s">
        <v>38</v>
      </c>
      <c r="C393" s="26" t="s">
        <v>193</v>
      </c>
      <c r="D393" s="37" t="s">
        <v>185</v>
      </c>
      <c r="E393" s="30">
        <v>3.0</v>
      </c>
      <c r="F393" s="22"/>
      <c r="G393" s="22"/>
      <c r="H393" s="22"/>
      <c r="I393" s="22"/>
      <c r="J393" s="22"/>
      <c r="K393" s="22"/>
    </row>
    <row r="394">
      <c r="A394" s="25">
        <v>2021.0</v>
      </c>
      <c r="B394" s="26" t="s">
        <v>39</v>
      </c>
      <c r="C394" s="26" t="s">
        <v>186</v>
      </c>
      <c r="D394" s="37" t="s">
        <v>153</v>
      </c>
      <c r="E394" s="30">
        <v>135.0</v>
      </c>
      <c r="F394" s="22"/>
      <c r="G394" s="22"/>
      <c r="H394" s="22"/>
      <c r="I394" s="22"/>
      <c r="J394" s="22"/>
      <c r="K394" s="22"/>
    </row>
    <row r="395">
      <c r="A395" s="25">
        <v>2021.0</v>
      </c>
      <c r="B395" s="26" t="s">
        <v>39</v>
      </c>
      <c r="C395" s="26" t="s">
        <v>186</v>
      </c>
      <c r="D395" s="37" t="s">
        <v>154</v>
      </c>
      <c r="E395" s="30" t="s">
        <v>155</v>
      </c>
      <c r="F395" s="22"/>
      <c r="G395" s="22"/>
      <c r="H395" s="22"/>
      <c r="I395" s="22"/>
      <c r="J395" s="22"/>
      <c r="K395" s="22"/>
    </row>
    <row r="396">
      <c r="A396" s="25">
        <v>2021.0</v>
      </c>
      <c r="B396" s="26" t="s">
        <v>39</v>
      </c>
      <c r="C396" s="26" t="s">
        <v>186</v>
      </c>
      <c r="D396" s="37" t="s">
        <v>158</v>
      </c>
      <c r="E396" s="30" t="s">
        <v>155</v>
      </c>
      <c r="F396" s="22"/>
      <c r="G396" s="22"/>
      <c r="H396" s="22"/>
      <c r="I396" s="22"/>
      <c r="J396" s="22"/>
      <c r="K396" s="22"/>
    </row>
    <row r="397">
      <c r="A397" s="25">
        <v>2021.0</v>
      </c>
      <c r="B397" s="26" t="s">
        <v>39</v>
      </c>
      <c r="C397" s="26" t="s">
        <v>186</v>
      </c>
      <c r="D397" s="37" t="s">
        <v>160</v>
      </c>
      <c r="E397" s="30">
        <v>3.0</v>
      </c>
      <c r="F397" s="22"/>
      <c r="G397" s="22"/>
      <c r="H397" s="22"/>
      <c r="I397" s="22"/>
      <c r="J397" s="22"/>
      <c r="K397" s="22"/>
    </row>
    <row r="398">
      <c r="A398" s="25">
        <v>2021.0</v>
      </c>
      <c r="B398" s="26" t="s">
        <v>39</v>
      </c>
      <c r="C398" s="26" t="s">
        <v>186</v>
      </c>
      <c r="D398" s="37" t="s">
        <v>162</v>
      </c>
      <c r="E398" s="30" t="s">
        <v>155</v>
      </c>
      <c r="F398" s="22"/>
      <c r="G398" s="22"/>
      <c r="H398" s="22"/>
      <c r="I398" s="22"/>
      <c r="J398" s="22"/>
      <c r="K398" s="22"/>
    </row>
    <row r="399">
      <c r="A399" s="25">
        <v>2021.0</v>
      </c>
      <c r="B399" s="26" t="s">
        <v>39</v>
      </c>
      <c r="C399" s="26" t="s">
        <v>186</v>
      </c>
      <c r="D399" s="37" t="s">
        <v>164</v>
      </c>
      <c r="E399" s="30" t="s">
        <v>155</v>
      </c>
      <c r="F399" s="22"/>
      <c r="G399" s="22"/>
      <c r="H399" s="22"/>
      <c r="I399" s="22"/>
      <c r="J399" s="22"/>
      <c r="K399" s="22"/>
    </row>
    <row r="400">
      <c r="A400" s="25">
        <v>2021.0</v>
      </c>
      <c r="B400" s="26" t="s">
        <v>39</v>
      </c>
      <c r="C400" s="26" t="s">
        <v>186</v>
      </c>
      <c r="D400" s="37" t="s">
        <v>166</v>
      </c>
      <c r="E400" s="30" t="s">
        <v>155</v>
      </c>
      <c r="F400" s="22"/>
      <c r="G400" s="22"/>
      <c r="H400" s="22"/>
      <c r="I400" s="22"/>
      <c r="J400" s="22"/>
      <c r="K400" s="22"/>
    </row>
    <row r="401">
      <c r="A401" s="25">
        <v>2021.0</v>
      </c>
      <c r="B401" s="26" t="s">
        <v>39</v>
      </c>
      <c r="C401" s="26" t="s">
        <v>186</v>
      </c>
      <c r="D401" s="37" t="s">
        <v>167</v>
      </c>
      <c r="E401" s="30" t="s">
        <v>155</v>
      </c>
      <c r="F401" s="22"/>
      <c r="G401" s="22"/>
      <c r="H401" s="22"/>
      <c r="I401" s="22"/>
      <c r="J401" s="22"/>
      <c r="K401" s="22"/>
    </row>
    <row r="402">
      <c r="A402" s="25">
        <v>2021.0</v>
      </c>
      <c r="B402" s="26" t="s">
        <v>39</v>
      </c>
      <c r="C402" s="26" t="s">
        <v>186</v>
      </c>
      <c r="D402" s="37" t="s">
        <v>169</v>
      </c>
      <c r="E402" s="30" t="s">
        <v>155</v>
      </c>
      <c r="F402" s="22"/>
      <c r="G402" s="22"/>
      <c r="H402" s="22"/>
      <c r="I402" s="22"/>
      <c r="J402" s="22"/>
      <c r="K402" s="22"/>
    </row>
    <row r="403">
      <c r="A403" s="25">
        <v>2021.0</v>
      </c>
      <c r="B403" s="26" t="s">
        <v>39</v>
      </c>
      <c r="C403" s="26" t="s">
        <v>186</v>
      </c>
      <c r="D403" s="37" t="s">
        <v>171</v>
      </c>
      <c r="E403" s="30" t="s">
        <v>155</v>
      </c>
      <c r="F403" s="22"/>
      <c r="G403" s="22"/>
      <c r="H403" s="22"/>
      <c r="I403" s="22"/>
      <c r="J403" s="22"/>
      <c r="K403" s="22"/>
    </row>
    <row r="404">
      <c r="A404" s="25">
        <v>2021.0</v>
      </c>
      <c r="B404" s="26" t="s">
        <v>39</v>
      </c>
      <c r="C404" s="26" t="s">
        <v>186</v>
      </c>
      <c r="D404" s="37" t="s">
        <v>173</v>
      </c>
      <c r="E404" s="30" t="s">
        <v>155</v>
      </c>
      <c r="F404" s="22"/>
      <c r="G404" s="22"/>
      <c r="H404" s="22"/>
      <c r="I404" s="22"/>
      <c r="J404" s="22"/>
      <c r="K404" s="22"/>
    </row>
    <row r="405">
      <c r="A405" s="25">
        <v>2021.0</v>
      </c>
      <c r="B405" s="26" t="s">
        <v>39</v>
      </c>
      <c r="C405" s="26" t="s">
        <v>186</v>
      </c>
      <c r="D405" s="37" t="s">
        <v>175</v>
      </c>
      <c r="E405" s="30">
        <v>296.0</v>
      </c>
      <c r="F405" s="22"/>
      <c r="G405" s="22"/>
      <c r="H405" s="22"/>
      <c r="I405" s="22"/>
      <c r="J405" s="22"/>
      <c r="K405" s="22"/>
    </row>
    <row r="406">
      <c r="A406" s="25">
        <v>2021.0</v>
      </c>
      <c r="B406" s="26" t="s">
        <v>39</v>
      </c>
      <c r="C406" s="26" t="s">
        <v>186</v>
      </c>
      <c r="D406" s="37" t="s">
        <v>177</v>
      </c>
      <c r="E406" s="30" t="s">
        <v>155</v>
      </c>
      <c r="F406" s="22"/>
      <c r="G406" s="22"/>
      <c r="H406" s="22"/>
      <c r="I406" s="22"/>
      <c r="J406" s="22"/>
      <c r="K406" s="22"/>
    </row>
    <row r="407">
      <c r="A407" s="25">
        <v>2021.0</v>
      </c>
      <c r="B407" s="26" t="s">
        <v>39</v>
      </c>
      <c r="C407" s="26" t="s">
        <v>186</v>
      </c>
      <c r="D407" s="37" t="s">
        <v>179</v>
      </c>
      <c r="E407" s="30" t="s">
        <v>155</v>
      </c>
      <c r="F407" s="22"/>
      <c r="G407" s="22"/>
      <c r="H407" s="22"/>
      <c r="I407" s="22"/>
      <c r="J407" s="22"/>
      <c r="K407" s="22"/>
    </row>
    <row r="408">
      <c r="A408" s="25">
        <v>2021.0</v>
      </c>
      <c r="B408" s="26" t="s">
        <v>39</v>
      </c>
      <c r="C408" s="26" t="s">
        <v>186</v>
      </c>
      <c r="D408" s="37" t="s">
        <v>181</v>
      </c>
      <c r="E408" s="30" t="s">
        <v>155</v>
      </c>
      <c r="F408" s="22"/>
      <c r="G408" s="22"/>
      <c r="H408" s="22"/>
      <c r="I408" s="22"/>
      <c r="J408" s="22"/>
      <c r="K408" s="22"/>
    </row>
    <row r="409">
      <c r="A409" s="25">
        <v>2021.0</v>
      </c>
      <c r="B409" s="26" t="s">
        <v>39</v>
      </c>
      <c r="C409" s="26" t="s">
        <v>186</v>
      </c>
      <c r="D409" s="37" t="s">
        <v>183</v>
      </c>
      <c r="E409" s="30" t="s">
        <v>155</v>
      </c>
      <c r="F409" s="22"/>
      <c r="G409" s="22"/>
      <c r="H409" s="22"/>
      <c r="I409" s="22"/>
      <c r="J409" s="22"/>
      <c r="K409" s="22"/>
    </row>
    <row r="410">
      <c r="A410" s="25">
        <v>2021.0</v>
      </c>
      <c r="B410" s="26" t="s">
        <v>39</v>
      </c>
      <c r="C410" s="26" t="s">
        <v>186</v>
      </c>
      <c r="D410" s="37" t="s">
        <v>185</v>
      </c>
      <c r="E410" s="30">
        <v>1.0</v>
      </c>
      <c r="F410" s="22"/>
      <c r="G410" s="22"/>
      <c r="H410" s="22"/>
      <c r="I410" s="22"/>
      <c r="J410" s="22"/>
      <c r="K410" s="22"/>
    </row>
    <row r="411">
      <c r="A411" s="25">
        <v>2022.0</v>
      </c>
      <c r="B411" s="26" t="s">
        <v>28</v>
      </c>
      <c r="C411" s="26" t="s">
        <v>200</v>
      </c>
      <c r="D411" s="29" t="s">
        <v>153</v>
      </c>
      <c r="E411" s="30">
        <v>261.0</v>
      </c>
      <c r="F411" s="22"/>
      <c r="G411" s="22"/>
      <c r="H411" s="22"/>
      <c r="I411" s="22"/>
      <c r="J411" s="22"/>
      <c r="K411" s="22"/>
    </row>
    <row r="412">
      <c r="A412" s="25">
        <v>2022.0</v>
      </c>
      <c r="B412" s="26" t="s">
        <v>28</v>
      </c>
      <c r="C412" s="26" t="s">
        <v>200</v>
      </c>
      <c r="D412" s="29" t="s">
        <v>154</v>
      </c>
      <c r="E412" s="30" t="s">
        <v>155</v>
      </c>
      <c r="F412" s="22"/>
      <c r="G412" s="22"/>
      <c r="H412" s="22"/>
      <c r="I412" s="22"/>
      <c r="J412" s="22"/>
      <c r="K412" s="22"/>
    </row>
    <row r="413">
      <c r="A413" s="25">
        <v>2022.0</v>
      </c>
      <c r="B413" s="26" t="s">
        <v>28</v>
      </c>
      <c r="C413" s="26" t="s">
        <v>200</v>
      </c>
      <c r="D413" s="29" t="s">
        <v>158</v>
      </c>
      <c r="E413" s="30">
        <v>1.0</v>
      </c>
      <c r="F413" s="22"/>
      <c r="G413" s="22"/>
      <c r="H413" s="22"/>
      <c r="I413" s="22"/>
      <c r="J413" s="22"/>
      <c r="K413" s="22"/>
    </row>
    <row r="414">
      <c r="A414" s="25">
        <v>2022.0</v>
      </c>
      <c r="B414" s="26" t="s">
        <v>28</v>
      </c>
      <c r="C414" s="26" t="s">
        <v>200</v>
      </c>
      <c r="D414" s="29" t="s">
        <v>160</v>
      </c>
      <c r="E414" s="30" t="s">
        <v>155</v>
      </c>
      <c r="F414" s="22"/>
      <c r="G414" s="22"/>
      <c r="H414" s="22"/>
      <c r="I414" s="22"/>
      <c r="J414" s="22"/>
      <c r="K414" s="22"/>
    </row>
    <row r="415">
      <c r="A415" s="25">
        <v>2022.0</v>
      </c>
      <c r="B415" s="26" t="s">
        <v>28</v>
      </c>
      <c r="C415" s="26" t="s">
        <v>200</v>
      </c>
      <c r="D415" s="29" t="s">
        <v>162</v>
      </c>
      <c r="E415" s="30" t="s">
        <v>155</v>
      </c>
      <c r="F415" s="22"/>
      <c r="G415" s="22"/>
      <c r="H415" s="22"/>
      <c r="I415" s="22"/>
      <c r="J415" s="22"/>
      <c r="K415" s="22"/>
    </row>
    <row r="416">
      <c r="A416" s="25">
        <v>2022.0</v>
      </c>
      <c r="B416" s="26" t="s">
        <v>28</v>
      </c>
      <c r="C416" s="26" t="s">
        <v>200</v>
      </c>
      <c r="D416" s="29" t="s">
        <v>164</v>
      </c>
      <c r="E416" s="30">
        <v>2.0</v>
      </c>
      <c r="F416" s="22"/>
      <c r="G416" s="22"/>
      <c r="H416" s="22"/>
      <c r="I416" s="22"/>
      <c r="J416" s="22"/>
      <c r="K416" s="22"/>
    </row>
    <row r="417">
      <c r="A417" s="25">
        <v>2022.0</v>
      </c>
      <c r="B417" s="26" t="s">
        <v>28</v>
      </c>
      <c r="C417" s="26" t="s">
        <v>200</v>
      </c>
      <c r="D417" s="29" t="s">
        <v>166</v>
      </c>
      <c r="E417" s="30" t="s">
        <v>155</v>
      </c>
      <c r="F417" s="22"/>
      <c r="G417" s="22"/>
      <c r="H417" s="22"/>
      <c r="I417" s="22"/>
      <c r="J417" s="22"/>
      <c r="K417" s="22"/>
    </row>
    <row r="418">
      <c r="A418" s="25">
        <v>2022.0</v>
      </c>
      <c r="B418" s="26" t="s">
        <v>28</v>
      </c>
      <c r="C418" s="26" t="s">
        <v>200</v>
      </c>
      <c r="D418" s="29" t="s">
        <v>167</v>
      </c>
      <c r="E418" s="30">
        <v>19.0</v>
      </c>
      <c r="F418" s="22"/>
      <c r="G418" s="22"/>
      <c r="H418" s="22"/>
      <c r="I418" s="22"/>
      <c r="J418" s="22"/>
      <c r="K418" s="22"/>
    </row>
    <row r="419">
      <c r="A419" s="25">
        <v>2022.0</v>
      </c>
      <c r="B419" s="26" t="s">
        <v>28</v>
      </c>
      <c r="C419" s="26" t="s">
        <v>200</v>
      </c>
      <c r="D419" s="29" t="s">
        <v>169</v>
      </c>
      <c r="E419" s="30" t="s">
        <v>155</v>
      </c>
      <c r="F419" s="22"/>
      <c r="G419" s="22"/>
      <c r="H419" s="22"/>
      <c r="I419" s="22"/>
      <c r="J419" s="22"/>
      <c r="K419" s="22"/>
    </row>
    <row r="420">
      <c r="A420" s="25">
        <v>2022.0</v>
      </c>
      <c r="B420" s="26" t="s">
        <v>28</v>
      </c>
      <c r="C420" s="26" t="s">
        <v>200</v>
      </c>
      <c r="D420" s="29" t="s">
        <v>171</v>
      </c>
      <c r="E420" s="30" t="s">
        <v>155</v>
      </c>
      <c r="F420" s="22"/>
      <c r="G420" s="22"/>
      <c r="H420" s="22"/>
      <c r="I420" s="22"/>
      <c r="J420" s="22"/>
      <c r="K420" s="22"/>
    </row>
    <row r="421">
      <c r="A421" s="25">
        <v>2022.0</v>
      </c>
      <c r="B421" s="26" t="s">
        <v>28</v>
      </c>
      <c r="C421" s="26" t="s">
        <v>200</v>
      </c>
      <c r="D421" s="29" t="s">
        <v>173</v>
      </c>
      <c r="E421" s="30" t="s">
        <v>155</v>
      </c>
      <c r="F421" s="22"/>
      <c r="G421" s="22"/>
      <c r="H421" s="22"/>
      <c r="I421" s="22"/>
      <c r="J421" s="22"/>
      <c r="K421" s="22"/>
    </row>
    <row r="422">
      <c r="A422" s="25">
        <v>2022.0</v>
      </c>
      <c r="B422" s="26" t="s">
        <v>28</v>
      </c>
      <c r="C422" s="26" t="s">
        <v>200</v>
      </c>
      <c r="D422" s="29" t="s">
        <v>175</v>
      </c>
      <c r="E422" s="30">
        <v>344.0</v>
      </c>
      <c r="F422" s="22"/>
      <c r="G422" s="22"/>
      <c r="H422" s="22"/>
      <c r="I422" s="22"/>
      <c r="J422" s="22"/>
      <c r="K422" s="22"/>
    </row>
    <row r="423">
      <c r="A423" s="25">
        <v>2022.0</v>
      </c>
      <c r="B423" s="26" t="s">
        <v>28</v>
      </c>
      <c r="C423" s="26" t="s">
        <v>200</v>
      </c>
      <c r="D423" s="29" t="s">
        <v>177</v>
      </c>
      <c r="E423" s="30" t="s">
        <v>155</v>
      </c>
      <c r="F423" s="22"/>
      <c r="G423" s="22"/>
      <c r="H423" s="22"/>
      <c r="I423" s="22"/>
      <c r="J423" s="22"/>
      <c r="K423" s="22"/>
    </row>
    <row r="424">
      <c r="A424" s="25">
        <v>2022.0</v>
      </c>
      <c r="B424" s="26" t="s">
        <v>28</v>
      </c>
      <c r="C424" s="26" t="s">
        <v>200</v>
      </c>
      <c r="D424" s="29" t="s">
        <v>179</v>
      </c>
      <c r="E424" s="30" t="s">
        <v>155</v>
      </c>
      <c r="F424" s="22"/>
      <c r="G424" s="22"/>
      <c r="H424" s="22"/>
      <c r="I424" s="22"/>
      <c r="J424" s="22"/>
      <c r="K424" s="22"/>
    </row>
    <row r="425">
      <c r="A425" s="25">
        <v>2022.0</v>
      </c>
      <c r="B425" s="26" t="s">
        <v>28</v>
      </c>
      <c r="C425" s="26" t="s">
        <v>200</v>
      </c>
      <c r="D425" s="29" t="s">
        <v>181</v>
      </c>
      <c r="E425" s="30" t="s">
        <v>155</v>
      </c>
      <c r="F425" s="22"/>
      <c r="G425" s="22"/>
      <c r="H425" s="22"/>
      <c r="I425" s="22"/>
      <c r="J425" s="22"/>
      <c r="K425" s="22"/>
    </row>
    <row r="426">
      <c r="A426" s="25">
        <v>2022.0</v>
      </c>
      <c r="B426" s="26" t="s">
        <v>28</v>
      </c>
      <c r="C426" s="26" t="s">
        <v>200</v>
      </c>
      <c r="D426" s="29" t="s">
        <v>183</v>
      </c>
      <c r="E426" s="30" t="s">
        <v>155</v>
      </c>
      <c r="F426" s="22"/>
      <c r="G426" s="22"/>
      <c r="H426" s="22"/>
      <c r="I426" s="22"/>
      <c r="J426" s="22"/>
      <c r="K426" s="22"/>
    </row>
    <row r="427">
      <c r="A427" s="25">
        <v>2022.0</v>
      </c>
      <c r="B427" s="26" t="s">
        <v>28</v>
      </c>
      <c r="C427" s="26" t="s">
        <v>200</v>
      </c>
      <c r="D427" s="29" t="s">
        <v>185</v>
      </c>
      <c r="E427" s="30">
        <v>1.0</v>
      </c>
      <c r="F427" s="22"/>
      <c r="G427" s="22"/>
      <c r="H427" s="22"/>
      <c r="I427" s="22"/>
      <c r="J427" s="22"/>
      <c r="K427" s="22"/>
    </row>
    <row r="428">
      <c r="A428" s="25">
        <v>2022.0</v>
      </c>
      <c r="B428" s="26" t="s">
        <v>29</v>
      </c>
      <c r="C428" s="26" t="s">
        <v>199</v>
      </c>
      <c r="D428" s="29" t="s">
        <v>153</v>
      </c>
      <c r="E428" s="30">
        <v>341.0</v>
      </c>
      <c r="F428" s="22"/>
      <c r="G428" s="22"/>
      <c r="H428" s="22"/>
      <c r="I428" s="22"/>
      <c r="J428" s="22"/>
      <c r="K428" s="22"/>
    </row>
    <row r="429">
      <c r="A429" s="25">
        <v>2022.0</v>
      </c>
      <c r="B429" s="26" t="s">
        <v>29</v>
      </c>
      <c r="C429" s="26" t="s">
        <v>199</v>
      </c>
      <c r="D429" s="29" t="s">
        <v>154</v>
      </c>
      <c r="E429" s="30" t="s">
        <v>155</v>
      </c>
      <c r="F429" s="22"/>
      <c r="G429" s="22"/>
      <c r="H429" s="22"/>
      <c r="I429" s="22"/>
      <c r="J429" s="22"/>
      <c r="K429" s="22"/>
    </row>
    <row r="430">
      <c r="A430" s="25">
        <v>2022.0</v>
      </c>
      <c r="B430" s="26" t="s">
        <v>29</v>
      </c>
      <c r="C430" s="26" t="s">
        <v>199</v>
      </c>
      <c r="D430" s="29" t="s">
        <v>158</v>
      </c>
      <c r="E430" s="30">
        <v>1.0</v>
      </c>
      <c r="F430" s="22"/>
      <c r="G430" s="22"/>
      <c r="H430" s="22"/>
      <c r="I430" s="22"/>
      <c r="J430" s="22"/>
      <c r="K430" s="22"/>
    </row>
    <row r="431">
      <c r="A431" s="25">
        <v>2022.0</v>
      </c>
      <c r="B431" s="26" t="s">
        <v>29</v>
      </c>
      <c r="C431" s="26" t="s">
        <v>199</v>
      </c>
      <c r="D431" s="29" t="s">
        <v>160</v>
      </c>
      <c r="E431" s="30">
        <v>1.0</v>
      </c>
      <c r="F431" s="22"/>
      <c r="G431" s="22"/>
      <c r="H431" s="22"/>
      <c r="I431" s="22"/>
      <c r="J431" s="22"/>
      <c r="K431" s="22"/>
    </row>
    <row r="432">
      <c r="A432" s="25">
        <v>2022.0</v>
      </c>
      <c r="B432" s="26" t="s">
        <v>29</v>
      </c>
      <c r="C432" s="26" t="s">
        <v>199</v>
      </c>
      <c r="D432" s="29" t="s">
        <v>162</v>
      </c>
      <c r="E432" s="30" t="s">
        <v>155</v>
      </c>
      <c r="F432" s="22"/>
      <c r="G432" s="22"/>
      <c r="H432" s="22"/>
      <c r="I432" s="22"/>
      <c r="J432" s="22"/>
      <c r="K432" s="22"/>
    </row>
    <row r="433">
      <c r="A433" s="25">
        <v>2022.0</v>
      </c>
      <c r="B433" s="26" t="s">
        <v>29</v>
      </c>
      <c r="C433" s="26" t="s">
        <v>199</v>
      </c>
      <c r="D433" s="29" t="s">
        <v>164</v>
      </c>
      <c r="E433" s="30" t="s">
        <v>155</v>
      </c>
      <c r="F433" s="22"/>
      <c r="G433" s="22"/>
      <c r="H433" s="22"/>
      <c r="I433" s="22"/>
      <c r="J433" s="22"/>
      <c r="K433" s="22"/>
    </row>
    <row r="434">
      <c r="A434" s="25">
        <v>2022.0</v>
      </c>
      <c r="B434" s="26" t="s">
        <v>29</v>
      </c>
      <c r="C434" s="26" t="s">
        <v>199</v>
      </c>
      <c r="D434" s="29" t="s">
        <v>166</v>
      </c>
      <c r="E434" s="30" t="s">
        <v>155</v>
      </c>
      <c r="F434" s="22"/>
      <c r="G434" s="22"/>
      <c r="H434" s="22"/>
      <c r="I434" s="22"/>
      <c r="J434" s="22"/>
      <c r="K434" s="22"/>
    </row>
    <row r="435">
      <c r="A435" s="25">
        <v>2022.0</v>
      </c>
      <c r="B435" s="26" t="s">
        <v>29</v>
      </c>
      <c r="C435" s="26" t="s">
        <v>199</v>
      </c>
      <c r="D435" s="29" t="s">
        <v>167</v>
      </c>
      <c r="E435" s="30">
        <v>14.0</v>
      </c>
      <c r="F435" s="22"/>
      <c r="G435" s="22"/>
      <c r="H435" s="22"/>
      <c r="I435" s="22"/>
      <c r="J435" s="22"/>
      <c r="K435" s="22"/>
    </row>
    <row r="436">
      <c r="A436" s="25">
        <v>2022.0</v>
      </c>
      <c r="B436" s="26" t="s">
        <v>29</v>
      </c>
      <c r="C436" s="26" t="s">
        <v>199</v>
      </c>
      <c r="D436" s="29" t="s">
        <v>169</v>
      </c>
      <c r="E436" s="30" t="s">
        <v>155</v>
      </c>
      <c r="F436" s="22"/>
      <c r="G436" s="22"/>
      <c r="H436" s="22"/>
      <c r="I436" s="22"/>
      <c r="J436" s="22"/>
      <c r="K436" s="22"/>
    </row>
    <row r="437">
      <c r="A437" s="25">
        <v>2022.0</v>
      </c>
      <c r="B437" s="26" t="s">
        <v>29</v>
      </c>
      <c r="C437" s="26" t="s">
        <v>199</v>
      </c>
      <c r="D437" s="29" t="s">
        <v>171</v>
      </c>
      <c r="E437" s="30" t="s">
        <v>155</v>
      </c>
      <c r="F437" s="22"/>
      <c r="G437" s="22"/>
      <c r="H437" s="22"/>
      <c r="I437" s="22"/>
      <c r="J437" s="22"/>
      <c r="K437" s="22"/>
    </row>
    <row r="438">
      <c r="A438" s="25">
        <v>2022.0</v>
      </c>
      <c r="B438" s="26" t="s">
        <v>29</v>
      </c>
      <c r="C438" s="26" t="s">
        <v>199</v>
      </c>
      <c r="D438" s="29" t="s">
        <v>173</v>
      </c>
      <c r="E438" s="30" t="s">
        <v>155</v>
      </c>
      <c r="F438" s="22"/>
      <c r="G438" s="22"/>
      <c r="H438" s="22"/>
      <c r="I438" s="22"/>
      <c r="J438" s="22"/>
      <c r="K438" s="22"/>
    </row>
    <row r="439">
      <c r="A439" s="25">
        <v>2022.0</v>
      </c>
      <c r="B439" s="26" t="s">
        <v>29</v>
      </c>
      <c r="C439" s="26" t="s">
        <v>199</v>
      </c>
      <c r="D439" s="29" t="s">
        <v>175</v>
      </c>
      <c r="E439" s="30">
        <v>509.0</v>
      </c>
      <c r="F439" s="22"/>
      <c r="G439" s="22"/>
      <c r="H439" s="22"/>
      <c r="I439" s="22"/>
      <c r="J439" s="22"/>
      <c r="K439" s="22"/>
    </row>
    <row r="440">
      <c r="A440" s="25">
        <v>2022.0</v>
      </c>
      <c r="B440" s="26" t="s">
        <v>29</v>
      </c>
      <c r="C440" s="26" t="s">
        <v>199</v>
      </c>
      <c r="D440" s="29" t="s">
        <v>177</v>
      </c>
      <c r="E440" s="30" t="s">
        <v>155</v>
      </c>
      <c r="F440" s="22"/>
      <c r="G440" s="22"/>
      <c r="H440" s="22"/>
      <c r="I440" s="22"/>
      <c r="J440" s="22"/>
      <c r="K440" s="22"/>
    </row>
    <row r="441">
      <c r="A441" s="25">
        <v>2022.0</v>
      </c>
      <c r="B441" s="26" t="s">
        <v>29</v>
      </c>
      <c r="C441" s="26" t="s">
        <v>199</v>
      </c>
      <c r="D441" s="29" t="s">
        <v>179</v>
      </c>
      <c r="E441" s="30" t="s">
        <v>155</v>
      </c>
      <c r="F441" s="22"/>
      <c r="G441" s="22"/>
      <c r="H441" s="22"/>
      <c r="I441" s="22"/>
      <c r="J441" s="22"/>
      <c r="K441" s="22"/>
    </row>
    <row r="442">
      <c r="A442" s="25">
        <v>2022.0</v>
      </c>
      <c r="B442" s="26" t="s">
        <v>29</v>
      </c>
      <c r="C442" s="26" t="s">
        <v>199</v>
      </c>
      <c r="D442" s="29" t="s">
        <v>181</v>
      </c>
      <c r="E442" s="30" t="s">
        <v>155</v>
      </c>
      <c r="F442" s="22"/>
      <c r="G442" s="22"/>
      <c r="H442" s="22"/>
      <c r="I442" s="22"/>
      <c r="J442" s="22"/>
      <c r="K442" s="22"/>
    </row>
    <row r="443">
      <c r="A443" s="25">
        <v>2022.0</v>
      </c>
      <c r="B443" s="26" t="s">
        <v>29</v>
      </c>
      <c r="C443" s="26" t="s">
        <v>199</v>
      </c>
      <c r="D443" s="29" t="s">
        <v>183</v>
      </c>
      <c r="E443" s="30" t="s">
        <v>155</v>
      </c>
      <c r="F443" s="22"/>
      <c r="G443" s="22"/>
      <c r="H443" s="22"/>
      <c r="I443" s="22"/>
      <c r="J443" s="22"/>
      <c r="K443" s="22"/>
    </row>
    <row r="444">
      <c r="A444" s="25">
        <v>2022.0</v>
      </c>
      <c r="B444" s="26" t="s">
        <v>29</v>
      </c>
      <c r="C444" s="26" t="s">
        <v>199</v>
      </c>
      <c r="D444" s="29" t="s">
        <v>185</v>
      </c>
      <c r="E444" s="30" t="s">
        <v>155</v>
      </c>
      <c r="F444" s="22"/>
      <c r="G444" s="22"/>
      <c r="H444" s="22"/>
      <c r="I444" s="22"/>
      <c r="J444" s="22"/>
      <c r="K444" s="22"/>
    </row>
    <row r="445">
      <c r="A445" s="25">
        <v>2022.0</v>
      </c>
      <c r="B445" s="26" t="s">
        <v>30</v>
      </c>
      <c r="C445" s="26" t="s">
        <v>203</v>
      </c>
      <c r="D445" s="29" t="s">
        <v>153</v>
      </c>
      <c r="E445" s="30">
        <v>634.0</v>
      </c>
      <c r="F445" s="22"/>
      <c r="G445" s="22"/>
      <c r="H445" s="22"/>
      <c r="I445" s="22"/>
      <c r="J445" s="22"/>
      <c r="K445" s="22"/>
    </row>
    <row r="446">
      <c r="A446" s="25">
        <v>2022.0</v>
      </c>
      <c r="B446" s="26" t="s">
        <v>30</v>
      </c>
      <c r="C446" s="26" t="s">
        <v>203</v>
      </c>
      <c r="D446" s="29" t="s">
        <v>154</v>
      </c>
      <c r="E446" s="30" t="s">
        <v>155</v>
      </c>
      <c r="F446" s="22"/>
      <c r="G446" s="22"/>
      <c r="H446" s="22"/>
      <c r="I446" s="22"/>
      <c r="J446" s="22"/>
      <c r="K446" s="22"/>
    </row>
    <row r="447">
      <c r="A447" s="25">
        <v>2022.0</v>
      </c>
      <c r="B447" s="26" t="s">
        <v>30</v>
      </c>
      <c r="C447" s="26" t="s">
        <v>203</v>
      </c>
      <c r="D447" s="29" t="s">
        <v>158</v>
      </c>
      <c r="E447" s="30" t="s">
        <v>155</v>
      </c>
      <c r="F447" s="22"/>
      <c r="G447" s="22"/>
      <c r="H447" s="22"/>
      <c r="I447" s="22"/>
      <c r="J447" s="22"/>
      <c r="K447" s="22"/>
    </row>
    <row r="448">
      <c r="A448" s="25">
        <v>2022.0</v>
      </c>
      <c r="B448" s="26" t="s">
        <v>30</v>
      </c>
      <c r="C448" s="26" t="s">
        <v>203</v>
      </c>
      <c r="D448" s="29" t="s">
        <v>160</v>
      </c>
      <c r="E448" s="30">
        <v>1.0</v>
      </c>
      <c r="F448" s="22"/>
      <c r="G448" s="22"/>
      <c r="H448" s="22"/>
      <c r="I448" s="22"/>
      <c r="J448" s="22"/>
      <c r="K448" s="22"/>
    </row>
    <row r="449">
      <c r="A449" s="25">
        <v>2022.0</v>
      </c>
      <c r="B449" s="26" t="s">
        <v>30</v>
      </c>
      <c r="C449" s="26" t="s">
        <v>203</v>
      </c>
      <c r="D449" s="29" t="s">
        <v>162</v>
      </c>
      <c r="E449" s="30" t="s">
        <v>155</v>
      </c>
      <c r="F449" s="22"/>
      <c r="G449" s="22"/>
      <c r="H449" s="22"/>
      <c r="I449" s="22"/>
      <c r="J449" s="22"/>
      <c r="K449" s="22"/>
    </row>
    <row r="450">
      <c r="A450" s="25">
        <v>2022.0</v>
      </c>
      <c r="B450" s="26" t="s">
        <v>30</v>
      </c>
      <c r="C450" s="26" t="s">
        <v>203</v>
      </c>
      <c r="D450" s="29" t="s">
        <v>164</v>
      </c>
      <c r="E450" s="30">
        <v>11.0</v>
      </c>
      <c r="F450" s="22"/>
      <c r="G450" s="22"/>
      <c r="H450" s="22"/>
      <c r="I450" s="22"/>
      <c r="J450" s="22"/>
      <c r="K450" s="22"/>
    </row>
    <row r="451">
      <c r="A451" s="25">
        <v>2022.0</v>
      </c>
      <c r="B451" s="26" t="s">
        <v>30</v>
      </c>
      <c r="C451" s="26" t="s">
        <v>203</v>
      </c>
      <c r="D451" s="29" t="s">
        <v>166</v>
      </c>
      <c r="E451" s="30" t="s">
        <v>155</v>
      </c>
      <c r="F451" s="22"/>
      <c r="G451" s="22"/>
      <c r="H451" s="22"/>
      <c r="I451" s="22"/>
      <c r="J451" s="22"/>
      <c r="K451" s="22"/>
    </row>
    <row r="452">
      <c r="A452" s="25">
        <v>2022.0</v>
      </c>
      <c r="B452" s="26" t="s">
        <v>30</v>
      </c>
      <c r="C452" s="26" t="s">
        <v>203</v>
      </c>
      <c r="D452" s="29" t="s">
        <v>167</v>
      </c>
      <c r="E452" s="30">
        <v>2.0</v>
      </c>
      <c r="F452" s="22"/>
      <c r="G452" s="22"/>
      <c r="H452" s="22"/>
      <c r="I452" s="22"/>
      <c r="J452" s="22"/>
      <c r="K452" s="22"/>
    </row>
    <row r="453">
      <c r="A453" s="25">
        <v>2022.0</v>
      </c>
      <c r="B453" s="26" t="s">
        <v>30</v>
      </c>
      <c r="C453" s="26" t="s">
        <v>203</v>
      </c>
      <c r="D453" s="29" t="s">
        <v>169</v>
      </c>
      <c r="E453" s="30" t="s">
        <v>155</v>
      </c>
      <c r="F453" s="22"/>
      <c r="G453" s="22"/>
      <c r="H453" s="22"/>
      <c r="I453" s="22"/>
      <c r="J453" s="22"/>
      <c r="K453" s="22"/>
    </row>
    <row r="454">
      <c r="A454" s="25">
        <v>2022.0</v>
      </c>
      <c r="B454" s="26" t="s">
        <v>30</v>
      </c>
      <c r="C454" s="26" t="s">
        <v>203</v>
      </c>
      <c r="D454" s="29" t="s">
        <v>171</v>
      </c>
      <c r="E454" s="30" t="s">
        <v>155</v>
      </c>
      <c r="F454" s="22"/>
      <c r="G454" s="22"/>
      <c r="H454" s="22"/>
      <c r="I454" s="22"/>
      <c r="J454" s="22"/>
      <c r="K454" s="22"/>
    </row>
    <row r="455">
      <c r="A455" s="25">
        <v>2022.0</v>
      </c>
      <c r="B455" s="26" t="s">
        <v>30</v>
      </c>
      <c r="C455" s="26" t="s">
        <v>203</v>
      </c>
      <c r="D455" s="29" t="s">
        <v>173</v>
      </c>
      <c r="E455" s="30" t="s">
        <v>155</v>
      </c>
      <c r="F455" s="22"/>
      <c r="G455" s="22"/>
      <c r="H455" s="22"/>
      <c r="I455" s="22"/>
      <c r="J455" s="22"/>
      <c r="K455" s="22"/>
    </row>
    <row r="456">
      <c r="A456" s="25">
        <v>2022.0</v>
      </c>
      <c r="B456" s="26" t="s">
        <v>30</v>
      </c>
      <c r="C456" s="26" t="s">
        <v>203</v>
      </c>
      <c r="D456" s="29" t="s">
        <v>175</v>
      </c>
      <c r="E456" s="30">
        <v>742.0</v>
      </c>
      <c r="F456" s="22"/>
      <c r="G456" s="22"/>
      <c r="H456" s="22"/>
      <c r="I456" s="22"/>
      <c r="J456" s="22"/>
      <c r="K456" s="22"/>
    </row>
    <row r="457">
      <c r="A457" s="25">
        <v>2022.0</v>
      </c>
      <c r="B457" s="26" t="s">
        <v>30</v>
      </c>
      <c r="C457" s="26" t="s">
        <v>203</v>
      </c>
      <c r="D457" s="29" t="s">
        <v>177</v>
      </c>
      <c r="E457" s="30" t="s">
        <v>155</v>
      </c>
      <c r="F457" s="22"/>
      <c r="G457" s="22"/>
      <c r="H457" s="22"/>
      <c r="I457" s="22"/>
      <c r="J457" s="22"/>
      <c r="K457" s="22"/>
    </row>
    <row r="458">
      <c r="A458" s="25">
        <v>2022.0</v>
      </c>
      <c r="B458" s="26" t="s">
        <v>30</v>
      </c>
      <c r="C458" s="26" t="s">
        <v>203</v>
      </c>
      <c r="D458" s="29" t="s">
        <v>179</v>
      </c>
      <c r="E458" s="30" t="s">
        <v>155</v>
      </c>
      <c r="F458" s="22"/>
      <c r="G458" s="22"/>
      <c r="H458" s="22"/>
      <c r="I458" s="22"/>
      <c r="J458" s="22"/>
      <c r="K458" s="22"/>
    </row>
    <row r="459">
      <c r="A459" s="25">
        <v>2022.0</v>
      </c>
      <c r="B459" s="26" t="s">
        <v>30</v>
      </c>
      <c r="C459" s="26" t="s">
        <v>203</v>
      </c>
      <c r="D459" s="29" t="s">
        <v>181</v>
      </c>
      <c r="E459" s="30" t="s">
        <v>155</v>
      </c>
      <c r="F459" s="22"/>
      <c r="G459" s="22"/>
      <c r="H459" s="22"/>
      <c r="I459" s="22"/>
      <c r="J459" s="22"/>
      <c r="K459" s="22"/>
    </row>
    <row r="460">
      <c r="A460" s="25">
        <v>2022.0</v>
      </c>
      <c r="B460" s="26" t="s">
        <v>30</v>
      </c>
      <c r="C460" s="26" t="s">
        <v>203</v>
      </c>
      <c r="D460" s="29" t="s">
        <v>183</v>
      </c>
      <c r="E460" s="30" t="s">
        <v>155</v>
      </c>
      <c r="F460" s="22"/>
      <c r="G460" s="22"/>
      <c r="H460" s="22"/>
      <c r="I460" s="22"/>
      <c r="J460" s="22"/>
      <c r="K460" s="22"/>
    </row>
    <row r="461">
      <c r="A461" s="25">
        <v>2022.0</v>
      </c>
      <c r="B461" s="26" t="s">
        <v>30</v>
      </c>
      <c r="C461" s="26" t="s">
        <v>203</v>
      </c>
      <c r="D461" s="29" t="s">
        <v>185</v>
      </c>
      <c r="E461" s="30">
        <v>1.0</v>
      </c>
      <c r="F461" s="22"/>
      <c r="G461" s="22"/>
      <c r="H461" s="22"/>
      <c r="I461" s="22"/>
      <c r="J461" s="22"/>
      <c r="K461" s="22"/>
    </row>
    <row r="462">
      <c r="A462" s="25">
        <v>2022.0</v>
      </c>
      <c r="B462" s="26" t="s">
        <v>31</v>
      </c>
      <c r="C462" s="26" t="s">
        <v>196</v>
      </c>
      <c r="D462" s="29" t="s">
        <v>153</v>
      </c>
      <c r="E462" s="30">
        <v>389.0</v>
      </c>
      <c r="F462" s="22"/>
      <c r="G462" s="22"/>
      <c r="H462" s="22"/>
      <c r="I462" s="22"/>
      <c r="J462" s="22"/>
      <c r="K462" s="22"/>
    </row>
    <row r="463">
      <c r="A463" s="25">
        <v>2022.0</v>
      </c>
      <c r="B463" s="26" t="s">
        <v>31</v>
      </c>
      <c r="C463" s="26" t="s">
        <v>196</v>
      </c>
      <c r="D463" s="29" t="s">
        <v>154</v>
      </c>
      <c r="E463" s="30" t="s">
        <v>155</v>
      </c>
      <c r="F463" s="22"/>
      <c r="G463" s="22"/>
      <c r="H463" s="22"/>
      <c r="I463" s="22"/>
      <c r="J463" s="22"/>
      <c r="K463" s="22"/>
    </row>
    <row r="464">
      <c r="A464" s="25">
        <v>2022.0</v>
      </c>
      <c r="B464" s="26" t="s">
        <v>31</v>
      </c>
      <c r="C464" s="26" t="s">
        <v>196</v>
      </c>
      <c r="D464" s="29" t="s">
        <v>158</v>
      </c>
      <c r="E464" s="30" t="s">
        <v>155</v>
      </c>
      <c r="F464" s="22"/>
      <c r="G464" s="22"/>
      <c r="H464" s="22"/>
      <c r="I464" s="22"/>
      <c r="J464" s="22"/>
      <c r="K464" s="22"/>
    </row>
    <row r="465">
      <c r="A465" s="25">
        <v>2022.0</v>
      </c>
      <c r="B465" s="26" t="s">
        <v>31</v>
      </c>
      <c r="C465" s="26" t="s">
        <v>196</v>
      </c>
      <c r="D465" s="29" t="s">
        <v>160</v>
      </c>
      <c r="E465" s="30" t="s">
        <v>155</v>
      </c>
      <c r="F465" s="22"/>
      <c r="G465" s="22"/>
      <c r="H465" s="22"/>
      <c r="I465" s="22"/>
      <c r="J465" s="22"/>
      <c r="K465" s="22"/>
    </row>
    <row r="466">
      <c r="A466" s="25">
        <v>2022.0</v>
      </c>
      <c r="B466" s="26" t="s">
        <v>31</v>
      </c>
      <c r="C466" s="26" t="s">
        <v>196</v>
      </c>
      <c r="D466" s="29" t="s">
        <v>162</v>
      </c>
      <c r="E466" s="30" t="s">
        <v>155</v>
      </c>
      <c r="F466" s="22"/>
      <c r="G466" s="22"/>
      <c r="H466" s="22"/>
      <c r="I466" s="22"/>
      <c r="J466" s="22"/>
      <c r="K466" s="22"/>
    </row>
    <row r="467">
      <c r="A467" s="25">
        <v>2022.0</v>
      </c>
      <c r="B467" s="26" t="s">
        <v>31</v>
      </c>
      <c r="C467" s="26" t="s">
        <v>196</v>
      </c>
      <c r="D467" s="29" t="s">
        <v>164</v>
      </c>
      <c r="E467" s="30">
        <v>2.0</v>
      </c>
      <c r="F467" s="22"/>
      <c r="G467" s="22"/>
      <c r="H467" s="22"/>
      <c r="I467" s="22"/>
      <c r="J467" s="22"/>
      <c r="K467" s="22"/>
    </row>
    <row r="468">
      <c r="A468" s="25">
        <v>2022.0</v>
      </c>
      <c r="B468" s="26" t="s">
        <v>31</v>
      </c>
      <c r="C468" s="26" t="s">
        <v>196</v>
      </c>
      <c r="D468" s="29" t="s">
        <v>166</v>
      </c>
      <c r="E468" s="30" t="s">
        <v>155</v>
      </c>
      <c r="F468" s="22"/>
      <c r="G468" s="22"/>
      <c r="H468" s="22"/>
      <c r="I468" s="22"/>
      <c r="J468" s="22"/>
      <c r="K468" s="22"/>
    </row>
    <row r="469">
      <c r="A469" s="25">
        <v>2022.0</v>
      </c>
      <c r="B469" s="26" t="s">
        <v>31</v>
      </c>
      <c r="C469" s="26" t="s">
        <v>196</v>
      </c>
      <c r="D469" s="29" t="s">
        <v>167</v>
      </c>
      <c r="E469" s="30">
        <v>2.0</v>
      </c>
      <c r="F469" s="22"/>
      <c r="G469" s="22"/>
      <c r="H469" s="22"/>
      <c r="I469" s="22"/>
      <c r="J469" s="22"/>
      <c r="K469" s="22"/>
    </row>
    <row r="470">
      <c r="A470" s="25">
        <v>2022.0</v>
      </c>
      <c r="B470" s="26" t="s">
        <v>31</v>
      </c>
      <c r="C470" s="26" t="s">
        <v>196</v>
      </c>
      <c r="D470" s="29" t="s">
        <v>169</v>
      </c>
      <c r="E470" s="30">
        <v>3.0</v>
      </c>
      <c r="F470" s="22"/>
      <c r="G470" s="22"/>
      <c r="H470" s="22"/>
      <c r="I470" s="22"/>
      <c r="J470" s="22"/>
      <c r="K470" s="22"/>
    </row>
    <row r="471">
      <c r="A471" s="25">
        <v>2022.0</v>
      </c>
      <c r="B471" s="26" t="s">
        <v>31</v>
      </c>
      <c r="C471" s="26" t="s">
        <v>196</v>
      </c>
      <c r="D471" s="29" t="s">
        <v>171</v>
      </c>
      <c r="E471" s="30" t="s">
        <v>155</v>
      </c>
      <c r="F471" s="22"/>
      <c r="G471" s="22"/>
      <c r="H471" s="22"/>
      <c r="I471" s="22"/>
      <c r="J471" s="22"/>
      <c r="K471" s="22"/>
    </row>
    <row r="472">
      <c r="A472" s="25">
        <v>2022.0</v>
      </c>
      <c r="B472" s="26" t="s">
        <v>31</v>
      </c>
      <c r="C472" s="26" t="s">
        <v>196</v>
      </c>
      <c r="D472" s="29" t="s">
        <v>173</v>
      </c>
      <c r="E472" s="30" t="s">
        <v>155</v>
      </c>
      <c r="F472" s="22"/>
      <c r="G472" s="22"/>
      <c r="H472" s="22"/>
      <c r="I472" s="22"/>
      <c r="J472" s="22"/>
      <c r="K472" s="22"/>
    </row>
    <row r="473">
      <c r="A473" s="25">
        <v>2022.0</v>
      </c>
      <c r="B473" s="26" t="s">
        <v>31</v>
      </c>
      <c r="C473" s="26" t="s">
        <v>196</v>
      </c>
      <c r="D473" s="29" t="s">
        <v>175</v>
      </c>
      <c r="E473" s="30">
        <v>831.0</v>
      </c>
      <c r="F473" s="22"/>
      <c r="G473" s="22"/>
      <c r="H473" s="22"/>
      <c r="I473" s="22"/>
      <c r="J473" s="22"/>
      <c r="K473" s="22"/>
    </row>
    <row r="474">
      <c r="A474" s="25">
        <v>2022.0</v>
      </c>
      <c r="B474" s="26" t="s">
        <v>31</v>
      </c>
      <c r="C474" s="26" t="s">
        <v>196</v>
      </c>
      <c r="D474" s="29" t="s">
        <v>177</v>
      </c>
      <c r="E474" s="30" t="s">
        <v>155</v>
      </c>
      <c r="F474" s="22"/>
      <c r="G474" s="22"/>
      <c r="H474" s="22"/>
      <c r="I474" s="22"/>
      <c r="J474" s="22"/>
      <c r="K474" s="22"/>
    </row>
    <row r="475">
      <c r="A475" s="25">
        <v>2022.0</v>
      </c>
      <c r="B475" s="26" t="s">
        <v>31</v>
      </c>
      <c r="C475" s="26" t="s">
        <v>196</v>
      </c>
      <c r="D475" s="29" t="s">
        <v>179</v>
      </c>
      <c r="E475" s="30" t="s">
        <v>155</v>
      </c>
      <c r="F475" s="22"/>
      <c r="G475" s="22"/>
      <c r="H475" s="22"/>
      <c r="I475" s="22"/>
      <c r="J475" s="22"/>
      <c r="K475" s="22"/>
    </row>
    <row r="476">
      <c r="A476" s="25">
        <v>2022.0</v>
      </c>
      <c r="B476" s="26" t="s">
        <v>31</v>
      </c>
      <c r="C476" s="26" t="s">
        <v>196</v>
      </c>
      <c r="D476" s="29" t="s">
        <v>181</v>
      </c>
      <c r="E476" s="30" t="s">
        <v>155</v>
      </c>
      <c r="F476" s="22"/>
      <c r="G476" s="22"/>
      <c r="H476" s="22"/>
      <c r="I476" s="22"/>
      <c r="J476" s="22"/>
      <c r="K476" s="22"/>
    </row>
    <row r="477">
      <c r="A477" s="25">
        <v>2022.0</v>
      </c>
      <c r="B477" s="26" t="s">
        <v>31</v>
      </c>
      <c r="C477" s="26" t="s">
        <v>196</v>
      </c>
      <c r="D477" s="29" t="s">
        <v>183</v>
      </c>
      <c r="E477" s="30" t="s">
        <v>155</v>
      </c>
      <c r="F477" s="22"/>
      <c r="G477" s="22"/>
      <c r="H477" s="22"/>
      <c r="I477" s="22"/>
      <c r="J477" s="22"/>
      <c r="K477" s="22"/>
    </row>
    <row r="478">
      <c r="A478" s="25">
        <v>2022.0</v>
      </c>
      <c r="B478" s="26" t="s">
        <v>31</v>
      </c>
      <c r="C478" s="26" t="s">
        <v>196</v>
      </c>
      <c r="D478" s="29" t="s">
        <v>185</v>
      </c>
      <c r="E478" s="30">
        <v>1.0</v>
      </c>
      <c r="F478" s="22"/>
      <c r="G478" s="22"/>
      <c r="H478" s="22"/>
      <c r="I478" s="22"/>
      <c r="J478" s="22"/>
      <c r="K478" s="22"/>
    </row>
    <row r="479">
      <c r="A479" s="25">
        <v>2022.0</v>
      </c>
      <c r="B479" s="26" t="s">
        <v>32</v>
      </c>
      <c r="C479" s="26" t="s">
        <v>204</v>
      </c>
      <c r="D479" s="29" t="s">
        <v>153</v>
      </c>
      <c r="E479" s="30">
        <v>509.0</v>
      </c>
      <c r="F479" s="22"/>
      <c r="G479" s="22"/>
      <c r="H479" s="22"/>
      <c r="I479" s="22"/>
      <c r="J479" s="22"/>
      <c r="K479" s="22"/>
    </row>
    <row r="480">
      <c r="A480" s="25">
        <v>2022.0</v>
      </c>
      <c r="B480" s="26" t="s">
        <v>32</v>
      </c>
      <c r="C480" s="26" t="s">
        <v>204</v>
      </c>
      <c r="D480" s="29" t="s">
        <v>154</v>
      </c>
      <c r="E480" s="30" t="s">
        <v>155</v>
      </c>
      <c r="F480" s="22"/>
      <c r="G480" s="22"/>
      <c r="H480" s="22"/>
      <c r="I480" s="22"/>
      <c r="J480" s="22"/>
      <c r="K480" s="22"/>
    </row>
    <row r="481">
      <c r="A481" s="25">
        <v>2022.0</v>
      </c>
      <c r="B481" s="26" t="s">
        <v>32</v>
      </c>
      <c r="C481" s="26" t="s">
        <v>204</v>
      </c>
      <c r="D481" s="29" t="s">
        <v>158</v>
      </c>
      <c r="E481" s="30">
        <v>2.0</v>
      </c>
      <c r="F481" s="22"/>
      <c r="G481" s="22"/>
      <c r="H481" s="22"/>
      <c r="I481" s="22"/>
      <c r="J481" s="22"/>
      <c r="K481" s="22"/>
    </row>
    <row r="482">
      <c r="A482" s="25">
        <v>2022.0</v>
      </c>
      <c r="B482" s="26" t="s">
        <v>32</v>
      </c>
      <c r="C482" s="26" t="s">
        <v>204</v>
      </c>
      <c r="D482" s="29" t="s">
        <v>160</v>
      </c>
      <c r="E482" s="30">
        <v>11.0</v>
      </c>
      <c r="F482" s="22"/>
      <c r="G482" s="22"/>
      <c r="H482" s="22"/>
      <c r="I482" s="22"/>
      <c r="J482" s="22"/>
      <c r="K482" s="22"/>
    </row>
    <row r="483">
      <c r="A483" s="25">
        <v>2022.0</v>
      </c>
      <c r="B483" s="26" t="s">
        <v>32</v>
      </c>
      <c r="C483" s="26" t="s">
        <v>204</v>
      </c>
      <c r="D483" s="29" t="s">
        <v>162</v>
      </c>
      <c r="E483" s="30" t="s">
        <v>155</v>
      </c>
      <c r="F483" s="22"/>
      <c r="G483" s="22"/>
      <c r="H483" s="22"/>
      <c r="I483" s="22"/>
      <c r="J483" s="22"/>
      <c r="K483" s="22"/>
    </row>
    <row r="484">
      <c r="A484" s="25">
        <v>2022.0</v>
      </c>
      <c r="B484" s="26" t="s">
        <v>32</v>
      </c>
      <c r="C484" s="26" t="s">
        <v>204</v>
      </c>
      <c r="D484" s="29" t="s">
        <v>164</v>
      </c>
      <c r="E484" s="30">
        <v>7.0</v>
      </c>
      <c r="F484" s="22"/>
      <c r="G484" s="22"/>
      <c r="H484" s="22"/>
      <c r="I484" s="22"/>
      <c r="J484" s="22"/>
      <c r="K484" s="22"/>
    </row>
    <row r="485">
      <c r="A485" s="25">
        <v>2022.0</v>
      </c>
      <c r="B485" s="26" t="s">
        <v>32</v>
      </c>
      <c r="C485" s="26" t="s">
        <v>204</v>
      </c>
      <c r="D485" s="29" t="s">
        <v>166</v>
      </c>
      <c r="E485" s="30" t="s">
        <v>155</v>
      </c>
      <c r="F485" s="22"/>
      <c r="G485" s="22"/>
      <c r="H485" s="22"/>
      <c r="I485" s="22"/>
      <c r="J485" s="22"/>
      <c r="K485" s="22"/>
    </row>
    <row r="486">
      <c r="A486" s="25">
        <v>2022.0</v>
      </c>
      <c r="B486" s="26" t="s">
        <v>32</v>
      </c>
      <c r="C486" s="26" t="s">
        <v>204</v>
      </c>
      <c r="D486" s="29" t="s">
        <v>167</v>
      </c>
      <c r="E486" s="30">
        <v>53.0</v>
      </c>
      <c r="F486" s="22"/>
      <c r="G486" s="22"/>
      <c r="H486" s="22"/>
      <c r="I486" s="22"/>
      <c r="J486" s="22"/>
      <c r="K486" s="22"/>
    </row>
    <row r="487">
      <c r="A487" s="25">
        <v>2022.0</v>
      </c>
      <c r="B487" s="26" t="s">
        <v>32</v>
      </c>
      <c r="C487" s="26" t="s">
        <v>204</v>
      </c>
      <c r="D487" s="29" t="s">
        <v>169</v>
      </c>
      <c r="E487" s="30">
        <v>1.0</v>
      </c>
      <c r="F487" s="22"/>
      <c r="G487" s="22"/>
      <c r="H487" s="22"/>
      <c r="I487" s="22"/>
      <c r="J487" s="22"/>
      <c r="K487" s="22"/>
    </row>
    <row r="488">
      <c r="A488" s="25">
        <v>2022.0</v>
      </c>
      <c r="B488" s="26" t="s">
        <v>32</v>
      </c>
      <c r="C488" s="26" t="s">
        <v>204</v>
      </c>
      <c r="D488" s="29" t="s">
        <v>171</v>
      </c>
      <c r="E488" s="30" t="s">
        <v>155</v>
      </c>
      <c r="F488" s="22"/>
      <c r="G488" s="22"/>
      <c r="H488" s="22"/>
      <c r="I488" s="22"/>
      <c r="J488" s="22"/>
      <c r="K488" s="22"/>
    </row>
    <row r="489">
      <c r="A489" s="25">
        <v>2022.0</v>
      </c>
      <c r="B489" s="26" t="s">
        <v>32</v>
      </c>
      <c r="C489" s="26" t="s">
        <v>204</v>
      </c>
      <c r="D489" s="29" t="s">
        <v>173</v>
      </c>
      <c r="E489" s="30" t="s">
        <v>155</v>
      </c>
      <c r="F489" s="22"/>
      <c r="G489" s="22"/>
      <c r="H489" s="22"/>
      <c r="I489" s="22"/>
      <c r="J489" s="22"/>
      <c r="K489" s="22"/>
    </row>
    <row r="490">
      <c r="A490" s="25">
        <v>2022.0</v>
      </c>
      <c r="B490" s="26" t="s">
        <v>32</v>
      </c>
      <c r="C490" s="26" t="s">
        <v>204</v>
      </c>
      <c r="D490" s="29" t="s">
        <v>175</v>
      </c>
      <c r="E490" s="30">
        <v>953.0</v>
      </c>
      <c r="F490" s="22"/>
      <c r="G490" s="22"/>
      <c r="H490" s="22"/>
      <c r="I490" s="22"/>
      <c r="J490" s="22"/>
      <c r="K490" s="22"/>
    </row>
    <row r="491">
      <c r="A491" s="25">
        <v>2022.0</v>
      </c>
      <c r="B491" s="26" t="s">
        <v>32</v>
      </c>
      <c r="C491" s="26" t="s">
        <v>204</v>
      </c>
      <c r="D491" s="29" t="s">
        <v>177</v>
      </c>
      <c r="E491" s="30" t="s">
        <v>155</v>
      </c>
      <c r="F491" s="22"/>
      <c r="G491" s="22"/>
      <c r="H491" s="22"/>
      <c r="I491" s="22"/>
      <c r="J491" s="22"/>
      <c r="K491" s="22"/>
    </row>
    <row r="492">
      <c r="A492" s="25">
        <v>2022.0</v>
      </c>
      <c r="B492" s="26" t="s">
        <v>32</v>
      </c>
      <c r="C492" s="26" t="s">
        <v>204</v>
      </c>
      <c r="D492" s="29" t="s">
        <v>179</v>
      </c>
      <c r="E492" s="30" t="s">
        <v>155</v>
      </c>
      <c r="F492" s="22"/>
      <c r="G492" s="22"/>
      <c r="H492" s="22"/>
      <c r="I492" s="22"/>
      <c r="J492" s="22"/>
      <c r="K492" s="22"/>
    </row>
    <row r="493">
      <c r="A493" s="25">
        <v>2022.0</v>
      </c>
      <c r="B493" s="26" t="s">
        <v>32</v>
      </c>
      <c r="C493" s="26" t="s">
        <v>204</v>
      </c>
      <c r="D493" s="29" t="s">
        <v>181</v>
      </c>
      <c r="E493" s="30" t="s">
        <v>155</v>
      </c>
      <c r="F493" s="22"/>
      <c r="G493" s="22"/>
      <c r="H493" s="22"/>
      <c r="I493" s="22"/>
      <c r="J493" s="22"/>
      <c r="K493" s="22"/>
    </row>
    <row r="494">
      <c r="A494" s="25">
        <v>2022.0</v>
      </c>
      <c r="B494" s="26" t="s">
        <v>32</v>
      </c>
      <c r="C494" s="26" t="s">
        <v>204</v>
      </c>
      <c r="D494" s="29" t="s">
        <v>183</v>
      </c>
      <c r="E494" s="30" t="s">
        <v>155</v>
      </c>
      <c r="F494" s="22"/>
      <c r="G494" s="22"/>
      <c r="H494" s="22"/>
      <c r="I494" s="22"/>
      <c r="J494" s="22"/>
      <c r="K494" s="22"/>
    </row>
    <row r="495">
      <c r="A495" s="25">
        <v>2022.0</v>
      </c>
      <c r="B495" s="26" t="s">
        <v>32</v>
      </c>
      <c r="C495" s="26" t="s">
        <v>204</v>
      </c>
      <c r="D495" s="29" t="s">
        <v>185</v>
      </c>
      <c r="E495" s="30" t="s">
        <v>155</v>
      </c>
      <c r="F495" s="22"/>
      <c r="G495" s="22"/>
      <c r="H495" s="22"/>
      <c r="I495" s="22"/>
      <c r="J495" s="22"/>
      <c r="K495" s="22"/>
    </row>
    <row r="496">
      <c r="A496" s="25">
        <v>2022.0</v>
      </c>
      <c r="B496" s="26" t="s">
        <v>33</v>
      </c>
      <c r="C496" s="26" t="s">
        <v>202</v>
      </c>
      <c r="D496" s="29" t="s">
        <v>153</v>
      </c>
      <c r="E496" s="30">
        <v>872.0</v>
      </c>
      <c r="F496" s="22"/>
      <c r="G496" s="22"/>
      <c r="H496" s="22"/>
      <c r="I496" s="22"/>
      <c r="J496" s="22"/>
      <c r="K496" s="22"/>
    </row>
    <row r="497">
      <c r="A497" s="25">
        <v>2022.0</v>
      </c>
      <c r="B497" s="26" t="s">
        <v>33</v>
      </c>
      <c r="C497" s="26" t="s">
        <v>202</v>
      </c>
      <c r="D497" s="29" t="s">
        <v>154</v>
      </c>
      <c r="E497" s="30" t="s">
        <v>155</v>
      </c>
      <c r="F497" s="22"/>
      <c r="G497" s="22"/>
      <c r="H497" s="22"/>
      <c r="I497" s="22"/>
      <c r="J497" s="22"/>
      <c r="K497" s="22"/>
    </row>
    <row r="498">
      <c r="A498" s="25">
        <v>2022.0</v>
      </c>
      <c r="B498" s="26" t="s">
        <v>33</v>
      </c>
      <c r="C498" s="26" t="s">
        <v>202</v>
      </c>
      <c r="D498" s="29" t="s">
        <v>158</v>
      </c>
      <c r="E498" s="30">
        <v>5.0</v>
      </c>
      <c r="F498" s="22"/>
      <c r="G498" s="22"/>
      <c r="H498" s="22"/>
      <c r="I498" s="22"/>
      <c r="J498" s="22"/>
      <c r="K498" s="22"/>
    </row>
    <row r="499">
      <c r="A499" s="25">
        <v>2022.0</v>
      </c>
      <c r="B499" s="26" t="s">
        <v>33</v>
      </c>
      <c r="C499" s="26" t="s">
        <v>202</v>
      </c>
      <c r="D499" s="29" t="s">
        <v>160</v>
      </c>
      <c r="E499" s="30" t="s">
        <v>155</v>
      </c>
      <c r="F499" s="22"/>
      <c r="G499" s="22"/>
      <c r="H499" s="22"/>
      <c r="I499" s="22"/>
      <c r="J499" s="22"/>
      <c r="K499" s="22"/>
    </row>
    <row r="500">
      <c r="A500" s="25">
        <v>2022.0</v>
      </c>
      <c r="B500" s="26" t="s">
        <v>33</v>
      </c>
      <c r="C500" s="26" t="s">
        <v>202</v>
      </c>
      <c r="D500" s="29" t="s">
        <v>162</v>
      </c>
      <c r="E500" s="30" t="s">
        <v>155</v>
      </c>
      <c r="F500" s="22"/>
      <c r="G500" s="22"/>
      <c r="H500" s="22"/>
      <c r="I500" s="22"/>
      <c r="J500" s="22"/>
      <c r="K500" s="22"/>
    </row>
    <row r="501">
      <c r="A501" s="25">
        <v>2022.0</v>
      </c>
      <c r="B501" s="26" t="s">
        <v>33</v>
      </c>
      <c r="C501" s="26" t="s">
        <v>202</v>
      </c>
      <c r="D501" s="29" t="s">
        <v>164</v>
      </c>
      <c r="E501" s="30" t="s">
        <v>155</v>
      </c>
      <c r="F501" s="22"/>
      <c r="G501" s="22"/>
      <c r="H501" s="22"/>
      <c r="I501" s="22"/>
      <c r="J501" s="22"/>
      <c r="K501" s="22"/>
    </row>
    <row r="502">
      <c r="A502" s="25">
        <v>2022.0</v>
      </c>
      <c r="B502" s="26" t="s">
        <v>33</v>
      </c>
      <c r="C502" s="26" t="s">
        <v>202</v>
      </c>
      <c r="D502" s="29" t="s">
        <v>166</v>
      </c>
      <c r="E502" s="30" t="s">
        <v>155</v>
      </c>
      <c r="F502" s="22"/>
      <c r="G502" s="22"/>
      <c r="H502" s="22"/>
      <c r="I502" s="22"/>
      <c r="J502" s="22"/>
      <c r="K502" s="22"/>
    </row>
    <row r="503">
      <c r="A503" s="25">
        <v>2022.0</v>
      </c>
      <c r="B503" s="26" t="s">
        <v>33</v>
      </c>
      <c r="C503" s="26" t="s">
        <v>202</v>
      </c>
      <c r="D503" s="29" t="s">
        <v>167</v>
      </c>
      <c r="E503" s="30">
        <v>11.0</v>
      </c>
      <c r="F503" s="22"/>
      <c r="G503" s="22"/>
      <c r="H503" s="22"/>
      <c r="I503" s="22"/>
      <c r="J503" s="22"/>
      <c r="K503" s="22"/>
    </row>
    <row r="504">
      <c r="A504" s="25">
        <v>2022.0</v>
      </c>
      <c r="B504" s="26" t="s">
        <v>33</v>
      </c>
      <c r="C504" s="26" t="s">
        <v>202</v>
      </c>
      <c r="D504" s="29" t="s">
        <v>169</v>
      </c>
      <c r="E504" s="30" t="s">
        <v>155</v>
      </c>
      <c r="F504" s="22"/>
      <c r="G504" s="22"/>
      <c r="H504" s="22"/>
      <c r="I504" s="22"/>
      <c r="J504" s="22"/>
      <c r="K504" s="22"/>
    </row>
    <row r="505">
      <c r="A505" s="25">
        <v>2022.0</v>
      </c>
      <c r="B505" s="26" t="s">
        <v>33</v>
      </c>
      <c r="C505" s="26" t="s">
        <v>202</v>
      </c>
      <c r="D505" s="29" t="s">
        <v>171</v>
      </c>
      <c r="E505" s="30" t="s">
        <v>155</v>
      </c>
      <c r="F505" s="22"/>
      <c r="G505" s="22"/>
      <c r="H505" s="22"/>
      <c r="I505" s="22"/>
      <c r="J505" s="22"/>
      <c r="K505" s="22"/>
    </row>
    <row r="506">
      <c r="A506" s="25">
        <v>2022.0</v>
      </c>
      <c r="B506" s="26" t="s">
        <v>33</v>
      </c>
      <c r="C506" s="26" t="s">
        <v>202</v>
      </c>
      <c r="D506" s="29" t="s">
        <v>173</v>
      </c>
      <c r="E506" s="30" t="s">
        <v>155</v>
      </c>
      <c r="F506" s="22"/>
      <c r="G506" s="22"/>
      <c r="H506" s="22"/>
      <c r="I506" s="22"/>
      <c r="J506" s="22"/>
      <c r="K506" s="22"/>
    </row>
    <row r="507">
      <c r="A507" s="25">
        <v>2022.0</v>
      </c>
      <c r="B507" s="26" t="s">
        <v>33</v>
      </c>
      <c r="C507" s="26" t="s">
        <v>202</v>
      </c>
      <c r="D507" s="29" t="s">
        <v>175</v>
      </c>
      <c r="E507" s="30">
        <v>725.0</v>
      </c>
      <c r="F507" s="22"/>
      <c r="G507" s="22"/>
      <c r="H507" s="22"/>
      <c r="I507" s="22"/>
      <c r="J507" s="22"/>
      <c r="K507" s="22"/>
    </row>
    <row r="508">
      <c r="A508" s="25">
        <v>2022.0</v>
      </c>
      <c r="B508" s="26" t="s">
        <v>33</v>
      </c>
      <c r="C508" s="26" t="s">
        <v>202</v>
      </c>
      <c r="D508" s="29" t="s">
        <v>177</v>
      </c>
      <c r="E508" s="30" t="s">
        <v>155</v>
      </c>
      <c r="F508" s="22"/>
      <c r="G508" s="22"/>
      <c r="H508" s="22"/>
      <c r="I508" s="22"/>
      <c r="J508" s="22"/>
      <c r="K508" s="22"/>
    </row>
    <row r="509">
      <c r="A509" s="25">
        <v>2022.0</v>
      </c>
      <c r="B509" s="26" t="s">
        <v>33</v>
      </c>
      <c r="C509" s="26" t="s">
        <v>202</v>
      </c>
      <c r="D509" s="29" t="s">
        <v>179</v>
      </c>
      <c r="E509" s="30" t="s">
        <v>155</v>
      </c>
      <c r="F509" s="22"/>
      <c r="G509" s="22"/>
      <c r="H509" s="22"/>
      <c r="I509" s="22"/>
      <c r="J509" s="22"/>
      <c r="K509" s="22"/>
    </row>
    <row r="510">
      <c r="A510" s="25">
        <v>2022.0</v>
      </c>
      <c r="B510" s="26" t="s">
        <v>33</v>
      </c>
      <c r="C510" s="26" t="s">
        <v>202</v>
      </c>
      <c r="D510" s="29" t="s">
        <v>181</v>
      </c>
      <c r="E510" s="30" t="s">
        <v>155</v>
      </c>
      <c r="F510" s="22"/>
      <c r="G510" s="22"/>
      <c r="H510" s="22"/>
      <c r="I510" s="22"/>
      <c r="J510" s="22"/>
      <c r="K510" s="22"/>
    </row>
    <row r="511">
      <c r="A511" s="25">
        <v>2022.0</v>
      </c>
      <c r="B511" s="26" t="s">
        <v>33</v>
      </c>
      <c r="C511" s="26" t="s">
        <v>202</v>
      </c>
      <c r="D511" s="29" t="s">
        <v>183</v>
      </c>
      <c r="E511" s="30" t="s">
        <v>155</v>
      </c>
      <c r="F511" s="22"/>
      <c r="G511" s="22"/>
      <c r="H511" s="22"/>
      <c r="I511" s="22"/>
      <c r="J511" s="22"/>
      <c r="K511" s="22"/>
    </row>
    <row r="512">
      <c r="A512" s="25">
        <v>2022.0</v>
      </c>
      <c r="B512" s="26" t="s">
        <v>33</v>
      </c>
      <c r="C512" s="26" t="s">
        <v>202</v>
      </c>
      <c r="D512" s="29" t="s">
        <v>185</v>
      </c>
      <c r="E512" s="30" t="s">
        <v>155</v>
      </c>
      <c r="F512" s="22"/>
      <c r="G512" s="22"/>
      <c r="H512" s="22"/>
      <c r="I512" s="22"/>
      <c r="J512" s="22"/>
      <c r="K512" s="22"/>
    </row>
    <row r="513">
      <c r="A513" s="25">
        <v>2022.0</v>
      </c>
      <c r="B513" s="26" t="s">
        <v>34</v>
      </c>
      <c r="C513" s="26" t="s">
        <v>201</v>
      </c>
      <c r="D513" s="29" t="s">
        <v>153</v>
      </c>
      <c r="E513" s="30">
        <v>575.0</v>
      </c>
      <c r="F513" s="22"/>
      <c r="G513" s="22"/>
      <c r="H513" s="22"/>
      <c r="I513" s="22"/>
      <c r="J513" s="22"/>
      <c r="K513" s="22"/>
    </row>
    <row r="514">
      <c r="A514" s="25">
        <v>2022.0</v>
      </c>
      <c r="B514" s="26" t="s">
        <v>34</v>
      </c>
      <c r="C514" s="26" t="s">
        <v>201</v>
      </c>
      <c r="D514" s="29" t="s">
        <v>154</v>
      </c>
      <c r="E514" s="30" t="s">
        <v>155</v>
      </c>
      <c r="F514" s="22"/>
      <c r="G514" s="22"/>
      <c r="H514" s="22"/>
      <c r="I514" s="22"/>
      <c r="J514" s="22"/>
      <c r="K514" s="22"/>
    </row>
    <row r="515">
      <c r="A515" s="25">
        <v>2022.0</v>
      </c>
      <c r="B515" s="26" t="s">
        <v>34</v>
      </c>
      <c r="C515" s="26" t="s">
        <v>201</v>
      </c>
      <c r="D515" s="29" t="s">
        <v>158</v>
      </c>
      <c r="E515" s="30">
        <v>2.0</v>
      </c>
      <c r="F515" s="22"/>
      <c r="G515" s="22"/>
      <c r="H515" s="22"/>
      <c r="I515" s="22"/>
      <c r="J515" s="22"/>
      <c r="K515" s="22"/>
    </row>
    <row r="516">
      <c r="A516" s="25">
        <v>2022.0</v>
      </c>
      <c r="B516" s="26" t="s">
        <v>34</v>
      </c>
      <c r="C516" s="26" t="s">
        <v>201</v>
      </c>
      <c r="D516" s="29" t="s">
        <v>160</v>
      </c>
      <c r="E516" s="30" t="s">
        <v>155</v>
      </c>
      <c r="F516" s="22"/>
      <c r="G516" s="22"/>
      <c r="H516" s="22"/>
      <c r="I516" s="22"/>
      <c r="J516" s="22"/>
      <c r="K516" s="22"/>
    </row>
    <row r="517">
      <c r="A517" s="25">
        <v>2022.0</v>
      </c>
      <c r="B517" s="26" t="s">
        <v>34</v>
      </c>
      <c r="C517" s="26" t="s">
        <v>201</v>
      </c>
      <c r="D517" s="29" t="s">
        <v>162</v>
      </c>
      <c r="E517" s="30" t="s">
        <v>155</v>
      </c>
      <c r="F517" s="22"/>
      <c r="G517" s="22"/>
      <c r="H517" s="22"/>
      <c r="I517" s="22"/>
      <c r="J517" s="22"/>
      <c r="K517" s="22"/>
    </row>
    <row r="518">
      <c r="A518" s="25">
        <v>2022.0</v>
      </c>
      <c r="B518" s="26" t="s">
        <v>34</v>
      </c>
      <c r="C518" s="26" t="s">
        <v>201</v>
      </c>
      <c r="D518" s="29" t="s">
        <v>164</v>
      </c>
      <c r="E518" s="30" t="s">
        <v>155</v>
      </c>
      <c r="F518" s="22"/>
      <c r="G518" s="22"/>
      <c r="H518" s="22"/>
      <c r="I518" s="22"/>
      <c r="J518" s="22"/>
      <c r="K518" s="22"/>
    </row>
    <row r="519">
      <c r="A519" s="25">
        <v>2022.0</v>
      </c>
      <c r="B519" s="26" t="s">
        <v>34</v>
      </c>
      <c r="C519" s="26" t="s">
        <v>201</v>
      </c>
      <c r="D519" s="29" t="s">
        <v>166</v>
      </c>
      <c r="E519" s="30" t="s">
        <v>155</v>
      </c>
      <c r="F519" s="22"/>
      <c r="G519" s="22"/>
      <c r="H519" s="22"/>
      <c r="I519" s="22"/>
      <c r="J519" s="22"/>
      <c r="K519" s="22"/>
    </row>
    <row r="520">
      <c r="A520" s="25">
        <v>2022.0</v>
      </c>
      <c r="B520" s="26" t="s">
        <v>34</v>
      </c>
      <c r="C520" s="26" t="s">
        <v>201</v>
      </c>
      <c r="D520" s="29" t="s">
        <v>167</v>
      </c>
      <c r="E520" s="30">
        <v>22.0</v>
      </c>
      <c r="F520" s="22"/>
      <c r="G520" s="22"/>
      <c r="H520" s="22"/>
      <c r="I520" s="22"/>
      <c r="J520" s="22"/>
      <c r="K520" s="22"/>
    </row>
    <row r="521">
      <c r="A521" s="25">
        <v>2022.0</v>
      </c>
      <c r="B521" s="26" t="s">
        <v>34</v>
      </c>
      <c r="C521" s="26" t="s">
        <v>201</v>
      </c>
      <c r="D521" s="29" t="s">
        <v>169</v>
      </c>
      <c r="E521" s="30" t="s">
        <v>155</v>
      </c>
      <c r="F521" s="22"/>
      <c r="G521" s="22"/>
      <c r="H521" s="22"/>
      <c r="I521" s="22"/>
      <c r="J521" s="22"/>
      <c r="K521" s="22"/>
    </row>
    <row r="522">
      <c r="A522" s="25">
        <v>2022.0</v>
      </c>
      <c r="B522" s="26" t="s">
        <v>34</v>
      </c>
      <c r="C522" s="26" t="s">
        <v>201</v>
      </c>
      <c r="D522" s="29" t="s">
        <v>171</v>
      </c>
      <c r="E522" s="30" t="s">
        <v>155</v>
      </c>
      <c r="F522" s="22"/>
      <c r="G522" s="22"/>
      <c r="H522" s="22"/>
      <c r="I522" s="22"/>
      <c r="J522" s="22"/>
      <c r="K522" s="22"/>
    </row>
    <row r="523">
      <c r="A523" s="25">
        <v>2022.0</v>
      </c>
      <c r="B523" s="26" t="s">
        <v>34</v>
      </c>
      <c r="C523" s="26" t="s">
        <v>201</v>
      </c>
      <c r="D523" s="29" t="s">
        <v>173</v>
      </c>
      <c r="E523" s="30" t="s">
        <v>155</v>
      </c>
      <c r="F523" s="22"/>
      <c r="G523" s="22"/>
      <c r="H523" s="22"/>
      <c r="I523" s="22"/>
      <c r="J523" s="22"/>
      <c r="K523" s="22"/>
    </row>
    <row r="524">
      <c r="A524" s="25">
        <v>2022.0</v>
      </c>
      <c r="B524" s="26" t="s">
        <v>34</v>
      </c>
      <c r="C524" s="26" t="s">
        <v>201</v>
      </c>
      <c r="D524" s="29" t="s">
        <v>175</v>
      </c>
      <c r="E524" s="30">
        <v>857.0</v>
      </c>
      <c r="F524" s="22"/>
      <c r="G524" s="22"/>
      <c r="H524" s="22"/>
      <c r="I524" s="22"/>
      <c r="J524" s="22"/>
      <c r="K524" s="22"/>
    </row>
    <row r="525">
      <c r="A525" s="25">
        <v>2022.0</v>
      </c>
      <c r="B525" s="26" t="s">
        <v>34</v>
      </c>
      <c r="C525" s="26" t="s">
        <v>201</v>
      </c>
      <c r="D525" s="29" t="s">
        <v>177</v>
      </c>
      <c r="E525" s="30" t="s">
        <v>155</v>
      </c>
      <c r="F525" s="22"/>
      <c r="G525" s="22"/>
      <c r="H525" s="22"/>
      <c r="I525" s="22"/>
      <c r="J525" s="22"/>
      <c r="K525" s="22"/>
    </row>
    <row r="526">
      <c r="A526" s="25">
        <v>2022.0</v>
      </c>
      <c r="B526" s="26" t="s">
        <v>34</v>
      </c>
      <c r="C526" s="26" t="s">
        <v>201</v>
      </c>
      <c r="D526" s="29" t="s">
        <v>179</v>
      </c>
      <c r="E526" s="30" t="s">
        <v>155</v>
      </c>
      <c r="F526" s="22"/>
      <c r="G526" s="22"/>
      <c r="H526" s="22"/>
      <c r="I526" s="22"/>
      <c r="J526" s="22"/>
      <c r="K526" s="22"/>
    </row>
    <row r="527">
      <c r="A527" s="25">
        <v>2022.0</v>
      </c>
      <c r="B527" s="26" t="s">
        <v>34</v>
      </c>
      <c r="C527" s="26" t="s">
        <v>201</v>
      </c>
      <c r="D527" s="29" t="s">
        <v>181</v>
      </c>
      <c r="E527" s="30" t="s">
        <v>155</v>
      </c>
      <c r="F527" s="22"/>
      <c r="G527" s="22"/>
      <c r="H527" s="22"/>
      <c r="I527" s="22"/>
      <c r="J527" s="22"/>
      <c r="K527" s="22"/>
    </row>
    <row r="528">
      <c r="A528" s="25">
        <v>2022.0</v>
      </c>
      <c r="B528" s="26" t="s">
        <v>34</v>
      </c>
      <c r="C528" s="26" t="s">
        <v>201</v>
      </c>
      <c r="D528" s="29" t="s">
        <v>183</v>
      </c>
      <c r="E528" s="30" t="s">
        <v>155</v>
      </c>
      <c r="F528" s="22"/>
      <c r="G528" s="22"/>
      <c r="H528" s="22"/>
      <c r="I528" s="22"/>
      <c r="J528" s="22"/>
      <c r="K528" s="22"/>
    </row>
    <row r="529">
      <c r="A529" s="25">
        <v>2022.0</v>
      </c>
      <c r="B529" s="26" t="s">
        <v>34</v>
      </c>
      <c r="C529" s="26" t="s">
        <v>201</v>
      </c>
      <c r="D529" s="29" t="s">
        <v>185</v>
      </c>
      <c r="E529" s="30" t="s">
        <v>155</v>
      </c>
      <c r="F529" s="22"/>
      <c r="G529" s="22"/>
      <c r="H529" s="22"/>
      <c r="I529" s="22"/>
      <c r="J529" s="22"/>
      <c r="K529" s="22"/>
    </row>
    <row r="530">
      <c r="A530" s="25">
        <v>2022.0</v>
      </c>
      <c r="B530" s="26" t="s">
        <v>35</v>
      </c>
      <c r="C530" s="26" t="s">
        <v>197</v>
      </c>
      <c r="D530" s="29" t="s">
        <v>153</v>
      </c>
      <c r="E530" s="38">
        <v>1184.0</v>
      </c>
      <c r="F530" s="22"/>
      <c r="G530" s="22"/>
      <c r="H530" s="22"/>
      <c r="I530" s="22"/>
      <c r="J530" s="22"/>
      <c r="K530" s="22"/>
    </row>
    <row r="531">
      <c r="A531" s="25">
        <v>2022.0</v>
      </c>
      <c r="B531" s="26" t="s">
        <v>35</v>
      </c>
      <c r="C531" s="26" t="s">
        <v>197</v>
      </c>
      <c r="D531" s="29" t="s">
        <v>154</v>
      </c>
      <c r="E531" s="30" t="s">
        <v>155</v>
      </c>
      <c r="F531" s="22"/>
      <c r="G531" s="22"/>
      <c r="H531" s="22"/>
      <c r="I531" s="22"/>
      <c r="J531" s="22"/>
      <c r="K531" s="22"/>
    </row>
    <row r="532">
      <c r="A532" s="25">
        <v>2022.0</v>
      </c>
      <c r="B532" s="26" t="s">
        <v>35</v>
      </c>
      <c r="C532" s="26" t="s">
        <v>197</v>
      </c>
      <c r="D532" s="29" t="s">
        <v>158</v>
      </c>
      <c r="E532" s="30">
        <v>4.0</v>
      </c>
      <c r="F532" s="22"/>
      <c r="G532" s="22"/>
      <c r="H532" s="22"/>
      <c r="I532" s="22"/>
      <c r="J532" s="22"/>
      <c r="K532" s="22"/>
    </row>
    <row r="533">
      <c r="A533" s="25">
        <v>2022.0</v>
      </c>
      <c r="B533" s="26" t="s">
        <v>35</v>
      </c>
      <c r="C533" s="26" t="s">
        <v>197</v>
      </c>
      <c r="D533" s="29" t="s">
        <v>160</v>
      </c>
      <c r="E533" s="30">
        <v>6.0</v>
      </c>
      <c r="F533" s="22"/>
      <c r="G533" s="22"/>
      <c r="H533" s="22"/>
      <c r="I533" s="22"/>
      <c r="J533" s="22"/>
      <c r="K533" s="22"/>
    </row>
    <row r="534">
      <c r="A534" s="25">
        <v>2022.0</v>
      </c>
      <c r="B534" s="26" t="s">
        <v>35</v>
      </c>
      <c r="C534" s="26" t="s">
        <v>197</v>
      </c>
      <c r="D534" s="29" t="s">
        <v>162</v>
      </c>
      <c r="E534" s="30" t="s">
        <v>155</v>
      </c>
      <c r="F534" s="22"/>
      <c r="G534" s="22"/>
      <c r="H534" s="22"/>
      <c r="I534" s="22"/>
      <c r="J534" s="22"/>
      <c r="K534" s="22"/>
    </row>
    <row r="535">
      <c r="A535" s="25">
        <v>2022.0</v>
      </c>
      <c r="B535" s="26" t="s">
        <v>35</v>
      </c>
      <c r="C535" s="26" t="s">
        <v>197</v>
      </c>
      <c r="D535" s="29" t="s">
        <v>164</v>
      </c>
      <c r="E535" s="30" t="s">
        <v>155</v>
      </c>
      <c r="F535" s="22"/>
      <c r="G535" s="22"/>
      <c r="H535" s="22"/>
      <c r="I535" s="22"/>
      <c r="J535" s="22"/>
      <c r="K535" s="22"/>
    </row>
    <row r="536">
      <c r="A536" s="25">
        <v>2022.0</v>
      </c>
      <c r="B536" s="26" t="s">
        <v>35</v>
      </c>
      <c r="C536" s="26" t="s">
        <v>197</v>
      </c>
      <c r="D536" s="29" t="s">
        <v>166</v>
      </c>
      <c r="E536" s="30" t="s">
        <v>155</v>
      </c>
      <c r="F536" s="22"/>
      <c r="G536" s="22"/>
      <c r="H536" s="22"/>
      <c r="I536" s="22"/>
      <c r="J536" s="22"/>
      <c r="K536" s="22"/>
    </row>
    <row r="537">
      <c r="A537" s="25">
        <v>2022.0</v>
      </c>
      <c r="B537" s="26" t="s">
        <v>35</v>
      </c>
      <c r="C537" s="26" t="s">
        <v>197</v>
      </c>
      <c r="D537" s="29" t="s">
        <v>167</v>
      </c>
      <c r="E537" s="30">
        <v>10.0</v>
      </c>
      <c r="F537" s="22"/>
      <c r="G537" s="22"/>
      <c r="H537" s="22"/>
      <c r="I537" s="22"/>
      <c r="J537" s="22"/>
      <c r="K537" s="22"/>
    </row>
    <row r="538">
      <c r="A538" s="25">
        <v>2022.0</v>
      </c>
      <c r="B538" s="26" t="s">
        <v>35</v>
      </c>
      <c r="C538" s="26" t="s">
        <v>197</v>
      </c>
      <c r="D538" s="29" t="s">
        <v>169</v>
      </c>
      <c r="E538" s="30">
        <v>1.0</v>
      </c>
      <c r="F538" s="22"/>
      <c r="G538" s="22"/>
      <c r="H538" s="22"/>
      <c r="I538" s="22"/>
      <c r="J538" s="22"/>
      <c r="K538" s="22"/>
    </row>
    <row r="539">
      <c r="A539" s="25">
        <v>2022.0</v>
      </c>
      <c r="B539" s="26" t="s">
        <v>35</v>
      </c>
      <c r="C539" s="26" t="s">
        <v>197</v>
      </c>
      <c r="D539" s="29" t="s">
        <v>171</v>
      </c>
      <c r="E539" s="30" t="s">
        <v>155</v>
      </c>
      <c r="F539" s="22"/>
      <c r="G539" s="22"/>
      <c r="H539" s="22"/>
      <c r="I539" s="22"/>
      <c r="J539" s="22"/>
      <c r="K539" s="22"/>
    </row>
    <row r="540">
      <c r="A540" s="25">
        <v>2022.0</v>
      </c>
      <c r="B540" s="26" t="s">
        <v>35</v>
      </c>
      <c r="C540" s="26" t="s">
        <v>197</v>
      </c>
      <c r="D540" s="29" t="s">
        <v>173</v>
      </c>
      <c r="E540" s="30" t="s">
        <v>155</v>
      </c>
      <c r="F540" s="22"/>
      <c r="G540" s="22"/>
      <c r="H540" s="22"/>
      <c r="I540" s="22"/>
      <c r="J540" s="22"/>
      <c r="K540" s="22"/>
    </row>
    <row r="541">
      <c r="A541" s="25">
        <v>2022.0</v>
      </c>
      <c r="B541" s="26" t="s">
        <v>35</v>
      </c>
      <c r="C541" s="26" t="s">
        <v>197</v>
      </c>
      <c r="D541" s="29" t="s">
        <v>175</v>
      </c>
      <c r="E541" s="38">
        <v>1046.0</v>
      </c>
      <c r="F541" s="22"/>
      <c r="G541" s="22"/>
      <c r="H541" s="22"/>
      <c r="I541" s="22"/>
      <c r="J541" s="22"/>
      <c r="K541" s="22"/>
    </row>
    <row r="542">
      <c r="A542" s="25">
        <v>2022.0</v>
      </c>
      <c r="B542" s="26" t="s">
        <v>35</v>
      </c>
      <c r="C542" s="26" t="s">
        <v>197</v>
      </c>
      <c r="D542" s="29" t="s">
        <v>177</v>
      </c>
      <c r="E542" s="30" t="s">
        <v>155</v>
      </c>
      <c r="F542" s="22"/>
      <c r="G542" s="22"/>
      <c r="H542" s="22"/>
      <c r="I542" s="22"/>
      <c r="J542" s="22"/>
      <c r="K542" s="22"/>
    </row>
    <row r="543">
      <c r="A543" s="25">
        <v>2022.0</v>
      </c>
      <c r="B543" s="26" t="s">
        <v>35</v>
      </c>
      <c r="C543" s="26" t="s">
        <v>197</v>
      </c>
      <c r="D543" s="29" t="s">
        <v>179</v>
      </c>
      <c r="E543" s="30" t="s">
        <v>155</v>
      </c>
      <c r="F543" s="22"/>
      <c r="G543" s="22"/>
      <c r="H543" s="22"/>
      <c r="I543" s="22"/>
      <c r="J543" s="22"/>
      <c r="K543" s="22"/>
    </row>
    <row r="544">
      <c r="A544" s="25">
        <v>2022.0</v>
      </c>
      <c r="B544" s="26" t="s">
        <v>35</v>
      </c>
      <c r="C544" s="26" t="s">
        <v>197</v>
      </c>
      <c r="D544" s="29" t="s">
        <v>181</v>
      </c>
      <c r="E544" s="30" t="s">
        <v>155</v>
      </c>
      <c r="F544" s="22"/>
      <c r="G544" s="22"/>
      <c r="H544" s="22"/>
      <c r="I544" s="22"/>
      <c r="J544" s="22"/>
      <c r="K544" s="22"/>
    </row>
    <row r="545">
      <c r="A545" s="25">
        <v>2022.0</v>
      </c>
      <c r="B545" s="26" t="s">
        <v>35</v>
      </c>
      <c r="C545" s="26" t="s">
        <v>197</v>
      </c>
      <c r="D545" s="29" t="s">
        <v>183</v>
      </c>
      <c r="E545" s="30" t="s">
        <v>155</v>
      </c>
      <c r="F545" s="22"/>
      <c r="G545" s="22"/>
      <c r="H545" s="22"/>
      <c r="I545" s="22"/>
      <c r="J545" s="22"/>
      <c r="K545" s="22"/>
    </row>
    <row r="546">
      <c r="A546" s="25">
        <v>2022.0</v>
      </c>
      <c r="B546" s="26" t="s">
        <v>35</v>
      </c>
      <c r="C546" s="26" t="s">
        <v>197</v>
      </c>
      <c r="D546" s="29" t="s">
        <v>185</v>
      </c>
      <c r="E546" s="30">
        <v>1.0</v>
      </c>
      <c r="F546" s="22"/>
      <c r="G546" s="22"/>
      <c r="H546" s="22"/>
      <c r="I546" s="22"/>
      <c r="J546" s="22"/>
      <c r="K546" s="22"/>
    </row>
    <row r="547">
      <c r="A547" s="25">
        <v>2022.0</v>
      </c>
      <c r="B547" s="26" t="s">
        <v>36</v>
      </c>
      <c r="C547" s="26" t="s">
        <v>207</v>
      </c>
      <c r="D547" s="29" t="s">
        <v>153</v>
      </c>
      <c r="E547" s="38">
        <v>1065.0</v>
      </c>
      <c r="F547" s="22"/>
      <c r="G547" s="22"/>
      <c r="H547" s="22"/>
      <c r="I547" s="22"/>
      <c r="J547" s="22"/>
      <c r="K547" s="22"/>
    </row>
    <row r="548">
      <c r="A548" s="25">
        <v>2022.0</v>
      </c>
      <c r="B548" s="26" t="s">
        <v>36</v>
      </c>
      <c r="C548" s="26" t="s">
        <v>207</v>
      </c>
      <c r="D548" s="29" t="s">
        <v>154</v>
      </c>
      <c r="E548" s="30" t="s">
        <v>155</v>
      </c>
      <c r="F548" s="22"/>
      <c r="G548" s="22"/>
      <c r="H548" s="22"/>
      <c r="I548" s="22"/>
      <c r="J548" s="22"/>
      <c r="K548" s="22"/>
    </row>
    <row r="549">
      <c r="A549" s="25">
        <v>2022.0</v>
      </c>
      <c r="B549" s="26" t="s">
        <v>36</v>
      </c>
      <c r="C549" s="26" t="s">
        <v>207</v>
      </c>
      <c r="D549" s="29" t="s">
        <v>158</v>
      </c>
      <c r="E549" s="30">
        <v>1.0</v>
      </c>
      <c r="F549" s="22"/>
      <c r="G549" s="22"/>
      <c r="H549" s="22"/>
      <c r="I549" s="22"/>
      <c r="J549" s="22"/>
      <c r="K549" s="22"/>
    </row>
    <row r="550">
      <c r="A550" s="25">
        <v>2022.0</v>
      </c>
      <c r="B550" s="26" t="s">
        <v>36</v>
      </c>
      <c r="C550" s="26" t="s">
        <v>207</v>
      </c>
      <c r="D550" s="29" t="s">
        <v>160</v>
      </c>
      <c r="E550" s="30">
        <v>3.0</v>
      </c>
      <c r="F550" s="22"/>
      <c r="G550" s="22"/>
      <c r="H550" s="22"/>
      <c r="I550" s="22"/>
      <c r="J550" s="22"/>
      <c r="K550" s="22"/>
    </row>
    <row r="551">
      <c r="A551" s="25">
        <v>2022.0</v>
      </c>
      <c r="B551" s="26" t="s">
        <v>36</v>
      </c>
      <c r="C551" s="26" t="s">
        <v>207</v>
      </c>
      <c r="D551" s="29" t="s">
        <v>162</v>
      </c>
      <c r="E551" s="30" t="s">
        <v>155</v>
      </c>
      <c r="F551" s="22"/>
      <c r="G551" s="22"/>
      <c r="H551" s="22"/>
      <c r="I551" s="22"/>
      <c r="J551" s="22"/>
      <c r="K551" s="22"/>
    </row>
    <row r="552">
      <c r="A552" s="25">
        <v>2022.0</v>
      </c>
      <c r="B552" s="26" t="s">
        <v>36</v>
      </c>
      <c r="C552" s="26" t="s">
        <v>207</v>
      </c>
      <c r="D552" s="29" t="s">
        <v>164</v>
      </c>
      <c r="E552" s="30" t="s">
        <v>155</v>
      </c>
      <c r="F552" s="22"/>
      <c r="G552" s="22"/>
      <c r="H552" s="22"/>
      <c r="I552" s="22"/>
      <c r="J552" s="22"/>
      <c r="K552" s="22"/>
    </row>
    <row r="553">
      <c r="A553" s="25">
        <v>2022.0</v>
      </c>
      <c r="B553" s="26" t="s">
        <v>36</v>
      </c>
      <c r="C553" s="26" t="s">
        <v>207</v>
      </c>
      <c r="D553" s="29" t="s">
        <v>166</v>
      </c>
      <c r="E553" s="30" t="s">
        <v>155</v>
      </c>
      <c r="F553" s="22"/>
      <c r="G553" s="22"/>
      <c r="H553" s="22"/>
      <c r="I553" s="22"/>
      <c r="J553" s="22"/>
      <c r="K553" s="22"/>
    </row>
    <row r="554">
      <c r="A554" s="25">
        <v>2022.0</v>
      </c>
      <c r="B554" s="26" t="s">
        <v>36</v>
      </c>
      <c r="C554" s="26" t="s">
        <v>207</v>
      </c>
      <c r="D554" s="29" t="s">
        <v>167</v>
      </c>
      <c r="E554" s="30">
        <v>9.0</v>
      </c>
      <c r="F554" s="22"/>
      <c r="G554" s="22"/>
      <c r="H554" s="22"/>
      <c r="I554" s="22"/>
      <c r="J554" s="22"/>
      <c r="K554" s="22"/>
    </row>
    <row r="555">
      <c r="A555" s="25">
        <v>2022.0</v>
      </c>
      <c r="B555" s="26" t="s">
        <v>36</v>
      </c>
      <c r="C555" s="26" t="s">
        <v>207</v>
      </c>
      <c r="D555" s="29" t="s">
        <v>169</v>
      </c>
      <c r="E555" s="30" t="s">
        <v>155</v>
      </c>
      <c r="F555" s="22"/>
      <c r="G555" s="22"/>
      <c r="H555" s="22"/>
      <c r="I555" s="22"/>
      <c r="J555" s="22"/>
      <c r="K555" s="22"/>
    </row>
    <row r="556">
      <c r="A556" s="25">
        <v>2022.0</v>
      </c>
      <c r="B556" s="26" t="s">
        <v>36</v>
      </c>
      <c r="C556" s="26" t="s">
        <v>207</v>
      </c>
      <c r="D556" s="29" t="s">
        <v>171</v>
      </c>
      <c r="E556" s="30" t="s">
        <v>155</v>
      </c>
      <c r="F556" s="22"/>
      <c r="G556" s="22"/>
      <c r="H556" s="22"/>
      <c r="I556" s="22"/>
      <c r="J556" s="22"/>
      <c r="K556" s="22"/>
    </row>
    <row r="557">
      <c r="A557" s="25">
        <v>2022.0</v>
      </c>
      <c r="B557" s="26" t="s">
        <v>36</v>
      </c>
      <c r="C557" s="26" t="s">
        <v>207</v>
      </c>
      <c r="D557" s="29" t="s">
        <v>173</v>
      </c>
      <c r="E557" s="30" t="s">
        <v>155</v>
      </c>
      <c r="F557" s="22"/>
      <c r="G557" s="22"/>
      <c r="H557" s="22"/>
      <c r="I557" s="22"/>
      <c r="J557" s="22"/>
      <c r="K557" s="22"/>
    </row>
    <row r="558">
      <c r="A558" s="25">
        <v>2022.0</v>
      </c>
      <c r="B558" s="26" t="s">
        <v>36</v>
      </c>
      <c r="C558" s="26" t="s">
        <v>207</v>
      </c>
      <c r="D558" s="29" t="s">
        <v>175</v>
      </c>
      <c r="E558" s="30">
        <v>972.0</v>
      </c>
      <c r="F558" s="22"/>
      <c r="G558" s="22"/>
      <c r="H558" s="22"/>
      <c r="I558" s="22"/>
      <c r="J558" s="22"/>
      <c r="K558" s="22"/>
    </row>
    <row r="559">
      <c r="A559" s="25">
        <v>2022.0</v>
      </c>
      <c r="B559" s="26" t="s">
        <v>36</v>
      </c>
      <c r="C559" s="26" t="s">
        <v>207</v>
      </c>
      <c r="D559" s="29" t="s">
        <v>177</v>
      </c>
      <c r="E559" s="30" t="s">
        <v>155</v>
      </c>
      <c r="F559" s="22"/>
      <c r="G559" s="22"/>
      <c r="H559" s="22"/>
      <c r="I559" s="22"/>
      <c r="J559" s="22"/>
      <c r="K559" s="22"/>
    </row>
    <row r="560">
      <c r="A560" s="25">
        <v>2022.0</v>
      </c>
      <c r="B560" s="26" t="s">
        <v>36</v>
      </c>
      <c r="C560" s="26" t="s">
        <v>207</v>
      </c>
      <c r="D560" s="29" t="s">
        <v>179</v>
      </c>
      <c r="E560" s="30" t="s">
        <v>155</v>
      </c>
      <c r="F560" s="22"/>
      <c r="G560" s="22"/>
      <c r="H560" s="22"/>
      <c r="I560" s="22"/>
      <c r="J560" s="22"/>
      <c r="K560" s="22"/>
    </row>
    <row r="561">
      <c r="A561" s="25">
        <v>2022.0</v>
      </c>
      <c r="B561" s="26" t="s">
        <v>36</v>
      </c>
      <c r="C561" s="26" t="s">
        <v>207</v>
      </c>
      <c r="D561" s="29" t="s">
        <v>181</v>
      </c>
      <c r="E561" s="30" t="s">
        <v>155</v>
      </c>
      <c r="F561" s="22"/>
      <c r="G561" s="22"/>
      <c r="H561" s="22"/>
      <c r="I561" s="22"/>
      <c r="J561" s="22"/>
      <c r="K561" s="22"/>
    </row>
    <row r="562">
      <c r="A562" s="25">
        <v>2022.0</v>
      </c>
      <c r="B562" s="26" t="s">
        <v>36</v>
      </c>
      <c r="C562" s="26" t="s">
        <v>207</v>
      </c>
      <c r="D562" s="29" t="s">
        <v>183</v>
      </c>
      <c r="E562" s="30" t="s">
        <v>155</v>
      </c>
      <c r="F562" s="22"/>
      <c r="G562" s="22"/>
      <c r="H562" s="22"/>
      <c r="I562" s="22"/>
      <c r="J562" s="22"/>
      <c r="K562" s="22"/>
    </row>
    <row r="563">
      <c r="A563" s="25">
        <v>2022.0</v>
      </c>
      <c r="B563" s="26" t="s">
        <v>36</v>
      </c>
      <c r="C563" s="26" t="s">
        <v>207</v>
      </c>
      <c r="D563" s="29" t="s">
        <v>185</v>
      </c>
      <c r="E563" s="30" t="s">
        <v>155</v>
      </c>
      <c r="F563" s="22"/>
      <c r="G563" s="22"/>
      <c r="H563" s="22"/>
      <c r="I563" s="22"/>
      <c r="J563" s="22"/>
      <c r="K563" s="22"/>
    </row>
    <row r="564">
      <c r="A564" s="25">
        <v>2022.0</v>
      </c>
      <c r="B564" s="26" t="s">
        <v>37</v>
      </c>
      <c r="C564" s="26" t="s">
        <v>206</v>
      </c>
      <c r="D564" s="29" t="s">
        <v>153</v>
      </c>
      <c r="E564" s="38">
        <v>1216.0</v>
      </c>
      <c r="F564" s="22"/>
      <c r="G564" s="22"/>
      <c r="H564" s="22"/>
      <c r="I564" s="22"/>
      <c r="J564" s="22"/>
      <c r="K564" s="22"/>
    </row>
    <row r="565">
      <c r="A565" s="25">
        <v>2022.0</v>
      </c>
      <c r="B565" s="26" t="s">
        <v>37</v>
      </c>
      <c r="C565" s="26" t="s">
        <v>206</v>
      </c>
      <c r="D565" s="29" t="s">
        <v>154</v>
      </c>
      <c r="E565" s="30" t="s">
        <v>155</v>
      </c>
      <c r="F565" s="22"/>
      <c r="G565" s="22"/>
      <c r="H565" s="22"/>
      <c r="I565" s="22"/>
      <c r="J565" s="22"/>
      <c r="K565" s="22"/>
    </row>
    <row r="566">
      <c r="A566" s="25">
        <v>2022.0</v>
      </c>
      <c r="B566" s="26" t="s">
        <v>37</v>
      </c>
      <c r="C566" s="26" t="s">
        <v>206</v>
      </c>
      <c r="D566" s="29" t="s">
        <v>158</v>
      </c>
      <c r="E566" s="30">
        <v>5.0</v>
      </c>
      <c r="F566" s="22"/>
      <c r="G566" s="22"/>
      <c r="H566" s="22"/>
      <c r="I566" s="22"/>
      <c r="J566" s="22"/>
      <c r="K566" s="22"/>
    </row>
    <row r="567">
      <c r="A567" s="25">
        <v>2022.0</v>
      </c>
      <c r="B567" s="26" t="s">
        <v>37</v>
      </c>
      <c r="C567" s="26" t="s">
        <v>206</v>
      </c>
      <c r="D567" s="29" t="s">
        <v>160</v>
      </c>
      <c r="E567" s="30">
        <v>1.0</v>
      </c>
      <c r="F567" s="22"/>
      <c r="G567" s="22"/>
      <c r="H567" s="22"/>
      <c r="I567" s="22"/>
      <c r="J567" s="22"/>
      <c r="K567" s="22"/>
    </row>
    <row r="568">
      <c r="A568" s="25">
        <v>2022.0</v>
      </c>
      <c r="B568" s="26" t="s">
        <v>37</v>
      </c>
      <c r="C568" s="26" t="s">
        <v>206</v>
      </c>
      <c r="D568" s="29" t="s">
        <v>162</v>
      </c>
      <c r="E568" s="30" t="s">
        <v>155</v>
      </c>
      <c r="F568" s="22"/>
      <c r="G568" s="22"/>
      <c r="H568" s="22"/>
      <c r="I568" s="22"/>
      <c r="J568" s="22"/>
      <c r="K568" s="22"/>
    </row>
    <row r="569">
      <c r="A569" s="25">
        <v>2022.0</v>
      </c>
      <c r="B569" s="26" t="s">
        <v>37</v>
      </c>
      <c r="C569" s="26" t="s">
        <v>206</v>
      </c>
      <c r="D569" s="29" t="s">
        <v>164</v>
      </c>
      <c r="E569" s="30">
        <v>15.0</v>
      </c>
      <c r="F569" s="22"/>
      <c r="G569" s="22"/>
      <c r="H569" s="22"/>
      <c r="I569" s="22"/>
      <c r="J569" s="22"/>
      <c r="K569" s="22"/>
    </row>
    <row r="570">
      <c r="A570" s="25">
        <v>2022.0</v>
      </c>
      <c r="B570" s="26" t="s">
        <v>37</v>
      </c>
      <c r="C570" s="26" t="s">
        <v>206</v>
      </c>
      <c r="D570" s="29" t="s">
        <v>166</v>
      </c>
      <c r="E570" s="30" t="s">
        <v>155</v>
      </c>
      <c r="F570" s="22"/>
      <c r="G570" s="22"/>
      <c r="H570" s="22"/>
      <c r="I570" s="22"/>
      <c r="J570" s="22"/>
      <c r="K570" s="22"/>
    </row>
    <row r="571">
      <c r="A571" s="25">
        <v>2022.0</v>
      </c>
      <c r="B571" s="26" t="s">
        <v>37</v>
      </c>
      <c r="C571" s="26" t="s">
        <v>206</v>
      </c>
      <c r="D571" s="29" t="s">
        <v>167</v>
      </c>
      <c r="E571" s="30">
        <v>7.0</v>
      </c>
      <c r="F571" s="22"/>
      <c r="G571" s="22"/>
      <c r="H571" s="22"/>
      <c r="I571" s="22"/>
      <c r="J571" s="22"/>
      <c r="K571" s="22"/>
    </row>
    <row r="572">
      <c r="A572" s="25">
        <v>2022.0</v>
      </c>
      <c r="B572" s="26" t="s">
        <v>37</v>
      </c>
      <c r="C572" s="26" t="s">
        <v>206</v>
      </c>
      <c r="D572" s="29" t="s">
        <v>169</v>
      </c>
      <c r="E572" s="30" t="s">
        <v>155</v>
      </c>
      <c r="F572" s="22"/>
      <c r="G572" s="22"/>
      <c r="H572" s="22"/>
      <c r="I572" s="22"/>
      <c r="J572" s="22"/>
      <c r="K572" s="22"/>
    </row>
    <row r="573">
      <c r="A573" s="25">
        <v>2022.0</v>
      </c>
      <c r="B573" s="26" t="s">
        <v>37</v>
      </c>
      <c r="C573" s="26" t="s">
        <v>206</v>
      </c>
      <c r="D573" s="29" t="s">
        <v>171</v>
      </c>
      <c r="E573" s="30" t="s">
        <v>155</v>
      </c>
      <c r="F573" s="22"/>
      <c r="G573" s="22"/>
      <c r="H573" s="22"/>
      <c r="I573" s="22"/>
      <c r="J573" s="22"/>
      <c r="K573" s="22"/>
    </row>
    <row r="574">
      <c r="A574" s="25">
        <v>2022.0</v>
      </c>
      <c r="B574" s="26" t="s">
        <v>37</v>
      </c>
      <c r="C574" s="26" t="s">
        <v>206</v>
      </c>
      <c r="D574" s="29" t="s">
        <v>173</v>
      </c>
      <c r="E574" s="30" t="s">
        <v>155</v>
      </c>
      <c r="F574" s="22"/>
      <c r="G574" s="22"/>
      <c r="H574" s="22"/>
      <c r="I574" s="22"/>
      <c r="J574" s="22"/>
      <c r="K574" s="22"/>
    </row>
    <row r="575">
      <c r="A575" s="25">
        <v>2022.0</v>
      </c>
      <c r="B575" s="26" t="s">
        <v>37</v>
      </c>
      <c r="C575" s="26" t="s">
        <v>206</v>
      </c>
      <c r="D575" s="29" t="s">
        <v>175</v>
      </c>
      <c r="E575" s="30">
        <v>552.0</v>
      </c>
      <c r="F575" s="22"/>
      <c r="G575" s="22"/>
      <c r="H575" s="22"/>
      <c r="I575" s="22"/>
      <c r="J575" s="22"/>
      <c r="K575" s="22"/>
    </row>
    <row r="576">
      <c r="A576" s="25">
        <v>2022.0</v>
      </c>
      <c r="B576" s="26" t="s">
        <v>37</v>
      </c>
      <c r="C576" s="26" t="s">
        <v>206</v>
      </c>
      <c r="D576" s="29" t="s">
        <v>177</v>
      </c>
      <c r="E576" s="30" t="s">
        <v>155</v>
      </c>
      <c r="F576" s="22"/>
      <c r="G576" s="22"/>
      <c r="H576" s="22"/>
      <c r="I576" s="22"/>
      <c r="J576" s="22"/>
      <c r="K576" s="22"/>
    </row>
    <row r="577">
      <c r="A577" s="25">
        <v>2022.0</v>
      </c>
      <c r="B577" s="26" t="s">
        <v>37</v>
      </c>
      <c r="C577" s="26" t="s">
        <v>206</v>
      </c>
      <c r="D577" s="29" t="s">
        <v>179</v>
      </c>
      <c r="E577" s="30" t="s">
        <v>155</v>
      </c>
      <c r="F577" s="22"/>
      <c r="G577" s="22"/>
      <c r="H577" s="22"/>
      <c r="I577" s="22"/>
      <c r="J577" s="22"/>
      <c r="K577" s="22"/>
    </row>
    <row r="578">
      <c r="A578" s="25">
        <v>2022.0</v>
      </c>
      <c r="B578" s="26" t="s">
        <v>37</v>
      </c>
      <c r="C578" s="26" t="s">
        <v>206</v>
      </c>
      <c r="D578" s="29" t="s">
        <v>181</v>
      </c>
      <c r="E578" s="30" t="s">
        <v>155</v>
      </c>
      <c r="F578" s="22"/>
      <c r="G578" s="22"/>
      <c r="H578" s="22"/>
      <c r="I578" s="22"/>
      <c r="J578" s="22"/>
      <c r="K578" s="22"/>
    </row>
    <row r="579">
      <c r="A579" s="25">
        <v>2022.0</v>
      </c>
      <c r="B579" s="26" t="s">
        <v>37</v>
      </c>
      <c r="C579" s="26" t="s">
        <v>206</v>
      </c>
      <c r="D579" s="29" t="s">
        <v>183</v>
      </c>
      <c r="E579" s="30" t="s">
        <v>155</v>
      </c>
      <c r="F579" s="22"/>
      <c r="G579" s="22"/>
      <c r="H579" s="22"/>
      <c r="I579" s="22"/>
      <c r="J579" s="22"/>
      <c r="K579" s="22"/>
    </row>
    <row r="580">
      <c r="A580" s="25">
        <v>2022.0</v>
      </c>
      <c r="B580" s="26" t="s">
        <v>37</v>
      </c>
      <c r="C580" s="26" t="s">
        <v>206</v>
      </c>
      <c r="D580" s="29" t="s">
        <v>185</v>
      </c>
      <c r="E580" s="30" t="s">
        <v>155</v>
      </c>
      <c r="F580" s="22"/>
      <c r="G580" s="22"/>
      <c r="H580" s="22"/>
      <c r="I580" s="22"/>
      <c r="J580" s="22"/>
      <c r="K580" s="22"/>
    </row>
    <row r="581">
      <c r="A581" s="25">
        <v>2022.0</v>
      </c>
      <c r="B581" s="26" t="s">
        <v>38</v>
      </c>
      <c r="C581" s="26" t="s">
        <v>205</v>
      </c>
      <c r="D581" s="29" t="s">
        <v>153</v>
      </c>
      <c r="E581" s="38">
        <v>1296.0</v>
      </c>
      <c r="F581" s="22"/>
      <c r="G581" s="22"/>
      <c r="H581" s="22"/>
      <c r="I581" s="22"/>
      <c r="J581" s="22"/>
      <c r="K581" s="22"/>
    </row>
    <row r="582">
      <c r="A582" s="25">
        <v>2022.0</v>
      </c>
      <c r="B582" s="26" t="s">
        <v>38</v>
      </c>
      <c r="C582" s="26" t="s">
        <v>205</v>
      </c>
      <c r="D582" s="29" t="s">
        <v>154</v>
      </c>
      <c r="E582" s="30" t="s">
        <v>155</v>
      </c>
      <c r="F582" s="22"/>
      <c r="G582" s="22"/>
      <c r="H582" s="22"/>
      <c r="I582" s="22"/>
      <c r="J582" s="22"/>
      <c r="K582" s="22"/>
    </row>
    <row r="583">
      <c r="A583" s="25">
        <v>2022.0</v>
      </c>
      <c r="B583" s="26" t="s">
        <v>38</v>
      </c>
      <c r="C583" s="26" t="s">
        <v>205</v>
      </c>
      <c r="D583" s="29" t="s">
        <v>158</v>
      </c>
      <c r="E583" s="30">
        <v>5.0</v>
      </c>
      <c r="F583" s="22"/>
      <c r="G583" s="22"/>
      <c r="H583" s="22"/>
      <c r="I583" s="22"/>
      <c r="J583" s="22"/>
      <c r="K583" s="22"/>
    </row>
    <row r="584">
      <c r="A584" s="25">
        <v>2022.0</v>
      </c>
      <c r="B584" s="26" t="s">
        <v>38</v>
      </c>
      <c r="C584" s="26" t="s">
        <v>205</v>
      </c>
      <c r="D584" s="29" t="s">
        <v>160</v>
      </c>
      <c r="E584" s="30">
        <v>1.0</v>
      </c>
      <c r="F584" s="22"/>
      <c r="G584" s="22"/>
      <c r="H584" s="22"/>
      <c r="I584" s="22"/>
      <c r="J584" s="22"/>
      <c r="K584" s="22"/>
    </row>
    <row r="585">
      <c r="A585" s="25">
        <v>2022.0</v>
      </c>
      <c r="B585" s="26" t="s">
        <v>38</v>
      </c>
      <c r="C585" s="26" t="s">
        <v>205</v>
      </c>
      <c r="D585" s="29" t="s">
        <v>162</v>
      </c>
      <c r="E585" s="30" t="s">
        <v>155</v>
      </c>
      <c r="F585" s="22"/>
      <c r="G585" s="22"/>
      <c r="H585" s="22"/>
      <c r="I585" s="22"/>
      <c r="J585" s="22"/>
      <c r="K585" s="22"/>
    </row>
    <row r="586">
      <c r="A586" s="25">
        <v>2022.0</v>
      </c>
      <c r="B586" s="26" t="s">
        <v>38</v>
      </c>
      <c r="C586" s="26" t="s">
        <v>205</v>
      </c>
      <c r="D586" s="29" t="s">
        <v>164</v>
      </c>
      <c r="E586" s="30">
        <v>17.0</v>
      </c>
      <c r="F586" s="22"/>
      <c r="G586" s="22"/>
      <c r="H586" s="22"/>
      <c r="I586" s="22"/>
      <c r="J586" s="22"/>
      <c r="K586" s="22"/>
    </row>
    <row r="587">
      <c r="A587" s="25">
        <v>2022.0</v>
      </c>
      <c r="B587" s="26" t="s">
        <v>38</v>
      </c>
      <c r="C587" s="26" t="s">
        <v>205</v>
      </c>
      <c r="D587" s="29" t="s">
        <v>166</v>
      </c>
      <c r="E587" s="30" t="s">
        <v>155</v>
      </c>
      <c r="F587" s="22"/>
      <c r="G587" s="22"/>
      <c r="H587" s="22"/>
      <c r="I587" s="22"/>
      <c r="J587" s="22"/>
      <c r="K587" s="22"/>
    </row>
    <row r="588">
      <c r="A588" s="25">
        <v>2022.0</v>
      </c>
      <c r="B588" s="26" t="s">
        <v>38</v>
      </c>
      <c r="C588" s="26" t="s">
        <v>205</v>
      </c>
      <c r="D588" s="29" t="s">
        <v>167</v>
      </c>
      <c r="E588" s="30">
        <v>40.0</v>
      </c>
      <c r="F588" s="22"/>
      <c r="G588" s="22"/>
      <c r="H588" s="22"/>
      <c r="I588" s="22"/>
      <c r="J588" s="22"/>
      <c r="K588" s="22"/>
    </row>
    <row r="589">
      <c r="A589" s="25">
        <v>2022.0</v>
      </c>
      <c r="B589" s="26" t="s">
        <v>38</v>
      </c>
      <c r="C589" s="26" t="s">
        <v>205</v>
      </c>
      <c r="D589" s="29" t="s">
        <v>169</v>
      </c>
      <c r="E589" s="30">
        <v>1.0</v>
      </c>
      <c r="F589" s="22"/>
      <c r="G589" s="22"/>
      <c r="H589" s="22"/>
      <c r="I589" s="22"/>
      <c r="J589" s="22"/>
      <c r="K589" s="22"/>
    </row>
    <row r="590">
      <c r="A590" s="25">
        <v>2022.0</v>
      </c>
      <c r="B590" s="26" t="s">
        <v>38</v>
      </c>
      <c r="C590" s="26" t="s">
        <v>205</v>
      </c>
      <c r="D590" s="29" t="s">
        <v>171</v>
      </c>
      <c r="E590" s="30" t="s">
        <v>155</v>
      </c>
      <c r="F590" s="22"/>
      <c r="G590" s="22"/>
      <c r="H590" s="22"/>
      <c r="I590" s="22"/>
      <c r="J590" s="22"/>
      <c r="K590" s="22"/>
    </row>
    <row r="591">
      <c r="A591" s="25">
        <v>2022.0</v>
      </c>
      <c r="B591" s="26" t="s">
        <v>38</v>
      </c>
      <c r="C591" s="26" t="s">
        <v>205</v>
      </c>
      <c r="D591" s="29" t="s">
        <v>173</v>
      </c>
      <c r="E591" s="30" t="s">
        <v>155</v>
      </c>
      <c r="F591" s="22"/>
      <c r="G591" s="22"/>
      <c r="H591" s="22"/>
      <c r="I591" s="22"/>
      <c r="J591" s="22"/>
      <c r="K591" s="22"/>
    </row>
    <row r="592">
      <c r="A592" s="25">
        <v>2022.0</v>
      </c>
      <c r="B592" s="26" t="s">
        <v>38</v>
      </c>
      <c r="C592" s="26" t="s">
        <v>205</v>
      </c>
      <c r="D592" s="29" t="s">
        <v>175</v>
      </c>
      <c r="E592" s="38">
        <v>1297.0</v>
      </c>
      <c r="F592" s="22"/>
      <c r="G592" s="22"/>
      <c r="H592" s="22"/>
      <c r="I592" s="22"/>
      <c r="J592" s="22"/>
      <c r="K592" s="22"/>
    </row>
    <row r="593">
      <c r="A593" s="25">
        <v>2022.0</v>
      </c>
      <c r="B593" s="26" t="s">
        <v>38</v>
      </c>
      <c r="C593" s="26" t="s">
        <v>205</v>
      </c>
      <c r="D593" s="29" t="s">
        <v>177</v>
      </c>
      <c r="E593" s="30" t="s">
        <v>155</v>
      </c>
      <c r="F593" s="22"/>
      <c r="G593" s="22"/>
      <c r="H593" s="22"/>
      <c r="I593" s="22"/>
      <c r="J593" s="22"/>
      <c r="K593" s="22"/>
    </row>
    <row r="594">
      <c r="A594" s="25">
        <v>2022.0</v>
      </c>
      <c r="B594" s="26" t="s">
        <v>38</v>
      </c>
      <c r="C594" s="26" t="s">
        <v>205</v>
      </c>
      <c r="D594" s="29" t="s">
        <v>179</v>
      </c>
      <c r="E594" s="30" t="s">
        <v>155</v>
      </c>
      <c r="F594" s="22"/>
      <c r="G594" s="22"/>
      <c r="H594" s="22"/>
      <c r="I594" s="22"/>
      <c r="J594" s="22"/>
      <c r="K594" s="22"/>
    </row>
    <row r="595">
      <c r="A595" s="25">
        <v>2022.0</v>
      </c>
      <c r="B595" s="26" t="s">
        <v>38</v>
      </c>
      <c r="C595" s="26" t="s">
        <v>205</v>
      </c>
      <c r="D595" s="29" t="s">
        <v>181</v>
      </c>
      <c r="E595" s="30" t="s">
        <v>155</v>
      </c>
      <c r="F595" s="22"/>
      <c r="G595" s="22"/>
      <c r="H595" s="22"/>
      <c r="I595" s="22"/>
      <c r="J595" s="22"/>
      <c r="K595" s="22"/>
    </row>
    <row r="596">
      <c r="A596" s="25">
        <v>2022.0</v>
      </c>
      <c r="B596" s="26" t="s">
        <v>38</v>
      </c>
      <c r="C596" s="26" t="s">
        <v>205</v>
      </c>
      <c r="D596" s="29" t="s">
        <v>183</v>
      </c>
      <c r="E596" s="30" t="s">
        <v>155</v>
      </c>
      <c r="F596" s="22"/>
      <c r="G596" s="22"/>
      <c r="H596" s="22"/>
      <c r="I596" s="22"/>
      <c r="J596" s="22"/>
      <c r="K596" s="22"/>
    </row>
    <row r="597">
      <c r="A597" s="25">
        <v>2022.0</v>
      </c>
      <c r="B597" s="26" t="s">
        <v>38</v>
      </c>
      <c r="C597" s="26" t="s">
        <v>205</v>
      </c>
      <c r="D597" s="29" t="s">
        <v>185</v>
      </c>
      <c r="E597" s="30" t="s">
        <v>155</v>
      </c>
      <c r="F597" s="22"/>
      <c r="G597" s="22"/>
      <c r="H597" s="22"/>
      <c r="I597" s="22"/>
      <c r="J597" s="22"/>
      <c r="K597" s="22"/>
    </row>
    <row r="598">
      <c r="A598" s="25">
        <v>2022.0</v>
      </c>
      <c r="B598" s="26" t="s">
        <v>39</v>
      </c>
      <c r="C598" s="26" t="s">
        <v>198</v>
      </c>
      <c r="D598" s="29" t="s">
        <v>153</v>
      </c>
      <c r="E598" s="38">
        <v>1242.0</v>
      </c>
      <c r="F598" s="22"/>
      <c r="G598" s="22"/>
      <c r="H598" s="22"/>
      <c r="I598" s="22"/>
      <c r="J598" s="22"/>
      <c r="K598" s="22"/>
    </row>
    <row r="599">
      <c r="A599" s="25">
        <v>2022.0</v>
      </c>
      <c r="B599" s="26" t="s">
        <v>39</v>
      </c>
      <c r="C599" s="26" t="s">
        <v>198</v>
      </c>
      <c r="D599" s="29" t="s">
        <v>154</v>
      </c>
      <c r="E599" s="30" t="s">
        <v>155</v>
      </c>
      <c r="F599" s="22"/>
      <c r="G599" s="22"/>
      <c r="H599" s="22"/>
      <c r="I599" s="22"/>
      <c r="J599" s="22"/>
      <c r="K599" s="22"/>
    </row>
    <row r="600">
      <c r="A600" s="25">
        <v>2022.0</v>
      </c>
      <c r="B600" s="26" t="s">
        <v>39</v>
      </c>
      <c r="C600" s="26" t="s">
        <v>198</v>
      </c>
      <c r="D600" s="29" t="s">
        <v>158</v>
      </c>
      <c r="E600" s="30">
        <v>4.0</v>
      </c>
      <c r="F600" s="22"/>
      <c r="G600" s="22"/>
      <c r="H600" s="22"/>
      <c r="I600" s="22"/>
      <c r="J600" s="22"/>
      <c r="K600" s="22"/>
    </row>
    <row r="601">
      <c r="A601" s="25">
        <v>2022.0</v>
      </c>
      <c r="B601" s="26" t="s">
        <v>39</v>
      </c>
      <c r="C601" s="26" t="s">
        <v>198</v>
      </c>
      <c r="D601" s="29" t="s">
        <v>160</v>
      </c>
      <c r="E601" s="30">
        <v>4.0</v>
      </c>
      <c r="F601" s="22"/>
      <c r="G601" s="22"/>
      <c r="H601" s="22"/>
      <c r="I601" s="22"/>
      <c r="J601" s="22"/>
      <c r="K601" s="22"/>
    </row>
    <row r="602">
      <c r="A602" s="25">
        <v>2022.0</v>
      </c>
      <c r="B602" s="26" t="s">
        <v>39</v>
      </c>
      <c r="C602" s="26" t="s">
        <v>198</v>
      </c>
      <c r="D602" s="29" t="s">
        <v>162</v>
      </c>
      <c r="E602" s="30" t="s">
        <v>155</v>
      </c>
      <c r="F602" s="22"/>
      <c r="G602" s="22"/>
      <c r="H602" s="22"/>
      <c r="I602" s="22"/>
      <c r="J602" s="22"/>
      <c r="K602" s="22"/>
    </row>
    <row r="603">
      <c r="A603" s="25">
        <v>2022.0</v>
      </c>
      <c r="B603" s="26" t="s">
        <v>39</v>
      </c>
      <c r="C603" s="26" t="s">
        <v>198</v>
      </c>
      <c r="D603" s="29" t="s">
        <v>164</v>
      </c>
      <c r="E603" s="30" t="s">
        <v>155</v>
      </c>
      <c r="F603" s="22"/>
      <c r="G603" s="22"/>
      <c r="H603" s="22"/>
      <c r="I603" s="22"/>
      <c r="J603" s="22"/>
      <c r="K603" s="22"/>
    </row>
    <row r="604">
      <c r="A604" s="25">
        <v>2022.0</v>
      </c>
      <c r="B604" s="26" t="s">
        <v>39</v>
      </c>
      <c r="C604" s="26" t="s">
        <v>198</v>
      </c>
      <c r="D604" s="29" t="s">
        <v>166</v>
      </c>
      <c r="E604" s="30" t="s">
        <v>155</v>
      </c>
      <c r="F604" s="22"/>
      <c r="G604" s="22"/>
      <c r="H604" s="22"/>
      <c r="I604" s="22"/>
      <c r="J604" s="22"/>
      <c r="K604" s="22"/>
    </row>
    <row r="605">
      <c r="A605" s="25">
        <v>2022.0</v>
      </c>
      <c r="B605" s="26" t="s">
        <v>39</v>
      </c>
      <c r="C605" s="26" t="s">
        <v>198</v>
      </c>
      <c r="D605" s="29" t="s">
        <v>167</v>
      </c>
      <c r="E605" s="30">
        <v>10.0</v>
      </c>
      <c r="F605" s="22"/>
      <c r="G605" s="22"/>
      <c r="H605" s="22"/>
      <c r="I605" s="22"/>
      <c r="J605" s="22"/>
      <c r="K605" s="22"/>
    </row>
    <row r="606">
      <c r="A606" s="25">
        <v>2022.0</v>
      </c>
      <c r="B606" s="26" t="s">
        <v>39</v>
      </c>
      <c r="C606" s="26" t="s">
        <v>198</v>
      </c>
      <c r="D606" s="29" t="s">
        <v>169</v>
      </c>
      <c r="E606" s="30" t="s">
        <v>155</v>
      </c>
      <c r="F606" s="22"/>
      <c r="G606" s="22"/>
      <c r="H606" s="22"/>
      <c r="I606" s="22"/>
      <c r="J606" s="22"/>
      <c r="K606" s="22"/>
    </row>
    <row r="607">
      <c r="A607" s="25">
        <v>2022.0</v>
      </c>
      <c r="B607" s="26" t="s">
        <v>39</v>
      </c>
      <c r="C607" s="26" t="s">
        <v>198</v>
      </c>
      <c r="D607" s="29" t="s">
        <v>171</v>
      </c>
      <c r="E607" s="30" t="s">
        <v>155</v>
      </c>
      <c r="F607" s="22"/>
      <c r="G607" s="22"/>
      <c r="H607" s="22"/>
      <c r="I607" s="22"/>
      <c r="J607" s="22"/>
      <c r="K607" s="22"/>
    </row>
    <row r="608">
      <c r="A608" s="25">
        <v>2022.0</v>
      </c>
      <c r="B608" s="26" t="s">
        <v>39</v>
      </c>
      <c r="C608" s="26" t="s">
        <v>198</v>
      </c>
      <c r="D608" s="29" t="s">
        <v>173</v>
      </c>
      <c r="E608" s="30" t="s">
        <v>155</v>
      </c>
      <c r="F608" s="22"/>
      <c r="G608" s="22"/>
      <c r="H608" s="22"/>
      <c r="I608" s="22"/>
      <c r="J608" s="22"/>
      <c r="K608" s="22"/>
    </row>
    <row r="609">
      <c r="A609" s="25">
        <v>2022.0</v>
      </c>
      <c r="B609" s="26" t="s">
        <v>39</v>
      </c>
      <c r="C609" s="26" t="s">
        <v>198</v>
      </c>
      <c r="D609" s="29" t="s">
        <v>175</v>
      </c>
      <c r="E609" s="38">
        <v>1084.0</v>
      </c>
      <c r="F609" s="22"/>
      <c r="G609" s="22"/>
      <c r="H609" s="22"/>
      <c r="I609" s="22"/>
      <c r="J609" s="22"/>
      <c r="K609" s="22"/>
    </row>
    <row r="610">
      <c r="A610" s="25">
        <v>2022.0</v>
      </c>
      <c r="B610" s="26" t="s">
        <v>39</v>
      </c>
      <c r="C610" s="26" t="s">
        <v>198</v>
      </c>
      <c r="D610" s="29" t="s">
        <v>177</v>
      </c>
      <c r="E610" s="30" t="s">
        <v>155</v>
      </c>
      <c r="F610" s="22"/>
      <c r="G610" s="22"/>
      <c r="H610" s="22"/>
      <c r="I610" s="22"/>
      <c r="J610" s="22"/>
      <c r="K610" s="22"/>
    </row>
    <row r="611">
      <c r="A611" s="25">
        <v>2022.0</v>
      </c>
      <c r="B611" s="26" t="s">
        <v>39</v>
      </c>
      <c r="C611" s="26" t="s">
        <v>198</v>
      </c>
      <c r="D611" s="29" t="s">
        <v>179</v>
      </c>
      <c r="E611" s="30" t="s">
        <v>155</v>
      </c>
      <c r="F611" s="22"/>
      <c r="G611" s="22"/>
      <c r="H611" s="22"/>
      <c r="I611" s="22"/>
      <c r="J611" s="22"/>
      <c r="K611" s="22"/>
    </row>
    <row r="612">
      <c r="A612" s="25">
        <v>2022.0</v>
      </c>
      <c r="B612" s="26" t="s">
        <v>39</v>
      </c>
      <c r="C612" s="26" t="s">
        <v>198</v>
      </c>
      <c r="D612" s="29" t="s">
        <v>181</v>
      </c>
      <c r="E612" s="30" t="s">
        <v>155</v>
      </c>
      <c r="F612" s="22"/>
      <c r="G612" s="22"/>
      <c r="H612" s="22"/>
      <c r="I612" s="22"/>
      <c r="J612" s="22"/>
      <c r="K612" s="22"/>
    </row>
    <row r="613">
      <c r="A613" s="25">
        <v>2022.0</v>
      </c>
      <c r="B613" s="26" t="s">
        <v>39</v>
      </c>
      <c r="C613" s="26" t="s">
        <v>198</v>
      </c>
      <c r="D613" s="29" t="s">
        <v>183</v>
      </c>
      <c r="E613" s="30" t="s">
        <v>155</v>
      </c>
      <c r="F613" s="22"/>
      <c r="G613" s="22"/>
      <c r="H613" s="22"/>
      <c r="I613" s="22"/>
      <c r="J613" s="22"/>
      <c r="K613" s="22"/>
    </row>
    <row r="614">
      <c r="A614" s="25">
        <v>2022.0</v>
      </c>
      <c r="B614" s="26" t="s">
        <v>39</v>
      </c>
      <c r="C614" s="26" t="s">
        <v>198</v>
      </c>
      <c r="D614" s="29" t="s">
        <v>185</v>
      </c>
      <c r="E614" s="30" t="s">
        <v>155</v>
      </c>
      <c r="F614" s="22"/>
      <c r="G614" s="22"/>
      <c r="H614" s="22"/>
      <c r="I614" s="22"/>
      <c r="J614" s="22"/>
      <c r="K614" s="22"/>
    </row>
    <row r="615">
      <c r="A615" s="25">
        <v>2023.0</v>
      </c>
      <c r="B615" s="26" t="s">
        <v>28</v>
      </c>
      <c r="C615" s="26" t="s">
        <v>212</v>
      </c>
      <c r="D615" s="37" t="s">
        <v>153</v>
      </c>
      <c r="E615" s="38">
        <v>2929.0</v>
      </c>
      <c r="F615" s="22"/>
      <c r="G615" s="22"/>
      <c r="H615" s="22"/>
      <c r="I615" s="22"/>
      <c r="J615" s="22"/>
      <c r="K615" s="22"/>
    </row>
    <row r="616">
      <c r="A616" s="25">
        <v>2023.0</v>
      </c>
      <c r="B616" s="26" t="s">
        <v>28</v>
      </c>
      <c r="C616" s="26" t="s">
        <v>212</v>
      </c>
      <c r="D616" s="37" t="s">
        <v>154</v>
      </c>
      <c r="E616" s="30">
        <v>1.0</v>
      </c>
      <c r="F616" s="22"/>
      <c r="G616" s="22"/>
      <c r="H616" s="22"/>
      <c r="I616" s="22"/>
      <c r="J616" s="22"/>
      <c r="K616" s="22"/>
    </row>
    <row r="617">
      <c r="A617" s="25">
        <v>2023.0</v>
      </c>
      <c r="B617" s="26" t="s">
        <v>28</v>
      </c>
      <c r="C617" s="26" t="s">
        <v>212</v>
      </c>
      <c r="D617" s="37" t="s">
        <v>158</v>
      </c>
      <c r="E617" s="30">
        <v>23.0</v>
      </c>
      <c r="F617" s="22"/>
      <c r="G617" s="22"/>
      <c r="H617" s="22"/>
      <c r="I617" s="22"/>
      <c r="J617" s="22"/>
      <c r="K617" s="22"/>
    </row>
    <row r="618">
      <c r="A618" s="25">
        <v>2023.0</v>
      </c>
      <c r="B618" s="26" t="s">
        <v>28</v>
      </c>
      <c r="C618" s="26" t="s">
        <v>212</v>
      </c>
      <c r="D618" s="37" t="s">
        <v>160</v>
      </c>
      <c r="E618" s="30">
        <v>1.0</v>
      </c>
      <c r="F618" s="22"/>
      <c r="G618" s="22"/>
      <c r="H618" s="22"/>
      <c r="I618" s="22"/>
      <c r="J618" s="22"/>
      <c r="K618" s="22"/>
    </row>
    <row r="619">
      <c r="A619" s="25">
        <v>2023.0</v>
      </c>
      <c r="B619" s="26" t="s">
        <v>28</v>
      </c>
      <c r="C619" s="26" t="s">
        <v>212</v>
      </c>
      <c r="D619" s="37" t="s">
        <v>162</v>
      </c>
      <c r="E619" s="30" t="s">
        <v>155</v>
      </c>
      <c r="F619" s="22"/>
      <c r="G619" s="22"/>
      <c r="H619" s="22"/>
      <c r="I619" s="22"/>
      <c r="J619" s="22"/>
      <c r="K619" s="22"/>
    </row>
    <row r="620">
      <c r="A620" s="25">
        <v>2023.0</v>
      </c>
      <c r="B620" s="26" t="s">
        <v>28</v>
      </c>
      <c r="C620" s="26" t="s">
        <v>212</v>
      </c>
      <c r="D620" s="37" t="s">
        <v>164</v>
      </c>
      <c r="E620" s="30">
        <v>15.0</v>
      </c>
      <c r="F620" s="22"/>
      <c r="G620" s="22"/>
      <c r="H620" s="22"/>
      <c r="I620" s="22"/>
      <c r="J620" s="22"/>
      <c r="K620" s="22"/>
    </row>
    <row r="621">
      <c r="A621" s="25">
        <v>2023.0</v>
      </c>
      <c r="B621" s="26" t="s">
        <v>28</v>
      </c>
      <c r="C621" s="26" t="s">
        <v>212</v>
      </c>
      <c r="D621" s="37" t="s">
        <v>166</v>
      </c>
      <c r="E621" s="30" t="s">
        <v>155</v>
      </c>
      <c r="F621" s="22"/>
      <c r="G621" s="22"/>
      <c r="H621" s="22"/>
      <c r="I621" s="22"/>
      <c r="J621" s="22"/>
      <c r="K621" s="22"/>
    </row>
    <row r="622">
      <c r="A622" s="25">
        <v>2023.0</v>
      </c>
      <c r="B622" s="26" t="s">
        <v>28</v>
      </c>
      <c r="C622" s="26" t="s">
        <v>212</v>
      </c>
      <c r="D622" s="37" t="s">
        <v>167</v>
      </c>
      <c r="E622" s="30">
        <v>31.0</v>
      </c>
      <c r="F622" s="22"/>
      <c r="G622" s="22"/>
      <c r="H622" s="22"/>
      <c r="I622" s="22"/>
      <c r="J622" s="22"/>
      <c r="K622" s="22"/>
    </row>
    <row r="623">
      <c r="A623" s="25">
        <v>2023.0</v>
      </c>
      <c r="B623" s="26" t="s">
        <v>28</v>
      </c>
      <c r="C623" s="26" t="s">
        <v>212</v>
      </c>
      <c r="D623" s="37" t="s">
        <v>169</v>
      </c>
      <c r="E623" s="30" t="s">
        <v>155</v>
      </c>
      <c r="F623" s="22"/>
      <c r="G623" s="22"/>
      <c r="H623" s="22"/>
      <c r="I623" s="22"/>
      <c r="J623" s="22"/>
      <c r="K623" s="22"/>
    </row>
    <row r="624">
      <c r="A624" s="25">
        <v>2023.0</v>
      </c>
      <c r="B624" s="26" t="s">
        <v>28</v>
      </c>
      <c r="C624" s="26" t="s">
        <v>212</v>
      </c>
      <c r="D624" s="37" t="s">
        <v>171</v>
      </c>
      <c r="E624" s="30" t="s">
        <v>155</v>
      </c>
      <c r="F624" s="22"/>
      <c r="G624" s="22"/>
      <c r="H624" s="22"/>
      <c r="I624" s="22"/>
      <c r="J624" s="22"/>
      <c r="K624" s="22"/>
    </row>
    <row r="625">
      <c r="A625" s="25">
        <v>2023.0</v>
      </c>
      <c r="B625" s="26" t="s">
        <v>28</v>
      </c>
      <c r="C625" s="26" t="s">
        <v>212</v>
      </c>
      <c r="D625" s="37" t="s">
        <v>173</v>
      </c>
      <c r="E625" s="30" t="s">
        <v>155</v>
      </c>
      <c r="F625" s="22"/>
      <c r="G625" s="22"/>
      <c r="H625" s="22"/>
      <c r="I625" s="22"/>
      <c r="J625" s="22"/>
      <c r="K625" s="22"/>
    </row>
    <row r="626">
      <c r="A626" s="25">
        <v>2023.0</v>
      </c>
      <c r="B626" s="26" t="s">
        <v>28</v>
      </c>
      <c r="C626" s="26" t="s">
        <v>212</v>
      </c>
      <c r="D626" s="37" t="s">
        <v>175</v>
      </c>
      <c r="E626" s="38">
        <v>1543.0</v>
      </c>
      <c r="F626" s="22"/>
      <c r="G626" s="22"/>
      <c r="H626" s="22"/>
      <c r="I626" s="22"/>
      <c r="J626" s="22"/>
      <c r="K626" s="22"/>
    </row>
    <row r="627">
      <c r="A627" s="25">
        <v>2023.0</v>
      </c>
      <c r="B627" s="26" t="s">
        <v>28</v>
      </c>
      <c r="C627" s="26" t="s">
        <v>212</v>
      </c>
      <c r="D627" s="37" t="s">
        <v>177</v>
      </c>
      <c r="E627" s="30" t="s">
        <v>155</v>
      </c>
      <c r="F627" s="22"/>
      <c r="G627" s="22"/>
      <c r="H627" s="22"/>
      <c r="I627" s="22"/>
      <c r="J627" s="22"/>
      <c r="K627" s="22"/>
    </row>
    <row r="628">
      <c r="A628" s="25">
        <v>2023.0</v>
      </c>
      <c r="B628" s="26" t="s">
        <v>28</v>
      </c>
      <c r="C628" s="26" t="s">
        <v>212</v>
      </c>
      <c r="D628" s="37" t="s">
        <v>179</v>
      </c>
      <c r="E628" s="30" t="s">
        <v>155</v>
      </c>
      <c r="F628" s="22"/>
      <c r="G628" s="22"/>
      <c r="H628" s="22"/>
      <c r="I628" s="22"/>
      <c r="J628" s="22"/>
      <c r="K628" s="22"/>
    </row>
    <row r="629">
      <c r="A629" s="25">
        <v>2023.0</v>
      </c>
      <c r="B629" s="26" t="s">
        <v>28</v>
      </c>
      <c r="C629" s="26" t="s">
        <v>212</v>
      </c>
      <c r="D629" s="37" t="s">
        <v>181</v>
      </c>
      <c r="E629" s="30" t="s">
        <v>155</v>
      </c>
      <c r="F629" s="22"/>
      <c r="G629" s="22"/>
      <c r="H629" s="22"/>
      <c r="I629" s="22"/>
      <c r="J629" s="22"/>
      <c r="K629" s="22"/>
    </row>
    <row r="630">
      <c r="A630" s="25">
        <v>2023.0</v>
      </c>
      <c r="B630" s="26" t="s">
        <v>28</v>
      </c>
      <c r="C630" s="26" t="s">
        <v>212</v>
      </c>
      <c r="D630" s="37" t="s">
        <v>183</v>
      </c>
      <c r="E630" s="30" t="s">
        <v>155</v>
      </c>
      <c r="F630" s="22"/>
      <c r="G630" s="22"/>
      <c r="H630" s="22"/>
      <c r="I630" s="22"/>
      <c r="J630" s="22"/>
      <c r="K630" s="22"/>
    </row>
    <row r="631">
      <c r="A631" s="25">
        <v>2023.0</v>
      </c>
      <c r="B631" s="26" t="s">
        <v>28</v>
      </c>
      <c r="C631" s="26" t="s">
        <v>212</v>
      </c>
      <c r="D631" s="37" t="s">
        <v>185</v>
      </c>
      <c r="E631" s="30" t="s">
        <v>155</v>
      </c>
      <c r="F631" s="22"/>
      <c r="G631" s="22"/>
      <c r="H631" s="22"/>
      <c r="I631" s="22"/>
      <c r="J631" s="22"/>
      <c r="K631" s="22"/>
    </row>
    <row r="632">
      <c r="A632" s="25">
        <v>2023.0</v>
      </c>
      <c r="B632" s="26" t="s">
        <v>29</v>
      </c>
      <c r="C632" s="26" t="s">
        <v>211</v>
      </c>
      <c r="D632" s="37" t="s">
        <v>153</v>
      </c>
      <c r="E632" s="38">
        <v>5402.0</v>
      </c>
      <c r="F632" s="22"/>
      <c r="G632" s="22"/>
      <c r="H632" s="22"/>
      <c r="I632" s="22"/>
      <c r="J632" s="22"/>
      <c r="K632" s="22"/>
    </row>
    <row r="633">
      <c r="A633" s="25">
        <v>2023.0</v>
      </c>
      <c r="B633" s="26" t="s">
        <v>29</v>
      </c>
      <c r="C633" s="26" t="s">
        <v>211</v>
      </c>
      <c r="D633" s="37" t="s">
        <v>154</v>
      </c>
      <c r="E633" s="30" t="s">
        <v>155</v>
      </c>
      <c r="F633" s="22"/>
      <c r="G633" s="22"/>
      <c r="H633" s="22"/>
      <c r="I633" s="22"/>
      <c r="J633" s="22"/>
      <c r="K633" s="22"/>
    </row>
    <row r="634">
      <c r="A634" s="25">
        <v>2023.0</v>
      </c>
      <c r="B634" s="26" t="s">
        <v>29</v>
      </c>
      <c r="C634" s="26" t="s">
        <v>211</v>
      </c>
      <c r="D634" s="37" t="s">
        <v>158</v>
      </c>
      <c r="E634" s="30">
        <v>8.0</v>
      </c>
      <c r="F634" s="22"/>
      <c r="G634" s="22"/>
      <c r="H634" s="22"/>
      <c r="I634" s="22"/>
      <c r="J634" s="22"/>
      <c r="K634" s="22"/>
    </row>
    <row r="635">
      <c r="A635" s="25">
        <v>2023.0</v>
      </c>
      <c r="B635" s="26" t="s">
        <v>29</v>
      </c>
      <c r="C635" s="26" t="s">
        <v>211</v>
      </c>
      <c r="D635" s="37" t="s">
        <v>160</v>
      </c>
      <c r="E635" s="30">
        <v>2.0</v>
      </c>
      <c r="F635" s="22"/>
      <c r="G635" s="22"/>
      <c r="H635" s="22"/>
      <c r="I635" s="22"/>
      <c r="J635" s="22"/>
      <c r="K635" s="22"/>
    </row>
    <row r="636">
      <c r="A636" s="25">
        <v>2023.0</v>
      </c>
      <c r="B636" s="26" t="s">
        <v>29</v>
      </c>
      <c r="C636" s="26" t="s">
        <v>211</v>
      </c>
      <c r="D636" s="37" t="s">
        <v>162</v>
      </c>
      <c r="E636" s="30" t="s">
        <v>155</v>
      </c>
      <c r="F636" s="22"/>
      <c r="G636" s="22"/>
      <c r="H636" s="22"/>
      <c r="I636" s="22"/>
      <c r="J636" s="22"/>
      <c r="K636" s="22"/>
    </row>
    <row r="637">
      <c r="A637" s="25">
        <v>2023.0</v>
      </c>
      <c r="B637" s="26" t="s">
        <v>29</v>
      </c>
      <c r="C637" s="26" t="s">
        <v>211</v>
      </c>
      <c r="D637" s="37" t="s">
        <v>164</v>
      </c>
      <c r="E637" s="30">
        <v>55.0</v>
      </c>
      <c r="F637" s="22"/>
      <c r="G637" s="22"/>
      <c r="H637" s="22"/>
      <c r="I637" s="22"/>
      <c r="J637" s="22"/>
      <c r="K637" s="22"/>
    </row>
    <row r="638">
      <c r="A638" s="25">
        <v>2023.0</v>
      </c>
      <c r="B638" s="26" t="s">
        <v>29</v>
      </c>
      <c r="C638" s="26" t="s">
        <v>211</v>
      </c>
      <c r="D638" s="37" t="s">
        <v>166</v>
      </c>
      <c r="E638" s="30" t="s">
        <v>155</v>
      </c>
      <c r="F638" s="22"/>
      <c r="G638" s="22"/>
      <c r="H638" s="22"/>
      <c r="I638" s="22"/>
      <c r="J638" s="22"/>
      <c r="K638" s="22"/>
    </row>
    <row r="639">
      <c r="A639" s="25">
        <v>2023.0</v>
      </c>
      <c r="B639" s="26" t="s">
        <v>29</v>
      </c>
      <c r="C639" s="26" t="s">
        <v>211</v>
      </c>
      <c r="D639" s="37" t="s">
        <v>167</v>
      </c>
      <c r="E639" s="30">
        <v>25.0</v>
      </c>
      <c r="F639" s="22"/>
      <c r="G639" s="22"/>
      <c r="H639" s="22"/>
      <c r="I639" s="22"/>
      <c r="J639" s="22"/>
      <c r="K639" s="22"/>
    </row>
    <row r="640">
      <c r="A640" s="25">
        <v>2023.0</v>
      </c>
      <c r="B640" s="26" t="s">
        <v>29</v>
      </c>
      <c r="C640" s="26" t="s">
        <v>211</v>
      </c>
      <c r="D640" s="37" t="s">
        <v>169</v>
      </c>
      <c r="E640" s="30" t="s">
        <v>155</v>
      </c>
      <c r="F640" s="22"/>
      <c r="G640" s="22"/>
      <c r="H640" s="22"/>
      <c r="I640" s="22"/>
      <c r="J640" s="22"/>
      <c r="K640" s="22"/>
    </row>
    <row r="641">
      <c r="A641" s="25">
        <v>2023.0</v>
      </c>
      <c r="B641" s="26" t="s">
        <v>29</v>
      </c>
      <c r="C641" s="26" t="s">
        <v>211</v>
      </c>
      <c r="D641" s="37" t="s">
        <v>171</v>
      </c>
      <c r="E641" s="30">
        <v>1.0</v>
      </c>
      <c r="F641" s="22"/>
      <c r="G641" s="22"/>
      <c r="H641" s="22"/>
      <c r="I641" s="22"/>
      <c r="J641" s="22"/>
      <c r="K641" s="22"/>
    </row>
    <row r="642">
      <c r="A642" s="25">
        <v>2023.0</v>
      </c>
      <c r="B642" s="26" t="s">
        <v>29</v>
      </c>
      <c r="C642" s="26" t="s">
        <v>211</v>
      </c>
      <c r="D642" s="37" t="s">
        <v>173</v>
      </c>
      <c r="E642" s="30" t="s">
        <v>155</v>
      </c>
      <c r="F642" s="22"/>
      <c r="G642" s="22"/>
      <c r="H642" s="22"/>
      <c r="I642" s="22"/>
      <c r="J642" s="22"/>
      <c r="K642" s="22"/>
    </row>
    <row r="643">
      <c r="A643" s="25">
        <v>2023.0</v>
      </c>
      <c r="B643" s="26" t="s">
        <v>29</v>
      </c>
      <c r="C643" s="26" t="s">
        <v>211</v>
      </c>
      <c r="D643" s="37" t="s">
        <v>175</v>
      </c>
      <c r="E643" s="38">
        <v>1841.0</v>
      </c>
      <c r="F643" s="22"/>
      <c r="G643" s="22"/>
      <c r="H643" s="22"/>
      <c r="I643" s="22"/>
      <c r="J643" s="22"/>
      <c r="K643" s="22"/>
    </row>
    <row r="644">
      <c r="A644" s="25">
        <v>2023.0</v>
      </c>
      <c r="B644" s="26" t="s">
        <v>29</v>
      </c>
      <c r="C644" s="26" t="s">
        <v>211</v>
      </c>
      <c r="D644" s="37" t="s">
        <v>177</v>
      </c>
      <c r="E644" s="30" t="s">
        <v>155</v>
      </c>
      <c r="F644" s="22"/>
      <c r="G644" s="22"/>
      <c r="H644" s="22"/>
      <c r="I644" s="22"/>
      <c r="J644" s="22"/>
      <c r="K644" s="22"/>
    </row>
    <row r="645">
      <c r="A645" s="25">
        <v>2023.0</v>
      </c>
      <c r="B645" s="26" t="s">
        <v>29</v>
      </c>
      <c r="C645" s="26" t="s">
        <v>211</v>
      </c>
      <c r="D645" s="37" t="s">
        <v>179</v>
      </c>
      <c r="E645" s="30" t="s">
        <v>155</v>
      </c>
      <c r="F645" s="22"/>
      <c r="G645" s="22"/>
      <c r="H645" s="22"/>
      <c r="I645" s="22"/>
      <c r="J645" s="22"/>
      <c r="K645" s="22"/>
    </row>
    <row r="646">
      <c r="A646" s="25">
        <v>2023.0</v>
      </c>
      <c r="B646" s="26" t="s">
        <v>29</v>
      </c>
      <c r="C646" s="26" t="s">
        <v>211</v>
      </c>
      <c r="D646" s="37" t="s">
        <v>181</v>
      </c>
      <c r="E646" s="30" t="s">
        <v>155</v>
      </c>
      <c r="F646" s="22"/>
      <c r="G646" s="22"/>
      <c r="H646" s="22"/>
      <c r="I646" s="22"/>
      <c r="J646" s="22"/>
      <c r="K646" s="22"/>
    </row>
    <row r="647">
      <c r="A647" s="25">
        <v>2023.0</v>
      </c>
      <c r="B647" s="26" t="s">
        <v>29</v>
      </c>
      <c r="C647" s="26" t="s">
        <v>211</v>
      </c>
      <c r="D647" s="37" t="s">
        <v>183</v>
      </c>
      <c r="E647" s="30" t="s">
        <v>155</v>
      </c>
      <c r="F647" s="22"/>
      <c r="G647" s="22"/>
      <c r="H647" s="22"/>
      <c r="I647" s="22"/>
      <c r="J647" s="22"/>
      <c r="K647" s="22"/>
    </row>
    <row r="648">
      <c r="A648" s="25">
        <v>2023.0</v>
      </c>
      <c r="B648" s="26" t="s">
        <v>29</v>
      </c>
      <c r="C648" s="26" t="s">
        <v>211</v>
      </c>
      <c r="D648" s="37" t="s">
        <v>185</v>
      </c>
      <c r="E648" s="30">
        <v>1.0</v>
      </c>
      <c r="F648" s="22"/>
      <c r="G648" s="22"/>
      <c r="H648" s="22"/>
      <c r="I648" s="22"/>
      <c r="J648" s="22"/>
      <c r="K648" s="22"/>
    </row>
    <row r="649">
      <c r="A649" s="25">
        <v>2023.0</v>
      </c>
      <c r="B649" s="26" t="s">
        <v>30</v>
      </c>
      <c r="C649" s="26" t="s">
        <v>215</v>
      </c>
      <c r="D649" s="37" t="s">
        <v>153</v>
      </c>
      <c r="E649" s="38">
        <v>6205.0</v>
      </c>
      <c r="F649" s="22"/>
      <c r="G649" s="22"/>
      <c r="H649" s="22"/>
      <c r="I649" s="22"/>
      <c r="J649" s="22"/>
      <c r="K649" s="22"/>
    </row>
    <row r="650">
      <c r="A650" s="25">
        <v>2023.0</v>
      </c>
      <c r="B650" s="26" t="s">
        <v>30</v>
      </c>
      <c r="C650" s="26" t="s">
        <v>215</v>
      </c>
      <c r="D650" s="37" t="s">
        <v>154</v>
      </c>
      <c r="E650" s="30" t="s">
        <v>155</v>
      </c>
      <c r="F650" s="22"/>
      <c r="G650" s="22"/>
      <c r="H650" s="22"/>
      <c r="I650" s="22"/>
      <c r="J650" s="22"/>
      <c r="K650" s="22"/>
    </row>
    <row r="651">
      <c r="A651" s="25">
        <v>2023.0</v>
      </c>
      <c r="B651" s="26" t="s">
        <v>30</v>
      </c>
      <c r="C651" s="26" t="s">
        <v>215</v>
      </c>
      <c r="D651" s="37" t="s">
        <v>158</v>
      </c>
      <c r="E651" s="30">
        <v>4.0</v>
      </c>
      <c r="F651" s="22"/>
      <c r="G651" s="22"/>
      <c r="H651" s="22"/>
      <c r="I651" s="22"/>
      <c r="J651" s="22"/>
      <c r="K651" s="22"/>
    </row>
    <row r="652">
      <c r="A652" s="25">
        <v>2023.0</v>
      </c>
      <c r="B652" s="26" t="s">
        <v>30</v>
      </c>
      <c r="C652" s="26" t="s">
        <v>215</v>
      </c>
      <c r="D652" s="37" t="s">
        <v>160</v>
      </c>
      <c r="E652" s="30">
        <v>3.0</v>
      </c>
      <c r="F652" s="22"/>
      <c r="G652" s="22"/>
      <c r="H652" s="22"/>
      <c r="I652" s="22"/>
      <c r="J652" s="22"/>
      <c r="K652" s="22"/>
    </row>
    <row r="653">
      <c r="A653" s="25">
        <v>2023.0</v>
      </c>
      <c r="B653" s="26" t="s">
        <v>30</v>
      </c>
      <c r="C653" s="26" t="s">
        <v>215</v>
      </c>
      <c r="D653" s="37" t="s">
        <v>162</v>
      </c>
      <c r="E653" s="30" t="s">
        <v>155</v>
      </c>
      <c r="F653" s="22"/>
      <c r="G653" s="22"/>
      <c r="H653" s="22"/>
      <c r="I653" s="22"/>
      <c r="J653" s="22"/>
      <c r="K653" s="22"/>
    </row>
    <row r="654">
      <c r="A654" s="25">
        <v>2023.0</v>
      </c>
      <c r="B654" s="26" t="s">
        <v>30</v>
      </c>
      <c r="C654" s="26" t="s">
        <v>215</v>
      </c>
      <c r="D654" s="37" t="s">
        <v>164</v>
      </c>
      <c r="E654" s="30">
        <v>14.0</v>
      </c>
      <c r="F654" s="22"/>
      <c r="G654" s="22"/>
      <c r="H654" s="22"/>
      <c r="I654" s="22"/>
      <c r="J654" s="22"/>
      <c r="K654" s="22"/>
    </row>
    <row r="655">
      <c r="A655" s="25">
        <v>2023.0</v>
      </c>
      <c r="B655" s="26" t="s">
        <v>30</v>
      </c>
      <c r="C655" s="26" t="s">
        <v>215</v>
      </c>
      <c r="D655" s="37" t="s">
        <v>166</v>
      </c>
      <c r="E655" s="30" t="s">
        <v>155</v>
      </c>
      <c r="F655" s="22"/>
      <c r="G655" s="22"/>
      <c r="H655" s="22"/>
      <c r="I655" s="22"/>
      <c r="J655" s="22"/>
      <c r="K655" s="22"/>
    </row>
    <row r="656">
      <c r="A656" s="25">
        <v>2023.0</v>
      </c>
      <c r="B656" s="26" t="s">
        <v>30</v>
      </c>
      <c r="C656" s="26" t="s">
        <v>215</v>
      </c>
      <c r="D656" s="37" t="s">
        <v>167</v>
      </c>
      <c r="E656" s="30">
        <v>28.0</v>
      </c>
      <c r="F656" s="22"/>
      <c r="G656" s="22"/>
      <c r="H656" s="22"/>
      <c r="I656" s="22"/>
      <c r="J656" s="22"/>
      <c r="K656" s="22"/>
    </row>
    <row r="657">
      <c r="A657" s="25">
        <v>2023.0</v>
      </c>
      <c r="B657" s="26" t="s">
        <v>30</v>
      </c>
      <c r="C657" s="26" t="s">
        <v>215</v>
      </c>
      <c r="D657" s="37" t="s">
        <v>169</v>
      </c>
      <c r="E657" s="30">
        <v>2.0</v>
      </c>
      <c r="F657" s="22"/>
      <c r="G657" s="22"/>
      <c r="H657" s="22"/>
      <c r="I657" s="22"/>
      <c r="J657" s="22"/>
      <c r="K657" s="22"/>
    </row>
    <row r="658">
      <c r="A658" s="25">
        <v>2023.0</v>
      </c>
      <c r="B658" s="26" t="s">
        <v>30</v>
      </c>
      <c r="C658" s="26" t="s">
        <v>215</v>
      </c>
      <c r="D658" s="37" t="s">
        <v>171</v>
      </c>
      <c r="E658" s="30">
        <v>1.0</v>
      </c>
      <c r="F658" s="22"/>
      <c r="G658" s="22"/>
      <c r="H658" s="22"/>
      <c r="I658" s="22"/>
      <c r="J658" s="22"/>
      <c r="K658" s="22"/>
    </row>
    <row r="659">
      <c r="A659" s="25">
        <v>2023.0</v>
      </c>
      <c r="B659" s="26" t="s">
        <v>30</v>
      </c>
      <c r="C659" s="26" t="s">
        <v>215</v>
      </c>
      <c r="D659" s="37" t="s">
        <v>173</v>
      </c>
      <c r="E659" s="30" t="s">
        <v>155</v>
      </c>
      <c r="F659" s="22"/>
      <c r="G659" s="22"/>
      <c r="H659" s="22"/>
      <c r="I659" s="22"/>
      <c r="J659" s="22"/>
      <c r="K659" s="22"/>
    </row>
    <row r="660">
      <c r="A660" s="25">
        <v>2023.0</v>
      </c>
      <c r="B660" s="26" t="s">
        <v>30</v>
      </c>
      <c r="C660" s="26" t="s">
        <v>215</v>
      </c>
      <c r="D660" s="37" t="s">
        <v>175</v>
      </c>
      <c r="E660" s="38">
        <v>2263.0</v>
      </c>
      <c r="F660" s="22"/>
      <c r="G660" s="22"/>
      <c r="H660" s="22"/>
      <c r="I660" s="22"/>
      <c r="J660" s="22"/>
      <c r="K660" s="22"/>
    </row>
    <row r="661">
      <c r="A661" s="25">
        <v>2023.0</v>
      </c>
      <c r="B661" s="26" t="s">
        <v>30</v>
      </c>
      <c r="C661" s="26" t="s">
        <v>215</v>
      </c>
      <c r="D661" s="37" t="s">
        <v>177</v>
      </c>
      <c r="E661" s="30">
        <v>2.0</v>
      </c>
      <c r="F661" s="22"/>
      <c r="G661" s="22"/>
      <c r="H661" s="22"/>
      <c r="I661" s="22"/>
      <c r="J661" s="22"/>
      <c r="K661" s="22"/>
    </row>
    <row r="662">
      <c r="A662" s="25">
        <v>2023.0</v>
      </c>
      <c r="B662" s="26" t="s">
        <v>30</v>
      </c>
      <c r="C662" s="26" t="s">
        <v>215</v>
      </c>
      <c r="D662" s="37" t="s">
        <v>179</v>
      </c>
      <c r="E662" s="30" t="s">
        <v>155</v>
      </c>
      <c r="F662" s="22"/>
      <c r="G662" s="22"/>
      <c r="H662" s="22"/>
      <c r="I662" s="22"/>
      <c r="J662" s="22"/>
      <c r="K662" s="22"/>
    </row>
    <row r="663">
      <c r="A663" s="25">
        <v>2023.0</v>
      </c>
      <c r="B663" s="26" t="s">
        <v>30</v>
      </c>
      <c r="C663" s="26" t="s">
        <v>215</v>
      </c>
      <c r="D663" s="37" t="s">
        <v>181</v>
      </c>
      <c r="E663" s="30" t="s">
        <v>155</v>
      </c>
      <c r="F663" s="22"/>
      <c r="G663" s="22"/>
      <c r="H663" s="22"/>
      <c r="I663" s="22"/>
      <c r="J663" s="22"/>
      <c r="K663" s="22"/>
    </row>
    <row r="664">
      <c r="A664" s="25">
        <v>2023.0</v>
      </c>
      <c r="B664" s="26" t="s">
        <v>30</v>
      </c>
      <c r="C664" s="26" t="s">
        <v>215</v>
      </c>
      <c r="D664" s="37" t="s">
        <v>183</v>
      </c>
      <c r="E664" s="30" t="s">
        <v>155</v>
      </c>
      <c r="F664" s="22"/>
      <c r="G664" s="22"/>
      <c r="H664" s="22"/>
      <c r="I664" s="22"/>
      <c r="J664" s="22"/>
      <c r="K664" s="22"/>
    </row>
    <row r="665">
      <c r="A665" s="25">
        <v>2023.0</v>
      </c>
      <c r="B665" s="26" t="s">
        <v>30</v>
      </c>
      <c r="C665" s="26" t="s">
        <v>215</v>
      </c>
      <c r="D665" s="37" t="s">
        <v>185</v>
      </c>
      <c r="E665" s="30" t="s">
        <v>155</v>
      </c>
      <c r="F665" s="22"/>
      <c r="G665" s="22"/>
      <c r="H665" s="22"/>
      <c r="I665" s="22"/>
      <c r="J665" s="22"/>
      <c r="K665" s="22"/>
    </row>
    <row r="666">
      <c r="A666" s="25">
        <v>2023.0</v>
      </c>
      <c r="B666" s="26" t="s">
        <v>31</v>
      </c>
      <c r="C666" s="26" t="s">
        <v>208</v>
      </c>
      <c r="D666" s="37" t="s">
        <v>153</v>
      </c>
      <c r="E666" s="38">
        <v>3820.0</v>
      </c>
      <c r="F666" s="22"/>
      <c r="G666" s="22"/>
      <c r="H666" s="22"/>
      <c r="I666" s="22"/>
      <c r="J666" s="22"/>
      <c r="K666" s="22"/>
    </row>
    <row r="667">
      <c r="A667" s="25">
        <v>2023.0</v>
      </c>
      <c r="B667" s="26" t="s">
        <v>31</v>
      </c>
      <c r="C667" s="26" t="s">
        <v>208</v>
      </c>
      <c r="D667" s="37" t="s">
        <v>154</v>
      </c>
      <c r="E667" s="30" t="s">
        <v>155</v>
      </c>
      <c r="F667" s="22"/>
      <c r="G667" s="22"/>
      <c r="H667" s="22"/>
      <c r="I667" s="22"/>
      <c r="J667" s="22"/>
      <c r="K667" s="22"/>
    </row>
    <row r="668">
      <c r="A668" s="25">
        <v>2023.0</v>
      </c>
      <c r="B668" s="26" t="s">
        <v>31</v>
      </c>
      <c r="C668" s="26" t="s">
        <v>208</v>
      </c>
      <c r="D668" s="37" t="s">
        <v>158</v>
      </c>
      <c r="E668" s="30">
        <v>2.0</v>
      </c>
      <c r="F668" s="22"/>
      <c r="G668" s="22"/>
      <c r="H668" s="22"/>
      <c r="I668" s="22"/>
      <c r="J668" s="22"/>
      <c r="K668" s="22"/>
    </row>
    <row r="669">
      <c r="A669" s="25">
        <v>2023.0</v>
      </c>
      <c r="B669" s="26" t="s">
        <v>31</v>
      </c>
      <c r="C669" s="26" t="s">
        <v>208</v>
      </c>
      <c r="D669" s="37" t="s">
        <v>160</v>
      </c>
      <c r="E669" s="30" t="s">
        <v>155</v>
      </c>
      <c r="F669" s="22"/>
      <c r="G669" s="22"/>
      <c r="H669" s="22"/>
      <c r="I669" s="22"/>
      <c r="J669" s="22"/>
      <c r="K669" s="22"/>
    </row>
    <row r="670">
      <c r="A670" s="25">
        <v>2023.0</v>
      </c>
      <c r="B670" s="26" t="s">
        <v>31</v>
      </c>
      <c r="C670" s="26" t="s">
        <v>208</v>
      </c>
      <c r="D670" s="37" t="s">
        <v>162</v>
      </c>
      <c r="E670" s="30" t="s">
        <v>155</v>
      </c>
      <c r="F670" s="22"/>
      <c r="G670" s="22"/>
      <c r="H670" s="22"/>
      <c r="I670" s="22"/>
      <c r="J670" s="22"/>
      <c r="K670" s="22"/>
    </row>
    <row r="671">
      <c r="A671" s="25">
        <v>2023.0</v>
      </c>
      <c r="B671" s="26" t="s">
        <v>31</v>
      </c>
      <c r="C671" s="26" t="s">
        <v>208</v>
      </c>
      <c r="D671" s="37" t="s">
        <v>164</v>
      </c>
      <c r="E671" s="30" t="s">
        <v>155</v>
      </c>
      <c r="F671" s="22"/>
      <c r="G671" s="22"/>
      <c r="H671" s="22"/>
      <c r="I671" s="22"/>
      <c r="J671" s="22"/>
      <c r="K671" s="22"/>
    </row>
    <row r="672">
      <c r="A672" s="25">
        <v>2023.0</v>
      </c>
      <c r="B672" s="26" t="s">
        <v>31</v>
      </c>
      <c r="C672" s="26" t="s">
        <v>208</v>
      </c>
      <c r="D672" s="37" t="s">
        <v>166</v>
      </c>
      <c r="E672" s="30" t="s">
        <v>155</v>
      </c>
      <c r="F672" s="22"/>
      <c r="G672" s="22"/>
      <c r="H672" s="22"/>
      <c r="I672" s="22"/>
      <c r="J672" s="22"/>
      <c r="K672" s="22"/>
    </row>
    <row r="673">
      <c r="A673" s="25">
        <v>2023.0</v>
      </c>
      <c r="B673" s="26" t="s">
        <v>31</v>
      </c>
      <c r="C673" s="26" t="s">
        <v>208</v>
      </c>
      <c r="D673" s="37" t="s">
        <v>167</v>
      </c>
      <c r="E673" s="30">
        <v>19.0</v>
      </c>
      <c r="F673" s="22"/>
      <c r="G673" s="22"/>
      <c r="H673" s="22"/>
      <c r="I673" s="22"/>
      <c r="J673" s="22"/>
      <c r="K673" s="22"/>
    </row>
    <row r="674">
      <c r="A674" s="25">
        <v>2023.0</v>
      </c>
      <c r="B674" s="26" t="s">
        <v>31</v>
      </c>
      <c r="C674" s="26" t="s">
        <v>208</v>
      </c>
      <c r="D674" s="37" t="s">
        <v>169</v>
      </c>
      <c r="E674" s="30" t="s">
        <v>155</v>
      </c>
      <c r="F674" s="22"/>
      <c r="G674" s="22"/>
      <c r="H674" s="22"/>
      <c r="I674" s="22"/>
      <c r="J674" s="22"/>
      <c r="K674" s="22"/>
    </row>
    <row r="675">
      <c r="A675" s="25">
        <v>2023.0</v>
      </c>
      <c r="B675" s="26" t="s">
        <v>31</v>
      </c>
      <c r="C675" s="26" t="s">
        <v>208</v>
      </c>
      <c r="D675" s="37" t="s">
        <v>171</v>
      </c>
      <c r="E675" s="30" t="s">
        <v>155</v>
      </c>
      <c r="F675" s="22"/>
      <c r="G675" s="22"/>
      <c r="H675" s="22"/>
      <c r="I675" s="22"/>
      <c r="J675" s="22"/>
      <c r="K675" s="22"/>
    </row>
    <row r="676">
      <c r="A676" s="25">
        <v>2023.0</v>
      </c>
      <c r="B676" s="26" t="s">
        <v>31</v>
      </c>
      <c r="C676" s="26" t="s">
        <v>208</v>
      </c>
      <c r="D676" s="37" t="s">
        <v>173</v>
      </c>
      <c r="E676" s="30" t="s">
        <v>155</v>
      </c>
      <c r="F676" s="22"/>
      <c r="G676" s="22"/>
      <c r="H676" s="22"/>
      <c r="I676" s="22"/>
      <c r="J676" s="22"/>
      <c r="K676" s="22"/>
    </row>
    <row r="677">
      <c r="A677" s="25">
        <v>2023.0</v>
      </c>
      <c r="B677" s="26" t="s">
        <v>31</v>
      </c>
      <c r="C677" s="26" t="s">
        <v>208</v>
      </c>
      <c r="D677" s="37" t="s">
        <v>175</v>
      </c>
      <c r="E677" s="38">
        <v>1215.0</v>
      </c>
      <c r="F677" s="22"/>
      <c r="G677" s="22"/>
      <c r="H677" s="22"/>
      <c r="I677" s="22"/>
      <c r="J677" s="22"/>
      <c r="K677" s="22"/>
    </row>
    <row r="678">
      <c r="A678" s="25">
        <v>2023.0</v>
      </c>
      <c r="B678" s="26" t="s">
        <v>31</v>
      </c>
      <c r="C678" s="26" t="s">
        <v>208</v>
      </c>
      <c r="D678" s="37" t="s">
        <v>177</v>
      </c>
      <c r="E678" s="30" t="s">
        <v>155</v>
      </c>
      <c r="F678" s="22"/>
      <c r="G678" s="22"/>
      <c r="H678" s="22"/>
      <c r="I678" s="22"/>
      <c r="J678" s="22"/>
      <c r="K678" s="22"/>
    </row>
    <row r="679">
      <c r="A679" s="25">
        <v>2023.0</v>
      </c>
      <c r="B679" s="26" t="s">
        <v>31</v>
      </c>
      <c r="C679" s="26" t="s">
        <v>208</v>
      </c>
      <c r="D679" s="37" t="s">
        <v>179</v>
      </c>
      <c r="E679" s="30" t="s">
        <v>155</v>
      </c>
      <c r="F679" s="22"/>
      <c r="G679" s="22"/>
      <c r="H679" s="22"/>
      <c r="I679" s="22"/>
      <c r="J679" s="22"/>
      <c r="K679" s="22"/>
    </row>
    <row r="680">
      <c r="A680" s="25">
        <v>2023.0</v>
      </c>
      <c r="B680" s="26" t="s">
        <v>31</v>
      </c>
      <c r="C680" s="26" t="s">
        <v>208</v>
      </c>
      <c r="D680" s="37" t="s">
        <v>181</v>
      </c>
      <c r="E680" s="30" t="s">
        <v>155</v>
      </c>
      <c r="F680" s="22"/>
      <c r="G680" s="22"/>
      <c r="H680" s="22"/>
      <c r="I680" s="22"/>
      <c r="J680" s="22"/>
      <c r="K680" s="22"/>
    </row>
    <row r="681">
      <c r="A681" s="25">
        <v>2023.0</v>
      </c>
      <c r="B681" s="26" t="s">
        <v>31</v>
      </c>
      <c r="C681" s="26" t="s">
        <v>208</v>
      </c>
      <c r="D681" s="37" t="s">
        <v>183</v>
      </c>
      <c r="E681" s="30" t="s">
        <v>155</v>
      </c>
      <c r="F681" s="22"/>
      <c r="G681" s="22"/>
      <c r="H681" s="22"/>
      <c r="I681" s="22"/>
      <c r="J681" s="22"/>
      <c r="K681" s="22"/>
    </row>
    <row r="682">
      <c r="A682" s="25">
        <v>2023.0</v>
      </c>
      <c r="B682" s="26" t="s">
        <v>31</v>
      </c>
      <c r="C682" s="26" t="s">
        <v>208</v>
      </c>
      <c r="D682" s="37" t="s">
        <v>185</v>
      </c>
      <c r="E682" s="30">
        <v>23.0</v>
      </c>
      <c r="F682" s="22"/>
      <c r="G682" s="22"/>
      <c r="H682" s="22"/>
      <c r="I682" s="22"/>
      <c r="J682" s="22"/>
      <c r="K682" s="22"/>
    </row>
    <row r="683">
      <c r="A683" s="25">
        <v>2023.0</v>
      </c>
      <c r="B683" s="26" t="s">
        <v>32</v>
      </c>
      <c r="C683" s="26" t="s">
        <v>216</v>
      </c>
      <c r="D683" s="37" t="s">
        <v>153</v>
      </c>
      <c r="E683" s="38">
        <v>5557.0</v>
      </c>
      <c r="F683" s="22"/>
      <c r="G683" s="22"/>
      <c r="H683" s="22"/>
      <c r="I683" s="22"/>
      <c r="J683" s="22"/>
      <c r="K683" s="22"/>
    </row>
    <row r="684">
      <c r="A684" s="25">
        <v>2023.0</v>
      </c>
      <c r="B684" s="26" t="s">
        <v>32</v>
      </c>
      <c r="C684" s="26" t="s">
        <v>216</v>
      </c>
      <c r="D684" s="37" t="s">
        <v>154</v>
      </c>
      <c r="E684" s="30" t="s">
        <v>155</v>
      </c>
      <c r="F684" s="22"/>
      <c r="G684" s="22"/>
      <c r="H684" s="22"/>
      <c r="I684" s="22"/>
      <c r="J684" s="22"/>
      <c r="K684" s="22"/>
    </row>
    <row r="685">
      <c r="A685" s="25">
        <v>2023.0</v>
      </c>
      <c r="B685" s="26" t="s">
        <v>32</v>
      </c>
      <c r="C685" s="26" t="s">
        <v>216</v>
      </c>
      <c r="D685" s="37" t="s">
        <v>158</v>
      </c>
      <c r="E685" s="30">
        <v>5.0</v>
      </c>
      <c r="F685" s="22"/>
      <c r="G685" s="22"/>
      <c r="H685" s="22"/>
      <c r="I685" s="22"/>
      <c r="J685" s="22"/>
      <c r="K685" s="22"/>
    </row>
    <row r="686">
      <c r="A686" s="25">
        <v>2023.0</v>
      </c>
      <c r="B686" s="26" t="s">
        <v>32</v>
      </c>
      <c r="C686" s="26" t="s">
        <v>216</v>
      </c>
      <c r="D686" s="37" t="s">
        <v>160</v>
      </c>
      <c r="E686" s="30">
        <v>3.0</v>
      </c>
      <c r="F686" s="22"/>
      <c r="G686" s="22"/>
      <c r="H686" s="22"/>
      <c r="I686" s="22"/>
      <c r="J686" s="22"/>
      <c r="K686" s="22"/>
    </row>
    <row r="687">
      <c r="A687" s="25">
        <v>2023.0</v>
      </c>
      <c r="B687" s="26" t="s">
        <v>32</v>
      </c>
      <c r="C687" s="26" t="s">
        <v>216</v>
      </c>
      <c r="D687" s="37" t="s">
        <v>162</v>
      </c>
      <c r="E687" s="30" t="s">
        <v>155</v>
      </c>
      <c r="F687" s="22"/>
      <c r="G687" s="22"/>
      <c r="H687" s="22"/>
      <c r="I687" s="22"/>
      <c r="J687" s="22"/>
      <c r="K687" s="22"/>
    </row>
    <row r="688">
      <c r="A688" s="25">
        <v>2023.0</v>
      </c>
      <c r="B688" s="26" t="s">
        <v>32</v>
      </c>
      <c r="C688" s="26" t="s">
        <v>216</v>
      </c>
      <c r="D688" s="37" t="s">
        <v>164</v>
      </c>
      <c r="E688" s="30">
        <v>18.0</v>
      </c>
      <c r="F688" s="22"/>
      <c r="G688" s="22"/>
      <c r="H688" s="22"/>
      <c r="I688" s="22"/>
      <c r="J688" s="22"/>
      <c r="K688" s="22"/>
    </row>
    <row r="689">
      <c r="A689" s="25">
        <v>2023.0</v>
      </c>
      <c r="B689" s="26" t="s">
        <v>32</v>
      </c>
      <c r="C689" s="26" t="s">
        <v>216</v>
      </c>
      <c r="D689" s="37" t="s">
        <v>166</v>
      </c>
      <c r="E689" s="30" t="s">
        <v>155</v>
      </c>
      <c r="F689" s="22"/>
      <c r="G689" s="22"/>
      <c r="H689" s="22"/>
      <c r="I689" s="22"/>
      <c r="J689" s="22"/>
      <c r="K689" s="22"/>
    </row>
    <row r="690">
      <c r="A690" s="25">
        <v>2023.0</v>
      </c>
      <c r="B690" s="26" t="s">
        <v>32</v>
      </c>
      <c r="C690" s="26" t="s">
        <v>216</v>
      </c>
      <c r="D690" s="37" t="s">
        <v>167</v>
      </c>
      <c r="E690" s="30">
        <v>11.0</v>
      </c>
      <c r="F690" s="22"/>
      <c r="G690" s="22"/>
      <c r="H690" s="22"/>
      <c r="I690" s="22"/>
      <c r="J690" s="22"/>
      <c r="K690" s="22"/>
    </row>
    <row r="691">
      <c r="A691" s="25">
        <v>2023.0</v>
      </c>
      <c r="B691" s="26" t="s">
        <v>32</v>
      </c>
      <c r="C691" s="26" t="s">
        <v>216</v>
      </c>
      <c r="D691" s="37" t="s">
        <v>169</v>
      </c>
      <c r="E691" s="30" t="s">
        <v>155</v>
      </c>
      <c r="F691" s="22"/>
      <c r="G691" s="22"/>
      <c r="H691" s="22"/>
      <c r="I691" s="22"/>
      <c r="J691" s="22"/>
      <c r="K691" s="22"/>
    </row>
    <row r="692">
      <c r="A692" s="25">
        <v>2023.0</v>
      </c>
      <c r="B692" s="26" t="s">
        <v>32</v>
      </c>
      <c r="C692" s="26" t="s">
        <v>216</v>
      </c>
      <c r="D692" s="37" t="s">
        <v>171</v>
      </c>
      <c r="E692" s="30">
        <v>1.0</v>
      </c>
      <c r="F692" s="22"/>
      <c r="G692" s="22"/>
      <c r="H692" s="22"/>
      <c r="I692" s="22"/>
      <c r="J692" s="22"/>
      <c r="K692" s="22"/>
    </row>
    <row r="693">
      <c r="A693" s="25">
        <v>2023.0</v>
      </c>
      <c r="B693" s="26" t="s">
        <v>32</v>
      </c>
      <c r="C693" s="26" t="s">
        <v>216</v>
      </c>
      <c r="D693" s="37" t="s">
        <v>173</v>
      </c>
      <c r="E693" s="30" t="s">
        <v>155</v>
      </c>
      <c r="F693" s="22"/>
      <c r="G693" s="22"/>
      <c r="H693" s="22"/>
      <c r="I693" s="22"/>
      <c r="J693" s="22"/>
      <c r="K693" s="22"/>
    </row>
    <row r="694">
      <c r="A694" s="25">
        <v>2023.0</v>
      </c>
      <c r="B694" s="26" t="s">
        <v>32</v>
      </c>
      <c r="C694" s="26" t="s">
        <v>216</v>
      </c>
      <c r="D694" s="37" t="s">
        <v>175</v>
      </c>
      <c r="E694" s="38">
        <v>1368.0</v>
      </c>
      <c r="F694" s="22"/>
      <c r="G694" s="22"/>
      <c r="H694" s="22"/>
      <c r="I694" s="22"/>
      <c r="J694" s="22"/>
      <c r="K694" s="22"/>
    </row>
    <row r="695">
      <c r="A695" s="25">
        <v>2023.0</v>
      </c>
      <c r="B695" s="26" t="s">
        <v>32</v>
      </c>
      <c r="C695" s="26" t="s">
        <v>216</v>
      </c>
      <c r="D695" s="37" t="s">
        <v>177</v>
      </c>
      <c r="E695" s="30" t="s">
        <v>155</v>
      </c>
      <c r="F695" s="22"/>
      <c r="G695" s="22"/>
      <c r="H695" s="22"/>
      <c r="I695" s="22"/>
      <c r="J695" s="22"/>
      <c r="K695" s="22"/>
    </row>
    <row r="696">
      <c r="A696" s="25">
        <v>2023.0</v>
      </c>
      <c r="B696" s="26" t="s">
        <v>32</v>
      </c>
      <c r="C696" s="26" t="s">
        <v>216</v>
      </c>
      <c r="D696" s="37" t="s">
        <v>179</v>
      </c>
      <c r="E696" s="30" t="s">
        <v>155</v>
      </c>
      <c r="F696" s="22"/>
      <c r="G696" s="22"/>
      <c r="H696" s="22"/>
      <c r="I696" s="22"/>
      <c r="J696" s="22"/>
      <c r="K696" s="22"/>
    </row>
    <row r="697">
      <c r="A697" s="25">
        <v>2023.0</v>
      </c>
      <c r="B697" s="26" t="s">
        <v>32</v>
      </c>
      <c r="C697" s="26" t="s">
        <v>216</v>
      </c>
      <c r="D697" s="37" t="s">
        <v>181</v>
      </c>
      <c r="E697" s="30" t="s">
        <v>155</v>
      </c>
      <c r="F697" s="22"/>
      <c r="G697" s="22"/>
      <c r="H697" s="22"/>
      <c r="I697" s="22"/>
      <c r="J697" s="22"/>
      <c r="K697" s="22"/>
    </row>
    <row r="698">
      <c r="A698" s="25">
        <v>2023.0</v>
      </c>
      <c r="B698" s="26" t="s">
        <v>32</v>
      </c>
      <c r="C698" s="26" t="s">
        <v>216</v>
      </c>
      <c r="D698" s="37" t="s">
        <v>183</v>
      </c>
      <c r="E698" s="30" t="s">
        <v>155</v>
      </c>
      <c r="F698" s="22"/>
      <c r="G698" s="22"/>
      <c r="H698" s="22"/>
      <c r="I698" s="22"/>
      <c r="J698" s="22"/>
      <c r="K698" s="22"/>
    </row>
    <row r="699">
      <c r="A699" s="25">
        <v>2023.0</v>
      </c>
      <c r="B699" s="26" t="s">
        <v>32</v>
      </c>
      <c r="C699" s="26" t="s">
        <v>216</v>
      </c>
      <c r="D699" s="37" t="s">
        <v>185</v>
      </c>
      <c r="E699" s="30">
        <v>8.0</v>
      </c>
      <c r="F699" s="22"/>
      <c r="G699" s="22"/>
      <c r="H699" s="22"/>
      <c r="I699" s="22"/>
      <c r="J699" s="22"/>
      <c r="K699" s="22"/>
    </row>
    <row r="700">
      <c r="A700" s="25">
        <v>2023.0</v>
      </c>
      <c r="B700" s="26" t="s">
        <v>33</v>
      </c>
      <c r="C700" s="26" t="s">
        <v>214</v>
      </c>
      <c r="D700" s="37" t="s">
        <v>153</v>
      </c>
      <c r="E700" s="38">
        <v>7602.0</v>
      </c>
      <c r="F700" s="22"/>
      <c r="G700" s="22"/>
      <c r="H700" s="22"/>
      <c r="I700" s="22"/>
      <c r="J700" s="22"/>
      <c r="K700" s="22"/>
    </row>
    <row r="701">
      <c r="A701" s="25">
        <v>2023.0</v>
      </c>
      <c r="B701" s="26" t="s">
        <v>33</v>
      </c>
      <c r="C701" s="26" t="s">
        <v>214</v>
      </c>
      <c r="D701" s="37" t="s">
        <v>154</v>
      </c>
      <c r="E701" s="30">
        <v>1.0</v>
      </c>
      <c r="F701" s="22"/>
      <c r="G701" s="22"/>
      <c r="H701" s="22"/>
      <c r="I701" s="22"/>
      <c r="J701" s="22"/>
      <c r="K701" s="22"/>
    </row>
    <row r="702">
      <c r="A702" s="25">
        <v>2023.0</v>
      </c>
      <c r="B702" s="26" t="s">
        <v>33</v>
      </c>
      <c r="C702" s="26" t="s">
        <v>214</v>
      </c>
      <c r="D702" s="37" t="s">
        <v>158</v>
      </c>
      <c r="E702" s="30">
        <v>13.0</v>
      </c>
      <c r="F702" s="22"/>
      <c r="G702" s="22"/>
      <c r="H702" s="22"/>
      <c r="I702" s="22"/>
      <c r="J702" s="22"/>
      <c r="K702" s="22"/>
    </row>
    <row r="703">
      <c r="A703" s="25">
        <v>2023.0</v>
      </c>
      <c r="B703" s="26" t="s">
        <v>33</v>
      </c>
      <c r="C703" s="26" t="s">
        <v>214</v>
      </c>
      <c r="D703" s="37" t="s">
        <v>160</v>
      </c>
      <c r="E703" s="30" t="s">
        <v>155</v>
      </c>
      <c r="F703" s="22"/>
      <c r="G703" s="22"/>
      <c r="H703" s="22"/>
      <c r="I703" s="22"/>
      <c r="J703" s="22"/>
      <c r="K703" s="22"/>
    </row>
    <row r="704">
      <c r="A704" s="25">
        <v>2023.0</v>
      </c>
      <c r="B704" s="26" t="s">
        <v>33</v>
      </c>
      <c r="C704" s="26" t="s">
        <v>214</v>
      </c>
      <c r="D704" s="37" t="s">
        <v>162</v>
      </c>
      <c r="E704" s="30" t="s">
        <v>155</v>
      </c>
      <c r="F704" s="22"/>
      <c r="G704" s="22"/>
      <c r="H704" s="22"/>
      <c r="I704" s="22"/>
      <c r="J704" s="22"/>
      <c r="K704" s="22"/>
    </row>
    <row r="705">
      <c r="A705" s="25">
        <v>2023.0</v>
      </c>
      <c r="B705" s="26" t="s">
        <v>33</v>
      </c>
      <c r="C705" s="26" t="s">
        <v>214</v>
      </c>
      <c r="D705" s="37" t="s">
        <v>164</v>
      </c>
      <c r="E705" s="30">
        <v>22.0</v>
      </c>
      <c r="F705" s="22"/>
      <c r="G705" s="22"/>
      <c r="H705" s="22"/>
      <c r="I705" s="22"/>
      <c r="J705" s="22"/>
      <c r="K705" s="22"/>
    </row>
    <row r="706">
      <c r="A706" s="25">
        <v>2023.0</v>
      </c>
      <c r="B706" s="26" t="s">
        <v>33</v>
      </c>
      <c r="C706" s="26" t="s">
        <v>214</v>
      </c>
      <c r="D706" s="37" t="s">
        <v>166</v>
      </c>
      <c r="E706" s="30" t="s">
        <v>155</v>
      </c>
      <c r="F706" s="22"/>
      <c r="G706" s="22"/>
      <c r="H706" s="22"/>
      <c r="I706" s="22"/>
      <c r="J706" s="22"/>
      <c r="K706" s="22"/>
    </row>
    <row r="707">
      <c r="A707" s="25">
        <v>2023.0</v>
      </c>
      <c r="B707" s="26" t="s">
        <v>33</v>
      </c>
      <c r="C707" s="26" t="s">
        <v>214</v>
      </c>
      <c r="D707" s="37" t="s">
        <v>167</v>
      </c>
      <c r="E707" s="30">
        <v>42.0</v>
      </c>
      <c r="F707" s="22"/>
      <c r="G707" s="22"/>
      <c r="H707" s="22"/>
      <c r="I707" s="22"/>
      <c r="J707" s="22"/>
      <c r="K707" s="22"/>
    </row>
    <row r="708">
      <c r="A708" s="25">
        <v>2023.0</v>
      </c>
      <c r="B708" s="26" t="s">
        <v>33</v>
      </c>
      <c r="C708" s="26" t="s">
        <v>214</v>
      </c>
      <c r="D708" s="37" t="s">
        <v>169</v>
      </c>
      <c r="E708" s="30" t="s">
        <v>155</v>
      </c>
      <c r="F708" s="22"/>
      <c r="G708" s="22"/>
      <c r="H708" s="22"/>
      <c r="I708" s="22"/>
      <c r="J708" s="22"/>
      <c r="K708" s="22"/>
    </row>
    <row r="709">
      <c r="A709" s="25">
        <v>2023.0</v>
      </c>
      <c r="B709" s="26" t="s">
        <v>33</v>
      </c>
      <c r="C709" s="26" t="s">
        <v>214</v>
      </c>
      <c r="D709" s="37" t="s">
        <v>171</v>
      </c>
      <c r="E709" s="30">
        <v>2.0</v>
      </c>
      <c r="F709" s="22"/>
      <c r="G709" s="22"/>
      <c r="H709" s="22"/>
      <c r="I709" s="22"/>
      <c r="J709" s="22"/>
      <c r="K709" s="22"/>
    </row>
    <row r="710">
      <c r="A710" s="25">
        <v>2023.0</v>
      </c>
      <c r="B710" s="26" t="s">
        <v>33</v>
      </c>
      <c r="C710" s="26" t="s">
        <v>214</v>
      </c>
      <c r="D710" s="37" t="s">
        <v>173</v>
      </c>
      <c r="E710" s="30" t="s">
        <v>155</v>
      </c>
      <c r="F710" s="22"/>
      <c r="G710" s="22"/>
      <c r="H710" s="22"/>
      <c r="I710" s="22"/>
      <c r="J710" s="22"/>
      <c r="K710" s="22"/>
    </row>
    <row r="711">
      <c r="A711" s="25">
        <v>2023.0</v>
      </c>
      <c r="B711" s="26" t="s">
        <v>33</v>
      </c>
      <c r="C711" s="26" t="s">
        <v>214</v>
      </c>
      <c r="D711" s="37" t="s">
        <v>175</v>
      </c>
      <c r="E711" s="38">
        <v>1635.0</v>
      </c>
      <c r="F711" s="22"/>
      <c r="G711" s="22"/>
      <c r="H711" s="22"/>
      <c r="I711" s="22"/>
      <c r="J711" s="22"/>
      <c r="K711" s="22"/>
    </row>
    <row r="712">
      <c r="A712" s="25">
        <v>2023.0</v>
      </c>
      <c r="B712" s="26" t="s">
        <v>33</v>
      </c>
      <c r="C712" s="26" t="s">
        <v>214</v>
      </c>
      <c r="D712" s="37" t="s">
        <v>177</v>
      </c>
      <c r="E712" s="30" t="s">
        <v>155</v>
      </c>
      <c r="F712" s="22"/>
      <c r="G712" s="22"/>
      <c r="H712" s="22"/>
      <c r="I712" s="22"/>
      <c r="J712" s="22"/>
      <c r="K712" s="22"/>
    </row>
    <row r="713">
      <c r="A713" s="25">
        <v>2023.0</v>
      </c>
      <c r="B713" s="26" t="s">
        <v>33</v>
      </c>
      <c r="C713" s="26" t="s">
        <v>214</v>
      </c>
      <c r="D713" s="37" t="s">
        <v>179</v>
      </c>
      <c r="E713" s="30" t="s">
        <v>155</v>
      </c>
      <c r="F713" s="22"/>
      <c r="G713" s="22"/>
      <c r="H713" s="22"/>
      <c r="I713" s="22"/>
      <c r="J713" s="22"/>
      <c r="K713" s="22"/>
    </row>
    <row r="714">
      <c r="A714" s="25">
        <v>2023.0</v>
      </c>
      <c r="B714" s="26" t="s">
        <v>33</v>
      </c>
      <c r="C714" s="26" t="s">
        <v>214</v>
      </c>
      <c r="D714" s="37" t="s">
        <v>181</v>
      </c>
      <c r="E714" s="30" t="s">
        <v>155</v>
      </c>
      <c r="F714" s="22"/>
      <c r="G714" s="22"/>
      <c r="H714" s="22"/>
      <c r="I714" s="22"/>
      <c r="J714" s="22"/>
      <c r="K714" s="22"/>
    </row>
    <row r="715">
      <c r="A715" s="25">
        <v>2023.0</v>
      </c>
      <c r="B715" s="26" t="s">
        <v>33</v>
      </c>
      <c r="C715" s="26" t="s">
        <v>214</v>
      </c>
      <c r="D715" s="37" t="s">
        <v>183</v>
      </c>
      <c r="E715" s="30" t="s">
        <v>155</v>
      </c>
      <c r="F715" s="22"/>
      <c r="G715" s="22"/>
      <c r="H715" s="22"/>
      <c r="I715" s="22"/>
      <c r="J715" s="22"/>
      <c r="K715" s="22"/>
    </row>
    <row r="716">
      <c r="A716" s="25">
        <v>2023.0</v>
      </c>
      <c r="B716" s="26" t="s">
        <v>33</v>
      </c>
      <c r="C716" s="26" t="s">
        <v>214</v>
      </c>
      <c r="D716" s="37" t="s">
        <v>185</v>
      </c>
      <c r="E716" s="30" t="s">
        <v>155</v>
      </c>
      <c r="F716" s="22"/>
      <c r="G716" s="22"/>
      <c r="H716" s="22"/>
      <c r="I716" s="22"/>
      <c r="J716" s="22"/>
      <c r="K716" s="22"/>
    </row>
    <row r="717">
      <c r="A717" s="25">
        <v>2023.0</v>
      </c>
      <c r="B717" s="26" t="s">
        <v>34</v>
      </c>
      <c r="C717" s="26" t="s">
        <v>213</v>
      </c>
      <c r="D717" s="37" t="s">
        <v>153</v>
      </c>
      <c r="E717" s="38">
        <v>5057.0</v>
      </c>
      <c r="F717" s="22"/>
      <c r="G717" s="22"/>
      <c r="H717" s="22"/>
      <c r="I717" s="22"/>
      <c r="J717" s="22"/>
      <c r="K717" s="22"/>
    </row>
    <row r="718">
      <c r="A718" s="25">
        <v>2023.0</v>
      </c>
      <c r="B718" s="26" t="s">
        <v>34</v>
      </c>
      <c r="C718" s="26" t="s">
        <v>213</v>
      </c>
      <c r="D718" s="37" t="s">
        <v>154</v>
      </c>
      <c r="E718" s="30" t="s">
        <v>155</v>
      </c>
      <c r="F718" s="22"/>
      <c r="G718" s="22"/>
      <c r="H718" s="22"/>
      <c r="I718" s="22"/>
      <c r="J718" s="22"/>
      <c r="K718" s="22"/>
    </row>
    <row r="719">
      <c r="A719" s="25">
        <v>2023.0</v>
      </c>
      <c r="B719" s="26" t="s">
        <v>34</v>
      </c>
      <c r="C719" s="26" t="s">
        <v>213</v>
      </c>
      <c r="D719" s="37" t="s">
        <v>158</v>
      </c>
      <c r="E719" s="30">
        <v>9.0</v>
      </c>
      <c r="F719" s="22"/>
      <c r="G719" s="22"/>
      <c r="H719" s="22"/>
      <c r="I719" s="22"/>
      <c r="J719" s="22"/>
      <c r="K719" s="22"/>
    </row>
    <row r="720">
      <c r="A720" s="25">
        <v>2023.0</v>
      </c>
      <c r="B720" s="26" t="s">
        <v>34</v>
      </c>
      <c r="C720" s="26" t="s">
        <v>213</v>
      </c>
      <c r="D720" s="37" t="s">
        <v>160</v>
      </c>
      <c r="E720" s="30">
        <v>3.0</v>
      </c>
      <c r="F720" s="22"/>
      <c r="G720" s="22"/>
      <c r="H720" s="22"/>
      <c r="I720" s="22"/>
      <c r="J720" s="22"/>
      <c r="K720" s="22"/>
    </row>
    <row r="721">
      <c r="A721" s="25">
        <v>2023.0</v>
      </c>
      <c r="B721" s="26" t="s">
        <v>34</v>
      </c>
      <c r="C721" s="26" t="s">
        <v>213</v>
      </c>
      <c r="D721" s="37" t="s">
        <v>162</v>
      </c>
      <c r="E721" s="30" t="s">
        <v>155</v>
      </c>
      <c r="F721" s="22"/>
      <c r="G721" s="22"/>
      <c r="H721" s="22"/>
      <c r="I721" s="22"/>
      <c r="J721" s="22"/>
      <c r="K721" s="22"/>
    </row>
    <row r="722">
      <c r="A722" s="25">
        <v>2023.0</v>
      </c>
      <c r="B722" s="26" t="s">
        <v>34</v>
      </c>
      <c r="C722" s="26" t="s">
        <v>213</v>
      </c>
      <c r="D722" s="37" t="s">
        <v>164</v>
      </c>
      <c r="E722" s="30">
        <v>20.0</v>
      </c>
      <c r="F722" s="22"/>
      <c r="G722" s="22"/>
      <c r="H722" s="22"/>
      <c r="I722" s="22"/>
      <c r="J722" s="22"/>
      <c r="K722" s="22"/>
    </row>
    <row r="723">
      <c r="A723" s="25">
        <v>2023.0</v>
      </c>
      <c r="B723" s="26" t="s">
        <v>34</v>
      </c>
      <c r="C723" s="26" t="s">
        <v>213</v>
      </c>
      <c r="D723" s="37" t="s">
        <v>166</v>
      </c>
      <c r="E723" s="30" t="s">
        <v>155</v>
      </c>
      <c r="F723" s="22"/>
      <c r="G723" s="22"/>
      <c r="H723" s="22"/>
      <c r="I723" s="22"/>
      <c r="J723" s="22"/>
      <c r="K723" s="22"/>
    </row>
    <row r="724">
      <c r="A724" s="25">
        <v>2023.0</v>
      </c>
      <c r="B724" s="26" t="s">
        <v>34</v>
      </c>
      <c r="C724" s="26" t="s">
        <v>213</v>
      </c>
      <c r="D724" s="37" t="s">
        <v>167</v>
      </c>
      <c r="E724" s="30">
        <v>44.0</v>
      </c>
      <c r="F724" s="22"/>
      <c r="G724" s="22"/>
      <c r="H724" s="22"/>
      <c r="I724" s="22"/>
      <c r="J724" s="22"/>
      <c r="K724" s="22"/>
    </row>
    <row r="725">
      <c r="A725" s="25">
        <v>2023.0</v>
      </c>
      <c r="B725" s="26" t="s">
        <v>34</v>
      </c>
      <c r="C725" s="26" t="s">
        <v>213</v>
      </c>
      <c r="D725" s="37" t="s">
        <v>169</v>
      </c>
      <c r="E725" s="30">
        <v>2.0</v>
      </c>
      <c r="F725" s="22"/>
      <c r="G725" s="22"/>
      <c r="H725" s="22"/>
      <c r="I725" s="22"/>
      <c r="J725" s="22"/>
      <c r="K725" s="22"/>
    </row>
    <row r="726">
      <c r="A726" s="25">
        <v>2023.0</v>
      </c>
      <c r="B726" s="26" t="s">
        <v>34</v>
      </c>
      <c r="C726" s="26" t="s">
        <v>213</v>
      </c>
      <c r="D726" s="37" t="s">
        <v>171</v>
      </c>
      <c r="E726" s="30">
        <v>2.0</v>
      </c>
      <c r="F726" s="22"/>
      <c r="G726" s="22"/>
      <c r="H726" s="22"/>
      <c r="I726" s="22"/>
      <c r="J726" s="22"/>
      <c r="K726" s="22"/>
    </row>
    <row r="727">
      <c r="A727" s="25">
        <v>2023.0</v>
      </c>
      <c r="B727" s="26" t="s">
        <v>34</v>
      </c>
      <c r="C727" s="26" t="s">
        <v>213</v>
      </c>
      <c r="D727" s="37" t="s">
        <v>173</v>
      </c>
      <c r="E727" s="30" t="s">
        <v>155</v>
      </c>
      <c r="F727" s="22"/>
      <c r="G727" s="22"/>
      <c r="H727" s="22"/>
      <c r="I727" s="22"/>
      <c r="J727" s="22"/>
      <c r="K727" s="22"/>
    </row>
    <row r="728">
      <c r="A728" s="25">
        <v>2023.0</v>
      </c>
      <c r="B728" s="26" t="s">
        <v>34</v>
      </c>
      <c r="C728" s="26" t="s">
        <v>213</v>
      </c>
      <c r="D728" s="37" t="s">
        <v>175</v>
      </c>
      <c r="E728" s="38">
        <v>1696.0</v>
      </c>
      <c r="F728" s="22"/>
      <c r="G728" s="22"/>
      <c r="H728" s="22"/>
      <c r="I728" s="22"/>
      <c r="J728" s="22"/>
      <c r="K728" s="22"/>
    </row>
    <row r="729">
      <c r="A729" s="25">
        <v>2023.0</v>
      </c>
      <c r="B729" s="26" t="s">
        <v>34</v>
      </c>
      <c r="C729" s="26" t="s">
        <v>213</v>
      </c>
      <c r="D729" s="37" t="s">
        <v>177</v>
      </c>
      <c r="E729" s="30">
        <v>1.0</v>
      </c>
      <c r="F729" s="22"/>
      <c r="G729" s="22"/>
      <c r="H729" s="22"/>
      <c r="I729" s="22"/>
      <c r="J729" s="22"/>
      <c r="K729" s="22"/>
    </row>
    <row r="730">
      <c r="A730" s="25">
        <v>2023.0</v>
      </c>
      <c r="B730" s="26" t="s">
        <v>34</v>
      </c>
      <c r="C730" s="26" t="s">
        <v>213</v>
      </c>
      <c r="D730" s="37" t="s">
        <v>179</v>
      </c>
      <c r="E730" s="30" t="s">
        <v>155</v>
      </c>
      <c r="F730" s="22"/>
      <c r="G730" s="22"/>
      <c r="H730" s="22"/>
      <c r="I730" s="22"/>
      <c r="J730" s="22"/>
      <c r="K730" s="22"/>
    </row>
    <row r="731">
      <c r="A731" s="25">
        <v>2023.0</v>
      </c>
      <c r="B731" s="26" t="s">
        <v>34</v>
      </c>
      <c r="C731" s="26" t="s">
        <v>213</v>
      </c>
      <c r="D731" s="37" t="s">
        <v>181</v>
      </c>
      <c r="E731" s="30" t="s">
        <v>155</v>
      </c>
      <c r="F731" s="22"/>
      <c r="G731" s="22"/>
      <c r="H731" s="22"/>
      <c r="I731" s="22"/>
      <c r="J731" s="22"/>
      <c r="K731" s="22"/>
    </row>
    <row r="732">
      <c r="A732" s="25">
        <v>2023.0</v>
      </c>
      <c r="B732" s="26" t="s">
        <v>34</v>
      </c>
      <c r="C732" s="26" t="s">
        <v>213</v>
      </c>
      <c r="D732" s="37" t="s">
        <v>183</v>
      </c>
      <c r="E732" s="30" t="s">
        <v>155</v>
      </c>
      <c r="F732" s="22"/>
      <c r="G732" s="22"/>
      <c r="H732" s="22"/>
      <c r="I732" s="22"/>
      <c r="J732" s="22"/>
      <c r="K732" s="22"/>
    </row>
    <row r="733">
      <c r="A733" s="25">
        <v>2023.0</v>
      </c>
      <c r="B733" s="26" t="s">
        <v>34</v>
      </c>
      <c r="C733" s="26" t="s">
        <v>213</v>
      </c>
      <c r="D733" s="37" t="s">
        <v>185</v>
      </c>
      <c r="E733" s="30">
        <v>20.0</v>
      </c>
      <c r="F733" s="22"/>
      <c r="G733" s="22"/>
      <c r="H733" s="22"/>
      <c r="I733" s="22"/>
      <c r="J733" s="22"/>
      <c r="K733" s="22"/>
    </row>
    <row r="734">
      <c r="A734" s="25">
        <v>2023.0</v>
      </c>
      <c r="B734" s="26" t="s">
        <v>35</v>
      </c>
      <c r="C734" s="26" t="s">
        <v>209</v>
      </c>
      <c r="D734" s="37" t="s">
        <v>153</v>
      </c>
      <c r="E734" s="38">
        <v>6591.0</v>
      </c>
      <c r="F734" s="22"/>
      <c r="G734" s="22"/>
      <c r="H734" s="22"/>
      <c r="I734" s="22"/>
      <c r="J734" s="22"/>
      <c r="K734" s="22"/>
    </row>
    <row r="735">
      <c r="A735" s="25">
        <v>2023.0</v>
      </c>
      <c r="B735" s="26" t="s">
        <v>35</v>
      </c>
      <c r="C735" s="26" t="s">
        <v>209</v>
      </c>
      <c r="D735" s="37" t="s">
        <v>154</v>
      </c>
      <c r="E735" s="30">
        <v>3.0</v>
      </c>
      <c r="F735" s="22"/>
      <c r="G735" s="22"/>
      <c r="H735" s="22"/>
      <c r="I735" s="22"/>
      <c r="J735" s="22"/>
      <c r="K735" s="22"/>
    </row>
    <row r="736">
      <c r="A736" s="25">
        <v>2023.0</v>
      </c>
      <c r="B736" s="26" t="s">
        <v>35</v>
      </c>
      <c r="C736" s="26" t="s">
        <v>209</v>
      </c>
      <c r="D736" s="37" t="s">
        <v>158</v>
      </c>
      <c r="E736" s="30">
        <v>27.0</v>
      </c>
      <c r="F736" s="22"/>
      <c r="G736" s="22"/>
      <c r="H736" s="22"/>
      <c r="I736" s="22"/>
      <c r="J736" s="22"/>
      <c r="K736" s="22"/>
    </row>
    <row r="737">
      <c r="A737" s="25">
        <v>2023.0</v>
      </c>
      <c r="B737" s="26" t="s">
        <v>35</v>
      </c>
      <c r="C737" s="26" t="s">
        <v>209</v>
      </c>
      <c r="D737" s="37" t="s">
        <v>160</v>
      </c>
      <c r="E737" s="30">
        <v>2.0</v>
      </c>
      <c r="F737" s="22"/>
      <c r="G737" s="22"/>
      <c r="H737" s="22"/>
      <c r="I737" s="22"/>
      <c r="J737" s="22"/>
      <c r="K737" s="22"/>
    </row>
    <row r="738">
      <c r="A738" s="25">
        <v>2023.0</v>
      </c>
      <c r="B738" s="26" t="s">
        <v>35</v>
      </c>
      <c r="C738" s="26" t="s">
        <v>209</v>
      </c>
      <c r="D738" s="37" t="s">
        <v>162</v>
      </c>
      <c r="E738" s="30" t="s">
        <v>155</v>
      </c>
      <c r="F738" s="22"/>
      <c r="G738" s="22"/>
      <c r="H738" s="22"/>
      <c r="I738" s="22"/>
      <c r="J738" s="22"/>
      <c r="K738" s="22"/>
    </row>
    <row r="739">
      <c r="A739" s="25">
        <v>2023.0</v>
      </c>
      <c r="B739" s="26" t="s">
        <v>35</v>
      </c>
      <c r="C739" s="26" t="s">
        <v>209</v>
      </c>
      <c r="D739" s="37" t="s">
        <v>164</v>
      </c>
      <c r="E739" s="30">
        <v>25.0</v>
      </c>
      <c r="F739" s="22"/>
      <c r="G739" s="22"/>
      <c r="H739" s="22"/>
      <c r="I739" s="22"/>
      <c r="J739" s="22"/>
      <c r="K739" s="22"/>
    </row>
    <row r="740">
      <c r="A740" s="25">
        <v>2023.0</v>
      </c>
      <c r="B740" s="26" t="s">
        <v>35</v>
      </c>
      <c r="C740" s="26" t="s">
        <v>209</v>
      </c>
      <c r="D740" s="37" t="s">
        <v>166</v>
      </c>
      <c r="E740" s="30" t="s">
        <v>155</v>
      </c>
      <c r="F740" s="22"/>
      <c r="G740" s="22"/>
      <c r="H740" s="22"/>
      <c r="I740" s="22"/>
      <c r="J740" s="22"/>
      <c r="K740" s="22"/>
    </row>
    <row r="741">
      <c r="A741" s="25">
        <v>2023.0</v>
      </c>
      <c r="B741" s="26" t="s">
        <v>35</v>
      </c>
      <c r="C741" s="26" t="s">
        <v>209</v>
      </c>
      <c r="D741" s="37" t="s">
        <v>167</v>
      </c>
      <c r="E741" s="30">
        <v>22.0</v>
      </c>
      <c r="F741" s="22"/>
      <c r="G741" s="22"/>
      <c r="H741" s="22"/>
      <c r="I741" s="22"/>
      <c r="J741" s="22"/>
      <c r="K741" s="22"/>
    </row>
    <row r="742">
      <c r="A742" s="25">
        <v>2023.0</v>
      </c>
      <c r="B742" s="26" t="s">
        <v>35</v>
      </c>
      <c r="C742" s="26" t="s">
        <v>209</v>
      </c>
      <c r="D742" s="37" t="s">
        <v>169</v>
      </c>
      <c r="E742" s="30" t="s">
        <v>155</v>
      </c>
      <c r="F742" s="22"/>
      <c r="G742" s="22"/>
      <c r="H742" s="22"/>
      <c r="I742" s="22"/>
      <c r="J742" s="22"/>
      <c r="K742" s="22"/>
    </row>
    <row r="743">
      <c r="A743" s="25">
        <v>2023.0</v>
      </c>
      <c r="B743" s="26" t="s">
        <v>35</v>
      </c>
      <c r="C743" s="26" t="s">
        <v>209</v>
      </c>
      <c r="D743" s="37" t="s">
        <v>171</v>
      </c>
      <c r="E743" s="30" t="s">
        <v>155</v>
      </c>
      <c r="F743" s="22"/>
      <c r="G743" s="22"/>
      <c r="H743" s="22"/>
      <c r="I743" s="22"/>
      <c r="J743" s="22"/>
      <c r="K743" s="22"/>
    </row>
    <row r="744">
      <c r="A744" s="25">
        <v>2023.0</v>
      </c>
      <c r="B744" s="26" t="s">
        <v>35</v>
      </c>
      <c r="C744" s="26" t="s">
        <v>209</v>
      </c>
      <c r="D744" s="37" t="s">
        <v>173</v>
      </c>
      <c r="E744" s="30" t="s">
        <v>155</v>
      </c>
      <c r="F744" s="22"/>
      <c r="G744" s="22"/>
      <c r="H744" s="22"/>
      <c r="I744" s="22"/>
      <c r="J744" s="22"/>
      <c r="K744" s="22"/>
    </row>
    <row r="745">
      <c r="A745" s="25">
        <v>2023.0</v>
      </c>
      <c r="B745" s="26" t="s">
        <v>35</v>
      </c>
      <c r="C745" s="26" t="s">
        <v>209</v>
      </c>
      <c r="D745" s="37" t="s">
        <v>175</v>
      </c>
      <c r="E745" s="38">
        <v>2378.0</v>
      </c>
      <c r="F745" s="22"/>
      <c r="G745" s="22"/>
      <c r="H745" s="22"/>
      <c r="I745" s="22"/>
      <c r="J745" s="22"/>
      <c r="K745" s="22"/>
    </row>
    <row r="746">
      <c r="A746" s="25">
        <v>2023.0</v>
      </c>
      <c r="B746" s="26" t="s">
        <v>35</v>
      </c>
      <c r="C746" s="26" t="s">
        <v>209</v>
      </c>
      <c r="D746" s="37" t="s">
        <v>177</v>
      </c>
      <c r="E746" s="30">
        <v>1.0</v>
      </c>
      <c r="F746" s="22"/>
      <c r="G746" s="22"/>
      <c r="H746" s="22"/>
      <c r="I746" s="22"/>
      <c r="J746" s="22"/>
      <c r="K746" s="22"/>
    </row>
    <row r="747">
      <c r="A747" s="25">
        <v>2023.0</v>
      </c>
      <c r="B747" s="26" t="s">
        <v>35</v>
      </c>
      <c r="C747" s="26" t="s">
        <v>209</v>
      </c>
      <c r="D747" s="37" t="s">
        <v>179</v>
      </c>
      <c r="E747" s="30" t="s">
        <v>155</v>
      </c>
      <c r="F747" s="22"/>
      <c r="G747" s="22"/>
      <c r="H747" s="22"/>
      <c r="I747" s="22"/>
      <c r="J747" s="22"/>
      <c r="K747" s="22"/>
    </row>
    <row r="748">
      <c r="A748" s="25">
        <v>2023.0</v>
      </c>
      <c r="B748" s="26" t="s">
        <v>35</v>
      </c>
      <c r="C748" s="26" t="s">
        <v>209</v>
      </c>
      <c r="D748" s="37" t="s">
        <v>181</v>
      </c>
      <c r="E748" s="30" t="s">
        <v>155</v>
      </c>
      <c r="F748" s="22"/>
      <c r="G748" s="22"/>
      <c r="H748" s="22"/>
      <c r="I748" s="22"/>
      <c r="J748" s="22"/>
      <c r="K748" s="22"/>
    </row>
    <row r="749">
      <c r="A749" s="25">
        <v>2023.0</v>
      </c>
      <c r="B749" s="26" t="s">
        <v>35</v>
      </c>
      <c r="C749" s="26" t="s">
        <v>209</v>
      </c>
      <c r="D749" s="37" t="s">
        <v>183</v>
      </c>
      <c r="E749" s="30" t="s">
        <v>155</v>
      </c>
      <c r="F749" s="22"/>
      <c r="G749" s="22"/>
      <c r="H749" s="22"/>
      <c r="I749" s="22"/>
      <c r="J749" s="22"/>
      <c r="K749" s="22"/>
    </row>
    <row r="750">
      <c r="A750" s="25">
        <v>2023.0</v>
      </c>
      <c r="B750" s="26" t="s">
        <v>35</v>
      </c>
      <c r="C750" s="26" t="s">
        <v>209</v>
      </c>
      <c r="D750" s="37" t="s">
        <v>185</v>
      </c>
      <c r="E750" s="30" t="s">
        <v>155</v>
      </c>
      <c r="F750" s="22"/>
      <c r="G750" s="22"/>
      <c r="H750" s="22"/>
      <c r="I750" s="22"/>
      <c r="J750" s="22"/>
      <c r="K750" s="22"/>
    </row>
    <row r="751">
      <c r="A751" s="25">
        <v>2023.0</v>
      </c>
      <c r="B751" s="26" t="s">
        <v>36</v>
      </c>
      <c r="C751" s="26" t="s">
        <v>219</v>
      </c>
      <c r="D751" s="37" t="s">
        <v>153</v>
      </c>
      <c r="E751" s="38">
        <v>6841.0</v>
      </c>
      <c r="F751" s="22"/>
      <c r="G751" s="22"/>
      <c r="H751" s="22"/>
      <c r="I751" s="22"/>
      <c r="J751" s="22"/>
      <c r="K751" s="22"/>
    </row>
    <row r="752">
      <c r="A752" s="25">
        <v>2023.0</v>
      </c>
      <c r="B752" s="26" t="s">
        <v>36</v>
      </c>
      <c r="C752" s="26" t="s">
        <v>219</v>
      </c>
      <c r="D752" s="37" t="s">
        <v>154</v>
      </c>
      <c r="E752" s="30" t="s">
        <v>155</v>
      </c>
      <c r="F752" s="22"/>
      <c r="G752" s="22"/>
      <c r="H752" s="22"/>
      <c r="I752" s="22"/>
      <c r="J752" s="22"/>
      <c r="K752" s="22"/>
    </row>
    <row r="753">
      <c r="A753" s="25">
        <v>2023.0</v>
      </c>
      <c r="B753" s="26" t="s">
        <v>36</v>
      </c>
      <c r="C753" s="26" t="s">
        <v>219</v>
      </c>
      <c r="D753" s="37" t="s">
        <v>158</v>
      </c>
      <c r="E753" s="30">
        <v>31.0</v>
      </c>
      <c r="F753" s="22"/>
      <c r="G753" s="22"/>
      <c r="H753" s="22"/>
      <c r="I753" s="22"/>
      <c r="J753" s="22"/>
      <c r="K753" s="22"/>
    </row>
    <row r="754">
      <c r="A754" s="25">
        <v>2023.0</v>
      </c>
      <c r="B754" s="26" t="s">
        <v>36</v>
      </c>
      <c r="C754" s="26" t="s">
        <v>219</v>
      </c>
      <c r="D754" s="37" t="s">
        <v>160</v>
      </c>
      <c r="E754" s="30">
        <v>1.0</v>
      </c>
      <c r="F754" s="22"/>
      <c r="G754" s="22"/>
      <c r="H754" s="22"/>
      <c r="I754" s="22"/>
      <c r="J754" s="22"/>
      <c r="K754" s="22"/>
    </row>
    <row r="755">
      <c r="A755" s="25">
        <v>2023.0</v>
      </c>
      <c r="B755" s="26" t="s">
        <v>36</v>
      </c>
      <c r="C755" s="26" t="s">
        <v>219</v>
      </c>
      <c r="D755" s="37" t="s">
        <v>162</v>
      </c>
      <c r="E755" s="30" t="s">
        <v>155</v>
      </c>
      <c r="F755" s="22"/>
      <c r="G755" s="22"/>
      <c r="H755" s="22"/>
      <c r="I755" s="22"/>
      <c r="J755" s="22"/>
      <c r="K755" s="22"/>
    </row>
    <row r="756">
      <c r="A756" s="25">
        <v>2023.0</v>
      </c>
      <c r="B756" s="26" t="s">
        <v>36</v>
      </c>
      <c r="C756" s="26" t="s">
        <v>219</v>
      </c>
      <c r="D756" s="37" t="s">
        <v>164</v>
      </c>
      <c r="E756" s="30">
        <v>24.0</v>
      </c>
      <c r="F756" s="22"/>
      <c r="G756" s="22"/>
      <c r="H756" s="22"/>
      <c r="I756" s="22"/>
      <c r="J756" s="22"/>
      <c r="K756" s="22"/>
    </row>
    <row r="757">
      <c r="A757" s="25">
        <v>2023.0</v>
      </c>
      <c r="B757" s="26" t="s">
        <v>36</v>
      </c>
      <c r="C757" s="26" t="s">
        <v>219</v>
      </c>
      <c r="D757" s="37" t="s">
        <v>166</v>
      </c>
      <c r="E757" s="30" t="s">
        <v>155</v>
      </c>
      <c r="F757" s="22"/>
      <c r="G757" s="22"/>
      <c r="H757" s="22"/>
      <c r="I757" s="22"/>
      <c r="J757" s="22"/>
      <c r="K757" s="22"/>
    </row>
    <row r="758">
      <c r="A758" s="25">
        <v>2023.0</v>
      </c>
      <c r="B758" s="26" t="s">
        <v>36</v>
      </c>
      <c r="C758" s="26" t="s">
        <v>219</v>
      </c>
      <c r="D758" s="37" t="s">
        <v>167</v>
      </c>
      <c r="E758" s="30">
        <v>28.0</v>
      </c>
      <c r="F758" s="22"/>
      <c r="G758" s="22"/>
      <c r="H758" s="22"/>
      <c r="I758" s="22"/>
      <c r="J758" s="22"/>
      <c r="K758" s="22"/>
    </row>
    <row r="759">
      <c r="A759" s="25">
        <v>2023.0</v>
      </c>
      <c r="B759" s="26" t="s">
        <v>36</v>
      </c>
      <c r="C759" s="26" t="s">
        <v>219</v>
      </c>
      <c r="D759" s="37" t="s">
        <v>169</v>
      </c>
      <c r="E759" s="30">
        <v>2.0</v>
      </c>
      <c r="F759" s="22"/>
      <c r="G759" s="22"/>
      <c r="H759" s="22"/>
      <c r="I759" s="22"/>
      <c r="J759" s="22"/>
      <c r="K759" s="22"/>
    </row>
    <row r="760">
      <c r="A760" s="25">
        <v>2023.0</v>
      </c>
      <c r="B760" s="26" t="s">
        <v>36</v>
      </c>
      <c r="C760" s="26" t="s">
        <v>219</v>
      </c>
      <c r="D760" s="37" t="s">
        <v>171</v>
      </c>
      <c r="E760" s="30">
        <v>3.0</v>
      </c>
      <c r="F760" s="22"/>
      <c r="G760" s="22"/>
      <c r="H760" s="22"/>
      <c r="I760" s="22"/>
      <c r="J760" s="22"/>
      <c r="K760" s="22"/>
    </row>
    <row r="761">
      <c r="A761" s="25">
        <v>2023.0</v>
      </c>
      <c r="B761" s="26" t="s">
        <v>36</v>
      </c>
      <c r="C761" s="26" t="s">
        <v>219</v>
      </c>
      <c r="D761" s="37" t="s">
        <v>173</v>
      </c>
      <c r="E761" s="30" t="s">
        <v>155</v>
      </c>
      <c r="F761" s="22"/>
      <c r="G761" s="22"/>
      <c r="H761" s="22"/>
      <c r="I761" s="22"/>
      <c r="J761" s="22"/>
      <c r="K761" s="22"/>
    </row>
    <row r="762">
      <c r="A762" s="25">
        <v>2023.0</v>
      </c>
      <c r="B762" s="26" t="s">
        <v>36</v>
      </c>
      <c r="C762" s="26" t="s">
        <v>219</v>
      </c>
      <c r="D762" s="37" t="s">
        <v>175</v>
      </c>
      <c r="E762" s="38">
        <v>1944.0</v>
      </c>
      <c r="F762" s="22"/>
      <c r="G762" s="22"/>
      <c r="H762" s="22"/>
      <c r="I762" s="22"/>
      <c r="J762" s="22"/>
      <c r="K762" s="22"/>
    </row>
    <row r="763">
      <c r="A763" s="25">
        <v>2023.0</v>
      </c>
      <c r="B763" s="26" t="s">
        <v>36</v>
      </c>
      <c r="C763" s="26" t="s">
        <v>219</v>
      </c>
      <c r="D763" s="37" t="s">
        <v>177</v>
      </c>
      <c r="E763" s="30" t="s">
        <v>155</v>
      </c>
      <c r="F763" s="22"/>
      <c r="G763" s="22"/>
      <c r="H763" s="22"/>
      <c r="I763" s="22"/>
      <c r="J763" s="22"/>
      <c r="K763" s="22"/>
    </row>
    <row r="764">
      <c r="A764" s="25">
        <v>2023.0</v>
      </c>
      <c r="B764" s="26" t="s">
        <v>36</v>
      </c>
      <c r="C764" s="26" t="s">
        <v>219</v>
      </c>
      <c r="D764" s="37" t="s">
        <v>179</v>
      </c>
      <c r="E764" s="30" t="s">
        <v>155</v>
      </c>
      <c r="F764" s="22"/>
      <c r="G764" s="22"/>
      <c r="H764" s="22"/>
      <c r="I764" s="22"/>
      <c r="J764" s="22"/>
      <c r="K764" s="22"/>
    </row>
    <row r="765">
      <c r="A765" s="25">
        <v>2023.0</v>
      </c>
      <c r="B765" s="26" t="s">
        <v>36</v>
      </c>
      <c r="C765" s="26" t="s">
        <v>219</v>
      </c>
      <c r="D765" s="37" t="s">
        <v>181</v>
      </c>
      <c r="E765" s="30" t="s">
        <v>155</v>
      </c>
      <c r="F765" s="22"/>
      <c r="G765" s="22"/>
      <c r="H765" s="22"/>
      <c r="I765" s="22"/>
      <c r="J765" s="22"/>
      <c r="K765" s="22"/>
    </row>
    <row r="766">
      <c r="A766" s="25">
        <v>2023.0</v>
      </c>
      <c r="B766" s="26" t="s">
        <v>36</v>
      </c>
      <c r="C766" s="26" t="s">
        <v>219</v>
      </c>
      <c r="D766" s="37" t="s">
        <v>183</v>
      </c>
      <c r="E766" s="30" t="s">
        <v>155</v>
      </c>
      <c r="F766" s="22"/>
      <c r="G766" s="22"/>
      <c r="H766" s="22"/>
      <c r="I766" s="22"/>
      <c r="J766" s="22"/>
      <c r="K766" s="22"/>
    </row>
    <row r="767">
      <c r="A767" s="25">
        <v>2023.0</v>
      </c>
      <c r="B767" s="26" t="s">
        <v>36</v>
      </c>
      <c r="C767" s="26" t="s">
        <v>219</v>
      </c>
      <c r="D767" s="37" t="s">
        <v>185</v>
      </c>
      <c r="E767" s="30" t="s">
        <v>155</v>
      </c>
      <c r="F767" s="22"/>
      <c r="G767" s="22"/>
      <c r="H767" s="22"/>
      <c r="I767" s="22"/>
      <c r="J767" s="22"/>
      <c r="K767" s="22"/>
    </row>
    <row r="768">
      <c r="A768" s="25">
        <v>2023.0</v>
      </c>
      <c r="B768" s="26" t="s">
        <v>37</v>
      </c>
      <c r="C768" s="26" t="s">
        <v>218</v>
      </c>
      <c r="D768" s="37" t="s">
        <v>153</v>
      </c>
      <c r="E768" s="38">
        <v>7628.0</v>
      </c>
      <c r="F768" s="22"/>
      <c r="G768" s="22"/>
      <c r="H768" s="22"/>
      <c r="I768" s="22"/>
      <c r="J768" s="22"/>
      <c r="K768" s="22"/>
    </row>
    <row r="769">
      <c r="A769" s="25">
        <v>2023.0</v>
      </c>
      <c r="B769" s="26" t="s">
        <v>37</v>
      </c>
      <c r="C769" s="26" t="s">
        <v>218</v>
      </c>
      <c r="D769" s="37" t="s">
        <v>154</v>
      </c>
      <c r="E769" s="30" t="s">
        <v>155</v>
      </c>
      <c r="F769" s="22"/>
      <c r="G769" s="22"/>
      <c r="H769" s="22"/>
      <c r="I769" s="22"/>
      <c r="J769" s="22"/>
      <c r="K769" s="22"/>
    </row>
    <row r="770">
      <c r="A770" s="25">
        <v>2023.0</v>
      </c>
      <c r="B770" s="26" t="s">
        <v>37</v>
      </c>
      <c r="C770" s="26" t="s">
        <v>218</v>
      </c>
      <c r="D770" s="37" t="s">
        <v>158</v>
      </c>
      <c r="E770" s="30">
        <v>19.0</v>
      </c>
      <c r="F770" s="22"/>
      <c r="G770" s="22"/>
      <c r="H770" s="22"/>
      <c r="I770" s="22"/>
      <c r="J770" s="22"/>
      <c r="K770" s="22"/>
    </row>
    <row r="771">
      <c r="A771" s="25">
        <v>2023.0</v>
      </c>
      <c r="B771" s="26" t="s">
        <v>37</v>
      </c>
      <c r="C771" s="26" t="s">
        <v>218</v>
      </c>
      <c r="D771" s="37" t="s">
        <v>160</v>
      </c>
      <c r="E771" s="30">
        <v>1.0</v>
      </c>
      <c r="F771" s="22"/>
      <c r="G771" s="22"/>
      <c r="H771" s="22"/>
      <c r="I771" s="22"/>
      <c r="J771" s="22"/>
      <c r="K771" s="22"/>
    </row>
    <row r="772">
      <c r="A772" s="25">
        <v>2023.0</v>
      </c>
      <c r="B772" s="26" t="s">
        <v>37</v>
      </c>
      <c r="C772" s="26" t="s">
        <v>218</v>
      </c>
      <c r="D772" s="37" t="s">
        <v>162</v>
      </c>
      <c r="E772" s="30" t="s">
        <v>155</v>
      </c>
      <c r="F772" s="22"/>
      <c r="G772" s="22"/>
      <c r="H772" s="22"/>
      <c r="I772" s="22"/>
      <c r="J772" s="22"/>
      <c r="K772" s="22"/>
    </row>
    <row r="773">
      <c r="A773" s="25">
        <v>2023.0</v>
      </c>
      <c r="B773" s="26" t="s">
        <v>37</v>
      </c>
      <c r="C773" s="26" t="s">
        <v>218</v>
      </c>
      <c r="D773" s="37" t="s">
        <v>164</v>
      </c>
      <c r="E773" s="30">
        <v>80.0</v>
      </c>
      <c r="F773" s="22"/>
      <c r="G773" s="22"/>
      <c r="H773" s="22"/>
      <c r="I773" s="22"/>
      <c r="J773" s="22"/>
      <c r="K773" s="22"/>
    </row>
    <row r="774">
      <c r="A774" s="25">
        <v>2023.0</v>
      </c>
      <c r="B774" s="26" t="s">
        <v>37</v>
      </c>
      <c r="C774" s="26" t="s">
        <v>218</v>
      </c>
      <c r="D774" s="37" t="s">
        <v>166</v>
      </c>
      <c r="E774" s="30" t="s">
        <v>155</v>
      </c>
      <c r="F774" s="22"/>
      <c r="G774" s="22"/>
      <c r="H774" s="22"/>
      <c r="I774" s="22"/>
      <c r="J774" s="22"/>
      <c r="K774" s="22"/>
    </row>
    <row r="775">
      <c r="A775" s="25">
        <v>2023.0</v>
      </c>
      <c r="B775" s="26" t="s">
        <v>37</v>
      </c>
      <c r="C775" s="26" t="s">
        <v>218</v>
      </c>
      <c r="D775" s="37" t="s">
        <v>167</v>
      </c>
      <c r="E775" s="30">
        <v>30.0</v>
      </c>
      <c r="F775" s="22"/>
      <c r="G775" s="22"/>
      <c r="H775" s="22"/>
      <c r="I775" s="22"/>
      <c r="J775" s="22"/>
      <c r="K775" s="22"/>
    </row>
    <row r="776">
      <c r="A776" s="25">
        <v>2023.0</v>
      </c>
      <c r="B776" s="26" t="s">
        <v>37</v>
      </c>
      <c r="C776" s="26" t="s">
        <v>218</v>
      </c>
      <c r="D776" s="37" t="s">
        <v>169</v>
      </c>
      <c r="E776" s="30">
        <v>4.0</v>
      </c>
      <c r="F776" s="22"/>
      <c r="G776" s="22"/>
      <c r="H776" s="22"/>
      <c r="I776" s="22"/>
      <c r="J776" s="22"/>
      <c r="K776" s="22"/>
    </row>
    <row r="777">
      <c r="A777" s="25">
        <v>2023.0</v>
      </c>
      <c r="B777" s="26" t="s">
        <v>37</v>
      </c>
      <c r="C777" s="26" t="s">
        <v>218</v>
      </c>
      <c r="D777" s="37" t="s">
        <v>171</v>
      </c>
      <c r="E777" s="30">
        <v>3.0</v>
      </c>
      <c r="F777" s="22"/>
      <c r="G777" s="22"/>
      <c r="H777" s="22"/>
      <c r="I777" s="22"/>
      <c r="J777" s="22"/>
      <c r="K777" s="22"/>
    </row>
    <row r="778">
      <c r="A778" s="25">
        <v>2023.0</v>
      </c>
      <c r="B778" s="26" t="s">
        <v>37</v>
      </c>
      <c r="C778" s="26" t="s">
        <v>218</v>
      </c>
      <c r="D778" s="37" t="s">
        <v>173</v>
      </c>
      <c r="E778" s="30" t="s">
        <v>155</v>
      </c>
      <c r="F778" s="22"/>
      <c r="G778" s="22"/>
      <c r="H778" s="22"/>
      <c r="I778" s="22"/>
      <c r="J778" s="22"/>
      <c r="K778" s="22"/>
    </row>
    <row r="779">
      <c r="A779" s="25">
        <v>2023.0</v>
      </c>
      <c r="B779" s="26" t="s">
        <v>37</v>
      </c>
      <c r="C779" s="26" t="s">
        <v>218</v>
      </c>
      <c r="D779" s="37" t="s">
        <v>175</v>
      </c>
      <c r="E779" s="38">
        <v>1967.0</v>
      </c>
      <c r="F779" s="22"/>
      <c r="G779" s="22"/>
      <c r="H779" s="22"/>
      <c r="I779" s="22"/>
      <c r="J779" s="22"/>
      <c r="K779" s="22"/>
    </row>
    <row r="780">
      <c r="A780" s="25">
        <v>2023.0</v>
      </c>
      <c r="B780" s="26" t="s">
        <v>37</v>
      </c>
      <c r="C780" s="26" t="s">
        <v>218</v>
      </c>
      <c r="D780" s="37" t="s">
        <v>177</v>
      </c>
      <c r="E780" s="30" t="s">
        <v>155</v>
      </c>
      <c r="F780" s="22"/>
      <c r="G780" s="22"/>
      <c r="H780" s="22"/>
      <c r="I780" s="22"/>
      <c r="J780" s="22"/>
      <c r="K780" s="22"/>
    </row>
    <row r="781">
      <c r="A781" s="25">
        <v>2023.0</v>
      </c>
      <c r="B781" s="26" t="s">
        <v>37</v>
      </c>
      <c r="C781" s="26" t="s">
        <v>218</v>
      </c>
      <c r="D781" s="37" t="s">
        <v>179</v>
      </c>
      <c r="E781" s="30" t="s">
        <v>155</v>
      </c>
      <c r="F781" s="22"/>
      <c r="G781" s="22"/>
      <c r="H781" s="22"/>
      <c r="I781" s="22"/>
      <c r="J781" s="22"/>
      <c r="K781" s="22"/>
    </row>
    <row r="782">
      <c r="A782" s="25">
        <v>2023.0</v>
      </c>
      <c r="B782" s="26" t="s">
        <v>37</v>
      </c>
      <c r="C782" s="26" t="s">
        <v>218</v>
      </c>
      <c r="D782" s="37" t="s">
        <v>181</v>
      </c>
      <c r="E782" s="30" t="s">
        <v>155</v>
      </c>
      <c r="F782" s="22"/>
      <c r="G782" s="22"/>
      <c r="H782" s="22"/>
      <c r="I782" s="22"/>
      <c r="J782" s="22"/>
      <c r="K782" s="22"/>
    </row>
    <row r="783">
      <c r="A783" s="25">
        <v>2023.0</v>
      </c>
      <c r="B783" s="26" t="s">
        <v>37</v>
      </c>
      <c r="C783" s="26" t="s">
        <v>218</v>
      </c>
      <c r="D783" s="37" t="s">
        <v>183</v>
      </c>
      <c r="E783" s="30" t="s">
        <v>155</v>
      </c>
      <c r="F783" s="22"/>
      <c r="G783" s="22"/>
      <c r="H783" s="22"/>
      <c r="I783" s="22"/>
      <c r="J783" s="22"/>
      <c r="K783" s="22"/>
    </row>
    <row r="784">
      <c r="A784" s="25">
        <v>2023.0</v>
      </c>
      <c r="B784" s="26" t="s">
        <v>37</v>
      </c>
      <c r="C784" s="26" t="s">
        <v>218</v>
      </c>
      <c r="D784" s="37" t="s">
        <v>185</v>
      </c>
      <c r="E784" s="30" t="s">
        <v>155</v>
      </c>
      <c r="F784" s="22"/>
      <c r="G784" s="22"/>
      <c r="H784" s="22"/>
      <c r="I784" s="22"/>
      <c r="J784" s="22"/>
      <c r="K784" s="22"/>
    </row>
    <row r="785">
      <c r="A785" s="25">
        <v>2023.0</v>
      </c>
      <c r="B785" s="26" t="s">
        <v>38</v>
      </c>
      <c r="C785" s="26" t="s">
        <v>217</v>
      </c>
      <c r="D785" s="37" t="s">
        <v>153</v>
      </c>
      <c r="E785" s="38">
        <v>8938.0</v>
      </c>
      <c r="F785" s="22"/>
      <c r="G785" s="22"/>
      <c r="H785" s="22"/>
      <c r="I785" s="22"/>
      <c r="J785" s="22"/>
      <c r="K785" s="22"/>
    </row>
    <row r="786">
      <c r="A786" s="25">
        <v>2023.0</v>
      </c>
      <c r="B786" s="26" t="s">
        <v>38</v>
      </c>
      <c r="C786" s="26" t="s">
        <v>217</v>
      </c>
      <c r="D786" s="37" t="s">
        <v>154</v>
      </c>
      <c r="E786" s="30">
        <v>2.0</v>
      </c>
      <c r="F786" s="22"/>
      <c r="G786" s="22"/>
      <c r="H786" s="22"/>
      <c r="I786" s="22"/>
      <c r="J786" s="22"/>
      <c r="K786" s="22"/>
    </row>
    <row r="787">
      <c r="A787" s="25">
        <v>2023.0</v>
      </c>
      <c r="B787" s="26" t="s">
        <v>38</v>
      </c>
      <c r="C787" s="26" t="s">
        <v>217</v>
      </c>
      <c r="D787" s="37" t="s">
        <v>158</v>
      </c>
      <c r="E787" s="30">
        <v>36.0</v>
      </c>
      <c r="F787" s="22"/>
      <c r="G787" s="22"/>
      <c r="H787" s="22"/>
      <c r="I787" s="22"/>
      <c r="J787" s="22"/>
      <c r="K787" s="22"/>
    </row>
    <row r="788">
      <c r="A788" s="25">
        <v>2023.0</v>
      </c>
      <c r="B788" s="26" t="s">
        <v>38</v>
      </c>
      <c r="C788" s="26" t="s">
        <v>217</v>
      </c>
      <c r="D788" s="37" t="s">
        <v>160</v>
      </c>
      <c r="E788" s="30">
        <v>1.0</v>
      </c>
      <c r="F788" s="22"/>
      <c r="G788" s="22"/>
      <c r="H788" s="22"/>
      <c r="I788" s="22"/>
      <c r="J788" s="22"/>
      <c r="K788" s="22"/>
    </row>
    <row r="789">
      <c r="A789" s="25">
        <v>2023.0</v>
      </c>
      <c r="B789" s="26" t="s">
        <v>38</v>
      </c>
      <c r="C789" s="26" t="s">
        <v>217</v>
      </c>
      <c r="D789" s="37" t="s">
        <v>162</v>
      </c>
      <c r="E789" s="30" t="s">
        <v>155</v>
      </c>
      <c r="F789" s="22"/>
      <c r="G789" s="22"/>
      <c r="H789" s="22"/>
      <c r="I789" s="22"/>
      <c r="J789" s="22"/>
      <c r="K789" s="22"/>
    </row>
    <row r="790">
      <c r="A790" s="25">
        <v>2023.0</v>
      </c>
      <c r="B790" s="26" t="s">
        <v>38</v>
      </c>
      <c r="C790" s="26" t="s">
        <v>217</v>
      </c>
      <c r="D790" s="37" t="s">
        <v>164</v>
      </c>
      <c r="E790" s="30">
        <v>32.0</v>
      </c>
      <c r="F790" s="22"/>
      <c r="G790" s="22"/>
      <c r="H790" s="22"/>
      <c r="I790" s="22"/>
      <c r="J790" s="22"/>
      <c r="K790" s="22"/>
    </row>
    <row r="791">
      <c r="A791" s="25">
        <v>2023.0</v>
      </c>
      <c r="B791" s="26" t="s">
        <v>38</v>
      </c>
      <c r="C791" s="26" t="s">
        <v>217</v>
      </c>
      <c r="D791" s="37" t="s">
        <v>166</v>
      </c>
      <c r="E791" s="30" t="s">
        <v>155</v>
      </c>
      <c r="F791" s="22"/>
      <c r="G791" s="22"/>
      <c r="H791" s="22"/>
      <c r="I791" s="22"/>
      <c r="J791" s="22"/>
      <c r="K791" s="22"/>
    </row>
    <row r="792">
      <c r="A792" s="25">
        <v>2023.0</v>
      </c>
      <c r="B792" s="26" t="s">
        <v>38</v>
      </c>
      <c r="C792" s="26" t="s">
        <v>217</v>
      </c>
      <c r="D792" s="37" t="s">
        <v>167</v>
      </c>
      <c r="E792" s="30">
        <v>92.0</v>
      </c>
      <c r="F792" s="22"/>
      <c r="G792" s="22"/>
      <c r="H792" s="22"/>
      <c r="I792" s="22"/>
      <c r="J792" s="22"/>
      <c r="K792" s="22"/>
    </row>
    <row r="793">
      <c r="A793" s="25">
        <v>2023.0</v>
      </c>
      <c r="B793" s="26" t="s">
        <v>38</v>
      </c>
      <c r="C793" s="26" t="s">
        <v>217</v>
      </c>
      <c r="D793" s="37" t="s">
        <v>169</v>
      </c>
      <c r="E793" s="30">
        <v>2.0</v>
      </c>
      <c r="F793" s="22"/>
      <c r="G793" s="22"/>
      <c r="H793" s="22"/>
      <c r="I793" s="22"/>
      <c r="J793" s="22"/>
      <c r="K793" s="22"/>
    </row>
    <row r="794">
      <c r="A794" s="25">
        <v>2023.0</v>
      </c>
      <c r="B794" s="26" t="s">
        <v>38</v>
      </c>
      <c r="C794" s="26" t="s">
        <v>217</v>
      </c>
      <c r="D794" s="37" t="s">
        <v>171</v>
      </c>
      <c r="E794" s="30">
        <v>5.0</v>
      </c>
      <c r="F794" s="22"/>
      <c r="G794" s="22"/>
      <c r="H794" s="22"/>
      <c r="I794" s="22"/>
      <c r="J794" s="22"/>
      <c r="K794" s="22"/>
    </row>
    <row r="795">
      <c r="A795" s="25">
        <v>2023.0</v>
      </c>
      <c r="B795" s="26" t="s">
        <v>38</v>
      </c>
      <c r="C795" s="26" t="s">
        <v>217</v>
      </c>
      <c r="D795" s="37" t="s">
        <v>173</v>
      </c>
      <c r="E795" s="30" t="s">
        <v>155</v>
      </c>
      <c r="F795" s="22"/>
      <c r="G795" s="22"/>
      <c r="H795" s="22"/>
      <c r="I795" s="22"/>
      <c r="J795" s="22"/>
      <c r="K795" s="22"/>
    </row>
    <row r="796">
      <c r="A796" s="25">
        <v>2023.0</v>
      </c>
      <c r="B796" s="26" t="s">
        <v>38</v>
      </c>
      <c r="C796" s="26" t="s">
        <v>217</v>
      </c>
      <c r="D796" s="37" t="s">
        <v>175</v>
      </c>
      <c r="E796" s="38">
        <v>2177.0</v>
      </c>
      <c r="F796" s="22"/>
      <c r="G796" s="22"/>
      <c r="H796" s="22"/>
      <c r="I796" s="22"/>
      <c r="J796" s="22"/>
      <c r="K796" s="22"/>
    </row>
    <row r="797">
      <c r="A797" s="25">
        <v>2023.0</v>
      </c>
      <c r="B797" s="26" t="s">
        <v>38</v>
      </c>
      <c r="C797" s="26" t="s">
        <v>217</v>
      </c>
      <c r="D797" s="37" t="s">
        <v>177</v>
      </c>
      <c r="E797" s="30" t="s">
        <v>155</v>
      </c>
      <c r="F797" s="22"/>
      <c r="G797" s="22"/>
      <c r="H797" s="22"/>
      <c r="I797" s="22"/>
      <c r="J797" s="22"/>
      <c r="K797" s="22"/>
    </row>
    <row r="798">
      <c r="A798" s="25">
        <v>2023.0</v>
      </c>
      <c r="B798" s="26" t="s">
        <v>38</v>
      </c>
      <c r="C798" s="26" t="s">
        <v>217</v>
      </c>
      <c r="D798" s="37" t="s">
        <v>179</v>
      </c>
      <c r="E798" s="30" t="s">
        <v>155</v>
      </c>
      <c r="F798" s="22"/>
      <c r="G798" s="22"/>
      <c r="H798" s="22"/>
      <c r="I798" s="22"/>
      <c r="J798" s="22"/>
      <c r="K798" s="22"/>
    </row>
    <row r="799">
      <c r="A799" s="25">
        <v>2023.0</v>
      </c>
      <c r="B799" s="26" t="s">
        <v>38</v>
      </c>
      <c r="C799" s="26" t="s">
        <v>217</v>
      </c>
      <c r="D799" s="37" t="s">
        <v>181</v>
      </c>
      <c r="E799" s="30" t="s">
        <v>155</v>
      </c>
      <c r="F799" s="22"/>
      <c r="G799" s="22"/>
      <c r="H799" s="22"/>
      <c r="I799" s="22"/>
      <c r="J799" s="22"/>
      <c r="K799" s="22"/>
    </row>
    <row r="800">
      <c r="A800" s="25">
        <v>2023.0</v>
      </c>
      <c r="B800" s="26" t="s">
        <v>38</v>
      </c>
      <c r="C800" s="26" t="s">
        <v>217</v>
      </c>
      <c r="D800" s="37" t="s">
        <v>183</v>
      </c>
      <c r="E800" s="30" t="s">
        <v>155</v>
      </c>
      <c r="F800" s="22"/>
      <c r="G800" s="22"/>
      <c r="H800" s="22"/>
      <c r="I800" s="22"/>
      <c r="J800" s="22"/>
      <c r="K800" s="22"/>
    </row>
    <row r="801">
      <c r="A801" s="25">
        <v>2023.0</v>
      </c>
      <c r="B801" s="26" t="s">
        <v>38</v>
      </c>
      <c r="C801" s="26" t="s">
        <v>217</v>
      </c>
      <c r="D801" s="37" t="s">
        <v>185</v>
      </c>
      <c r="E801" s="30">
        <v>1.0</v>
      </c>
      <c r="F801" s="22"/>
      <c r="G801" s="22"/>
      <c r="H801" s="22"/>
      <c r="I801" s="22"/>
      <c r="J801" s="22"/>
      <c r="K801" s="22"/>
    </row>
    <row r="802">
      <c r="A802" s="25">
        <v>2023.0</v>
      </c>
      <c r="B802" s="26" t="s">
        <v>39</v>
      </c>
      <c r="C802" s="26" t="s">
        <v>210</v>
      </c>
      <c r="D802" s="37" t="s">
        <v>153</v>
      </c>
      <c r="E802" s="38">
        <v>9137.0</v>
      </c>
      <c r="F802" s="22"/>
      <c r="G802" s="22"/>
      <c r="H802" s="22"/>
      <c r="I802" s="22"/>
      <c r="J802" s="22"/>
      <c r="K802" s="22"/>
    </row>
    <row r="803">
      <c r="A803" s="25">
        <v>2023.0</v>
      </c>
      <c r="B803" s="26" t="s">
        <v>39</v>
      </c>
      <c r="C803" s="26" t="s">
        <v>210</v>
      </c>
      <c r="D803" s="37" t="s">
        <v>154</v>
      </c>
      <c r="E803" s="30">
        <v>1.0</v>
      </c>
      <c r="F803" s="22"/>
      <c r="G803" s="22"/>
      <c r="H803" s="22"/>
      <c r="I803" s="22"/>
      <c r="J803" s="22"/>
      <c r="K803" s="22"/>
    </row>
    <row r="804">
      <c r="A804" s="25">
        <v>2023.0</v>
      </c>
      <c r="B804" s="26" t="s">
        <v>39</v>
      </c>
      <c r="C804" s="26" t="s">
        <v>210</v>
      </c>
      <c r="D804" s="37" t="s">
        <v>158</v>
      </c>
      <c r="E804" s="30">
        <v>40.0</v>
      </c>
      <c r="F804" s="22"/>
      <c r="G804" s="22"/>
      <c r="H804" s="22"/>
      <c r="I804" s="22"/>
      <c r="J804" s="22"/>
      <c r="K804" s="22"/>
    </row>
    <row r="805">
      <c r="A805" s="25">
        <v>2023.0</v>
      </c>
      <c r="B805" s="26" t="s">
        <v>39</v>
      </c>
      <c r="C805" s="26" t="s">
        <v>210</v>
      </c>
      <c r="D805" s="37" t="s">
        <v>160</v>
      </c>
      <c r="E805" s="30">
        <v>1.0</v>
      </c>
      <c r="F805" s="22"/>
      <c r="G805" s="22"/>
      <c r="H805" s="22"/>
      <c r="I805" s="22"/>
      <c r="J805" s="22"/>
      <c r="K805" s="22"/>
    </row>
    <row r="806">
      <c r="A806" s="25">
        <v>2023.0</v>
      </c>
      <c r="B806" s="26" t="s">
        <v>39</v>
      </c>
      <c r="C806" s="26" t="s">
        <v>210</v>
      </c>
      <c r="D806" s="37" t="s">
        <v>162</v>
      </c>
      <c r="E806" s="30" t="s">
        <v>155</v>
      </c>
      <c r="F806" s="22"/>
      <c r="G806" s="22"/>
      <c r="H806" s="22"/>
      <c r="I806" s="22"/>
      <c r="J806" s="22"/>
      <c r="K806" s="22"/>
    </row>
    <row r="807">
      <c r="A807" s="25">
        <v>2023.0</v>
      </c>
      <c r="B807" s="26" t="s">
        <v>39</v>
      </c>
      <c r="C807" s="26" t="s">
        <v>210</v>
      </c>
      <c r="D807" s="37" t="s">
        <v>164</v>
      </c>
      <c r="E807" s="30">
        <v>90.0</v>
      </c>
      <c r="F807" s="22"/>
      <c r="G807" s="22"/>
      <c r="H807" s="22"/>
      <c r="I807" s="22"/>
      <c r="J807" s="22"/>
      <c r="K807" s="22"/>
    </row>
    <row r="808">
      <c r="A808" s="25">
        <v>2023.0</v>
      </c>
      <c r="B808" s="26" t="s">
        <v>39</v>
      </c>
      <c r="C808" s="26" t="s">
        <v>210</v>
      </c>
      <c r="D808" s="37" t="s">
        <v>166</v>
      </c>
      <c r="E808" s="30" t="s">
        <v>155</v>
      </c>
      <c r="F808" s="22"/>
      <c r="G808" s="22"/>
      <c r="H808" s="22"/>
      <c r="I808" s="22"/>
      <c r="J808" s="22"/>
      <c r="K808" s="22"/>
    </row>
    <row r="809">
      <c r="A809" s="25">
        <v>2023.0</v>
      </c>
      <c r="B809" s="26" t="s">
        <v>39</v>
      </c>
      <c r="C809" s="26" t="s">
        <v>210</v>
      </c>
      <c r="D809" s="37" t="s">
        <v>167</v>
      </c>
      <c r="E809" s="30">
        <v>42.0</v>
      </c>
      <c r="F809" s="22"/>
      <c r="G809" s="22"/>
      <c r="H809" s="22"/>
      <c r="I809" s="22"/>
      <c r="J809" s="22"/>
      <c r="K809" s="22"/>
    </row>
    <row r="810">
      <c r="A810" s="25">
        <v>2023.0</v>
      </c>
      <c r="B810" s="26" t="s">
        <v>39</v>
      </c>
      <c r="C810" s="26" t="s">
        <v>210</v>
      </c>
      <c r="D810" s="37" t="s">
        <v>169</v>
      </c>
      <c r="E810" s="30" t="s">
        <v>155</v>
      </c>
      <c r="F810" s="22"/>
      <c r="G810" s="22"/>
      <c r="H810" s="22"/>
      <c r="I810" s="22"/>
      <c r="J810" s="22"/>
      <c r="K810" s="22"/>
    </row>
    <row r="811">
      <c r="A811" s="25">
        <v>2023.0</v>
      </c>
      <c r="B811" s="26" t="s">
        <v>39</v>
      </c>
      <c r="C811" s="26" t="s">
        <v>210</v>
      </c>
      <c r="D811" s="37" t="s">
        <v>171</v>
      </c>
      <c r="E811" s="30">
        <v>4.0</v>
      </c>
      <c r="F811" s="22"/>
      <c r="G811" s="22"/>
      <c r="H811" s="22"/>
      <c r="I811" s="22"/>
      <c r="J811" s="22"/>
      <c r="K811" s="22"/>
    </row>
    <row r="812">
      <c r="A812" s="25">
        <v>2023.0</v>
      </c>
      <c r="B812" s="26" t="s">
        <v>39</v>
      </c>
      <c r="C812" s="26" t="s">
        <v>210</v>
      </c>
      <c r="D812" s="37" t="s">
        <v>173</v>
      </c>
      <c r="E812" s="30" t="s">
        <v>155</v>
      </c>
      <c r="F812" s="22"/>
      <c r="G812" s="22"/>
      <c r="H812" s="22"/>
      <c r="I812" s="22"/>
      <c r="J812" s="22"/>
      <c r="K812" s="22"/>
    </row>
    <row r="813">
      <c r="A813" s="25">
        <v>2023.0</v>
      </c>
      <c r="B813" s="26" t="s">
        <v>39</v>
      </c>
      <c r="C813" s="26" t="s">
        <v>210</v>
      </c>
      <c r="D813" s="37" t="s">
        <v>175</v>
      </c>
      <c r="E813" s="38">
        <v>1837.0</v>
      </c>
      <c r="F813" s="22"/>
      <c r="G813" s="22"/>
      <c r="H813" s="22"/>
      <c r="I813" s="22"/>
      <c r="J813" s="22"/>
      <c r="K813" s="22"/>
    </row>
    <row r="814">
      <c r="A814" s="25">
        <v>2023.0</v>
      </c>
      <c r="B814" s="26" t="s">
        <v>39</v>
      </c>
      <c r="C814" s="26" t="s">
        <v>210</v>
      </c>
      <c r="D814" s="37" t="s">
        <v>177</v>
      </c>
      <c r="E814" s="30">
        <v>1.0</v>
      </c>
      <c r="F814" s="22"/>
      <c r="G814" s="22"/>
      <c r="H814" s="22"/>
      <c r="I814" s="22"/>
      <c r="J814" s="22"/>
      <c r="K814" s="22"/>
    </row>
    <row r="815">
      <c r="A815" s="25">
        <v>2023.0</v>
      </c>
      <c r="B815" s="26" t="s">
        <v>39</v>
      </c>
      <c r="C815" s="26" t="s">
        <v>210</v>
      </c>
      <c r="D815" s="37" t="s">
        <v>179</v>
      </c>
      <c r="E815" s="30" t="s">
        <v>155</v>
      </c>
      <c r="F815" s="22"/>
      <c r="G815" s="22"/>
      <c r="H815" s="22"/>
      <c r="I815" s="22"/>
      <c r="J815" s="22"/>
      <c r="K815" s="22"/>
    </row>
    <row r="816">
      <c r="A816" s="25">
        <v>2023.0</v>
      </c>
      <c r="B816" s="26" t="s">
        <v>39</v>
      </c>
      <c r="C816" s="26" t="s">
        <v>210</v>
      </c>
      <c r="D816" s="37" t="s">
        <v>181</v>
      </c>
      <c r="E816" s="30" t="s">
        <v>155</v>
      </c>
      <c r="F816" s="22"/>
      <c r="G816" s="22"/>
      <c r="H816" s="22"/>
      <c r="I816" s="22"/>
      <c r="J816" s="22"/>
      <c r="K816" s="22"/>
    </row>
    <row r="817">
      <c r="A817" s="25">
        <v>2023.0</v>
      </c>
      <c r="B817" s="26" t="s">
        <v>39</v>
      </c>
      <c r="C817" s="26" t="s">
        <v>210</v>
      </c>
      <c r="D817" s="37" t="s">
        <v>183</v>
      </c>
      <c r="E817" s="30" t="s">
        <v>155</v>
      </c>
      <c r="F817" s="22"/>
      <c r="G817" s="22"/>
      <c r="H817" s="22"/>
      <c r="I817" s="22"/>
      <c r="J817" s="22"/>
      <c r="K817" s="22"/>
    </row>
    <row r="818">
      <c r="A818" s="25">
        <v>2023.0</v>
      </c>
      <c r="B818" s="26" t="s">
        <v>39</v>
      </c>
      <c r="C818" s="26" t="s">
        <v>210</v>
      </c>
      <c r="D818" s="37" t="s">
        <v>185</v>
      </c>
      <c r="E818" s="30">
        <v>10.0</v>
      </c>
      <c r="F818" s="22"/>
      <c r="G818" s="22"/>
      <c r="H818" s="22"/>
      <c r="I818" s="22"/>
      <c r="J818" s="22"/>
      <c r="K818" s="22"/>
    </row>
    <row r="819">
      <c r="A819" s="25">
        <v>2024.0</v>
      </c>
      <c r="B819" s="26" t="s">
        <v>28</v>
      </c>
      <c r="C819" s="26" t="s">
        <v>224</v>
      </c>
      <c r="D819" s="37" t="s">
        <v>153</v>
      </c>
      <c r="E819" s="38">
        <v>13321.0</v>
      </c>
      <c r="F819" s="22"/>
      <c r="G819" s="22"/>
      <c r="H819" s="22"/>
      <c r="I819" s="22"/>
      <c r="J819" s="22"/>
      <c r="K819" s="22"/>
    </row>
    <row r="820">
      <c r="A820" s="25">
        <v>2024.0</v>
      </c>
      <c r="B820" s="26" t="s">
        <v>28</v>
      </c>
      <c r="C820" s="26" t="s">
        <v>224</v>
      </c>
      <c r="D820" s="37" t="s">
        <v>154</v>
      </c>
      <c r="E820" s="30">
        <v>1.0</v>
      </c>
      <c r="F820" s="22"/>
      <c r="G820" s="22"/>
      <c r="H820" s="22"/>
      <c r="I820" s="22"/>
      <c r="J820" s="22"/>
      <c r="K820" s="22"/>
    </row>
    <row r="821">
      <c r="A821" s="25">
        <v>2024.0</v>
      </c>
      <c r="B821" s="26" t="s">
        <v>28</v>
      </c>
      <c r="C821" s="26" t="s">
        <v>224</v>
      </c>
      <c r="D821" s="37" t="s">
        <v>158</v>
      </c>
      <c r="E821" s="30">
        <v>86.0</v>
      </c>
      <c r="F821" s="22"/>
      <c r="G821" s="22"/>
      <c r="H821" s="22"/>
      <c r="I821" s="22"/>
      <c r="J821" s="22"/>
      <c r="K821" s="22"/>
    </row>
    <row r="822">
      <c r="A822" s="25">
        <v>2024.0</v>
      </c>
      <c r="B822" s="26" t="s">
        <v>28</v>
      </c>
      <c r="C822" s="26" t="s">
        <v>224</v>
      </c>
      <c r="D822" s="37" t="s">
        <v>160</v>
      </c>
      <c r="E822" s="30">
        <v>2.0</v>
      </c>
      <c r="F822" s="22"/>
      <c r="G822" s="22"/>
      <c r="H822" s="22"/>
      <c r="I822" s="22"/>
      <c r="J822" s="22"/>
      <c r="K822" s="22"/>
    </row>
    <row r="823">
      <c r="A823" s="25">
        <v>2024.0</v>
      </c>
      <c r="B823" s="26" t="s">
        <v>28</v>
      </c>
      <c r="C823" s="26" t="s">
        <v>224</v>
      </c>
      <c r="D823" s="37" t="s">
        <v>162</v>
      </c>
      <c r="E823" s="30" t="s">
        <v>155</v>
      </c>
      <c r="F823" s="22"/>
      <c r="G823" s="22"/>
      <c r="H823" s="22"/>
      <c r="I823" s="22"/>
      <c r="J823" s="22"/>
      <c r="K823" s="22"/>
    </row>
    <row r="824">
      <c r="A824" s="25">
        <v>2024.0</v>
      </c>
      <c r="B824" s="26" t="s">
        <v>28</v>
      </c>
      <c r="C824" s="26" t="s">
        <v>224</v>
      </c>
      <c r="D824" s="37" t="s">
        <v>164</v>
      </c>
      <c r="E824" s="30">
        <v>242.0</v>
      </c>
      <c r="F824" s="22"/>
      <c r="G824" s="22"/>
      <c r="H824" s="22"/>
      <c r="I824" s="22"/>
      <c r="J824" s="22"/>
      <c r="K824" s="22"/>
    </row>
    <row r="825">
      <c r="A825" s="25">
        <v>2024.0</v>
      </c>
      <c r="B825" s="26" t="s">
        <v>28</v>
      </c>
      <c r="C825" s="26" t="s">
        <v>224</v>
      </c>
      <c r="D825" s="37" t="s">
        <v>166</v>
      </c>
      <c r="E825" s="30" t="s">
        <v>155</v>
      </c>
      <c r="F825" s="22"/>
      <c r="G825" s="22"/>
      <c r="H825" s="22"/>
      <c r="I825" s="22"/>
      <c r="J825" s="22"/>
      <c r="K825" s="22"/>
    </row>
    <row r="826">
      <c r="A826" s="25">
        <v>2024.0</v>
      </c>
      <c r="B826" s="26" t="s">
        <v>28</v>
      </c>
      <c r="C826" s="26" t="s">
        <v>224</v>
      </c>
      <c r="D826" s="37" t="s">
        <v>167</v>
      </c>
      <c r="E826" s="30" t="s">
        <v>155</v>
      </c>
      <c r="F826" s="22"/>
      <c r="G826" s="22"/>
      <c r="H826" s="22"/>
      <c r="I826" s="22"/>
      <c r="J826" s="22"/>
      <c r="K826" s="22"/>
    </row>
    <row r="827">
      <c r="A827" s="25">
        <v>2024.0</v>
      </c>
      <c r="B827" s="26" t="s">
        <v>28</v>
      </c>
      <c r="C827" s="26" t="s">
        <v>224</v>
      </c>
      <c r="D827" s="37" t="s">
        <v>169</v>
      </c>
      <c r="E827" s="30">
        <v>1.0</v>
      </c>
      <c r="F827" s="22"/>
      <c r="G827" s="22"/>
      <c r="H827" s="22"/>
      <c r="I827" s="22"/>
      <c r="J827" s="22"/>
      <c r="K827" s="22"/>
    </row>
    <row r="828">
      <c r="A828" s="25">
        <v>2024.0</v>
      </c>
      <c r="B828" s="26" t="s">
        <v>28</v>
      </c>
      <c r="C828" s="26" t="s">
        <v>224</v>
      </c>
      <c r="D828" s="37" t="s">
        <v>171</v>
      </c>
      <c r="E828" s="30">
        <v>9.0</v>
      </c>
      <c r="F828" s="22"/>
      <c r="G828" s="22"/>
      <c r="H828" s="22"/>
      <c r="I828" s="22"/>
      <c r="J828" s="22"/>
      <c r="K828" s="22"/>
    </row>
    <row r="829">
      <c r="A829" s="25">
        <v>2024.0</v>
      </c>
      <c r="B829" s="26" t="s">
        <v>28</v>
      </c>
      <c r="C829" s="26" t="s">
        <v>224</v>
      </c>
      <c r="D829" s="37" t="s">
        <v>173</v>
      </c>
      <c r="E829" s="30" t="s">
        <v>155</v>
      </c>
      <c r="F829" s="22"/>
      <c r="G829" s="22"/>
      <c r="H829" s="22"/>
      <c r="I829" s="22"/>
      <c r="J829" s="22"/>
      <c r="K829" s="22"/>
    </row>
    <row r="830">
      <c r="A830" s="25">
        <v>2024.0</v>
      </c>
      <c r="B830" s="26" t="s">
        <v>28</v>
      </c>
      <c r="C830" s="26" t="s">
        <v>224</v>
      </c>
      <c r="D830" s="37" t="s">
        <v>175</v>
      </c>
      <c r="E830" s="38">
        <v>2251.0</v>
      </c>
      <c r="F830" s="22"/>
      <c r="G830" s="22"/>
      <c r="H830" s="22"/>
      <c r="I830" s="22"/>
      <c r="J830" s="22"/>
      <c r="K830" s="22"/>
    </row>
    <row r="831">
      <c r="A831" s="25">
        <v>2024.0</v>
      </c>
      <c r="B831" s="26" t="s">
        <v>28</v>
      </c>
      <c r="C831" s="26" t="s">
        <v>224</v>
      </c>
      <c r="D831" s="37" t="s">
        <v>177</v>
      </c>
      <c r="E831" s="30" t="s">
        <v>155</v>
      </c>
      <c r="F831" s="22"/>
      <c r="G831" s="22"/>
      <c r="H831" s="22"/>
      <c r="I831" s="22"/>
      <c r="J831" s="22"/>
      <c r="K831" s="22"/>
    </row>
    <row r="832">
      <c r="A832" s="25">
        <v>2024.0</v>
      </c>
      <c r="B832" s="26" t="s">
        <v>28</v>
      </c>
      <c r="C832" s="26" t="s">
        <v>224</v>
      </c>
      <c r="D832" s="37" t="s">
        <v>179</v>
      </c>
      <c r="E832" s="30" t="s">
        <v>155</v>
      </c>
      <c r="F832" s="22"/>
      <c r="G832" s="22"/>
      <c r="H832" s="22"/>
      <c r="I832" s="22"/>
      <c r="J832" s="22"/>
      <c r="K832" s="22"/>
    </row>
    <row r="833">
      <c r="A833" s="25">
        <v>2024.0</v>
      </c>
      <c r="B833" s="26" t="s">
        <v>28</v>
      </c>
      <c r="C833" s="26" t="s">
        <v>224</v>
      </c>
      <c r="D833" s="37" t="s">
        <v>181</v>
      </c>
      <c r="E833" s="30" t="s">
        <v>155</v>
      </c>
      <c r="F833" s="22"/>
      <c r="G833" s="22"/>
      <c r="H833" s="22"/>
      <c r="I833" s="22"/>
      <c r="J833" s="22"/>
      <c r="K833" s="22"/>
    </row>
    <row r="834">
      <c r="A834" s="25">
        <v>2024.0</v>
      </c>
      <c r="B834" s="26" t="s">
        <v>28</v>
      </c>
      <c r="C834" s="26" t="s">
        <v>224</v>
      </c>
      <c r="D834" s="37" t="s">
        <v>183</v>
      </c>
      <c r="E834" s="30" t="s">
        <v>155</v>
      </c>
      <c r="F834" s="22"/>
      <c r="G834" s="22"/>
      <c r="H834" s="22"/>
      <c r="I834" s="22"/>
      <c r="J834" s="22"/>
      <c r="K834" s="22"/>
    </row>
    <row r="835">
      <c r="A835" s="25">
        <v>2024.0</v>
      </c>
      <c r="B835" s="26" t="s">
        <v>28</v>
      </c>
      <c r="C835" s="26" t="s">
        <v>224</v>
      </c>
      <c r="D835" s="37" t="s">
        <v>185</v>
      </c>
      <c r="E835" s="30">
        <v>2.0</v>
      </c>
      <c r="F835" s="22"/>
      <c r="G835" s="22"/>
      <c r="H835" s="22"/>
      <c r="I835" s="22"/>
      <c r="J835" s="22"/>
      <c r="K835" s="22"/>
    </row>
    <row r="836">
      <c r="A836" s="25">
        <v>2024.0</v>
      </c>
      <c r="B836" s="26" t="s">
        <v>29</v>
      </c>
      <c r="C836" s="26" t="s">
        <v>223</v>
      </c>
      <c r="D836" s="37" t="s">
        <v>153</v>
      </c>
      <c r="E836" s="38">
        <v>3530.0</v>
      </c>
      <c r="F836" s="22"/>
      <c r="G836" s="22"/>
      <c r="H836" s="22"/>
      <c r="I836" s="22"/>
      <c r="J836" s="22"/>
      <c r="K836" s="22"/>
    </row>
    <row r="837">
      <c r="A837" s="25">
        <v>2024.0</v>
      </c>
      <c r="B837" s="26" t="s">
        <v>29</v>
      </c>
      <c r="C837" s="26" t="s">
        <v>223</v>
      </c>
      <c r="D837" s="37" t="s">
        <v>154</v>
      </c>
      <c r="E837" s="30" t="s">
        <v>155</v>
      </c>
      <c r="F837" s="22"/>
      <c r="G837" s="22"/>
      <c r="H837" s="22"/>
      <c r="I837" s="22"/>
      <c r="J837" s="22"/>
      <c r="K837" s="22"/>
    </row>
    <row r="838">
      <c r="A838" s="25">
        <v>2024.0</v>
      </c>
      <c r="B838" s="26" t="s">
        <v>29</v>
      </c>
      <c r="C838" s="26" t="s">
        <v>223</v>
      </c>
      <c r="D838" s="37" t="s">
        <v>158</v>
      </c>
      <c r="E838" s="30">
        <v>41.0</v>
      </c>
      <c r="F838" s="22"/>
      <c r="G838" s="22"/>
      <c r="H838" s="22"/>
      <c r="I838" s="22"/>
      <c r="J838" s="22"/>
      <c r="K838" s="22"/>
    </row>
    <row r="839">
      <c r="A839" s="25">
        <v>2024.0</v>
      </c>
      <c r="B839" s="26" t="s">
        <v>29</v>
      </c>
      <c r="C839" s="26" t="s">
        <v>223</v>
      </c>
      <c r="D839" s="37" t="s">
        <v>160</v>
      </c>
      <c r="E839" s="30">
        <v>2.0</v>
      </c>
      <c r="F839" s="22"/>
      <c r="G839" s="22"/>
      <c r="H839" s="22"/>
      <c r="I839" s="22"/>
      <c r="J839" s="22"/>
      <c r="K839" s="22"/>
    </row>
    <row r="840">
      <c r="A840" s="25">
        <v>2024.0</v>
      </c>
      <c r="B840" s="26" t="s">
        <v>29</v>
      </c>
      <c r="C840" s="26" t="s">
        <v>223</v>
      </c>
      <c r="D840" s="37" t="s">
        <v>162</v>
      </c>
      <c r="E840" s="30" t="s">
        <v>155</v>
      </c>
      <c r="F840" s="22"/>
      <c r="G840" s="22"/>
      <c r="H840" s="22"/>
      <c r="I840" s="22"/>
      <c r="J840" s="22"/>
      <c r="K840" s="22"/>
    </row>
    <row r="841">
      <c r="A841" s="25">
        <v>2024.0</v>
      </c>
      <c r="B841" s="26" t="s">
        <v>29</v>
      </c>
      <c r="C841" s="26" t="s">
        <v>223</v>
      </c>
      <c r="D841" s="37" t="s">
        <v>164</v>
      </c>
      <c r="E841" s="30">
        <v>94.0</v>
      </c>
      <c r="F841" s="22"/>
      <c r="G841" s="22"/>
      <c r="H841" s="22"/>
      <c r="I841" s="22"/>
      <c r="J841" s="22"/>
      <c r="K841" s="22"/>
    </row>
    <row r="842">
      <c r="A842" s="25">
        <v>2024.0</v>
      </c>
      <c r="B842" s="26" t="s">
        <v>29</v>
      </c>
      <c r="C842" s="26" t="s">
        <v>223</v>
      </c>
      <c r="D842" s="37" t="s">
        <v>166</v>
      </c>
      <c r="E842" s="30" t="s">
        <v>155</v>
      </c>
      <c r="F842" s="22"/>
      <c r="G842" s="22"/>
      <c r="H842" s="22"/>
      <c r="I842" s="22"/>
      <c r="J842" s="22"/>
      <c r="K842" s="22"/>
    </row>
    <row r="843">
      <c r="A843" s="25">
        <v>2024.0</v>
      </c>
      <c r="B843" s="26" t="s">
        <v>29</v>
      </c>
      <c r="C843" s="26" t="s">
        <v>223</v>
      </c>
      <c r="D843" s="37" t="s">
        <v>167</v>
      </c>
      <c r="E843" s="30">
        <v>1.0</v>
      </c>
      <c r="F843" s="22"/>
      <c r="G843" s="22"/>
      <c r="H843" s="22"/>
      <c r="I843" s="22"/>
      <c r="J843" s="22"/>
      <c r="K843" s="22"/>
    </row>
    <row r="844">
      <c r="A844" s="25">
        <v>2024.0</v>
      </c>
      <c r="B844" s="26" t="s">
        <v>29</v>
      </c>
      <c r="C844" s="26" t="s">
        <v>223</v>
      </c>
      <c r="D844" s="37" t="s">
        <v>169</v>
      </c>
      <c r="E844" s="30">
        <v>1.0</v>
      </c>
      <c r="F844" s="22"/>
      <c r="G844" s="22"/>
      <c r="H844" s="22"/>
      <c r="I844" s="22"/>
      <c r="J844" s="22"/>
      <c r="K844" s="22"/>
    </row>
    <row r="845">
      <c r="A845" s="25">
        <v>2024.0</v>
      </c>
      <c r="B845" s="26" t="s">
        <v>29</v>
      </c>
      <c r="C845" s="26" t="s">
        <v>223</v>
      </c>
      <c r="D845" s="37" t="s">
        <v>171</v>
      </c>
      <c r="E845" s="30">
        <v>3.0</v>
      </c>
      <c r="F845" s="22"/>
      <c r="G845" s="22"/>
      <c r="H845" s="22"/>
      <c r="I845" s="22"/>
      <c r="J845" s="22"/>
      <c r="K845" s="22"/>
    </row>
    <row r="846">
      <c r="A846" s="25">
        <v>2024.0</v>
      </c>
      <c r="B846" s="26" t="s">
        <v>29</v>
      </c>
      <c r="C846" s="26" t="s">
        <v>223</v>
      </c>
      <c r="D846" s="37" t="s">
        <v>173</v>
      </c>
      <c r="E846" s="30" t="s">
        <v>155</v>
      </c>
      <c r="F846" s="22"/>
      <c r="G846" s="22"/>
      <c r="H846" s="22"/>
      <c r="I846" s="22"/>
      <c r="J846" s="22"/>
      <c r="K846" s="22"/>
    </row>
    <row r="847">
      <c r="A847" s="25">
        <v>2024.0</v>
      </c>
      <c r="B847" s="26" t="s">
        <v>29</v>
      </c>
      <c r="C847" s="26" t="s">
        <v>223</v>
      </c>
      <c r="D847" s="37" t="s">
        <v>175</v>
      </c>
      <c r="E847" s="38">
        <v>2587.0</v>
      </c>
      <c r="F847" s="22"/>
      <c r="G847" s="22"/>
      <c r="H847" s="22"/>
      <c r="I847" s="22"/>
      <c r="J847" s="22"/>
      <c r="K847" s="22"/>
    </row>
    <row r="848">
      <c r="A848" s="25">
        <v>2024.0</v>
      </c>
      <c r="B848" s="26" t="s">
        <v>29</v>
      </c>
      <c r="C848" s="26" t="s">
        <v>223</v>
      </c>
      <c r="D848" s="37" t="s">
        <v>177</v>
      </c>
      <c r="E848" s="30" t="s">
        <v>155</v>
      </c>
      <c r="F848" s="22"/>
      <c r="G848" s="22"/>
      <c r="H848" s="22"/>
      <c r="I848" s="22"/>
      <c r="J848" s="22"/>
      <c r="K848" s="22"/>
    </row>
    <row r="849">
      <c r="A849" s="25">
        <v>2024.0</v>
      </c>
      <c r="B849" s="26" t="s">
        <v>29</v>
      </c>
      <c r="C849" s="26" t="s">
        <v>223</v>
      </c>
      <c r="D849" s="37" t="s">
        <v>179</v>
      </c>
      <c r="E849" s="30" t="s">
        <v>155</v>
      </c>
      <c r="F849" s="22"/>
      <c r="G849" s="22"/>
      <c r="H849" s="22"/>
      <c r="I849" s="22"/>
      <c r="J849" s="22"/>
      <c r="K849" s="22"/>
    </row>
    <row r="850">
      <c r="A850" s="25">
        <v>2024.0</v>
      </c>
      <c r="B850" s="26" t="s">
        <v>29</v>
      </c>
      <c r="C850" s="26" t="s">
        <v>223</v>
      </c>
      <c r="D850" s="37" t="s">
        <v>181</v>
      </c>
      <c r="E850" s="30" t="s">
        <v>155</v>
      </c>
      <c r="F850" s="22"/>
      <c r="G850" s="22"/>
      <c r="H850" s="22"/>
      <c r="I850" s="22"/>
      <c r="J850" s="22"/>
      <c r="K850" s="22"/>
    </row>
    <row r="851">
      <c r="A851" s="25">
        <v>2024.0</v>
      </c>
      <c r="B851" s="26" t="s">
        <v>29</v>
      </c>
      <c r="C851" s="26" t="s">
        <v>223</v>
      </c>
      <c r="D851" s="37" t="s">
        <v>183</v>
      </c>
      <c r="E851" s="30" t="s">
        <v>155</v>
      </c>
      <c r="F851" s="22"/>
      <c r="G851" s="22"/>
      <c r="H851" s="22"/>
      <c r="I851" s="22"/>
      <c r="J851" s="22"/>
      <c r="K851" s="22"/>
    </row>
    <row r="852">
      <c r="A852" s="25">
        <v>2024.0</v>
      </c>
      <c r="B852" s="26" t="s">
        <v>29</v>
      </c>
      <c r="C852" s="26" t="s">
        <v>223</v>
      </c>
      <c r="D852" s="37" t="s">
        <v>185</v>
      </c>
      <c r="E852" s="30" t="s">
        <v>155</v>
      </c>
      <c r="F852" s="22"/>
      <c r="G852" s="22"/>
      <c r="H852" s="22"/>
      <c r="I852" s="22"/>
      <c r="J852" s="22"/>
      <c r="K852" s="22"/>
    </row>
    <row r="853">
      <c r="A853" s="25">
        <v>2024.0</v>
      </c>
      <c r="B853" s="26" t="s">
        <v>30</v>
      </c>
      <c r="C853" s="26" t="s">
        <v>227</v>
      </c>
      <c r="D853" s="37" t="s">
        <v>153</v>
      </c>
      <c r="E853" s="38">
        <v>4722.0</v>
      </c>
      <c r="F853" s="22"/>
      <c r="G853" s="22"/>
      <c r="H853" s="22"/>
      <c r="I853" s="22"/>
      <c r="J853" s="22"/>
      <c r="K853" s="22"/>
    </row>
    <row r="854">
      <c r="A854" s="25">
        <v>2024.0</v>
      </c>
      <c r="B854" s="26" t="s">
        <v>30</v>
      </c>
      <c r="C854" s="26" t="s">
        <v>227</v>
      </c>
      <c r="D854" s="37" t="s">
        <v>154</v>
      </c>
      <c r="E854" s="30" t="s">
        <v>155</v>
      </c>
      <c r="F854" s="22"/>
      <c r="G854" s="22"/>
      <c r="H854" s="22"/>
      <c r="I854" s="22"/>
      <c r="J854" s="22"/>
      <c r="K854" s="22"/>
    </row>
    <row r="855">
      <c r="A855" s="25">
        <v>2024.0</v>
      </c>
      <c r="B855" s="26" t="s">
        <v>30</v>
      </c>
      <c r="C855" s="26" t="s">
        <v>227</v>
      </c>
      <c r="D855" s="37" t="s">
        <v>158</v>
      </c>
      <c r="E855" s="30">
        <v>21.0</v>
      </c>
      <c r="F855" s="22"/>
      <c r="G855" s="22"/>
      <c r="H855" s="22"/>
      <c r="I855" s="22"/>
      <c r="J855" s="22"/>
      <c r="K855" s="22"/>
    </row>
    <row r="856">
      <c r="A856" s="25">
        <v>2024.0</v>
      </c>
      <c r="B856" s="26" t="s">
        <v>30</v>
      </c>
      <c r="C856" s="26" t="s">
        <v>227</v>
      </c>
      <c r="D856" s="37" t="s">
        <v>160</v>
      </c>
      <c r="E856" s="30">
        <v>3.0</v>
      </c>
      <c r="F856" s="22"/>
      <c r="G856" s="22"/>
      <c r="H856" s="22"/>
      <c r="I856" s="22"/>
      <c r="J856" s="22"/>
      <c r="K856" s="22"/>
    </row>
    <row r="857">
      <c r="A857" s="25">
        <v>2024.0</v>
      </c>
      <c r="B857" s="26" t="s">
        <v>30</v>
      </c>
      <c r="C857" s="26" t="s">
        <v>227</v>
      </c>
      <c r="D857" s="37" t="s">
        <v>162</v>
      </c>
      <c r="E857" s="30" t="s">
        <v>155</v>
      </c>
      <c r="F857" s="22"/>
      <c r="G857" s="22"/>
      <c r="H857" s="22"/>
      <c r="I857" s="22"/>
      <c r="J857" s="22"/>
      <c r="K857" s="22"/>
    </row>
    <row r="858">
      <c r="A858" s="25">
        <v>2024.0</v>
      </c>
      <c r="B858" s="26" t="s">
        <v>30</v>
      </c>
      <c r="C858" s="26" t="s">
        <v>227</v>
      </c>
      <c r="D858" s="37" t="s">
        <v>164</v>
      </c>
      <c r="E858" s="30">
        <v>247.0</v>
      </c>
      <c r="F858" s="22"/>
      <c r="G858" s="22"/>
      <c r="H858" s="22"/>
      <c r="I858" s="22"/>
      <c r="J858" s="22"/>
      <c r="K858" s="22"/>
    </row>
    <row r="859">
      <c r="A859" s="25">
        <v>2024.0</v>
      </c>
      <c r="B859" s="26" t="s">
        <v>30</v>
      </c>
      <c r="C859" s="26" t="s">
        <v>227</v>
      </c>
      <c r="D859" s="37" t="s">
        <v>166</v>
      </c>
      <c r="E859" s="30" t="s">
        <v>155</v>
      </c>
      <c r="F859" s="22"/>
      <c r="G859" s="22"/>
      <c r="H859" s="22"/>
      <c r="I859" s="22"/>
      <c r="J859" s="22"/>
      <c r="K859" s="22"/>
    </row>
    <row r="860">
      <c r="A860" s="25">
        <v>2024.0</v>
      </c>
      <c r="B860" s="26" t="s">
        <v>30</v>
      </c>
      <c r="C860" s="26" t="s">
        <v>227</v>
      </c>
      <c r="D860" s="37" t="s">
        <v>167</v>
      </c>
      <c r="E860" s="30" t="s">
        <v>155</v>
      </c>
      <c r="F860" s="22"/>
      <c r="G860" s="22"/>
      <c r="H860" s="22"/>
      <c r="I860" s="22"/>
      <c r="J860" s="22"/>
      <c r="K860" s="22"/>
    </row>
    <row r="861">
      <c r="A861" s="25">
        <v>2024.0</v>
      </c>
      <c r="B861" s="26" t="s">
        <v>30</v>
      </c>
      <c r="C861" s="26" t="s">
        <v>227</v>
      </c>
      <c r="D861" s="37" t="s">
        <v>169</v>
      </c>
      <c r="E861" s="30">
        <v>1.0</v>
      </c>
      <c r="F861" s="22"/>
      <c r="G861" s="22"/>
      <c r="H861" s="22"/>
      <c r="I861" s="22"/>
      <c r="J861" s="22"/>
      <c r="K861" s="22"/>
    </row>
    <row r="862">
      <c r="A862" s="25">
        <v>2024.0</v>
      </c>
      <c r="B862" s="26" t="s">
        <v>30</v>
      </c>
      <c r="C862" s="26" t="s">
        <v>227</v>
      </c>
      <c r="D862" s="37" t="s">
        <v>171</v>
      </c>
      <c r="E862" s="30">
        <v>13.0</v>
      </c>
      <c r="F862" s="22"/>
      <c r="G862" s="22"/>
      <c r="H862" s="22"/>
      <c r="I862" s="22"/>
      <c r="J862" s="22"/>
      <c r="K862" s="22"/>
    </row>
    <row r="863">
      <c r="A863" s="25">
        <v>2024.0</v>
      </c>
      <c r="B863" s="26" t="s">
        <v>30</v>
      </c>
      <c r="C863" s="26" t="s">
        <v>227</v>
      </c>
      <c r="D863" s="37" t="s">
        <v>173</v>
      </c>
      <c r="E863" s="30" t="s">
        <v>155</v>
      </c>
      <c r="F863" s="22"/>
      <c r="G863" s="22"/>
      <c r="H863" s="22"/>
      <c r="I863" s="22"/>
      <c r="J863" s="22"/>
      <c r="K863" s="22"/>
    </row>
    <row r="864">
      <c r="A864" s="25">
        <v>2024.0</v>
      </c>
      <c r="B864" s="26" t="s">
        <v>30</v>
      </c>
      <c r="C864" s="26" t="s">
        <v>227</v>
      </c>
      <c r="D864" s="37" t="s">
        <v>175</v>
      </c>
      <c r="E864" s="38">
        <v>2366.0</v>
      </c>
      <c r="F864" s="22"/>
      <c r="G864" s="22"/>
      <c r="H864" s="22"/>
      <c r="I864" s="22"/>
      <c r="J864" s="22"/>
      <c r="K864" s="22"/>
    </row>
    <row r="865">
      <c r="A865" s="25">
        <v>2024.0</v>
      </c>
      <c r="B865" s="26" t="s">
        <v>30</v>
      </c>
      <c r="C865" s="26" t="s">
        <v>227</v>
      </c>
      <c r="D865" s="37" t="s">
        <v>177</v>
      </c>
      <c r="E865" s="30" t="s">
        <v>155</v>
      </c>
      <c r="F865" s="22"/>
      <c r="G865" s="22"/>
      <c r="H865" s="22"/>
      <c r="I865" s="22"/>
      <c r="J865" s="22"/>
      <c r="K865" s="22"/>
    </row>
    <row r="866">
      <c r="A866" s="25">
        <v>2024.0</v>
      </c>
      <c r="B866" s="26" t="s">
        <v>30</v>
      </c>
      <c r="C866" s="26" t="s">
        <v>227</v>
      </c>
      <c r="D866" s="37" t="s">
        <v>179</v>
      </c>
      <c r="E866" s="30" t="s">
        <v>155</v>
      </c>
      <c r="F866" s="22"/>
      <c r="G866" s="22"/>
      <c r="H866" s="22"/>
      <c r="I866" s="22"/>
      <c r="J866" s="22"/>
      <c r="K866" s="22"/>
    </row>
    <row r="867">
      <c r="A867" s="25">
        <v>2024.0</v>
      </c>
      <c r="B867" s="26" t="s">
        <v>30</v>
      </c>
      <c r="C867" s="26" t="s">
        <v>227</v>
      </c>
      <c r="D867" s="37" t="s">
        <v>181</v>
      </c>
      <c r="E867" s="30" t="s">
        <v>155</v>
      </c>
      <c r="F867" s="22"/>
      <c r="G867" s="22"/>
      <c r="H867" s="22"/>
      <c r="I867" s="22"/>
      <c r="J867" s="22"/>
      <c r="K867" s="22"/>
    </row>
    <row r="868">
      <c r="A868" s="25">
        <v>2024.0</v>
      </c>
      <c r="B868" s="26" t="s">
        <v>30</v>
      </c>
      <c r="C868" s="26" t="s">
        <v>227</v>
      </c>
      <c r="D868" s="37" t="s">
        <v>183</v>
      </c>
      <c r="E868" s="30" t="s">
        <v>155</v>
      </c>
      <c r="F868" s="22"/>
      <c r="G868" s="22"/>
      <c r="H868" s="22"/>
      <c r="I868" s="22"/>
      <c r="J868" s="22"/>
      <c r="K868" s="22"/>
    </row>
    <row r="869">
      <c r="A869" s="25">
        <v>2024.0</v>
      </c>
      <c r="B869" s="26" t="s">
        <v>30</v>
      </c>
      <c r="C869" s="26" t="s">
        <v>227</v>
      </c>
      <c r="D869" s="37" t="s">
        <v>185</v>
      </c>
      <c r="E869" s="30" t="s">
        <v>155</v>
      </c>
      <c r="F869" s="22"/>
      <c r="G869" s="22"/>
      <c r="H869" s="22"/>
      <c r="I869" s="22"/>
      <c r="J869" s="22"/>
      <c r="K869" s="22"/>
    </row>
    <row r="870">
      <c r="A870" s="25">
        <v>2024.0</v>
      </c>
      <c r="B870" s="26" t="s">
        <v>31</v>
      </c>
      <c r="C870" s="26" t="s">
        <v>220</v>
      </c>
      <c r="D870" s="37" t="s">
        <v>153</v>
      </c>
      <c r="E870" s="38">
        <v>4009.0</v>
      </c>
      <c r="F870" s="22"/>
      <c r="G870" s="22"/>
      <c r="H870" s="22"/>
      <c r="I870" s="22"/>
      <c r="J870" s="22"/>
      <c r="K870" s="22"/>
    </row>
    <row r="871">
      <c r="A871" s="25">
        <v>2024.0</v>
      </c>
      <c r="B871" s="26" t="s">
        <v>31</v>
      </c>
      <c r="C871" s="26" t="s">
        <v>220</v>
      </c>
      <c r="D871" s="37" t="s">
        <v>154</v>
      </c>
      <c r="E871" s="30" t="s">
        <v>155</v>
      </c>
      <c r="F871" s="22"/>
      <c r="G871" s="22"/>
      <c r="H871" s="22"/>
      <c r="I871" s="22"/>
      <c r="J871" s="22"/>
      <c r="K871" s="22"/>
    </row>
    <row r="872">
      <c r="A872" s="25">
        <v>2024.0</v>
      </c>
      <c r="B872" s="26" t="s">
        <v>31</v>
      </c>
      <c r="C872" s="26" t="s">
        <v>220</v>
      </c>
      <c r="D872" s="37" t="s">
        <v>158</v>
      </c>
      <c r="E872" s="30">
        <v>4.0</v>
      </c>
      <c r="F872" s="22"/>
      <c r="G872" s="22"/>
      <c r="H872" s="22"/>
      <c r="I872" s="22"/>
      <c r="J872" s="22"/>
      <c r="K872" s="22"/>
    </row>
    <row r="873">
      <c r="A873" s="25">
        <v>2024.0</v>
      </c>
      <c r="B873" s="26" t="s">
        <v>31</v>
      </c>
      <c r="C873" s="26" t="s">
        <v>220</v>
      </c>
      <c r="D873" s="37" t="s">
        <v>160</v>
      </c>
      <c r="E873" s="30">
        <v>2.0</v>
      </c>
      <c r="F873" s="22"/>
      <c r="G873" s="22"/>
      <c r="H873" s="22"/>
      <c r="I873" s="22"/>
      <c r="J873" s="22"/>
      <c r="K873" s="22"/>
    </row>
    <row r="874">
      <c r="A874" s="25">
        <v>2024.0</v>
      </c>
      <c r="B874" s="26" t="s">
        <v>31</v>
      </c>
      <c r="C874" s="26" t="s">
        <v>220</v>
      </c>
      <c r="D874" s="37" t="s">
        <v>162</v>
      </c>
      <c r="E874" s="30" t="s">
        <v>155</v>
      </c>
      <c r="F874" s="22"/>
      <c r="G874" s="22"/>
      <c r="H874" s="22"/>
      <c r="I874" s="22"/>
      <c r="J874" s="22"/>
      <c r="K874" s="22"/>
    </row>
    <row r="875">
      <c r="A875" s="25">
        <v>2024.0</v>
      </c>
      <c r="B875" s="26" t="s">
        <v>31</v>
      </c>
      <c r="C875" s="26" t="s">
        <v>220</v>
      </c>
      <c r="D875" s="37" t="s">
        <v>164</v>
      </c>
      <c r="E875" s="30">
        <v>69.0</v>
      </c>
      <c r="F875" s="22"/>
      <c r="G875" s="22"/>
      <c r="H875" s="22"/>
      <c r="I875" s="22"/>
      <c r="J875" s="22"/>
      <c r="K875" s="22"/>
    </row>
    <row r="876">
      <c r="A876" s="25">
        <v>2024.0</v>
      </c>
      <c r="B876" s="26" t="s">
        <v>31</v>
      </c>
      <c r="C876" s="26" t="s">
        <v>220</v>
      </c>
      <c r="D876" s="37" t="s">
        <v>166</v>
      </c>
      <c r="E876" s="30" t="s">
        <v>155</v>
      </c>
      <c r="F876" s="22"/>
      <c r="G876" s="22"/>
      <c r="H876" s="22"/>
      <c r="I876" s="22"/>
      <c r="J876" s="22"/>
      <c r="K876" s="22"/>
    </row>
    <row r="877">
      <c r="A877" s="25">
        <v>2024.0</v>
      </c>
      <c r="B877" s="26" t="s">
        <v>31</v>
      </c>
      <c r="C877" s="26" t="s">
        <v>220</v>
      </c>
      <c r="D877" s="37" t="s">
        <v>167</v>
      </c>
      <c r="E877" s="30">
        <v>20.0</v>
      </c>
      <c r="F877" s="22"/>
      <c r="G877" s="22"/>
      <c r="H877" s="22"/>
      <c r="I877" s="22"/>
      <c r="J877" s="22"/>
      <c r="K877" s="22"/>
    </row>
    <row r="878">
      <c r="A878" s="25">
        <v>2024.0</v>
      </c>
      <c r="B878" s="26" t="s">
        <v>31</v>
      </c>
      <c r="C878" s="26" t="s">
        <v>220</v>
      </c>
      <c r="D878" s="37" t="s">
        <v>169</v>
      </c>
      <c r="E878" s="30">
        <v>2.0</v>
      </c>
      <c r="F878" s="22"/>
      <c r="G878" s="22"/>
      <c r="H878" s="22"/>
      <c r="I878" s="22"/>
      <c r="J878" s="22"/>
      <c r="K878" s="22"/>
    </row>
    <row r="879">
      <c r="A879" s="25">
        <v>2024.0</v>
      </c>
      <c r="B879" s="26" t="s">
        <v>31</v>
      </c>
      <c r="C879" s="26" t="s">
        <v>220</v>
      </c>
      <c r="D879" s="37" t="s">
        <v>171</v>
      </c>
      <c r="E879" s="30">
        <v>11.0</v>
      </c>
      <c r="F879" s="22"/>
      <c r="G879" s="22"/>
      <c r="H879" s="22"/>
      <c r="I879" s="22"/>
      <c r="J879" s="22"/>
      <c r="K879" s="22"/>
    </row>
    <row r="880">
      <c r="A880" s="25">
        <v>2024.0</v>
      </c>
      <c r="B880" s="26" t="s">
        <v>31</v>
      </c>
      <c r="C880" s="26" t="s">
        <v>220</v>
      </c>
      <c r="D880" s="37" t="s">
        <v>173</v>
      </c>
      <c r="E880" s="30" t="s">
        <v>155</v>
      </c>
      <c r="F880" s="22"/>
      <c r="G880" s="22"/>
      <c r="H880" s="22"/>
      <c r="I880" s="22"/>
      <c r="J880" s="22"/>
      <c r="K880" s="22"/>
    </row>
    <row r="881">
      <c r="A881" s="25">
        <v>2024.0</v>
      </c>
      <c r="B881" s="26" t="s">
        <v>31</v>
      </c>
      <c r="C881" s="26" t="s">
        <v>220</v>
      </c>
      <c r="D881" s="37" t="s">
        <v>175</v>
      </c>
      <c r="E881" s="38">
        <v>1853.0</v>
      </c>
      <c r="F881" s="22"/>
      <c r="G881" s="22"/>
      <c r="H881" s="22"/>
      <c r="I881" s="22"/>
      <c r="J881" s="22"/>
      <c r="K881" s="22"/>
    </row>
    <row r="882">
      <c r="A882" s="25">
        <v>2024.0</v>
      </c>
      <c r="B882" s="26" t="s">
        <v>31</v>
      </c>
      <c r="C882" s="26" t="s">
        <v>220</v>
      </c>
      <c r="D882" s="37" t="s">
        <v>177</v>
      </c>
      <c r="E882" s="30">
        <v>3.0</v>
      </c>
      <c r="F882" s="22"/>
      <c r="G882" s="22"/>
      <c r="H882" s="22"/>
      <c r="I882" s="22"/>
      <c r="J882" s="22"/>
      <c r="K882" s="22"/>
    </row>
    <row r="883">
      <c r="A883" s="25">
        <v>2024.0</v>
      </c>
      <c r="B883" s="26" t="s">
        <v>31</v>
      </c>
      <c r="C883" s="26" t="s">
        <v>220</v>
      </c>
      <c r="D883" s="37" t="s">
        <v>179</v>
      </c>
      <c r="E883" s="30" t="s">
        <v>155</v>
      </c>
      <c r="F883" s="22"/>
      <c r="G883" s="22"/>
      <c r="H883" s="22"/>
      <c r="I883" s="22"/>
      <c r="J883" s="22"/>
      <c r="K883" s="22"/>
    </row>
    <row r="884">
      <c r="A884" s="25">
        <v>2024.0</v>
      </c>
      <c r="B884" s="26" t="s">
        <v>31</v>
      </c>
      <c r="C884" s="26" t="s">
        <v>220</v>
      </c>
      <c r="D884" s="37" t="s">
        <v>181</v>
      </c>
      <c r="E884" s="30" t="s">
        <v>155</v>
      </c>
      <c r="F884" s="22"/>
      <c r="G884" s="22"/>
      <c r="H884" s="22"/>
      <c r="I884" s="22"/>
      <c r="J884" s="22"/>
      <c r="K884" s="22"/>
    </row>
    <row r="885">
      <c r="A885" s="25">
        <v>2024.0</v>
      </c>
      <c r="B885" s="26" t="s">
        <v>31</v>
      </c>
      <c r="C885" s="26" t="s">
        <v>220</v>
      </c>
      <c r="D885" s="37" t="s">
        <v>183</v>
      </c>
      <c r="E885" s="30" t="s">
        <v>155</v>
      </c>
      <c r="F885" s="22"/>
      <c r="G885" s="22"/>
      <c r="H885" s="22"/>
      <c r="I885" s="22"/>
      <c r="J885" s="22"/>
      <c r="K885" s="22"/>
    </row>
    <row r="886">
      <c r="A886" s="25">
        <v>2024.0</v>
      </c>
      <c r="B886" s="26" t="s">
        <v>31</v>
      </c>
      <c r="C886" s="26" t="s">
        <v>220</v>
      </c>
      <c r="D886" s="37" t="s">
        <v>185</v>
      </c>
      <c r="E886" s="30" t="s">
        <v>155</v>
      </c>
      <c r="F886" s="22"/>
      <c r="G886" s="22"/>
      <c r="H886" s="22"/>
      <c r="I886" s="22"/>
      <c r="J886" s="22"/>
      <c r="K886" s="22"/>
    </row>
    <row r="887">
      <c r="A887" s="25">
        <v>2024.0</v>
      </c>
      <c r="B887" s="26" t="s">
        <v>32</v>
      </c>
      <c r="C887" s="26" t="s">
        <v>228</v>
      </c>
      <c r="D887" s="37" t="s">
        <v>153</v>
      </c>
      <c r="E887" s="38">
        <v>5274.0</v>
      </c>
      <c r="F887" s="22"/>
      <c r="G887" s="22"/>
      <c r="H887" s="22"/>
      <c r="I887" s="22"/>
      <c r="J887" s="22"/>
      <c r="K887" s="22"/>
    </row>
    <row r="888">
      <c r="A888" s="25">
        <v>2024.0</v>
      </c>
      <c r="B888" s="26" t="s">
        <v>32</v>
      </c>
      <c r="C888" s="26" t="s">
        <v>228</v>
      </c>
      <c r="D888" s="37" t="s">
        <v>154</v>
      </c>
      <c r="E888" s="30" t="s">
        <v>155</v>
      </c>
      <c r="F888" s="22"/>
      <c r="G888" s="22"/>
      <c r="H888" s="22"/>
      <c r="I888" s="22"/>
      <c r="J888" s="22"/>
      <c r="K888" s="22"/>
    </row>
    <row r="889">
      <c r="A889" s="25">
        <v>2024.0</v>
      </c>
      <c r="B889" s="26" t="s">
        <v>32</v>
      </c>
      <c r="C889" s="26" t="s">
        <v>228</v>
      </c>
      <c r="D889" s="37" t="s">
        <v>158</v>
      </c>
      <c r="E889" s="30">
        <v>10.0</v>
      </c>
      <c r="F889" s="22"/>
      <c r="G889" s="22"/>
      <c r="H889" s="22"/>
      <c r="I889" s="22"/>
      <c r="J889" s="22"/>
      <c r="K889" s="22"/>
    </row>
    <row r="890">
      <c r="A890" s="25">
        <v>2024.0</v>
      </c>
      <c r="B890" s="26" t="s">
        <v>32</v>
      </c>
      <c r="C890" s="26" t="s">
        <v>228</v>
      </c>
      <c r="D890" s="37" t="s">
        <v>160</v>
      </c>
      <c r="E890" s="30">
        <v>3.0</v>
      </c>
      <c r="F890" s="22"/>
      <c r="G890" s="22"/>
      <c r="H890" s="22"/>
      <c r="I890" s="22"/>
      <c r="J890" s="22"/>
      <c r="K890" s="22"/>
    </row>
    <row r="891">
      <c r="A891" s="25">
        <v>2024.0</v>
      </c>
      <c r="B891" s="26" t="s">
        <v>32</v>
      </c>
      <c r="C891" s="26" t="s">
        <v>228</v>
      </c>
      <c r="D891" s="37" t="s">
        <v>162</v>
      </c>
      <c r="E891" s="30" t="s">
        <v>155</v>
      </c>
      <c r="F891" s="22"/>
      <c r="G891" s="22"/>
      <c r="H891" s="22"/>
      <c r="I891" s="22"/>
      <c r="J891" s="22"/>
      <c r="K891" s="22"/>
    </row>
    <row r="892">
      <c r="A892" s="25">
        <v>2024.0</v>
      </c>
      <c r="B892" s="26" t="s">
        <v>32</v>
      </c>
      <c r="C892" s="26" t="s">
        <v>228</v>
      </c>
      <c r="D892" s="37" t="s">
        <v>164</v>
      </c>
      <c r="E892" s="30">
        <v>167.0</v>
      </c>
      <c r="F892" s="22"/>
      <c r="G892" s="22"/>
      <c r="H892" s="22"/>
      <c r="I892" s="22"/>
      <c r="J892" s="22"/>
      <c r="K892" s="22"/>
    </row>
    <row r="893">
      <c r="A893" s="25">
        <v>2024.0</v>
      </c>
      <c r="B893" s="26" t="s">
        <v>32</v>
      </c>
      <c r="C893" s="26" t="s">
        <v>228</v>
      </c>
      <c r="D893" s="37" t="s">
        <v>166</v>
      </c>
      <c r="E893" s="30" t="s">
        <v>155</v>
      </c>
      <c r="F893" s="22"/>
      <c r="G893" s="22"/>
      <c r="H893" s="22"/>
      <c r="I893" s="22"/>
      <c r="J893" s="22"/>
      <c r="K893" s="22"/>
    </row>
    <row r="894">
      <c r="A894" s="25">
        <v>2024.0</v>
      </c>
      <c r="B894" s="26" t="s">
        <v>32</v>
      </c>
      <c r="C894" s="26" t="s">
        <v>228</v>
      </c>
      <c r="D894" s="37" t="s">
        <v>167</v>
      </c>
      <c r="E894" s="30">
        <v>19.0</v>
      </c>
      <c r="F894" s="22"/>
      <c r="G894" s="22"/>
      <c r="H894" s="22"/>
      <c r="I894" s="22"/>
      <c r="J894" s="22"/>
      <c r="K894" s="22"/>
    </row>
    <row r="895">
      <c r="A895" s="25">
        <v>2024.0</v>
      </c>
      <c r="B895" s="26" t="s">
        <v>32</v>
      </c>
      <c r="C895" s="26" t="s">
        <v>228</v>
      </c>
      <c r="D895" s="37" t="s">
        <v>169</v>
      </c>
      <c r="E895" s="30">
        <v>1.0</v>
      </c>
      <c r="F895" s="22"/>
      <c r="G895" s="22"/>
      <c r="H895" s="22"/>
      <c r="I895" s="22"/>
      <c r="J895" s="22"/>
      <c r="K895" s="22"/>
    </row>
    <row r="896">
      <c r="A896" s="25">
        <v>2024.0</v>
      </c>
      <c r="B896" s="26" t="s">
        <v>32</v>
      </c>
      <c r="C896" s="26" t="s">
        <v>228</v>
      </c>
      <c r="D896" s="37" t="s">
        <v>171</v>
      </c>
      <c r="E896" s="30">
        <v>13.0</v>
      </c>
      <c r="F896" s="22"/>
      <c r="G896" s="22"/>
      <c r="H896" s="22"/>
      <c r="I896" s="22"/>
      <c r="J896" s="22"/>
      <c r="K896" s="22"/>
    </row>
    <row r="897">
      <c r="A897" s="25">
        <v>2024.0</v>
      </c>
      <c r="B897" s="26" t="s">
        <v>32</v>
      </c>
      <c r="C897" s="26" t="s">
        <v>228</v>
      </c>
      <c r="D897" s="37" t="s">
        <v>173</v>
      </c>
      <c r="E897" s="30" t="s">
        <v>155</v>
      </c>
      <c r="F897" s="22"/>
      <c r="G897" s="22"/>
      <c r="H897" s="22"/>
      <c r="I897" s="22"/>
      <c r="J897" s="22"/>
      <c r="K897" s="22"/>
    </row>
    <row r="898">
      <c r="A898" s="25">
        <v>2024.0</v>
      </c>
      <c r="B898" s="26" t="s">
        <v>32</v>
      </c>
      <c r="C898" s="26" t="s">
        <v>228</v>
      </c>
      <c r="D898" s="37" t="s">
        <v>175</v>
      </c>
      <c r="E898" s="38">
        <v>2481.0</v>
      </c>
      <c r="F898" s="22"/>
      <c r="G898" s="22"/>
      <c r="H898" s="22"/>
      <c r="I898" s="22"/>
      <c r="J898" s="22"/>
      <c r="K898" s="22"/>
    </row>
    <row r="899">
      <c r="A899" s="25">
        <v>2024.0</v>
      </c>
      <c r="B899" s="26" t="s">
        <v>32</v>
      </c>
      <c r="C899" s="26" t="s">
        <v>228</v>
      </c>
      <c r="D899" s="37" t="s">
        <v>177</v>
      </c>
      <c r="E899" s="30">
        <v>1.0</v>
      </c>
      <c r="F899" s="22"/>
      <c r="G899" s="22"/>
      <c r="H899" s="22"/>
      <c r="I899" s="22"/>
      <c r="J899" s="22"/>
      <c r="K899" s="22"/>
    </row>
    <row r="900">
      <c r="A900" s="25">
        <v>2024.0</v>
      </c>
      <c r="B900" s="26" t="s">
        <v>32</v>
      </c>
      <c r="C900" s="26" t="s">
        <v>228</v>
      </c>
      <c r="D900" s="37" t="s">
        <v>179</v>
      </c>
      <c r="E900" s="30" t="s">
        <v>155</v>
      </c>
      <c r="F900" s="22"/>
      <c r="G900" s="22"/>
      <c r="H900" s="22"/>
      <c r="I900" s="22"/>
      <c r="J900" s="22"/>
      <c r="K900" s="22"/>
    </row>
    <row r="901">
      <c r="A901" s="25">
        <v>2024.0</v>
      </c>
      <c r="B901" s="26" t="s">
        <v>32</v>
      </c>
      <c r="C901" s="26" t="s">
        <v>228</v>
      </c>
      <c r="D901" s="37" t="s">
        <v>181</v>
      </c>
      <c r="E901" s="30" t="s">
        <v>155</v>
      </c>
      <c r="F901" s="22"/>
      <c r="G901" s="22"/>
      <c r="H901" s="22"/>
      <c r="I901" s="22"/>
      <c r="J901" s="22"/>
      <c r="K901" s="22"/>
    </row>
    <row r="902">
      <c r="A902" s="25">
        <v>2024.0</v>
      </c>
      <c r="B902" s="26" t="s">
        <v>32</v>
      </c>
      <c r="C902" s="26" t="s">
        <v>228</v>
      </c>
      <c r="D902" s="37" t="s">
        <v>183</v>
      </c>
      <c r="E902" s="30" t="s">
        <v>155</v>
      </c>
      <c r="F902" s="22"/>
      <c r="G902" s="22"/>
      <c r="H902" s="22"/>
      <c r="I902" s="22"/>
      <c r="J902" s="22"/>
      <c r="K902" s="22"/>
    </row>
    <row r="903">
      <c r="A903" s="25">
        <v>2024.0</v>
      </c>
      <c r="B903" s="26" t="s">
        <v>32</v>
      </c>
      <c r="C903" s="26" t="s">
        <v>228</v>
      </c>
      <c r="D903" s="37" t="s">
        <v>185</v>
      </c>
      <c r="E903" s="30" t="s">
        <v>155</v>
      </c>
      <c r="F903" s="22"/>
      <c r="G903" s="22"/>
      <c r="H903" s="22"/>
      <c r="I903" s="22"/>
      <c r="J903" s="22"/>
      <c r="K903" s="22"/>
    </row>
    <row r="904">
      <c r="A904" s="25">
        <v>2024.0</v>
      </c>
      <c r="B904" s="26" t="s">
        <v>33</v>
      </c>
      <c r="C904" s="26" t="s">
        <v>226</v>
      </c>
      <c r="D904" s="37" t="s">
        <v>153</v>
      </c>
      <c r="E904" s="38">
        <v>5661.0</v>
      </c>
      <c r="F904" s="22"/>
      <c r="G904" s="22"/>
      <c r="H904" s="22"/>
      <c r="I904" s="22"/>
      <c r="J904" s="22"/>
      <c r="K904" s="22"/>
    </row>
    <row r="905">
      <c r="A905" s="25">
        <v>2024.0</v>
      </c>
      <c r="B905" s="26" t="s">
        <v>33</v>
      </c>
      <c r="C905" s="26" t="s">
        <v>226</v>
      </c>
      <c r="D905" s="37" t="s">
        <v>154</v>
      </c>
      <c r="E905" s="30" t="s">
        <v>155</v>
      </c>
      <c r="F905" s="22"/>
      <c r="G905" s="22"/>
      <c r="H905" s="22"/>
      <c r="I905" s="22"/>
      <c r="J905" s="22"/>
      <c r="K905" s="22"/>
    </row>
    <row r="906">
      <c r="A906" s="25">
        <v>2024.0</v>
      </c>
      <c r="B906" s="26" t="s">
        <v>33</v>
      </c>
      <c r="C906" s="26" t="s">
        <v>226</v>
      </c>
      <c r="D906" s="37" t="s">
        <v>158</v>
      </c>
      <c r="E906" s="30">
        <v>23.0</v>
      </c>
      <c r="F906" s="22"/>
      <c r="G906" s="22"/>
      <c r="H906" s="22"/>
      <c r="I906" s="22"/>
      <c r="J906" s="22"/>
      <c r="K906" s="22"/>
    </row>
    <row r="907">
      <c r="A907" s="25">
        <v>2024.0</v>
      </c>
      <c r="B907" s="26" t="s">
        <v>33</v>
      </c>
      <c r="C907" s="26" t="s">
        <v>226</v>
      </c>
      <c r="D907" s="37" t="s">
        <v>160</v>
      </c>
      <c r="E907" s="30">
        <v>4.0</v>
      </c>
      <c r="F907" s="22"/>
      <c r="G907" s="22"/>
      <c r="H907" s="22"/>
      <c r="I907" s="22"/>
      <c r="J907" s="22"/>
      <c r="K907" s="22"/>
    </row>
    <row r="908">
      <c r="A908" s="25">
        <v>2024.0</v>
      </c>
      <c r="B908" s="26" t="s">
        <v>33</v>
      </c>
      <c r="C908" s="26" t="s">
        <v>226</v>
      </c>
      <c r="D908" s="37" t="s">
        <v>162</v>
      </c>
      <c r="E908" s="30" t="s">
        <v>155</v>
      </c>
      <c r="F908" s="22"/>
      <c r="G908" s="22"/>
      <c r="H908" s="22"/>
      <c r="I908" s="22"/>
      <c r="J908" s="22"/>
      <c r="K908" s="22"/>
    </row>
    <row r="909">
      <c r="A909" s="25">
        <v>2024.0</v>
      </c>
      <c r="B909" s="26" t="s">
        <v>33</v>
      </c>
      <c r="C909" s="26" t="s">
        <v>226</v>
      </c>
      <c r="D909" s="37" t="s">
        <v>164</v>
      </c>
      <c r="E909" s="30">
        <v>99.0</v>
      </c>
      <c r="F909" s="22"/>
      <c r="G909" s="22"/>
      <c r="H909" s="22"/>
      <c r="I909" s="22"/>
      <c r="J909" s="22"/>
      <c r="K909" s="22"/>
    </row>
    <row r="910">
      <c r="A910" s="25">
        <v>2024.0</v>
      </c>
      <c r="B910" s="26" t="s">
        <v>33</v>
      </c>
      <c r="C910" s="26" t="s">
        <v>226</v>
      </c>
      <c r="D910" s="37" t="s">
        <v>166</v>
      </c>
      <c r="E910" s="30" t="s">
        <v>155</v>
      </c>
      <c r="F910" s="22"/>
      <c r="G910" s="22"/>
      <c r="H910" s="22"/>
      <c r="I910" s="22"/>
      <c r="J910" s="22"/>
      <c r="K910" s="22"/>
    </row>
    <row r="911">
      <c r="A911" s="25">
        <v>2024.0</v>
      </c>
      <c r="B911" s="26" t="s">
        <v>33</v>
      </c>
      <c r="C911" s="26" t="s">
        <v>226</v>
      </c>
      <c r="D911" s="37" t="s">
        <v>167</v>
      </c>
      <c r="E911" s="30">
        <v>23.0</v>
      </c>
      <c r="F911" s="22"/>
      <c r="G911" s="22"/>
      <c r="H911" s="22"/>
      <c r="I911" s="22"/>
      <c r="J911" s="22"/>
      <c r="K911" s="22"/>
    </row>
    <row r="912">
      <c r="A912" s="25">
        <v>2024.0</v>
      </c>
      <c r="B912" s="26" t="s">
        <v>33</v>
      </c>
      <c r="C912" s="26" t="s">
        <v>226</v>
      </c>
      <c r="D912" s="37" t="s">
        <v>169</v>
      </c>
      <c r="E912" s="30" t="s">
        <v>155</v>
      </c>
      <c r="F912" s="22"/>
      <c r="G912" s="22"/>
      <c r="H912" s="22"/>
      <c r="I912" s="22"/>
      <c r="J912" s="22"/>
      <c r="K912" s="22"/>
    </row>
    <row r="913">
      <c r="A913" s="25">
        <v>2024.0</v>
      </c>
      <c r="B913" s="26" t="s">
        <v>33</v>
      </c>
      <c r="C913" s="26" t="s">
        <v>226</v>
      </c>
      <c r="D913" s="37" t="s">
        <v>171</v>
      </c>
      <c r="E913" s="30">
        <v>3.0</v>
      </c>
      <c r="F913" s="22"/>
      <c r="G913" s="22"/>
      <c r="H913" s="22"/>
      <c r="I913" s="22"/>
      <c r="J913" s="22"/>
      <c r="K913" s="22"/>
    </row>
    <row r="914">
      <c r="A914" s="25">
        <v>2024.0</v>
      </c>
      <c r="B914" s="26" t="s">
        <v>33</v>
      </c>
      <c r="C914" s="26" t="s">
        <v>226</v>
      </c>
      <c r="D914" s="37" t="s">
        <v>173</v>
      </c>
      <c r="E914" s="30" t="s">
        <v>155</v>
      </c>
      <c r="F914" s="22"/>
      <c r="G914" s="22"/>
      <c r="H914" s="22"/>
      <c r="I914" s="22"/>
      <c r="J914" s="22"/>
      <c r="K914" s="22"/>
    </row>
    <row r="915">
      <c r="A915" s="25">
        <v>2024.0</v>
      </c>
      <c r="B915" s="26" t="s">
        <v>33</v>
      </c>
      <c r="C915" s="26" t="s">
        <v>226</v>
      </c>
      <c r="D915" s="37" t="s">
        <v>175</v>
      </c>
      <c r="E915" s="38">
        <v>2090.0</v>
      </c>
      <c r="F915" s="22"/>
      <c r="G915" s="22"/>
      <c r="H915" s="22"/>
      <c r="I915" s="22"/>
      <c r="J915" s="22"/>
      <c r="K915" s="22"/>
    </row>
    <row r="916">
      <c r="A916" s="25">
        <v>2024.0</v>
      </c>
      <c r="B916" s="26" t="s">
        <v>33</v>
      </c>
      <c r="C916" s="26" t="s">
        <v>226</v>
      </c>
      <c r="D916" s="37" t="s">
        <v>177</v>
      </c>
      <c r="E916" s="30">
        <v>4.0</v>
      </c>
      <c r="F916" s="22"/>
      <c r="G916" s="22"/>
      <c r="H916" s="22"/>
      <c r="I916" s="22"/>
      <c r="J916" s="22"/>
      <c r="K916" s="22"/>
    </row>
    <row r="917">
      <c r="A917" s="25">
        <v>2024.0</v>
      </c>
      <c r="B917" s="26" t="s">
        <v>33</v>
      </c>
      <c r="C917" s="26" t="s">
        <v>226</v>
      </c>
      <c r="D917" s="37" t="s">
        <v>179</v>
      </c>
      <c r="E917" s="30" t="s">
        <v>155</v>
      </c>
      <c r="F917" s="22"/>
      <c r="G917" s="22"/>
      <c r="H917" s="22"/>
      <c r="I917" s="22"/>
      <c r="J917" s="22"/>
      <c r="K917" s="22"/>
    </row>
    <row r="918">
      <c r="A918" s="25">
        <v>2024.0</v>
      </c>
      <c r="B918" s="26" t="s">
        <v>33</v>
      </c>
      <c r="C918" s="26" t="s">
        <v>226</v>
      </c>
      <c r="D918" s="37" t="s">
        <v>181</v>
      </c>
      <c r="E918" s="30" t="s">
        <v>155</v>
      </c>
      <c r="F918" s="22"/>
      <c r="G918" s="22"/>
      <c r="H918" s="22"/>
      <c r="I918" s="22"/>
      <c r="J918" s="22"/>
      <c r="K918" s="22"/>
    </row>
    <row r="919">
      <c r="A919" s="25">
        <v>2024.0</v>
      </c>
      <c r="B919" s="26" t="s">
        <v>33</v>
      </c>
      <c r="C919" s="26" t="s">
        <v>226</v>
      </c>
      <c r="D919" s="37" t="s">
        <v>183</v>
      </c>
      <c r="E919" s="30" t="s">
        <v>155</v>
      </c>
      <c r="F919" s="22"/>
      <c r="G919" s="22"/>
      <c r="H919" s="22"/>
      <c r="I919" s="22"/>
      <c r="J919" s="22"/>
      <c r="K919" s="22"/>
    </row>
    <row r="920">
      <c r="A920" s="25">
        <v>2024.0</v>
      </c>
      <c r="B920" s="26" t="s">
        <v>33</v>
      </c>
      <c r="C920" s="26" t="s">
        <v>226</v>
      </c>
      <c r="D920" s="37" t="s">
        <v>185</v>
      </c>
      <c r="E920" s="30">
        <v>4.0</v>
      </c>
      <c r="F920" s="22"/>
      <c r="G920" s="22"/>
      <c r="H920" s="22"/>
      <c r="I920" s="22"/>
      <c r="J920" s="22"/>
      <c r="K920" s="22"/>
    </row>
    <row r="921">
      <c r="A921" s="25">
        <v>2024.0</v>
      </c>
      <c r="B921" s="26" t="s">
        <v>34</v>
      </c>
      <c r="C921" s="26" t="s">
        <v>225</v>
      </c>
      <c r="D921" s="37" t="s">
        <v>153</v>
      </c>
      <c r="E921" s="38">
        <v>5474.0</v>
      </c>
      <c r="F921" s="22"/>
      <c r="G921" s="22"/>
      <c r="H921" s="22"/>
      <c r="I921" s="22"/>
      <c r="J921" s="22"/>
      <c r="K921" s="22"/>
    </row>
    <row r="922">
      <c r="A922" s="25">
        <v>2024.0</v>
      </c>
      <c r="B922" s="26" t="s">
        <v>34</v>
      </c>
      <c r="C922" s="26" t="s">
        <v>225</v>
      </c>
      <c r="D922" s="37" t="s">
        <v>154</v>
      </c>
      <c r="E922" s="30">
        <v>1.0</v>
      </c>
      <c r="F922" s="22"/>
      <c r="G922" s="22"/>
      <c r="H922" s="22"/>
      <c r="I922" s="22"/>
      <c r="J922" s="22"/>
      <c r="K922" s="22"/>
    </row>
    <row r="923">
      <c r="A923" s="25">
        <v>2024.0</v>
      </c>
      <c r="B923" s="26" t="s">
        <v>34</v>
      </c>
      <c r="C923" s="26" t="s">
        <v>225</v>
      </c>
      <c r="D923" s="37" t="s">
        <v>158</v>
      </c>
      <c r="E923" s="30">
        <v>73.0</v>
      </c>
      <c r="F923" s="22"/>
      <c r="G923" s="22"/>
      <c r="H923" s="22"/>
      <c r="I923" s="22"/>
      <c r="J923" s="22"/>
      <c r="K923" s="22"/>
    </row>
    <row r="924">
      <c r="A924" s="25">
        <v>2024.0</v>
      </c>
      <c r="B924" s="26" t="s">
        <v>34</v>
      </c>
      <c r="C924" s="26" t="s">
        <v>225</v>
      </c>
      <c r="D924" s="37" t="s">
        <v>160</v>
      </c>
      <c r="E924" s="30">
        <v>7.0</v>
      </c>
      <c r="F924" s="22"/>
      <c r="G924" s="22"/>
      <c r="H924" s="22"/>
      <c r="I924" s="22"/>
      <c r="J924" s="22"/>
      <c r="K924" s="22"/>
    </row>
    <row r="925">
      <c r="A925" s="25">
        <v>2024.0</v>
      </c>
      <c r="B925" s="26" t="s">
        <v>34</v>
      </c>
      <c r="C925" s="26" t="s">
        <v>225</v>
      </c>
      <c r="D925" s="37" t="s">
        <v>162</v>
      </c>
      <c r="E925" s="30" t="s">
        <v>155</v>
      </c>
      <c r="F925" s="22"/>
      <c r="G925" s="22"/>
      <c r="H925" s="22"/>
      <c r="I925" s="22"/>
      <c r="J925" s="22"/>
      <c r="K925" s="22"/>
    </row>
    <row r="926">
      <c r="A926" s="25">
        <v>2024.0</v>
      </c>
      <c r="B926" s="26" t="s">
        <v>34</v>
      </c>
      <c r="C926" s="26" t="s">
        <v>225</v>
      </c>
      <c r="D926" s="37" t="s">
        <v>164</v>
      </c>
      <c r="E926" s="30">
        <v>290.0</v>
      </c>
      <c r="F926" s="22"/>
      <c r="G926" s="22"/>
      <c r="H926" s="22"/>
      <c r="I926" s="22"/>
      <c r="J926" s="22"/>
      <c r="K926" s="22"/>
    </row>
    <row r="927">
      <c r="A927" s="25">
        <v>2024.0</v>
      </c>
      <c r="B927" s="26" t="s">
        <v>34</v>
      </c>
      <c r="C927" s="26" t="s">
        <v>225</v>
      </c>
      <c r="D927" s="37" t="s">
        <v>166</v>
      </c>
      <c r="E927" s="30" t="s">
        <v>155</v>
      </c>
      <c r="F927" s="22"/>
      <c r="G927" s="22"/>
      <c r="H927" s="22"/>
      <c r="I927" s="22"/>
      <c r="J927" s="22"/>
      <c r="K927" s="22"/>
    </row>
    <row r="928">
      <c r="A928" s="25">
        <v>2024.0</v>
      </c>
      <c r="B928" s="26" t="s">
        <v>34</v>
      </c>
      <c r="C928" s="26" t="s">
        <v>225</v>
      </c>
      <c r="D928" s="37" t="s">
        <v>167</v>
      </c>
      <c r="E928" s="30">
        <v>2.0</v>
      </c>
      <c r="F928" s="22"/>
      <c r="G928" s="22"/>
      <c r="H928" s="22"/>
      <c r="I928" s="22"/>
      <c r="J928" s="22"/>
      <c r="K928" s="22"/>
    </row>
    <row r="929">
      <c r="A929" s="25">
        <v>2024.0</v>
      </c>
      <c r="B929" s="26" t="s">
        <v>34</v>
      </c>
      <c r="C929" s="26" t="s">
        <v>225</v>
      </c>
      <c r="D929" s="37" t="s">
        <v>169</v>
      </c>
      <c r="E929" s="30">
        <v>2.0</v>
      </c>
      <c r="F929" s="22"/>
      <c r="G929" s="22"/>
      <c r="H929" s="22"/>
      <c r="I929" s="22"/>
      <c r="J929" s="22"/>
      <c r="K929" s="22"/>
    </row>
    <row r="930">
      <c r="A930" s="25">
        <v>2024.0</v>
      </c>
      <c r="B930" s="26" t="s">
        <v>34</v>
      </c>
      <c r="C930" s="26" t="s">
        <v>225</v>
      </c>
      <c r="D930" s="37" t="s">
        <v>171</v>
      </c>
      <c r="E930" s="30">
        <v>4.0</v>
      </c>
      <c r="F930" s="22"/>
      <c r="G930" s="22"/>
      <c r="H930" s="22"/>
      <c r="I930" s="22"/>
      <c r="J930" s="22"/>
      <c r="K930" s="22"/>
    </row>
    <row r="931">
      <c r="A931" s="25">
        <v>2024.0</v>
      </c>
      <c r="B931" s="26" t="s">
        <v>34</v>
      </c>
      <c r="C931" s="26" t="s">
        <v>225</v>
      </c>
      <c r="D931" s="37" t="s">
        <v>173</v>
      </c>
      <c r="E931" s="30" t="s">
        <v>155</v>
      </c>
      <c r="F931" s="22"/>
      <c r="G931" s="22"/>
      <c r="H931" s="22"/>
      <c r="I931" s="22"/>
      <c r="J931" s="22"/>
      <c r="K931" s="22"/>
    </row>
    <row r="932">
      <c r="A932" s="25">
        <v>2024.0</v>
      </c>
      <c r="B932" s="26" t="s">
        <v>34</v>
      </c>
      <c r="C932" s="26" t="s">
        <v>225</v>
      </c>
      <c r="D932" s="37" t="s">
        <v>175</v>
      </c>
      <c r="E932" s="38">
        <v>2411.0</v>
      </c>
      <c r="F932" s="22"/>
      <c r="G932" s="22"/>
      <c r="H932" s="22"/>
      <c r="I932" s="22"/>
      <c r="J932" s="22"/>
      <c r="K932" s="22"/>
    </row>
    <row r="933">
      <c r="A933" s="25">
        <v>2024.0</v>
      </c>
      <c r="B933" s="26" t="s">
        <v>34</v>
      </c>
      <c r="C933" s="26" t="s">
        <v>225</v>
      </c>
      <c r="D933" s="37" t="s">
        <v>177</v>
      </c>
      <c r="E933" s="30">
        <v>4.0</v>
      </c>
      <c r="F933" s="22"/>
      <c r="G933" s="22"/>
      <c r="H933" s="22"/>
      <c r="I933" s="22"/>
      <c r="J933" s="22"/>
      <c r="K933" s="22"/>
    </row>
    <row r="934">
      <c r="A934" s="25">
        <v>2024.0</v>
      </c>
      <c r="B934" s="26" t="s">
        <v>34</v>
      </c>
      <c r="C934" s="26" t="s">
        <v>225</v>
      </c>
      <c r="D934" s="37" t="s">
        <v>179</v>
      </c>
      <c r="E934" s="30" t="s">
        <v>155</v>
      </c>
      <c r="F934" s="22"/>
      <c r="G934" s="22"/>
      <c r="H934" s="22"/>
      <c r="I934" s="22"/>
      <c r="J934" s="22"/>
      <c r="K934" s="22"/>
    </row>
    <row r="935">
      <c r="A935" s="25">
        <v>2024.0</v>
      </c>
      <c r="B935" s="26" t="s">
        <v>34</v>
      </c>
      <c r="C935" s="26" t="s">
        <v>225</v>
      </c>
      <c r="D935" s="37" t="s">
        <v>181</v>
      </c>
      <c r="E935" s="30" t="s">
        <v>155</v>
      </c>
      <c r="F935" s="22"/>
      <c r="G935" s="22"/>
      <c r="H935" s="22"/>
      <c r="I935" s="22"/>
      <c r="J935" s="22"/>
      <c r="K935" s="22"/>
    </row>
    <row r="936">
      <c r="A936" s="25">
        <v>2024.0</v>
      </c>
      <c r="B936" s="26" t="s">
        <v>34</v>
      </c>
      <c r="C936" s="26" t="s">
        <v>225</v>
      </c>
      <c r="D936" s="37" t="s">
        <v>183</v>
      </c>
      <c r="E936" s="30" t="s">
        <v>155</v>
      </c>
      <c r="F936" s="22"/>
      <c r="G936" s="22"/>
      <c r="H936" s="22"/>
      <c r="I936" s="22"/>
      <c r="J936" s="22"/>
      <c r="K936" s="22"/>
    </row>
    <row r="937">
      <c r="A937" s="25">
        <v>2024.0</v>
      </c>
      <c r="B937" s="26" t="s">
        <v>34</v>
      </c>
      <c r="C937" s="26" t="s">
        <v>225</v>
      </c>
      <c r="D937" s="37" t="s">
        <v>185</v>
      </c>
      <c r="E937" s="30">
        <v>2.0</v>
      </c>
      <c r="F937" s="22"/>
      <c r="G937" s="22"/>
      <c r="H937" s="22"/>
      <c r="I937" s="22"/>
      <c r="J937" s="22"/>
      <c r="K937" s="22"/>
    </row>
    <row r="938">
      <c r="A938" s="25">
        <v>2024.0</v>
      </c>
      <c r="B938" s="26" t="s">
        <v>35</v>
      </c>
      <c r="C938" s="26" t="s">
        <v>221</v>
      </c>
      <c r="D938" s="37" t="s">
        <v>153</v>
      </c>
      <c r="E938" s="38">
        <v>6211.0</v>
      </c>
      <c r="F938" s="22"/>
      <c r="G938" s="22"/>
      <c r="H938" s="22"/>
      <c r="I938" s="22"/>
      <c r="J938" s="22"/>
      <c r="K938" s="22"/>
    </row>
    <row r="939">
      <c r="A939" s="25">
        <v>2024.0</v>
      </c>
      <c r="B939" s="26" t="s">
        <v>35</v>
      </c>
      <c r="C939" s="26" t="s">
        <v>221</v>
      </c>
      <c r="D939" s="37" t="s">
        <v>154</v>
      </c>
      <c r="E939" s="30" t="s">
        <v>155</v>
      </c>
      <c r="F939" s="22"/>
      <c r="G939" s="22"/>
      <c r="H939" s="22"/>
      <c r="I939" s="22"/>
      <c r="J939" s="22"/>
      <c r="K939" s="22"/>
    </row>
    <row r="940">
      <c r="A940" s="25">
        <v>2024.0</v>
      </c>
      <c r="B940" s="26" t="s">
        <v>35</v>
      </c>
      <c r="C940" s="26" t="s">
        <v>221</v>
      </c>
      <c r="D940" s="37" t="s">
        <v>158</v>
      </c>
      <c r="E940" s="30">
        <v>233.0</v>
      </c>
      <c r="F940" s="22"/>
      <c r="G940" s="22"/>
      <c r="H940" s="22"/>
      <c r="I940" s="22"/>
      <c r="J940" s="22"/>
      <c r="K940" s="22"/>
    </row>
    <row r="941">
      <c r="A941" s="25">
        <v>2024.0</v>
      </c>
      <c r="B941" s="26" t="s">
        <v>35</v>
      </c>
      <c r="C941" s="26" t="s">
        <v>221</v>
      </c>
      <c r="D941" s="37" t="s">
        <v>160</v>
      </c>
      <c r="E941" s="30">
        <v>9.0</v>
      </c>
      <c r="F941" s="22"/>
      <c r="G941" s="22"/>
      <c r="H941" s="22"/>
      <c r="I941" s="22"/>
      <c r="J941" s="22"/>
      <c r="K941" s="22"/>
    </row>
    <row r="942">
      <c r="A942" s="25">
        <v>2024.0</v>
      </c>
      <c r="B942" s="26" t="s">
        <v>35</v>
      </c>
      <c r="C942" s="26" t="s">
        <v>221</v>
      </c>
      <c r="D942" s="37" t="s">
        <v>162</v>
      </c>
      <c r="E942" s="30" t="s">
        <v>155</v>
      </c>
      <c r="F942" s="22"/>
      <c r="G942" s="22"/>
      <c r="H942" s="22"/>
      <c r="I942" s="22"/>
      <c r="J942" s="22"/>
      <c r="K942" s="22"/>
    </row>
    <row r="943">
      <c r="A943" s="25">
        <v>2024.0</v>
      </c>
      <c r="B943" s="26" t="s">
        <v>35</v>
      </c>
      <c r="C943" s="26" t="s">
        <v>221</v>
      </c>
      <c r="D943" s="37" t="s">
        <v>164</v>
      </c>
      <c r="E943" s="30">
        <v>162.0</v>
      </c>
      <c r="F943" s="22"/>
      <c r="G943" s="22"/>
      <c r="H943" s="22"/>
      <c r="I943" s="22"/>
      <c r="J943" s="22"/>
      <c r="K943" s="22"/>
    </row>
    <row r="944">
      <c r="A944" s="25">
        <v>2024.0</v>
      </c>
      <c r="B944" s="26" t="s">
        <v>35</v>
      </c>
      <c r="C944" s="26" t="s">
        <v>221</v>
      </c>
      <c r="D944" s="37" t="s">
        <v>166</v>
      </c>
      <c r="E944" s="30" t="s">
        <v>155</v>
      </c>
      <c r="F944" s="22"/>
      <c r="G944" s="22"/>
      <c r="H944" s="22"/>
      <c r="I944" s="22"/>
      <c r="J944" s="22"/>
      <c r="K944" s="22"/>
    </row>
    <row r="945">
      <c r="A945" s="25">
        <v>2024.0</v>
      </c>
      <c r="B945" s="26" t="s">
        <v>35</v>
      </c>
      <c r="C945" s="26" t="s">
        <v>221</v>
      </c>
      <c r="D945" s="37" t="s">
        <v>167</v>
      </c>
      <c r="E945" s="30">
        <v>39.0</v>
      </c>
      <c r="F945" s="22"/>
      <c r="G945" s="22"/>
      <c r="H945" s="22"/>
      <c r="I945" s="22"/>
      <c r="J945" s="22"/>
      <c r="K945" s="22"/>
    </row>
    <row r="946">
      <c r="A946" s="25">
        <v>2024.0</v>
      </c>
      <c r="B946" s="26" t="s">
        <v>35</v>
      </c>
      <c r="C946" s="26" t="s">
        <v>221</v>
      </c>
      <c r="D946" s="37" t="s">
        <v>169</v>
      </c>
      <c r="E946" s="30" t="s">
        <v>155</v>
      </c>
      <c r="F946" s="22"/>
      <c r="G946" s="22"/>
      <c r="H946" s="22"/>
      <c r="I946" s="22"/>
      <c r="J946" s="22"/>
      <c r="K946" s="22"/>
    </row>
    <row r="947">
      <c r="A947" s="25">
        <v>2024.0</v>
      </c>
      <c r="B947" s="26" t="s">
        <v>35</v>
      </c>
      <c r="C947" s="26" t="s">
        <v>221</v>
      </c>
      <c r="D947" s="37" t="s">
        <v>171</v>
      </c>
      <c r="E947" s="30">
        <v>3.0</v>
      </c>
      <c r="F947" s="22"/>
      <c r="G947" s="22"/>
      <c r="H947" s="22"/>
      <c r="I947" s="22"/>
      <c r="J947" s="22"/>
      <c r="K947" s="22"/>
    </row>
    <row r="948">
      <c r="A948" s="25">
        <v>2024.0</v>
      </c>
      <c r="B948" s="26" t="s">
        <v>35</v>
      </c>
      <c r="C948" s="26" t="s">
        <v>221</v>
      </c>
      <c r="D948" s="37" t="s">
        <v>173</v>
      </c>
      <c r="E948" s="30" t="s">
        <v>155</v>
      </c>
      <c r="F948" s="22"/>
      <c r="G948" s="22"/>
      <c r="H948" s="22"/>
      <c r="I948" s="22"/>
      <c r="J948" s="22"/>
      <c r="K948" s="22"/>
    </row>
    <row r="949">
      <c r="A949" s="25">
        <v>2024.0</v>
      </c>
      <c r="B949" s="26" t="s">
        <v>35</v>
      </c>
      <c r="C949" s="26" t="s">
        <v>221</v>
      </c>
      <c r="D949" s="37" t="s">
        <v>175</v>
      </c>
      <c r="E949" s="38">
        <v>2090.0</v>
      </c>
      <c r="F949" s="22"/>
      <c r="G949" s="22"/>
      <c r="H949" s="22"/>
      <c r="I949" s="22"/>
      <c r="J949" s="22"/>
      <c r="K949" s="22"/>
    </row>
    <row r="950">
      <c r="A950" s="25">
        <v>2024.0</v>
      </c>
      <c r="B950" s="26" t="s">
        <v>35</v>
      </c>
      <c r="C950" s="26" t="s">
        <v>221</v>
      </c>
      <c r="D950" s="37" t="s">
        <v>177</v>
      </c>
      <c r="E950" s="30" t="s">
        <v>155</v>
      </c>
      <c r="F950" s="22"/>
      <c r="G950" s="22"/>
      <c r="H950" s="22"/>
      <c r="I950" s="22"/>
      <c r="J950" s="22"/>
      <c r="K950" s="22"/>
    </row>
    <row r="951">
      <c r="A951" s="25">
        <v>2024.0</v>
      </c>
      <c r="B951" s="26" t="s">
        <v>35</v>
      </c>
      <c r="C951" s="26" t="s">
        <v>221</v>
      </c>
      <c r="D951" s="37" t="s">
        <v>179</v>
      </c>
      <c r="E951" s="30" t="s">
        <v>155</v>
      </c>
      <c r="F951" s="22"/>
      <c r="G951" s="22"/>
      <c r="H951" s="22"/>
      <c r="I951" s="22"/>
      <c r="J951" s="22"/>
      <c r="K951" s="22"/>
    </row>
    <row r="952">
      <c r="A952" s="25">
        <v>2024.0</v>
      </c>
      <c r="B952" s="26" t="s">
        <v>35</v>
      </c>
      <c r="C952" s="26" t="s">
        <v>221</v>
      </c>
      <c r="D952" s="37" t="s">
        <v>181</v>
      </c>
      <c r="E952" s="30" t="s">
        <v>155</v>
      </c>
      <c r="F952" s="22"/>
      <c r="G952" s="22"/>
      <c r="H952" s="22"/>
      <c r="I952" s="22"/>
      <c r="J952" s="22"/>
      <c r="K952" s="22"/>
    </row>
    <row r="953">
      <c r="A953" s="25">
        <v>2024.0</v>
      </c>
      <c r="B953" s="26" t="s">
        <v>35</v>
      </c>
      <c r="C953" s="26" t="s">
        <v>221</v>
      </c>
      <c r="D953" s="37" t="s">
        <v>183</v>
      </c>
      <c r="E953" s="30" t="s">
        <v>155</v>
      </c>
      <c r="F953" s="22"/>
      <c r="G953" s="22"/>
      <c r="H953" s="22"/>
      <c r="I953" s="22"/>
      <c r="J953" s="22"/>
      <c r="K953" s="22"/>
    </row>
    <row r="954">
      <c r="A954" s="25">
        <v>2024.0</v>
      </c>
      <c r="B954" s="26" t="s">
        <v>35</v>
      </c>
      <c r="C954" s="26" t="s">
        <v>221</v>
      </c>
      <c r="D954" s="37" t="s">
        <v>185</v>
      </c>
      <c r="E954" s="30">
        <v>1.0</v>
      </c>
      <c r="F954" s="22"/>
      <c r="G954" s="22"/>
      <c r="H954" s="22"/>
      <c r="I954" s="22"/>
      <c r="J954" s="22"/>
      <c r="K954" s="22"/>
    </row>
    <row r="955">
      <c r="A955" s="25">
        <v>2024.0</v>
      </c>
      <c r="B955" s="26" t="s">
        <v>36</v>
      </c>
      <c r="C955" s="26" t="s">
        <v>231</v>
      </c>
      <c r="D955" s="37" t="s">
        <v>153</v>
      </c>
      <c r="E955" s="38">
        <v>4495.0</v>
      </c>
      <c r="F955" s="22"/>
      <c r="G955" s="22"/>
      <c r="H955" s="22"/>
      <c r="I955" s="22"/>
      <c r="J955" s="22"/>
      <c r="K955" s="22"/>
    </row>
    <row r="956">
      <c r="A956" s="25">
        <v>2024.0</v>
      </c>
      <c r="B956" s="26" t="s">
        <v>36</v>
      </c>
      <c r="C956" s="26" t="s">
        <v>231</v>
      </c>
      <c r="D956" s="37" t="s">
        <v>154</v>
      </c>
      <c r="E956" s="30">
        <v>3.0</v>
      </c>
      <c r="F956" s="22"/>
      <c r="G956" s="22"/>
      <c r="H956" s="22"/>
      <c r="I956" s="22"/>
      <c r="J956" s="22"/>
      <c r="K956" s="22"/>
    </row>
    <row r="957">
      <c r="A957" s="25">
        <v>2024.0</v>
      </c>
      <c r="B957" s="26" t="s">
        <v>36</v>
      </c>
      <c r="C957" s="26" t="s">
        <v>231</v>
      </c>
      <c r="D957" s="37" t="s">
        <v>158</v>
      </c>
      <c r="E957" s="30">
        <v>18.0</v>
      </c>
      <c r="F957" s="22"/>
      <c r="G957" s="22"/>
      <c r="H957" s="22"/>
      <c r="I957" s="22"/>
      <c r="J957" s="22"/>
      <c r="K957" s="22"/>
    </row>
    <row r="958">
      <c r="A958" s="25">
        <v>2024.0</v>
      </c>
      <c r="B958" s="26" t="s">
        <v>36</v>
      </c>
      <c r="C958" s="26" t="s">
        <v>231</v>
      </c>
      <c r="D958" s="37" t="s">
        <v>160</v>
      </c>
      <c r="E958" s="30">
        <v>4.0</v>
      </c>
      <c r="F958" s="22"/>
      <c r="G958" s="22"/>
      <c r="H958" s="22"/>
      <c r="I958" s="22"/>
      <c r="J958" s="22"/>
      <c r="K958" s="22"/>
    </row>
    <row r="959">
      <c r="A959" s="25">
        <v>2024.0</v>
      </c>
      <c r="B959" s="26" t="s">
        <v>36</v>
      </c>
      <c r="C959" s="26" t="s">
        <v>231</v>
      </c>
      <c r="D959" s="37" t="s">
        <v>162</v>
      </c>
      <c r="E959" s="30" t="s">
        <v>155</v>
      </c>
      <c r="F959" s="22"/>
      <c r="G959" s="22"/>
      <c r="H959" s="22"/>
      <c r="I959" s="22"/>
      <c r="J959" s="22"/>
      <c r="K959" s="22"/>
    </row>
    <row r="960">
      <c r="A960" s="25">
        <v>2024.0</v>
      </c>
      <c r="B960" s="26" t="s">
        <v>36</v>
      </c>
      <c r="C960" s="26" t="s">
        <v>231</v>
      </c>
      <c r="D960" s="37" t="s">
        <v>164</v>
      </c>
      <c r="E960" s="30">
        <v>163.0</v>
      </c>
      <c r="F960" s="22"/>
      <c r="G960" s="22"/>
      <c r="H960" s="22"/>
      <c r="I960" s="22"/>
      <c r="J960" s="22"/>
      <c r="K960" s="22"/>
    </row>
    <row r="961">
      <c r="A961" s="25">
        <v>2024.0</v>
      </c>
      <c r="B961" s="26" t="s">
        <v>36</v>
      </c>
      <c r="C961" s="26" t="s">
        <v>231</v>
      </c>
      <c r="D961" s="37" t="s">
        <v>166</v>
      </c>
      <c r="E961" s="30" t="s">
        <v>155</v>
      </c>
      <c r="F961" s="22"/>
      <c r="G961" s="22"/>
      <c r="H961" s="22"/>
      <c r="I961" s="22"/>
      <c r="J961" s="22"/>
      <c r="K961" s="22"/>
    </row>
    <row r="962">
      <c r="A962" s="25">
        <v>2024.0</v>
      </c>
      <c r="B962" s="26" t="s">
        <v>36</v>
      </c>
      <c r="C962" s="26" t="s">
        <v>231</v>
      </c>
      <c r="D962" s="37" t="s">
        <v>167</v>
      </c>
      <c r="E962" s="30">
        <v>2.0</v>
      </c>
      <c r="F962" s="22"/>
      <c r="G962" s="22"/>
      <c r="H962" s="22"/>
      <c r="I962" s="22"/>
      <c r="J962" s="22"/>
      <c r="K962" s="22"/>
    </row>
    <row r="963">
      <c r="A963" s="25">
        <v>2024.0</v>
      </c>
      <c r="B963" s="26" t="s">
        <v>36</v>
      </c>
      <c r="C963" s="26" t="s">
        <v>231</v>
      </c>
      <c r="D963" s="37" t="s">
        <v>169</v>
      </c>
      <c r="E963" s="30">
        <v>1.0</v>
      </c>
      <c r="F963" s="22"/>
      <c r="G963" s="22"/>
      <c r="H963" s="22"/>
      <c r="I963" s="22"/>
      <c r="J963" s="22"/>
      <c r="K963" s="22"/>
    </row>
    <row r="964">
      <c r="A964" s="25">
        <v>2024.0</v>
      </c>
      <c r="B964" s="26" t="s">
        <v>36</v>
      </c>
      <c r="C964" s="26" t="s">
        <v>231</v>
      </c>
      <c r="D964" s="37" t="s">
        <v>171</v>
      </c>
      <c r="E964" s="30">
        <v>4.0</v>
      </c>
      <c r="F964" s="22"/>
      <c r="G964" s="22"/>
      <c r="H964" s="22"/>
      <c r="I964" s="22"/>
      <c r="J964" s="22"/>
      <c r="K964" s="22"/>
    </row>
    <row r="965">
      <c r="A965" s="25">
        <v>2024.0</v>
      </c>
      <c r="B965" s="26" t="s">
        <v>36</v>
      </c>
      <c r="C965" s="26" t="s">
        <v>231</v>
      </c>
      <c r="D965" s="37" t="s">
        <v>173</v>
      </c>
      <c r="E965" s="30" t="s">
        <v>155</v>
      </c>
      <c r="F965" s="22"/>
      <c r="G965" s="22"/>
      <c r="H965" s="22"/>
      <c r="I965" s="22"/>
      <c r="J965" s="22"/>
      <c r="K965" s="22"/>
    </row>
    <row r="966">
      <c r="A966" s="25">
        <v>2024.0</v>
      </c>
      <c r="B966" s="26" t="s">
        <v>36</v>
      </c>
      <c r="C966" s="26" t="s">
        <v>231</v>
      </c>
      <c r="D966" s="37" t="s">
        <v>175</v>
      </c>
      <c r="E966" s="38">
        <v>1816.0</v>
      </c>
      <c r="F966" s="22"/>
      <c r="G966" s="22"/>
      <c r="H966" s="22"/>
      <c r="I966" s="22"/>
      <c r="J966" s="22"/>
      <c r="K966" s="22"/>
    </row>
    <row r="967">
      <c r="A967" s="25">
        <v>2024.0</v>
      </c>
      <c r="B967" s="26" t="s">
        <v>36</v>
      </c>
      <c r="C967" s="26" t="s">
        <v>231</v>
      </c>
      <c r="D967" s="37" t="s">
        <v>177</v>
      </c>
      <c r="E967" s="30" t="s">
        <v>155</v>
      </c>
      <c r="F967" s="22"/>
      <c r="G967" s="22"/>
      <c r="H967" s="22"/>
      <c r="I967" s="22"/>
      <c r="J967" s="22"/>
      <c r="K967" s="22"/>
    </row>
    <row r="968">
      <c r="A968" s="25">
        <v>2024.0</v>
      </c>
      <c r="B968" s="26" t="s">
        <v>36</v>
      </c>
      <c r="C968" s="26" t="s">
        <v>231</v>
      </c>
      <c r="D968" s="37" t="s">
        <v>179</v>
      </c>
      <c r="E968" s="30" t="s">
        <v>155</v>
      </c>
      <c r="F968" s="22"/>
      <c r="G968" s="22"/>
      <c r="H968" s="22"/>
      <c r="I968" s="22"/>
      <c r="J968" s="22"/>
      <c r="K968" s="22"/>
    </row>
    <row r="969">
      <c r="A969" s="25">
        <v>2024.0</v>
      </c>
      <c r="B969" s="26" t="s">
        <v>36</v>
      </c>
      <c r="C969" s="26" t="s">
        <v>231</v>
      </c>
      <c r="D969" s="37" t="s">
        <v>181</v>
      </c>
      <c r="E969" s="30" t="s">
        <v>155</v>
      </c>
      <c r="F969" s="22"/>
      <c r="G969" s="22"/>
      <c r="H969" s="22"/>
      <c r="I969" s="22"/>
      <c r="J969" s="22"/>
      <c r="K969" s="22"/>
    </row>
    <row r="970">
      <c r="A970" s="25">
        <v>2024.0</v>
      </c>
      <c r="B970" s="26" t="s">
        <v>36</v>
      </c>
      <c r="C970" s="26" t="s">
        <v>231</v>
      </c>
      <c r="D970" s="37" t="s">
        <v>183</v>
      </c>
      <c r="E970" s="30" t="s">
        <v>155</v>
      </c>
      <c r="F970" s="22"/>
      <c r="G970" s="22"/>
      <c r="H970" s="22"/>
      <c r="I970" s="22"/>
      <c r="J970" s="22"/>
      <c r="K970" s="22"/>
    </row>
    <row r="971">
      <c r="A971" s="25">
        <v>2024.0</v>
      </c>
      <c r="B971" s="26" t="s">
        <v>36</v>
      </c>
      <c r="C971" s="26" t="s">
        <v>231</v>
      </c>
      <c r="D971" s="37" t="s">
        <v>185</v>
      </c>
      <c r="E971" s="30">
        <v>1.0</v>
      </c>
      <c r="F971" s="22"/>
      <c r="G971" s="22"/>
      <c r="H971" s="22"/>
      <c r="I971" s="22"/>
      <c r="J971" s="22"/>
      <c r="K971" s="22"/>
    </row>
    <row r="972">
      <c r="A972" s="25">
        <v>2024.0</v>
      </c>
      <c r="B972" s="26" t="s">
        <v>37</v>
      </c>
      <c r="C972" s="26" t="s">
        <v>230</v>
      </c>
      <c r="D972" s="37" t="s">
        <v>153</v>
      </c>
      <c r="E972" s="38">
        <v>4780.0</v>
      </c>
      <c r="F972" s="22"/>
      <c r="G972" s="22"/>
      <c r="H972" s="22"/>
      <c r="I972" s="22"/>
      <c r="J972" s="22"/>
      <c r="K972" s="22"/>
    </row>
    <row r="973">
      <c r="A973" s="25">
        <v>2024.0</v>
      </c>
      <c r="B973" s="26" t="s">
        <v>37</v>
      </c>
      <c r="C973" s="26" t="s">
        <v>230</v>
      </c>
      <c r="D973" s="37" t="s">
        <v>154</v>
      </c>
      <c r="E973" s="30">
        <v>2.0</v>
      </c>
      <c r="F973" s="22"/>
      <c r="G973" s="22"/>
      <c r="H973" s="22"/>
      <c r="I973" s="22"/>
      <c r="J973" s="22"/>
      <c r="K973" s="22"/>
    </row>
    <row r="974">
      <c r="A974" s="25">
        <v>2024.0</v>
      </c>
      <c r="B974" s="26" t="s">
        <v>37</v>
      </c>
      <c r="C974" s="26" t="s">
        <v>230</v>
      </c>
      <c r="D974" s="37" t="s">
        <v>158</v>
      </c>
      <c r="E974" s="30">
        <v>40.0</v>
      </c>
      <c r="F974" s="22"/>
      <c r="G974" s="22"/>
      <c r="H974" s="22"/>
      <c r="I974" s="22"/>
      <c r="J974" s="22"/>
      <c r="K974" s="22"/>
    </row>
    <row r="975">
      <c r="A975" s="25">
        <v>2024.0</v>
      </c>
      <c r="B975" s="26" t="s">
        <v>37</v>
      </c>
      <c r="C975" s="26" t="s">
        <v>230</v>
      </c>
      <c r="D975" s="37" t="s">
        <v>160</v>
      </c>
      <c r="E975" s="30">
        <v>2.0</v>
      </c>
      <c r="F975" s="22"/>
      <c r="G975" s="22"/>
      <c r="H975" s="22"/>
      <c r="I975" s="22"/>
      <c r="J975" s="22"/>
      <c r="K975" s="22"/>
    </row>
    <row r="976">
      <c r="A976" s="25">
        <v>2024.0</v>
      </c>
      <c r="B976" s="26" t="s">
        <v>37</v>
      </c>
      <c r="C976" s="26" t="s">
        <v>230</v>
      </c>
      <c r="D976" s="37" t="s">
        <v>162</v>
      </c>
      <c r="E976" s="30" t="s">
        <v>155</v>
      </c>
      <c r="F976" s="22"/>
      <c r="G976" s="22"/>
      <c r="H976" s="22"/>
      <c r="I976" s="22"/>
      <c r="J976" s="22"/>
      <c r="K976" s="22"/>
    </row>
    <row r="977">
      <c r="A977" s="25">
        <v>2024.0</v>
      </c>
      <c r="B977" s="26" t="s">
        <v>37</v>
      </c>
      <c r="C977" s="26" t="s">
        <v>230</v>
      </c>
      <c r="D977" s="37" t="s">
        <v>164</v>
      </c>
      <c r="E977" s="30">
        <v>101.0</v>
      </c>
      <c r="F977" s="22"/>
      <c r="G977" s="22"/>
      <c r="H977" s="22"/>
      <c r="I977" s="22"/>
      <c r="J977" s="22"/>
      <c r="K977" s="22"/>
    </row>
    <row r="978">
      <c r="A978" s="25">
        <v>2024.0</v>
      </c>
      <c r="B978" s="26" t="s">
        <v>37</v>
      </c>
      <c r="C978" s="26" t="s">
        <v>230</v>
      </c>
      <c r="D978" s="37" t="s">
        <v>166</v>
      </c>
      <c r="E978" s="30" t="s">
        <v>155</v>
      </c>
      <c r="F978" s="22"/>
      <c r="G978" s="22"/>
      <c r="H978" s="22"/>
      <c r="I978" s="22"/>
      <c r="J978" s="22"/>
      <c r="K978" s="22"/>
    </row>
    <row r="979">
      <c r="A979" s="25">
        <v>2024.0</v>
      </c>
      <c r="B979" s="26" t="s">
        <v>37</v>
      </c>
      <c r="C979" s="26" t="s">
        <v>230</v>
      </c>
      <c r="D979" s="37" t="s">
        <v>167</v>
      </c>
      <c r="E979" s="30">
        <v>1.0</v>
      </c>
      <c r="F979" s="22"/>
      <c r="G979" s="22"/>
      <c r="H979" s="22"/>
      <c r="I979" s="22"/>
      <c r="J979" s="22"/>
      <c r="K979" s="22"/>
    </row>
    <row r="980">
      <c r="A980" s="25">
        <v>2024.0</v>
      </c>
      <c r="B980" s="26" t="s">
        <v>37</v>
      </c>
      <c r="C980" s="26" t="s">
        <v>230</v>
      </c>
      <c r="D980" s="37" t="s">
        <v>169</v>
      </c>
      <c r="E980" s="30">
        <v>1.0</v>
      </c>
      <c r="F980" s="22"/>
      <c r="G980" s="22"/>
      <c r="H980" s="22"/>
      <c r="I980" s="22"/>
      <c r="J980" s="22"/>
      <c r="K980" s="22"/>
    </row>
    <row r="981">
      <c r="A981" s="25">
        <v>2024.0</v>
      </c>
      <c r="B981" s="26" t="s">
        <v>37</v>
      </c>
      <c r="C981" s="26" t="s">
        <v>230</v>
      </c>
      <c r="D981" s="37" t="s">
        <v>171</v>
      </c>
      <c r="E981" s="30">
        <v>6.0</v>
      </c>
      <c r="F981" s="22"/>
      <c r="G981" s="22"/>
      <c r="H981" s="22"/>
      <c r="I981" s="22"/>
      <c r="J981" s="22"/>
      <c r="K981" s="22"/>
    </row>
    <row r="982">
      <c r="A982" s="25">
        <v>2024.0</v>
      </c>
      <c r="B982" s="26" t="s">
        <v>37</v>
      </c>
      <c r="C982" s="26" t="s">
        <v>230</v>
      </c>
      <c r="D982" s="37" t="s">
        <v>173</v>
      </c>
      <c r="E982" s="30" t="s">
        <v>155</v>
      </c>
      <c r="F982" s="22"/>
      <c r="G982" s="22"/>
      <c r="H982" s="22"/>
      <c r="I982" s="22"/>
      <c r="J982" s="22"/>
      <c r="K982" s="22"/>
    </row>
    <row r="983">
      <c r="A983" s="25">
        <v>2024.0</v>
      </c>
      <c r="B983" s="26" t="s">
        <v>37</v>
      </c>
      <c r="C983" s="26" t="s">
        <v>230</v>
      </c>
      <c r="D983" s="37" t="s">
        <v>175</v>
      </c>
      <c r="E983" s="38">
        <v>1702.0</v>
      </c>
      <c r="F983" s="22"/>
      <c r="G983" s="22"/>
      <c r="H983" s="22"/>
      <c r="I983" s="22"/>
      <c r="J983" s="22"/>
      <c r="K983" s="22"/>
    </row>
    <row r="984">
      <c r="A984" s="25">
        <v>2024.0</v>
      </c>
      <c r="B984" s="26" t="s">
        <v>37</v>
      </c>
      <c r="C984" s="26" t="s">
        <v>230</v>
      </c>
      <c r="D984" s="37" t="s">
        <v>177</v>
      </c>
      <c r="E984" s="30">
        <v>1.0</v>
      </c>
      <c r="F984" s="22"/>
      <c r="G984" s="22"/>
      <c r="H984" s="22"/>
      <c r="I984" s="22"/>
      <c r="J984" s="22"/>
      <c r="K984" s="22"/>
    </row>
    <row r="985">
      <c r="A985" s="25">
        <v>2024.0</v>
      </c>
      <c r="B985" s="26" t="s">
        <v>37</v>
      </c>
      <c r="C985" s="26" t="s">
        <v>230</v>
      </c>
      <c r="D985" s="37" t="s">
        <v>179</v>
      </c>
      <c r="E985" s="30" t="s">
        <v>155</v>
      </c>
      <c r="F985" s="22"/>
      <c r="G985" s="22"/>
      <c r="H985" s="22"/>
      <c r="I985" s="22"/>
      <c r="J985" s="22"/>
      <c r="K985" s="22"/>
    </row>
    <row r="986">
      <c r="A986" s="25">
        <v>2024.0</v>
      </c>
      <c r="B986" s="26" t="s">
        <v>37</v>
      </c>
      <c r="C986" s="26" t="s">
        <v>230</v>
      </c>
      <c r="D986" s="37" t="s">
        <v>181</v>
      </c>
      <c r="E986" s="30" t="s">
        <v>155</v>
      </c>
      <c r="F986" s="22"/>
      <c r="G986" s="22"/>
      <c r="H986" s="22"/>
      <c r="I986" s="22"/>
      <c r="J986" s="22"/>
      <c r="K986" s="22"/>
    </row>
    <row r="987">
      <c r="A987" s="25">
        <v>2024.0</v>
      </c>
      <c r="B987" s="26" t="s">
        <v>37</v>
      </c>
      <c r="C987" s="26" t="s">
        <v>230</v>
      </c>
      <c r="D987" s="37" t="s">
        <v>183</v>
      </c>
      <c r="E987" s="30" t="s">
        <v>155</v>
      </c>
      <c r="F987" s="22"/>
      <c r="G987" s="22"/>
      <c r="H987" s="22"/>
      <c r="I987" s="22"/>
      <c r="J987" s="22"/>
      <c r="K987" s="22"/>
    </row>
    <row r="988">
      <c r="A988" s="25">
        <v>2024.0</v>
      </c>
      <c r="B988" s="26" t="s">
        <v>37</v>
      </c>
      <c r="C988" s="26" t="s">
        <v>230</v>
      </c>
      <c r="D988" s="37" t="s">
        <v>185</v>
      </c>
      <c r="E988" s="30" t="s">
        <v>155</v>
      </c>
      <c r="F988" s="22"/>
      <c r="G988" s="22"/>
      <c r="H988" s="22"/>
      <c r="I988" s="22"/>
      <c r="J988" s="22"/>
      <c r="K988" s="22"/>
    </row>
    <row r="989">
      <c r="A989" s="25">
        <v>2024.0</v>
      </c>
      <c r="B989" s="26" t="s">
        <v>38</v>
      </c>
      <c r="C989" s="26" t="s">
        <v>229</v>
      </c>
      <c r="D989" s="37" t="s">
        <v>153</v>
      </c>
      <c r="E989" s="38">
        <v>5392.0</v>
      </c>
      <c r="F989" s="22"/>
      <c r="G989" s="22"/>
      <c r="H989" s="22"/>
      <c r="I989" s="22"/>
      <c r="J989" s="22"/>
      <c r="K989" s="22"/>
    </row>
    <row r="990">
      <c r="A990" s="25">
        <v>2024.0</v>
      </c>
      <c r="B990" s="26" t="s">
        <v>38</v>
      </c>
      <c r="C990" s="26" t="s">
        <v>229</v>
      </c>
      <c r="D990" s="37" t="s">
        <v>154</v>
      </c>
      <c r="E990" s="30" t="s">
        <v>155</v>
      </c>
      <c r="F990" s="22"/>
      <c r="G990" s="22"/>
      <c r="H990" s="22"/>
      <c r="I990" s="22"/>
      <c r="J990" s="22"/>
      <c r="K990" s="22"/>
    </row>
    <row r="991">
      <c r="A991" s="25">
        <v>2024.0</v>
      </c>
      <c r="B991" s="26" t="s">
        <v>38</v>
      </c>
      <c r="C991" s="26" t="s">
        <v>229</v>
      </c>
      <c r="D991" s="37" t="s">
        <v>158</v>
      </c>
      <c r="E991" s="30">
        <v>20.0</v>
      </c>
      <c r="F991" s="22"/>
      <c r="G991" s="22"/>
      <c r="H991" s="22"/>
      <c r="I991" s="22"/>
      <c r="J991" s="22"/>
      <c r="K991" s="22"/>
    </row>
    <row r="992">
      <c r="A992" s="25">
        <v>2024.0</v>
      </c>
      <c r="B992" s="26" t="s">
        <v>38</v>
      </c>
      <c r="C992" s="26" t="s">
        <v>229</v>
      </c>
      <c r="D992" s="37" t="s">
        <v>160</v>
      </c>
      <c r="E992" s="30" t="s">
        <v>155</v>
      </c>
      <c r="F992" s="22"/>
      <c r="G992" s="22"/>
      <c r="H992" s="22"/>
      <c r="I992" s="22"/>
      <c r="J992" s="22"/>
      <c r="K992" s="22"/>
    </row>
    <row r="993">
      <c r="A993" s="25">
        <v>2024.0</v>
      </c>
      <c r="B993" s="26" t="s">
        <v>38</v>
      </c>
      <c r="C993" s="26" t="s">
        <v>229</v>
      </c>
      <c r="D993" s="37" t="s">
        <v>162</v>
      </c>
      <c r="E993" s="30" t="s">
        <v>155</v>
      </c>
      <c r="F993" s="22"/>
      <c r="G993" s="22"/>
      <c r="H993" s="22"/>
      <c r="I993" s="22"/>
      <c r="J993" s="22"/>
      <c r="K993" s="22"/>
    </row>
    <row r="994">
      <c r="A994" s="25">
        <v>2024.0</v>
      </c>
      <c r="B994" s="26" t="s">
        <v>38</v>
      </c>
      <c r="C994" s="26" t="s">
        <v>229</v>
      </c>
      <c r="D994" s="37" t="s">
        <v>164</v>
      </c>
      <c r="E994" s="30">
        <v>31.0</v>
      </c>
      <c r="F994" s="22"/>
      <c r="G994" s="22"/>
      <c r="H994" s="22"/>
      <c r="I994" s="22"/>
      <c r="J994" s="22"/>
      <c r="K994" s="22"/>
    </row>
    <row r="995">
      <c r="A995" s="25">
        <v>2024.0</v>
      </c>
      <c r="B995" s="26" t="s">
        <v>38</v>
      </c>
      <c r="C995" s="26" t="s">
        <v>229</v>
      </c>
      <c r="D995" s="37" t="s">
        <v>166</v>
      </c>
      <c r="E995" s="30" t="s">
        <v>155</v>
      </c>
      <c r="F995" s="22"/>
      <c r="G995" s="22"/>
      <c r="H995" s="22"/>
      <c r="I995" s="22"/>
      <c r="J995" s="22"/>
      <c r="K995" s="22"/>
    </row>
    <row r="996">
      <c r="A996" s="25">
        <v>2024.0</v>
      </c>
      <c r="B996" s="26" t="s">
        <v>38</v>
      </c>
      <c r="C996" s="26" t="s">
        <v>229</v>
      </c>
      <c r="D996" s="37" t="s">
        <v>167</v>
      </c>
      <c r="E996" s="30">
        <v>1.0</v>
      </c>
      <c r="F996" s="22"/>
      <c r="G996" s="22"/>
      <c r="H996" s="22"/>
      <c r="I996" s="22"/>
      <c r="J996" s="22"/>
      <c r="K996" s="22"/>
    </row>
    <row r="997">
      <c r="A997" s="25">
        <v>2024.0</v>
      </c>
      <c r="B997" s="26" t="s">
        <v>38</v>
      </c>
      <c r="C997" s="26" t="s">
        <v>229</v>
      </c>
      <c r="D997" s="37" t="s">
        <v>169</v>
      </c>
      <c r="E997" s="30" t="s">
        <v>155</v>
      </c>
      <c r="F997" s="22"/>
      <c r="G997" s="22"/>
      <c r="H997" s="22"/>
      <c r="I997" s="22"/>
      <c r="J997" s="22"/>
      <c r="K997" s="22"/>
    </row>
    <row r="998">
      <c r="A998" s="25">
        <v>2024.0</v>
      </c>
      <c r="B998" s="26" t="s">
        <v>38</v>
      </c>
      <c r="C998" s="26" t="s">
        <v>229</v>
      </c>
      <c r="D998" s="37" t="s">
        <v>171</v>
      </c>
      <c r="E998" s="30">
        <v>6.0</v>
      </c>
      <c r="F998" s="22"/>
      <c r="G998" s="22"/>
      <c r="H998" s="22"/>
      <c r="I998" s="22"/>
      <c r="J998" s="22"/>
      <c r="K998" s="22"/>
    </row>
    <row r="999">
      <c r="A999" s="25">
        <v>2024.0</v>
      </c>
      <c r="B999" s="26" t="s">
        <v>38</v>
      </c>
      <c r="C999" s="26" t="s">
        <v>229</v>
      </c>
      <c r="D999" s="37" t="s">
        <v>173</v>
      </c>
      <c r="E999" s="30" t="s">
        <v>155</v>
      </c>
      <c r="F999" s="22"/>
      <c r="G999" s="22"/>
      <c r="H999" s="22"/>
      <c r="I999" s="22"/>
      <c r="J999" s="22"/>
      <c r="K999" s="22"/>
    </row>
    <row r="1000">
      <c r="A1000" s="25">
        <v>2024.0</v>
      </c>
      <c r="B1000" s="26" t="s">
        <v>38</v>
      </c>
      <c r="C1000" s="26" t="s">
        <v>229</v>
      </c>
      <c r="D1000" s="37" t="s">
        <v>175</v>
      </c>
      <c r="E1000" s="38">
        <v>1714.0</v>
      </c>
      <c r="F1000" s="22"/>
      <c r="G1000" s="22"/>
      <c r="H1000" s="22"/>
      <c r="I1000" s="22"/>
      <c r="J1000" s="22"/>
      <c r="K1000" s="22"/>
    </row>
    <row r="1001">
      <c r="A1001" s="25">
        <v>2024.0</v>
      </c>
      <c r="B1001" s="26" t="s">
        <v>38</v>
      </c>
      <c r="C1001" s="26" t="s">
        <v>229</v>
      </c>
      <c r="D1001" s="37" t="s">
        <v>177</v>
      </c>
      <c r="E1001" s="30" t="s">
        <v>155</v>
      </c>
      <c r="F1001" s="22"/>
      <c r="G1001" s="22"/>
      <c r="H1001" s="22"/>
      <c r="I1001" s="22"/>
      <c r="J1001" s="22"/>
      <c r="K1001" s="22"/>
    </row>
    <row r="1002">
      <c r="A1002" s="25">
        <v>2024.0</v>
      </c>
      <c r="B1002" s="26" t="s">
        <v>38</v>
      </c>
      <c r="C1002" s="26" t="s">
        <v>229</v>
      </c>
      <c r="D1002" s="37" t="s">
        <v>179</v>
      </c>
      <c r="E1002" s="30" t="s">
        <v>155</v>
      </c>
      <c r="F1002" s="22"/>
      <c r="G1002" s="22"/>
      <c r="H1002" s="22"/>
      <c r="I1002" s="22"/>
      <c r="J1002" s="22"/>
      <c r="K1002" s="22"/>
    </row>
    <row r="1003">
      <c r="A1003" s="25">
        <v>2024.0</v>
      </c>
      <c r="B1003" s="26" t="s">
        <v>38</v>
      </c>
      <c r="C1003" s="26" t="s">
        <v>229</v>
      </c>
      <c r="D1003" s="37" t="s">
        <v>181</v>
      </c>
      <c r="E1003" s="30" t="s">
        <v>155</v>
      </c>
      <c r="F1003" s="22"/>
      <c r="G1003" s="22"/>
      <c r="H1003" s="22"/>
      <c r="I1003" s="22"/>
      <c r="J1003" s="22"/>
      <c r="K1003" s="22"/>
    </row>
    <row r="1004">
      <c r="A1004" s="25">
        <v>2024.0</v>
      </c>
      <c r="B1004" s="26" t="s">
        <v>38</v>
      </c>
      <c r="C1004" s="26" t="s">
        <v>229</v>
      </c>
      <c r="D1004" s="37" t="s">
        <v>183</v>
      </c>
      <c r="E1004" s="30" t="s">
        <v>155</v>
      </c>
      <c r="F1004" s="22"/>
      <c r="G1004" s="22"/>
      <c r="H1004" s="22"/>
      <c r="I1004" s="22"/>
      <c r="J1004" s="22"/>
      <c r="K1004" s="22"/>
    </row>
    <row r="1005">
      <c r="A1005" s="25">
        <v>2024.0</v>
      </c>
      <c r="B1005" s="26" t="s">
        <v>38</v>
      </c>
      <c r="C1005" s="26" t="s">
        <v>229</v>
      </c>
      <c r="D1005" s="37" t="s">
        <v>185</v>
      </c>
      <c r="E1005" s="30">
        <v>1.0</v>
      </c>
      <c r="F1005" s="22"/>
      <c r="G1005" s="22"/>
      <c r="H1005" s="22"/>
      <c r="I1005" s="22"/>
      <c r="J1005" s="22"/>
      <c r="K1005" s="22"/>
    </row>
    <row r="1006">
      <c r="A1006" s="25">
        <v>2024.0</v>
      </c>
      <c r="B1006" s="26" t="s">
        <v>39</v>
      </c>
      <c r="C1006" s="26" t="s">
        <v>222</v>
      </c>
      <c r="D1006" s="37" t="s">
        <v>153</v>
      </c>
      <c r="E1006" s="38">
        <v>5147.0</v>
      </c>
      <c r="F1006" s="22"/>
      <c r="G1006" s="22"/>
      <c r="H1006" s="22"/>
      <c r="I1006" s="22"/>
      <c r="J1006" s="22"/>
      <c r="K1006" s="22"/>
    </row>
    <row r="1007">
      <c r="A1007" s="25">
        <v>2024.0</v>
      </c>
      <c r="B1007" s="26" t="s">
        <v>39</v>
      </c>
      <c r="C1007" s="26" t="s">
        <v>222</v>
      </c>
      <c r="D1007" s="37" t="s">
        <v>154</v>
      </c>
      <c r="E1007" s="30" t="s">
        <v>155</v>
      </c>
      <c r="F1007" s="22"/>
      <c r="G1007" s="22"/>
      <c r="H1007" s="22"/>
      <c r="I1007" s="22"/>
      <c r="J1007" s="22"/>
      <c r="K1007" s="22"/>
    </row>
    <row r="1008">
      <c r="A1008" s="25">
        <v>2024.0</v>
      </c>
      <c r="B1008" s="26" t="s">
        <v>39</v>
      </c>
      <c r="C1008" s="26" t="s">
        <v>222</v>
      </c>
      <c r="D1008" s="37" t="s">
        <v>158</v>
      </c>
      <c r="E1008" s="30">
        <v>35.0</v>
      </c>
      <c r="F1008" s="22"/>
      <c r="G1008" s="22"/>
      <c r="H1008" s="22"/>
      <c r="I1008" s="22"/>
      <c r="J1008" s="22"/>
      <c r="K1008" s="22"/>
    </row>
    <row r="1009">
      <c r="A1009" s="25">
        <v>2024.0</v>
      </c>
      <c r="B1009" s="26" t="s">
        <v>39</v>
      </c>
      <c r="C1009" s="26" t="s">
        <v>222</v>
      </c>
      <c r="D1009" s="37" t="s">
        <v>160</v>
      </c>
      <c r="E1009" s="30">
        <v>2.0</v>
      </c>
      <c r="F1009" s="22"/>
      <c r="G1009" s="22"/>
      <c r="H1009" s="22"/>
      <c r="I1009" s="22"/>
      <c r="J1009" s="22"/>
      <c r="K1009" s="22"/>
    </row>
    <row r="1010">
      <c r="A1010" s="25">
        <v>2024.0</v>
      </c>
      <c r="B1010" s="26" t="s">
        <v>39</v>
      </c>
      <c r="C1010" s="26" t="s">
        <v>222</v>
      </c>
      <c r="D1010" s="37" t="s">
        <v>162</v>
      </c>
      <c r="E1010" s="30" t="s">
        <v>155</v>
      </c>
      <c r="F1010" s="22"/>
      <c r="G1010" s="22"/>
      <c r="H1010" s="22"/>
      <c r="I1010" s="22"/>
      <c r="J1010" s="22"/>
      <c r="K1010" s="22"/>
    </row>
    <row r="1011">
      <c r="A1011" s="25">
        <v>2024.0</v>
      </c>
      <c r="B1011" s="26" t="s">
        <v>39</v>
      </c>
      <c r="C1011" s="26" t="s">
        <v>222</v>
      </c>
      <c r="D1011" s="37" t="s">
        <v>164</v>
      </c>
      <c r="E1011" s="30">
        <v>195.0</v>
      </c>
      <c r="F1011" s="22"/>
      <c r="G1011" s="22"/>
      <c r="H1011" s="22"/>
      <c r="I1011" s="22"/>
      <c r="J1011" s="22"/>
      <c r="K1011" s="22"/>
    </row>
    <row r="1012">
      <c r="A1012" s="25">
        <v>2024.0</v>
      </c>
      <c r="B1012" s="26" t="s">
        <v>39</v>
      </c>
      <c r="C1012" s="26" t="s">
        <v>222</v>
      </c>
      <c r="D1012" s="37" t="s">
        <v>166</v>
      </c>
      <c r="E1012" s="30" t="s">
        <v>155</v>
      </c>
      <c r="F1012" s="22"/>
      <c r="G1012" s="22"/>
      <c r="H1012" s="22"/>
      <c r="I1012" s="22"/>
      <c r="J1012" s="22"/>
      <c r="K1012" s="22"/>
    </row>
    <row r="1013">
      <c r="A1013" s="25">
        <v>2024.0</v>
      </c>
      <c r="B1013" s="26" t="s">
        <v>39</v>
      </c>
      <c r="C1013" s="26" t="s">
        <v>222</v>
      </c>
      <c r="D1013" s="37" t="s">
        <v>167</v>
      </c>
      <c r="E1013" s="30" t="s">
        <v>155</v>
      </c>
      <c r="F1013" s="22"/>
      <c r="G1013" s="22"/>
      <c r="H1013" s="22"/>
      <c r="I1013" s="22"/>
      <c r="J1013" s="22"/>
      <c r="K1013" s="22"/>
    </row>
    <row r="1014">
      <c r="A1014" s="25">
        <v>2024.0</v>
      </c>
      <c r="B1014" s="26" t="s">
        <v>39</v>
      </c>
      <c r="C1014" s="26" t="s">
        <v>222</v>
      </c>
      <c r="D1014" s="37" t="s">
        <v>169</v>
      </c>
      <c r="E1014" s="30">
        <v>2.0</v>
      </c>
      <c r="F1014" s="22"/>
      <c r="G1014" s="22"/>
      <c r="H1014" s="22"/>
      <c r="I1014" s="22"/>
      <c r="J1014" s="22"/>
      <c r="K1014" s="22"/>
    </row>
    <row r="1015">
      <c r="A1015" s="25">
        <v>2024.0</v>
      </c>
      <c r="B1015" s="26" t="s">
        <v>39</v>
      </c>
      <c r="C1015" s="26" t="s">
        <v>222</v>
      </c>
      <c r="D1015" s="37" t="s">
        <v>171</v>
      </c>
      <c r="E1015" s="30">
        <v>8.0</v>
      </c>
      <c r="F1015" s="22"/>
      <c r="G1015" s="22"/>
      <c r="H1015" s="22"/>
      <c r="I1015" s="22"/>
      <c r="J1015" s="22"/>
      <c r="K1015" s="22"/>
    </row>
    <row r="1016">
      <c r="A1016" s="25">
        <v>2024.0</v>
      </c>
      <c r="B1016" s="26" t="s">
        <v>39</v>
      </c>
      <c r="C1016" s="26" t="s">
        <v>222</v>
      </c>
      <c r="D1016" s="37" t="s">
        <v>173</v>
      </c>
      <c r="E1016" s="30" t="s">
        <v>155</v>
      </c>
      <c r="F1016" s="22"/>
      <c r="G1016" s="22"/>
      <c r="H1016" s="22"/>
      <c r="I1016" s="22"/>
      <c r="J1016" s="22"/>
      <c r="K1016" s="22"/>
    </row>
    <row r="1017">
      <c r="A1017" s="25">
        <v>2024.0</v>
      </c>
      <c r="B1017" s="26" t="s">
        <v>39</v>
      </c>
      <c r="C1017" s="26" t="s">
        <v>222</v>
      </c>
      <c r="D1017" s="37" t="s">
        <v>175</v>
      </c>
      <c r="E1017" s="38">
        <v>1648.0</v>
      </c>
      <c r="F1017" s="22"/>
      <c r="G1017" s="22"/>
      <c r="H1017" s="22"/>
      <c r="I1017" s="22"/>
      <c r="J1017" s="22"/>
      <c r="K1017" s="22"/>
    </row>
    <row r="1018">
      <c r="A1018" s="25">
        <v>2024.0</v>
      </c>
      <c r="B1018" s="26" t="s">
        <v>39</v>
      </c>
      <c r="C1018" s="26" t="s">
        <v>222</v>
      </c>
      <c r="D1018" s="37" t="s">
        <v>177</v>
      </c>
      <c r="E1018" s="30" t="s">
        <v>155</v>
      </c>
      <c r="F1018" s="22"/>
      <c r="G1018" s="22"/>
      <c r="H1018" s="22"/>
      <c r="I1018" s="22"/>
      <c r="J1018" s="22"/>
      <c r="K1018" s="22"/>
    </row>
    <row r="1019">
      <c r="A1019" s="25">
        <v>2024.0</v>
      </c>
      <c r="B1019" s="26" t="s">
        <v>39</v>
      </c>
      <c r="C1019" s="26" t="s">
        <v>222</v>
      </c>
      <c r="D1019" s="37" t="s">
        <v>179</v>
      </c>
      <c r="E1019" s="30" t="s">
        <v>155</v>
      </c>
      <c r="F1019" s="22"/>
      <c r="G1019" s="22"/>
      <c r="H1019" s="22"/>
      <c r="I1019" s="22"/>
      <c r="J1019" s="22"/>
      <c r="K1019" s="22"/>
    </row>
    <row r="1020">
      <c r="A1020" s="25">
        <v>2024.0</v>
      </c>
      <c r="B1020" s="26" t="s">
        <v>39</v>
      </c>
      <c r="C1020" s="26" t="s">
        <v>222</v>
      </c>
      <c r="D1020" s="37" t="s">
        <v>181</v>
      </c>
      <c r="E1020" s="30" t="s">
        <v>155</v>
      </c>
      <c r="F1020" s="22"/>
      <c r="G1020" s="22"/>
      <c r="H1020" s="22"/>
      <c r="I1020" s="22"/>
      <c r="J1020" s="22"/>
      <c r="K1020" s="22"/>
    </row>
    <row r="1021">
      <c r="A1021" s="25">
        <v>2024.0</v>
      </c>
      <c r="B1021" s="26" t="s">
        <v>39</v>
      </c>
      <c r="C1021" s="26" t="s">
        <v>222</v>
      </c>
      <c r="D1021" s="37" t="s">
        <v>183</v>
      </c>
      <c r="E1021" s="30" t="s">
        <v>155</v>
      </c>
      <c r="F1021" s="22"/>
      <c r="G1021" s="22"/>
      <c r="H1021" s="22"/>
      <c r="I1021" s="22"/>
      <c r="J1021" s="22"/>
      <c r="K1021" s="22"/>
    </row>
    <row r="1022">
      <c r="A1022" s="25">
        <v>2024.0</v>
      </c>
      <c r="B1022" s="26" t="s">
        <v>39</v>
      </c>
      <c r="C1022" s="26" t="s">
        <v>222</v>
      </c>
      <c r="D1022" s="37" t="s">
        <v>185</v>
      </c>
      <c r="E1022" s="30" t="s">
        <v>155</v>
      </c>
      <c r="F1022" s="22"/>
      <c r="G1022" s="22"/>
      <c r="H1022" s="22"/>
      <c r="I1022" s="22"/>
      <c r="J1022" s="22"/>
      <c r="K1022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3" width="7.0"/>
    <col customWidth="1" min="4" max="28" width="8.88"/>
    <col customWidth="1" min="29" max="29" width="7.88"/>
    <col customWidth="1" min="30" max="37" width="8.13"/>
  </cols>
  <sheetData>
    <row r="1" ht="18.75" customHeight="1">
      <c r="A1" s="39" t="s">
        <v>0</v>
      </c>
      <c r="B1" s="40" t="s">
        <v>61</v>
      </c>
      <c r="C1" s="40" t="s">
        <v>62</v>
      </c>
      <c r="D1" s="41" t="s">
        <v>232</v>
      </c>
      <c r="E1" s="42" t="s">
        <v>233</v>
      </c>
      <c r="F1" s="41" t="s">
        <v>234</v>
      </c>
      <c r="G1" s="43" t="s">
        <v>235</v>
      </c>
      <c r="H1" s="42" t="s">
        <v>236</v>
      </c>
      <c r="I1" s="42" t="s">
        <v>237</v>
      </c>
      <c r="J1" s="42" t="s">
        <v>238</v>
      </c>
      <c r="K1" s="42" t="s">
        <v>239</v>
      </c>
      <c r="L1" s="44" t="s">
        <v>240</v>
      </c>
      <c r="M1" s="42" t="s">
        <v>241</v>
      </c>
      <c r="N1" s="42" t="s">
        <v>242</v>
      </c>
      <c r="O1" s="42" t="s">
        <v>243</v>
      </c>
      <c r="P1" s="42" t="s">
        <v>244</v>
      </c>
      <c r="Q1" s="42" t="s">
        <v>245</v>
      </c>
      <c r="R1" s="42" t="s">
        <v>246</v>
      </c>
      <c r="S1" s="42" t="s">
        <v>247</v>
      </c>
      <c r="T1" s="42" t="s">
        <v>248</v>
      </c>
      <c r="U1" s="42" t="s">
        <v>249</v>
      </c>
      <c r="V1" s="42" t="s">
        <v>250</v>
      </c>
      <c r="W1" s="42" t="s">
        <v>251</v>
      </c>
      <c r="X1" s="42" t="s">
        <v>252</v>
      </c>
      <c r="Y1" s="42" t="s">
        <v>253</v>
      </c>
      <c r="Z1" s="42" t="s">
        <v>254</v>
      </c>
      <c r="AA1" s="42" t="s">
        <v>255</v>
      </c>
      <c r="AB1" s="41" t="s">
        <v>256</v>
      </c>
      <c r="AC1" s="42" t="s">
        <v>257</v>
      </c>
      <c r="AD1" s="41" t="s">
        <v>258</v>
      </c>
      <c r="AE1" s="45"/>
      <c r="AF1" s="45"/>
      <c r="AG1" s="45"/>
      <c r="AH1" s="45"/>
      <c r="AI1" s="45"/>
      <c r="AJ1" s="45"/>
      <c r="AK1" s="45"/>
    </row>
    <row r="2" ht="18.75" customHeight="1">
      <c r="A2" s="46">
        <v>1993.0</v>
      </c>
      <c r="B2" s="47" t="s">
        <v>259</v>
      </c>
      <c r="C2" s="47" t="str">
        <f t="shared" ref="C2:C131" si="1">CONCAT(A2,B2)</f>
        <v>1993Mar</v>
      </c>
      <c r="D2" s="48">
        <f t="shared" ref="D2:D131" si="2">+E2</f>
        <v>64673</v>
      </c>
      <c r="E2" s="49">
        <v>64673.0</v>
      </c>
      <c r="F2" s="48">
        <f t="shared" ref="F2:F109" si="3">+G2+L2</f>
        <v>723341</v>
      </c>
      <c r="G2" s="50">
        <f t="shared" ref="G2:G128" si="4">+SUM(H2:K2)</f>
        <v>245287</v>
      </c>
      <c r="H2" s="49">
        <v>10679.0</v>
      </c>
      <c r="I2" s="49">
        <v>215810.0</v>
      </c>
      <c r="J2" s="49">
        <v>16058.0</v>
      </c>
      <c r="K2" s="49">
        <v>2740.0</v>
      </c>
      <c r="L2" s="50">
        <f t="shared" ref="L2:L128" si="5">+SUM(M2:AA2)</f>
        <v>478054</v>
      </c>
      <c r="M2" s="49">
        <v>52735.0</v>
      </c>
      <c r="N2" s="49">
        <v>129722.0</v>
      </c>
      <c r="O2" s="49">
        <v>48138.0</v>
      </c>
      <c r="P2" s="49">
        <v>33725.0</v>
      </c>
      <c r="Q2" s="49">
        <v>11904.0</v>
      </c>
      <c r="R2" s="49">
        <v>63828.0</v>
      </c>
      <c r="S2" s="49">
        <v>22868.0</v>
      </c>
      <c r="T2" s="49">
        <v>11199.0</v>
      </c>
      <c r="U2" s="49">
        <v>9324.0</v>
      </c>
      <c r="V2" s="49">
        <v>34219.0</v>
      </c>
      <c r="W2" s="49">
        <v>26716.0</v>
      </c>
      <c r="X2" s="49">
        <v>14666.0</v>
      </c>
      <c r="Y2" s="49">
        <v>3286.0</v>
      </c>
      <c r="Z2" s="49">
        <v>12990.0</v>
      </c>
      <c r="AA2" s="49">
        <v>2734.0</v>
      </c>
      <c r="AB2" s="48">
        <f t="shared" ref="AB2:AB129" si="6">+D2+F2</f>
        <v>788014</v>
      </c>
      <c r="AC2" s="49">
        <v>-13020.0</v>
      </c>
      <c r="AD2" s="48">
        <f t="shared" ref="AD2:AD129" si="7">+AB2+AC2</f>
        <v>774994</v>
      </c>
      <c r="AE2" s="51"/>
      <c r="AF2" s="51"/>
      <c r="AG2" s="51"/>
      <c r="AH2" s="51"/>
      <c r="AI2" s="51"/>
      <c r="AJ2" s="51"/>
      <c r="AK2" s="51"/>
    </row>
    <row r="3" ht="18.75" customHeight="1">
      <c r="A3" s="46">
        <v>1993.0</v>
      </c>
      <c r="B3" s="47" t="s">
        <v>260</v>
      </c>
      <c r="C3" s="47" t="str">
        <f t="shared" si="1"/>
        <v>1993Jun</v>
      </c>
      <c r="D3" s="48">
        <f t="shared" si="2"/>
        <v>52436</v>
      </c>
      <c r="E3" s="49">
        <v>52436.0</v>
      </c>
      <c r="F3" s="48">
        <f t="shared" si="3"/>
        <v>729776</v>
      </c>
      <c r="G3" s="50">
        <f t="shared" si="4"/>
        <v>246313</v>
      </c>
      <c r="H3" s="49">
        <v>12022.0</v>
      </c>
      <c r="I3" s="49">
        <v>214222.0</v>
      </c>
      <c r="J3" s="49">
        <v>16922.0</v>
      </c>
      <c r="K3" s="49">
        <v>3147.0</v>
      </c>
      <c r="L3" s="50">
        <f t="shared" si="5"/>
        <v>483463</v>
      </c>
      <c r="M3" s="49">
        <v>57355.0</v>
      </c>
      <c r="N3" s="49">
        <v>134603.0</v>
      </c>
      <c r="O3" s="49">
        <v>47614.0</v>
      </c>
      <c r="P3" s="49">
        <v>31409.0</v>
      </c>
      <c r="Q3" s="49">
        <v>12900.0</v>
      </c>
      <c r="R3" s="49">
        <v>65713.0</v>
      </c>
      <c r="S3" s="49">
        <v>23334.0</v>
      </c>
      <c r="T3" s="49">
        <v>7754.0</v>
      </c>
      <c r="U3" s="49">
        <v>7971.0</v>
      </c>
      <c r="V3" s="49">
        <v>32122.0</v>
      </c>
      <c r="W3" s="49">
        <v>27872.0</v>
      </c>
      <c r="X3" s="49">
        <v>14376.0</v>
      </c>
      <c r="Y3" s="49">
        <v>3652.0</v>
      </c>
      <c r="Z3" s="49">
        <v>14053.0</v>
      </c>
      <c r="AA3" s="49">
        <v>2735.0</v>
      </c>
      <c r="AB3" s="48">
        <f t="shared" si="6"/>
        <v>782212</v>
      </c>
      <c r="AC3" s="49">
        <v>-19331.0</v>
      </c>
      <c r="AD3" s="48">
        <f t="shared" si="7"/>
        <v>762881</v>
      </c>
      <c r="AE3" s="51"/>
      <c r="AF3" s="51"/>
      <c r="AG3" s="51"/>
      <c r="AH3" s="51"/>
      <c r="AI3" s="51"/>
      <c r="AJ3" s="51"/>
      <c r="AK3" s="51"/>
    </row>
    <row r="4" ht="18.75" customHeight="1">
      <c r="A4" s="46">
        <v>1993.0</v>
      </c>
      <c r="B4" s="47" t="s">
        <v>261</v>
      </c>
      <c r="C4" s="47" t="str">
        <f t="shared" si="1"/>
        <v>1993Sep</v>
      </c>
      <c r="D4" s="48">
        <f t="shared" si="2"/>
        <v>56827</v>
      </c>
      <c r="E4" s="49">
        <v>56827.0</v>
      </c>
      <c r="F4" s="48">
        <f t="shared" si="3"/>
        <v>775331</v>
      </c>
      <c r="G4" s="50">
        <f t="shared" si="4"/>
        <v>248808</v>
      </c>
      <c r="H4" s="49">
        <v>14035.0</v>
      </c>
      <c r="I4" s="49">
        <v>215152.0</v>
      </c>
      <c r="J4" s="49">
        <v>16826.0</v>
      </c>
      <c r="K4" s="49">
        <v>2795.0</v>
      </c>
      <c r="L4" s="50">
        <f t="shared" si="5"/>
        <v>526523</v>
      </c>
      <c r="M4" s="49">
        <v>64323.0</v>
      </c>
      <c r="N4" s="49">
        <v>158040.0</v>
      </c>
      <c r="O4" s="49">
        <v>48245.0</v>
      </c>
      <c r="P4" s="49">
        <v>33073.0</v>
      </c>
      <c r="Q4" s="49">
        <v>13139.0</v>
      </c>
      <c r="R4" s="49">
        <v>70850.0</v>
      </c>
      <c r="S4" s="49">
        <v>22521.0</v>
      </c>
      <c r="T4" s="49">
        <v>9701.0</v>
      </c>
      <c r="U4" s="49">
        <v>9325.0</v>
      </c>
      <c r="V4" s="49">
        <v>32545.0</v>
      </c>
      <c r="W4" s="49">
        <v>28846.0</v>
      </c>
      <c r="X4" s="49">
        <v>13684.0</v>
      </c>
      <c r="Y4" s="49">
        <v>3688.0</v>
      </c>
      <c r="Z4" s="49">
        <v>15807.0</v>
      </c>
      <c r="AA4" s="49">
        <v>2736.0</v>
      </c>
      <c r="AB4" s="48">
        <f t="shared" si="6"/>
        <v>832158</v>
      </c>
      <c r="AC4" s="49">
        <v>-12930.0</v>
      </c>
      <c r="AD4" s="48">
        <f t="shared" si="7"/>
        <v>819228</v>
      </c>
      <c r="AE4" s="51"/>
      <c r="AF4" s="51"/>
      <c r="AG4" s="51"/>
      <c r="AH4" s="51"/>
      <c r="AI4" s="51"/>
      <c r="AJ4" s="51"/>
      <c r="AK4" s="51"/>
    </row>
    <row r="5" ht="18.75" customHeight="1">
      <c r="A5" s="46">
        <v>1993.0</v>
      </c>
      <c r="B5" s="47" t="s">
        <v>69</v>
      </c>
      <c r="C5" s="47" t="str">
        <f t="shared" si="1"/>
        <v>1993Dec</v>
      </c>
      <c r="D5" s="48">
        <f t="shared" si="2"/>
        <v>87981</v>
      </c>
      <c r="E5" s="49">
        <v>87981.0</v>
      </c>
      <c r="F5" s="48">
        <f t="shared" si="3"/>
        <v>773061</v>
      </c>
      <c r="G5" s="50">
        <f t="shared" si="4"/>
        <v>240233</v>
      </c>
      <c r="H5" s="49">
        <v>11678.0</v>
      </c>
      <c r="I5" s="49">
        <v>209006.0</v>
      </c>
      <c r="J5" s="49">
        <v>16830.0</v>
      </c>
      <c r="K5" s="49">
        <v>2719.0</v>
      </c>
      <c r="L5" s="50">
        <f t="shared" si="5"/>
        <v>532828</v>
      </c>
      <c r="M5" s="49">
        <v>47677.0</v>
      </c>
      <c r="N5" s="49">
        <v>163340.0</v>
      </c>
      <c r="O5" s="49">
        <v>47751.0</v>
      </c>
      <c r="P5" s="49">
        <v>35612.0</v>
      </c>
      <c r="Q5" s="49">
        <v>15610.0</v>
      </c>
      <c r="R5" s="49">
        <v>72649.0</v>
      </c>
      <c r="S5" s="49">
        <v>22644.0</v>
      </c>
      <c r="T5" s="49">
        <v>10448.0</v>
      </c>
      <c r="U5" s="49">
        <v>12250.0</v>
      </c>
      <c r="V5" s="49">
        <v>35518.0</v>
      </c>
      <c r="W5" s="49">
        <v>30471.0</v>
      </c>
      <c r="X5" s="49">
        <v>15200.0</v>
      </c>
      <c r="Y5" s="49">
        <v>3959.0</v>
      </c>
      <c r="Z5" s="49">
        <v>16890.0</v>
      </c>
      <c r="AA5" s="49">
        <v>2809.0</v>
      </c>
      <c r="AB5" s="48">
        <f t="shared" si="6"/>
        <v>861042</v>
      </c>
      <c r="AC5" s="49">
        <v>-9562.0</v>
      </c>
      <c r="AD5" s="48">
        <f t="shared" si="7"/>
        <v>851480</v>
      </c>
      <c r="AE5" s="51"/>
      <c r="AF5" s="51"/>
      <c r="AG5" s="51"/>
      <c r="AH5" s="51"/>
      <c r="AI5" s="51"/>
      <c r="AJ5" s="51"/>
      <c r="AK5" s="51"/>
    </row>
    <row r="6" ht="18.75" customHeight="1">
      <c r="A6" s="46">
        <v>1994.0</v>
      </c>
      <c r="B6" s="47" t="s">
        <v>259</v>
      </c>
      <c r="C6" s="47" t="str">
        <f t="shared" si="1"/>
        <v>1994Mar</v>
      </c>
      <c r="D6" s="48">
        <f t="shared" si="2"/>
        <v>72342</v>
      </c>
      <c r="E6" s="49">
        <v>72342.0</v>
      </c>
      <c r="F6" s="48">
        <f t="shared" si="3"/>
        <v>842297</v>
      </c>
      <c r="G6" s="50">
        <f t="shared" si="4"/>
        <v>285805</v>
      </c>
      <c r="H6" s="49">
        <v>12456.0</v>
      </c>
      <c r="I6" s="49">
        <v>253867.0</v>
      </c>
      <c r="J6" s="49">
        <v>16914.0</v>
      </c>
      <c r="K6" s="49">
        <v>2568.0</v>
      </c>
      <c r="L6" s="50">
        <f t="shared" si="5"/>
        <v>556492</v>
      </c>
      <c r="M6" s="49">
        <v>65090.0</v>
      </c>
      <c r="N6" s="49">
        <v>158461.0</v>
      </c>
      <c r="O6" s="49">
        <v>51708.0</v>
      </c>
      <c r="P6" s="49">
        <v>35289.0</v>
      </c>
      <c r="Q6" s="49">
        <v>14680.0</v>
      </c>
      <c r="R6" s="49">
        <v>77606.0</v>
      </c>
      <c r="S6" s="49">
        <v>20703.0</v>
      </c>
      <c r="T6" s="49">
        <v>9712.0</v>
      </c>
      <c r="U6" s="49">
        <v>11008.0</v>
      </c>
      <c r="V6" s="49">
        <v>43297.0</v>
      </c>
      <c r="W6" s="49">
        <v>30148.0</v>
      </c>
      <c r="X6" s="49">
        <v>16036.0</v>
      </c>
      <c r="Y6" s="49">
        <v>4059.0</v>
      </c>
      <c r="Z6" s="49">
        <v>15809.0</v>
      </c>
      <c r="AA6" s="49">
        <v>2886.0</v>
      </c>
      <c r="AB6" s="48">
        <f t="shared" si="6"/>
        <v>914639</v>
      </c>
      <c r="AC6" s="49">
        <v>-12261.0</v>
      </c>
      <c r="AD6" s="48">
        <f t="shared" si="7"/>
        <v>902378</v>
      </c>
      <c r="AE6" s="51"/>
      <c r="AF6" s="51"/>
      <c r="AG6" s="51"/>
      <c r="AH6" s="51"/>
      <c r="AI6" s="51"/>
      <c r="AJ6" s="51"/>
      <c r="AK6" s="51"/>
    </row>
    <row r="7" ht="18.75" customHeight="1">
      <c r="A7" s="46">
        <v>1994.0</v>
      </c>
      <c r="B7" s="47" t="s">
        <v>260</v>
      </c>
      <c r="C7" s="47" t="str">
        <f t="shared" si="1"/>
        <v>1994Jun</v>
      </c>
      <c r="D7" s="48">
        <f t="shared" si="2"/>
        <v>61358</v>
      </c>
      <c r="E7" s="49">
        <v>61358.0</v>
      </c>
      <c r="F7" s="48">
        <f t="shared" si="3"/>
        <v>831657</v>
      </c>
      <c r="G7" s="50">
        <f t="shared" si="4"/>
        <v>266476</v>
      </c>
      <c r="H7" s="49">
        <v>13095.0</v>
      </c>
      <c r="I7" s="49">
        <v>231524.0</v>
      </c>
      <c r="J7" s="49">
        <v>19125.0</v>
      </c>
      <c r="K7" s="49">
        <v>2732.0</v>
      </c>
      <c r="L7" s="50">
        <f t="shared" si="5"/>
        <v>565181</v>
      </c>
      <c r="M7" s="49">
        <v>67531.0</v>
      </c>
      <c r="N7" s="49">
        <v>158993.0</v>
      </c>
      <c r="O7" s="49">
        <v>53479.0</v>
      </c>
      <c r="P7" s="49">
        <v>33204.0</v>
      </c>
      <c r="Q7" s="49">
        <v>15213.0</v>
      </c>
      <c r="R7" s="49">
        <v>84416.0</v>
      </c>
      <c r="S7" s="49">
        <v>21840.0</v>
      </c>
      <c r="T7" s="49">
        <v>10708.0</v>
      </c>
      <c r="U7" s="49">
        <v>10369.0</v>
      </c>
      <c r="V7" s="49">
        <v>38592.0</v>
      </c>
      <c r="W7" s="49">
        <v>30444.0</v>
      </c>
      <c r="X7" s="49">
        <v>16388.0</v>
      </c>
      <c r="Y7" s="49">
        <v>4129.0</v>
      </c>
      <c r="Z7" s="49">
        <v>16919.0</v>
      </c>
      <c r="AA7" s="49">
        <v>2956.0</v>
      </c>
      <c r="AB7" s="48">
        <f t="shared" si="6"/>
        <v>893015</v>
      </c>
      <c r="AC7" s="49">
        <v>-19170.0</v>
      </c>
      <c r="AD7" s="48">
        <f t="shared" si="7"/>
        <v>873845</v>
      </c>
      <c r="AE7" s="51"/>
      <c r="AF7" s="51"/>
      <c r="AG7" s="51"/>
      <c r="AH7" s="51"/>
      <c r="AI7" s="51"/>
      <c r="AJ7" s="51"/>
      <c r="AK7" s="51"/>
    </row>
    <row r="8" ht="18.75" customHeight="1">
      <c r="A8" s="46">
        <v>1994.0</v>
      </c>
      <c r="B8" s="47" t="s">
        <v>261</v>
      </c>
      <c r="C8" s="47" t="str">
        <f t="shared" si="1"/>
        <v>1994Sep</v>
      </c>
      <c r="D8" s="48">
        <f t="shared" si="2"/>
        <v>69411</v>
      </c>
      <c r="E8" s="49">
        <v>69411.0</v>
      </c>
      <c r="F8" s="48">
        <f t="shared" si="3"/>
        <v>834005</v>
      </c>
      <c r="G8" s="50">
        <f t="shared" si="4"/>
        <v>267462</v>
      </c>
      <c r="H8" s="49">
        <v>14917.0</v>
      </c>
      <c r="I8" s="49">
        <v>230794.0</v>
      </c>
      <c r="J8" s="49">
        <v>18762.0</v>
      </c>
      <c r="K8" s="49">
        <v>2989.0</v>
      </c>
      <c r="L8" s="50">
        <f t="shared" si="5"/>
        <v>566543</v>
      </c>
      <c r="M8" s="49">
        <v>73023.0</v>
      </c>
      <c r="N8" s="49">
        <v>162390.0</v>
      </c>
      <c r="O8" s="49">
        <v>53105.0</v>
      </c>
      <c r="P8" s="49">
        <v>34139.0</v>
      </c>
      <c r="Q8" s="49">
        <v>15384.0</v>
      </c>
      <c r="R8" s="49">
        <v>79550.0</v>
      </c>
      <c r="S8" s="49">
        <v>23764.0</v>
      </c>
      <c r="T8" s="49">
        <v>11355.0</v>
      </c>
      <c r="U8" s="49">
        <v>9407.0</v>
      </c>
      <c r="V8" s="49">
        <v>35557.0</v>
      </c>
      <c r="W8" s="49">
        <v>31719.0</v>
      </c>
      <c r="X8" s="49">
        <v>15391.0</v>
      </c>
      <c r="Y8" s="49">
        <v>3952.0</v>
      </c>
      <c r="Z8" s="49">
        <v>14851.0</v>
      </c>
      <c r="AA8" s="49">
        <v>2956.0</v>
      </c>
      <c r="AB8" s="48">
        <f t="shared" si="6"/>
        <v>903416</v>
      </c>
      <c r="AC8" s="49">
        <v>-17830.0</v>
      </c>
      <c r="AD8" s="48">
        <f t="shared" si="7"/>
        <v>885586</v>
      </c>
      <c r="AE8" s="51"/>
      <c r="AF8" s="51"/>
      <c r="AG8" s="51"/>
      <c r="AH8" s="51"/>
      <c r="AI8" s="51"/>
      <c r="AJ8" s="51"/>
      <c r="AK8" s="51"/>
    </row>
    <row r="9" ht="18.75" customHeight="1">
      <c r="A9" s="46">
        <v>1994.0</v>
      </c>
      <c r="B9" s="47" t="s">
        <v>69</v>
      </c>
      <c r="C9" s="47" t="str">
        <f t="shared" si="1"/>
        <v>1994Dec</v>
      </c>
      <c r="D9" s="48">
        <f t="shared" si="2"/>
        <v>115167</v>
      </c>
      <c r="E9" s="49">
        <v>115167.0</v>
      </c>
      <c r="F9" s="48">
        <f t="shared" si="3"/>
        <v>862853</v>
      </c>
      <c r="G9" s="50">
        <f t="shared" si="4"/>
        <v>275507</v>
      </c>
      <c r="H9" s="49">
        <v>13497.0</v>
      </c>
      <c r="I9" s="49">
        <v>239344.0</v>
      </c>
      <c r="J9" s="49">
        <v>19610.0</v>
      </c>
      <c r="K9" s="49">
        <v>3056.0</v>
      </c>
      <c r="L9" s="50">
        <f t="shared" si="5"/>
        <v>587346</v>
      </c>
      <c r="M9" s="49">
        <v>63892.0</v>
      </c>
      <c r="N9" s="49">
        <v>179877.0</v>
      </c>
      <c r="O9" s="49">
        <v>54930.0</v>
      </c>
      <c r="P9" s="49">
        <v>37574.0</v>
      </c>
      <c r="Q9" s="49">
        <v>16447.0</v>
      </c>
      <c r="R9" s="49">
        <v>85068.0</v>
      </c>
      <c r="S9" s="49">
        <v>25186.0</v>
      </c>
      <c r="T9" s="49">
        <v>13022.0</v>
      </c>
      <c r="U9" s="49">
        <v>9522.0</v>
      </c>
      <c r="V9" s="49">
        <v>30847.0</v>
      </c>
      <c r="W9" s="49">
        <v>32144.0</v>
      </c>
      <c r="X9" s="49">
        <v>16191.0</v>
      </c>
      <c r="Y9" s="49">
        <v>3997.0</v>
      </c>
      <c r="Z9" s="49">
        <v>15575.0</v>
      </c>
      <c r="AA9" s="49">
        <v>3074.0</v>
      </c>
      <c r="AB9" s="48">
        <f t="shared" si="6"/>
        <v>978020</v>
      </c>
      <c r="AC9" s="49">
        <v>-16509.0</v>
      </c>
      <c r="AD9" s="48">
        <f t="shared" si="7"/>
        <v>961511</v>
      </c>
      <c r="AE9" s="51"/>
      <c r="AF9" s="51"/>
      <c r="AG9" s="51"/>
      <c r="AH9" s="51"/>
      <c r="AI9" s="51"/>
      <c r="AJ9" s="51"/>
      <c r="AK9" s="51"/>
    </row>
    <row r="10" ht="18.75" customHeight="1">
      <c r="A10" s="46">
        <v>1995.0</v>
      </c>
      <c r="B10" s="47" t="s">
        <v>259</v>
      </c>
      <c r="C10" s="47" t="str">
        <f t="shared" si="1"/>
        <v>1995Mar</v>
      </c>
      <c r="D10" s="48">
        <f t="shared" si="2"/>
        <v>103259</v>
      </c>
      <c r="E10" s="49">
        <v>103259.0</v>
      </c>
      <c r="F10" s="48">
        <f t="shared" si="3"/>
        <v>952758</v>
      </c>
      <c r="G10" s="50">
        <f t="shared" si="4"/>
        <v>314184</v>
      </c>
      <c r="H10" s="49">
        <v>14987.0</v>
      </c>
      <c r="I10" s="49">
        <v>276164.0</v>
      </c>
      <c r="J10" s="49">
        <v>19856.0</v>
      </c>
      <c r="K10" s="49">
        <v>3177.0</v>
      </c>
      <c r="L10" s="50">
        <f t="shared" si="5"/>
        <v>638574</v>
      </c>
      <c r="M10" s="49">
        <v>74214.0</v>
      </c>
      <c r="N10" s="49">
        <v>185088.0</v>
      </c>
      <c r="O10" s="49">
        <v>59631.0</v>
      </c>
      <c r="P10" s="49">
        <v>39443.0</v>
      </c>
      <c r="Q10" s="49">
        <v>17698.0</v>
      </c>
      <c r="R10" s="49">
        <v>80286.0</v>
      </c>
      <c r="S10" s="49">
        <v>26372.0</v>
      </c>
      <c r="T10" s="49">
        <v>12606.0</v>
      </c>
      <c r="U10" s="49">
        <v>9816.0</v>
      </c>
      <c r="V10" s="49">
        <v>52624.0</v>
      </c>
      <c r="W10" s="49">
        <v>37819.0</v>
      </c>
      <c r="X10" s="49">
        <v>18921.0</v>
      </c>
      <c r="Y10" s="49">
        <v>4905.0</v>
      </c>
      <c r="Z10" s="49">
        <v>15939.0</v>
      </c>
      <c r="AA10" s="49">
        <v>3212.0</v>
      </c>
      <c r="AB10" s="48">
        <f t="shared" si="6"/>
        <v>1056017</v>
      </c>
      <c r="AC10" s="49">
        <v>-16337.0</v>
      </c>
      <c r="AD10" s="48">
        <f t="shared" si="7"/>
        <v>1039680</v>
      </c>
      <c r="AE10" s="51"/>
      <c r="AF10" s="51"/>
      <c r="AG10" s="51"/>
      <c r="AH10" s="51"/>
      <c r="AI10" s="51"/>
      <c r="AJ10" s="51"/>
      <c r="AK10" s="51"/>
    </row>
    <row r="11" ht="18.75" customHeight="1">
      <c r="A11" s="46">
        <v>1995.0</v>
      </c>
      <c r="B11" s="47" t="s">
        <v>260</v>
      </c>
      <c r="C11" s="47" t="str">
        <f t="shared" si="1"/>
        <v>1995Jun</v>
      </c>
      <c r="D11" s="48">
        <f t="shared" si="2"/>
        <v>85271</v>
      </c>
      <c r="E11" s="49">
        <v>85271.0</v>
      </c>
      <c r="F11" s="48">
        <f t="shared" si="3"/>
        <v>954193</v>
      </c>
      <c r="G11" s="50">
        <f t="shared" si="4"/>
        <v>316771</v>
      </c>
      <c r="H11" s="49">
        <v>13966.0</v>
      </c>
      <c r="I11" s="49">
        <v>274522.0</v>
      </c>
      <c r="J11" s="49">
        <v>24862.0</v>
      </c>
      <c r="K11" s="49">
        <v>3421.0</v>
      </c>
      <c r="L11" s="50">
        <f t="shared" si="5"/>
        <v>637422</v>
      </c>
      <c r="M11" s="49">
        <v>75173.0</v>
      </c>
      <c r="N11" s="49">
        <v>183950.0</v>
      </c>
      <c r="O11" s="49">
        <v>59098.0</v>
      </c>
      <c r="P11" s="49">
        <v>37552.0</v>
      </c>
      <c r="Q11" s="49">
        <v>18786.0</v>
      </c>
      <c r="R11" s="49">
        <v>87067.0</v>
      </c>
      <c r="S11" s="49">
        <v>26637.0</v>
      </c>
      <c r="T11" s="49">
        <v>13361.0</v>
      </c>
      <c r="U11" s="49">
        <v>10729.0</v>
      </c>
      <c r="V11" s="49">
        <v>46019.0</v>
      </c>
      <c r="W11" s="49">
        <v>34618.0</v>
      </c>
      <c r="X11" s="49">
        <v>18369.0</v>
      </c>
      <c r="Y11" s="49">
        <v>4654.0</v>
      </c>
      <c r="Z11" s="49">
        <v>18140.0</v>
      </c>
      <c r="AA11" s="49">
        <v>3269.0</v>
      </c>
      <c r="AB11" s="48">
        <f t="shared" si="6"/>
        <v>1039464</v>
      </c>
      <c r="AC11" s="49">
        <v>-25858.0</v>
      </c>
      <c r="AD11" s="48">
        <f t="shared" si="7"/>
        <v>1013606</v>
      </c>
      <c r="AE11" s="51"/>
      <c r="AF11" s="51"/>
      <c r="AG11" s="51"/>
      <c r="AH11" s="51"/>
      <c r="AI11" s="51"/>
      <c r="AJ11" s="51"/>
      <c r="AK11" s="51"/>
    </row>
    <row r="12" ht="18.75" customHeight="1">
      <c r="A12" s="46">
        <v>1995.0</v>
      </c>
      <c r="B12" s="47" t="s">
        <v>261</v>
      </c>
      <c r="C12" s="47" t="str">
        <f t="shared" si="1"/>
        <v>1995Sep</v>
      </c>
      <c r="D12" s="48">
        <f t="shared" si="2"/>
        <v>74900</v>
      </c>
      <c r="E12" s="49">
        <v>74900.0</v>
      </c>
      <c r="F12" s="48">
        <f t="shared" si="3"/>
        <v>959057</v>
      </c>
      <c r="G12" s="50">
        <f t="shared" si="4"/>
        <v>318210</v>
      </c>
      <c r="H12" s="49">
        <v>14902.0</v>
      </c>
      <c r="I12" s="49">
        <v>277475.0</v>
      </c>
      <c r="J12" s="49">
        <v>22467.0</v>
      </c>
      <c r="K12" s="49">
        <v>3366.0</v>
      </c>
      <c r="L12" s="50">
        <f t="shared" si="5"/>
        <v>640847</v>
      </c>
      <c r="M12" s="49">
        <v>85057.0</v>
      </c>
      <c r="N12" s="49">
        <v>179457.0</v>
      </c>
      <c r="O12" s="49">
        <v>56543.0</v>
      </c>
      <c r="P12" s="49">
        <v>38492.0</v>
      </c>
      <c r="Q12" s="49">
        <v>18352.0</v>
      </c>
      <c r="R12" s="49">
        <v>82536.0</v>
      </c>
      <c r="S12" s="49">
        <v>29167.0</v>
      </c>
      <c r="T12" s="49">
        <v>13332.0</v>
      </c>
      <c r="U12" s="49">
        <v>11940.0</v>
      </c>
      <c r="V12" s="49">
        <v>46558.0</v>
      </c>
      <c r="W12" s="49">
        <v>36162.0</v>
      </c>
      <c r="X12" s="49">
        <v>17703.0</v>
      </c>
      <c r="Y12" s="49">
        <v>4723.0</v>
      </c>
      <c r="Z12" s="49">
        <v>17673.0</v>
      </c>
      <c r="AA12" s="49">
        <v>3152.0</v>
      </c>
      <c r="AB12" s="48">
        <f t="shared" si="6"/>
        <v>1033957</v>
      </c>
      <c r="AC12" s="49">
        <v>-21588.0</v>
      </c>
      <c r="AD12" s="48">
        <f t="shared" si="7"/>
        <v>1012369</v>
      </c>
      <c r="AE12" s="51"/>
      <c r="AF12" s="51"/>
      <c r="AG12" s="51"/>
      <c r="AH12" s="51"/>
      <c r="AI12" s="51"/>
      <c r="AJ12" s="51"/>
      <c r="AK12" s="51"/>
    </row>
    <row r="13" ht="18.75" customHeight="1">
      <c r="A13" s="46">
        <v>1995.0</v>
      </c>
      <c r="B13" s="47" t="s">
        <v>69</v>
      </c>
      <c r="C13" s="47" t="str">
        <f t="shared" si="1"/>
        <v>1995Dec</v>
      </c>
      <c r="D13" s="48">
        <f t="shared" si="2"/>
        <v>119581</v>
      </c>
      <c r="E13" s="49">
        <v>119581.0</v>
      </c>
      <c r="F13" s="48">
        <f t="shared" si="3"/>
        <v>968595</v>
      </c>
      <c r="G13" s="50">
        <f t="shared" si="4"/>
        <v>316247</v>
      </c>
      <c r="H13" s="49">
        <v>13765.0</v>
      </c>
      <c r="I13" s="49">
        <v>277196.0</v>
      </c>
      <c r="J13" s="49">
        <v>21860.0</v>
      </c>
      <c r="K13" s="49">
        <v>3426.0</v>
      </c>
      <c r="L13" s="50">
        <f t="shared" si="5"/>
        <v>652348</v>
      </c>
      <c r="M13" s="49">
        <v>72387.0</v>
      </c>
      <c r="N13" s="49">
        <v>187293.0</v>
      </c>
      <c r="O13" s="49">
        <v>57932.0</v>
      </c>
      <c r="P13" s="49">
        <v>42397.0</v>
      </c>
      <c r="Q13" s="49">
        <v>20193.0</v>
      </c>
      <c r="R13" s="49">
        <v>89262.0</v>
      </c>
      <c r="S13" s="49">
        <v>30275.0</v>
      </c>
      <c r="T13" s="49">
        <v>13496.0</v>
      </c>
      <c r="U13" s="49">
        <v>11732.0</v>
      </c>
      <c r="V13" s="49">
        <v>46679.0</v>
      </c>
      <c r="W13" s="49">
        <v>37152.0</v>
      </c>
      <c r="X13" s="49">
        <v>17669.0</v>
      </c>
      <c r="Y13" s="49">
        <v>4879.0</v>
      </c>
      <c r="Z13" s="49">
        <v>17834.0</v>
      </c>
      <c r="AA13" s="49">
        <v>3168.0</v>
      </c>
      <c r="AB13" s="48">
        <f t="shared" si="6"/>
        <v>1088176</v>
      </c>
      <c r="AC13" s="49">
        <v>-17746.0</v>
      </c>
      <c r="AD13" s="48">
        <f t="shared" si="7"/>
        <v>1070430</v>
      </c>
      <c r="AE13" s="51"/>
      <c r="AF13" s="51"/>
      <c r="AG13" s="51"/>
      <c r="AH13" s="51"/>
      <c r="AI13" s="51"/>
      <c r="AJ13" s="51"/>
      <c r="AK13" s="51"/>
    </row>
    <row r="14" ht="18.75" customHeight="1">
      <c r="A14" s="46">
        <v>1996.0</v>
      </c>
      <c r="B14" s="47" t="s">
        <v>259</v>
      </c>
      <c r="C14" s="47" t="str">
        <f t="shared" si="1"/>
        <v>1996Mar</v>
      </c>
      <c r="D14" s="48">
        <f t="shared" si="2"/>
        <v>104846</v>
      </c>
      <c r="E14" s="49">
        <v>104846.0</v>
      </c>
      <c r="F14" s="48">
        <f t="shared" si="3"/>
        <v>1027974</v>
      </c>
      <c r="G14" s="50">
        <f t="shared" si="4"/>
        <v>345937</v>
      </c>
      <c r="H14" s="49">
        <v>17331.0</v>
      </c>
      <c r="I14" s="49">
        <v>302670.0</v>
      </c>
      <c r="J14" s="49">
        <v>22436.0</v>
      </c>
      <c r="K14" s="49">
        <v>3500.0</v>
      </c>
      <c r="L14" s="50">
        <f t="shared" si="5"/>
        <v>682037</v>
      </c>
      <c r="M14" s="49">
        <v>84572.0</v>
      </c>
      <c r="N14" s="49">
        <v>191084.0</v>
      </c>
      <c r="O14" s="49">
        <v>59923.0</v>
      </c>
      <c r="P14" s="49">
        <v>42473.0</v>
      </c>
      <c r="Q14" s="49">
        <v>20307.0</v>
      </c>
      <c r="R14" s="49">
        <v>86576.0</v>
      </c>
      <c r="S14" s="49">
        <v>30171.0</v>
      </c>
      <c r="T14" s="49">
        <v>13796.0</v>
      </c>
      <c r="U14" s="49">
        <v>11806.0</v>
      </c>
      <c r="V14" s="49">
        <v>55443.0</v>
      </c>
      <c r="W14" s="49">
        <v>38519.0</v>
      </c>
      <c r="X14" s="49">
        <v>19739.0</v>
      </c>
      <c r="Y14" s="49">
        <v>5617.0</v>
      </c>
      <c r="Z14" s="49">
        <v>18718.0</v>
      </c>
      <c r="AA14" s="49">
        <v>3293.0</v>
      </c>
      <c r="AB14" s="48">
        <f t="shared" si="6"/>
        <v>1132820</v>
      </c>
      <c r="AC14" s="49">
        <v>-24434.0</v>
      </c>
      <c r="AD14" s="48">
        <f t="shared" si="7"/>
        <v>1108386</v>
      </c>
      <c r="AE14" s="51"/>
      <c r="AF14" s="51"/>
      <c r="AG14" s="51"/>
      <c r="AH14" s="51"/>
      <c r="AI14" s="51"/>
      <c r="AJ14" s="51"/>
      <c r="AK14" s="51"/>
    </row>
    <row r="15" ht="18.75" customHeight="1">
      <c r="A15" s="46">
        <v>1996.0</v>
      </c>
      <c r="B15" s="47" t="s">
        <v>260</v>
      </c>
      <c r="C15" s="47" t="str">
        <f t="shared" si="1"/>
        <v>1996Jun</v>
      </c>
      <c r="D15" s="48">
        <f t="shared" si="2"/>
        <v>93630</v>
      </c>
      <c r="E15" s="49">
        <v>93630.0</v>
      </c>
      <c r="F15" s="48">
        <f t="shared" si="3"/>
        <v>1063898</v>
      </c>
      <c r="G15" s="50">
        <f t="shared" si="4"/>
        <v>343398</v>
      </c>
      <c r="H15" s="49">
        <v>17567.0</v>
      </c>
      <c r="I15" s="49">
        <v>297476.0</v>
      </c>
      <c r="J15" s="49">
        <v>24557.0</v>
      </c>
      <c r="K15" s="49">
        <v>3798.0</v>
      </c>
      <c r="L15" s="50">
        <f t="shared" si="5"/>
        <v>720500</v>
      </c>
      <c r="M15" s="49">
        <v>85977.0</v>
      </c>
      <c r="N15" s="49">
        <v>210883.0</v>
      </c>
      <c r="O15" s="49">
        <v>65411.0</v>
      </c>
      <c r="P15" s="49">
        <v>43596.0</v>
      </c>
      <c r="Q15" s="49">
        <v>21109.0</v>
      </c>
      <c r="R15" s="49">
        <v>92772.0</v>
      </c>
      <c r="S15" s="49">
        <v>30850.0</v>
      </c>
      <c r="T15" s="49">
        <v>16840.0</v>
      </c>
      <c r="U15" s="49">
        <v>14152.0</v>
      </c>
      <c r="V15" s="49">
        <v>50384.0</v>
      </c>
      <c r="W15" s="49">
        <v>38598.0</v>
      </c>
      <c r="X15" s="49">
        <v>20298.0</v>
      </c>
      <c r="Y15" s="49">
        <v>6345.0</v>
      </c>
      <c r="Z15" s="49">
        <v>19828.0</v>
      </c>
      <c r="AA15" s="49">
        <v>3457.0</v>
      </c>
      <c r="AB15" s="48">
        <f t="shared" si="6"/>
        <v>1157528</v>
      </c>
      <c r="AC15" s="49">
        <v>-38082.0</v>
      </c>
      <c r="AD15" s="48">
        <f t="shared" si="7"/>
        <v>1119446</v>
      </c>
      <c r="AE15" s="51"/>
      <c r="AF15" s="51"/>
      <c r="AG15" s="51"/>
      <c r="AH15" s="51"/>
      <c r="AI15" s="51"/>
      <c r="AJ15" s="51"/>
      <c r="AK15" s="51"/>
    </row>
    <row r="16" ht="18.75" customHeight="1">
      <c r="A16" s="46">
        <v>1996.0</v>
      </c>
      <c r="B16" s="47" t="s">
        <v>261</v>
      </c>
      <c r="C16" s="47" t="str">
        <f t="shared" si="1"/>
        <v>1996Sep</v>
      </c>
      <c r="D16" s="48">
        <f t="shared" si="2"/>
        <v>84061</v>
      </c>
      <c r="E16" s="49">
        <v>84061.0</v>
      </c>
      <c r="F16" s="48">
        <f t="shared" si="3"/>
        <v>1071146</v>
      </c>
      <c r="G16" s="50">
        <f t="shared" si="4"/>
        <v>343554</v>
      </c>
      <c r="H16" s="49">
        <v>19374.0</v>
      </c>
      <c r="I16" s="49">
        <v>296029.0</v>
      </c>
      <c r="J16" s="49">
        <v>24435.0</v>
      </c>
      <c r="K16" s="49">
        <v>3716.0</v>
      </c>
      <c r="L16" s="50">
        <f t="shared" si="5"/>
        <v>727592</v>
      </c>
      <c r="M16" s="49">
        <v>95436.0</v>
      </c>
      <c r="N16" s="49">
        <v>201704.0</v>
      </c>
      <c r="O16" s="49">
        <v>66710.0</v>
      </c>
      <c r="P16" s="49">
        <v>41593.0</v>
      </c>
      <c r="Q16" s="49">
        <v>21890.0</v>
      </c>
      <c r="R16" s="49">
        <v>96621.0</v>
      </c>
      <c r="S16" s="49">
        <v>34645.0</v>
      </c>
      <c r="T16" s="49">
        <v>15020.0</v>
      </c>
      <c r="U16" s="49">
        <v>13877.0</v>
      </c>
      <c r="V16" s="49">
        <v>51450.0</v>
      </c>
      <c r="W16" s="49">
        <v>39912.0</v>
      </c>
      <c r="X16" s="49">
        <v>20331.0</v>
      </c>
      <c r="Y16" s="49">
        <v>5911.0</v>
      </c>
      <c r="Z16" s="49">
        <v>19081.0</v>
      </c>
      <c r="AA16" s="49">
        <v>3411.0</v>
      </c>
      <c r="AB16" s="48">
        <f t="shared" si="6"/>
        <v>1155207</v>
      </c>
      <c r="AC16" s="49">
        <v>-30152.0</v>
      </c>
      <c r="AD16" s="48">
        <f t="shared" si="7"/>
        <v>1125055</v>
      </c>
      <c r="AE16" s="51"/>
      <c r="AF16" s="51"/>
      <c r="AG16" s="51"/>
      <c r="AH16" s="51"/>
      <c r="AI16" s="51"/>
      <c r="AJ16" s="51"/>
      <c r="AK16" s="51"/>
    </row>
    <row r="17" ht="18.75" customHeight="1">
      <c r="A17" s="46">
        <v>1996.0</v>
      </c>
      <c r="B17" s="47" t="s">
        <v>69</v>
      </c>
      <c r="C17" s="47" t="str">
        <f t="shared" si="1"/>
        <v>1996Dec</v>
      </c>
      <c r="D17" s="48">
        <f t="shared" si="2"/>
        <v>137879</v>
      </c>
      <c r="E17" s="49">
        <v>137879.0</v>
      </c>
      <c r="F17" s="48">
        <f t="shared" si="3"/>
        <v>1055170</v>
      </c>
      <c r="G17" s="50">
        <f t="shared" si="4"/>
        <v>337906</v>
      </c>
      <c r="H17" s="49">
        <v>17353.0</v>
      </c>
      <c r="I17" s="49">
        <v>294369.0</v>
      </c>
      <c r="J17" s="49">
        <v>21997.0</v>
      </c>
      <c r="K17" s="49">
        <v>4187.0</v>
      </c>
      <c r="L17" s="50">
        <f t="shared" si="5"/>
        <v>717264</v>
      </c>
      <c r="M17" s="49">
        <v>83274.0</v>
      </c>
      <c r="N17" s="49">
        <v>201585.0</v>
      </c>
      <c r="O17" s="49">
        <v>66924.0</v>
      </c>
      <c r="P17" s="49">
        <v>45276.0</v>
      </c>
      <c r="Q17" s="49">
        <v>20605.0</v>
      </c>
      <c r="R17" s="49">
        <v>92623.0</v>
      </c>
      <c r="S17" s="49">
        <v>35682.0</v>
      </c>
      <c r="T17" s="49">
        <v>14496.0</v>
      </c>
      <c r="U17" s="49">
        <v>13682.0</v>
      </c>
      <c r="V17" s="49">
        <v>52924.0</v>
      </c>
      <c r="W17" s="49">
        <v>41578.0</v>
      </c>
      <c r="X17" s="49">
        <v>20592.0</v>
      </c>
      <c r="Y17" s="49">
        <v>5957.0</v>
      </c>
      <c r="Z17" s="49">
        <v>18536.0</v>
      </c>
      <c r="AA17" s="49">
        <v>3530.0</v>
      </c>
      <c r="AB17" s="48">
        <f t="shared" si="6"/>
        <v>1193049</v>
      </c>
      <c r="AC17" s="49">
        <v>-24148.0</v>
      </c>
      <c r="AD17" s="48">
        <f t="shared" si="7"/>
        <v>1168901</v>
      </c>
      <c r="AE17" s="51"/>
      <c r="AF17" s="51"/>
      <c r="AG17" s="51"/>
      <c r="AH17" s="51"/>
      <c r="AI17" s="51"/>
      <c r="AJ17" s="51"/>
      <c r="AK17" s="51"/>
    </row>
    <row r="18" ht="18.75" customHeight="1">
      <c r="A18" s="46">
        <v>1997.0</v>
      </c>
      <c r="B18" s="47" t="s">
        <v>259</v>
      </c>
      <c r="C18" s="47" t="str">
        <f t="shared" si="1"/>
        <v>1997Mar</v>
      </c>
      <c r="D18" s="48">
        <f t="shared" si="2"/>
        <v>103013</v>
      </c>
      <c r="E18" s="49">
        <v>103013.0</v>
      </c>
      <c r="F18" s="48">
        <f t="shared" si="3"/>
        <v>1065681</v>
      </c>
      <c r="G18" s="50">
        <f t="shared" si="4"/>
        <v>368231</v>
      </c>
      <c r="H18" s="49">
        <v>18804.0</v>
      </c>
      <c r="I18" s="49">
        <v>320166.0</v>
      </c>
      <c r="J18" s="49">
        <v>25038.0</v>
      </c>
      <c r="K18" s="49">
        <v>4223.0</v>
      </c>
      <c r="L18" s="50">
        <f t="shared" si="5"/>
        <v>697450</v>
      </c>
      <c r="M18" s="49">
        <v>63462.0</v>
      </c>
      <c r="N18" s="49">
        <v>212057.0</v>
      </c>
      <c r="O18" s="49">
        <v>69988.0</v>
      </c>
      <c r="P18" s="49">
        <v>44898.0</v>
      </c>
      <c r="Q18" s="49">
        <v>19355.0</v>
      </c>
      <c r="R18" s="49">
        <v>74797.0</v>
      </c>
      <c r="S18" s="49">
        <v>35003.0</v>
      </c>
      <c r="T18" s="49">
        <v>13933.0</v>
      </c>
      <c r="U18" s="49">
        <v>13323.0</v>
      </c>
      <c r="V18" s="49">
        <v>60693.0</v>
      </c>
      <c r="W18" s="49">
        <v>41757.0</v>
      </c>
      <c r="X18" s="49">
        <v>20274.0</v>
      </c>
      <c r="Y18" s="49">
        <v>6007.0</v>
      </c>
      <c r="Z18" s="49">
        <v>18206.0</v>
      </c>
      <c r="AA18" s="49">
        <v>3697.0</v>
      </c>
      <c r="AB18" s="48">
        <f t="shared" si="6"/>
        <v>1168694</v>
      </c>
      <c r="AC18" s="49">
        <v>-24737.0</v>
      </c>
      <c r="AD18" s="48">
        <f t="shared" si="7"/>
        <v>1143957</v>
      </c>
      <c r="AE18" s="51"/>
      <c r="AF18" s="51"/>
      <c r="AG18" s="51"/>
      <c r="AH18" s="51"/>
      <c r="AI18" s="51"/>
      <c r="AJ18" s="51"/>
      <c r="AK18" s="51"/>
    </row>
    <row r="19" ht="18.75" customHeight="1">
      <c r="A19" s="46">
        <v>1997.0</v>
      </c>
      <c r="B19" s="47" t="s">
        <v>260</v>
      </c>
      <c r="C19" s="47" t="str">
        <f t="shared" si="1"/>
        <v>1997Jun</v>
      </c>
      <c r="D19" s="48">
        <f t="shared" si="2"/>
        <v>90600</v>
      </c>
      <c r="E19" s="49">
        <v>90600.0</v>
      </c>
      <c r="F19" s="48">
        <f t="shared" si="3"/>
        <v>1073170</v>
      </c>
      <c r="G19" s="50">
        <f t="shared" si="4"/>
        <v>358877</v>
      </c>
      <c r="H19" s="49">
        <v>19969.0</v>
      </c>
      <c r="I19" s="49">
        <v>304398.0</v>
      </c>
      <c r="J19" s="49">
        <v>29949.0</v>
      </c>
      <c r="K19" s="49">
        <v>4561.0</v>
      </c>
      <c r="L19" s="50">
        <f t="shared" si="5"/>
        <v>714293</v>
      </c>
      <c r="M19" s="49">
        <v>69630.0</v>
      </c>
      <c r="N19" s="49">
        <v>215835.0</v>
      </c>
      <c r="O19" s="49">
        <v>69472.0</v>
      </c>
      <c r="P19" s="49">
        <v>43292.0</v>
      </c>
      <c r="Q19" s="49">
        <v>21159.0</v>
      </c>
      <c r="R19" s="49">
        <v>81295.0</v>
      </c>
      <c r="S19" s="49">
        <v>36505.0</v>
      </c>
      <c r="T19" s="49">
        <v>14523.0</v>
      </c>
      <c r="U19" s="49">
        <v>12961.0</v>
      </c>
      <c r="V19" s="49">
        <v>56736.0</v>
      </c>
      <c r="W19" s="49">
        <v>42710.0</v>
      </c>
      <c r="X19" s="49">
        <v>21543.0</v>
      </c>
      <c r="Y19" s="49">
        <v>6170.0</v>
      </c>
      <c r="Z19" s="49">
        <v>18644.0</v>
      </c>
      <c r="AA19" s="49">
        <v>3818.0</v>
      </c>
      <c r="AB19" s="48">
        <f t="shared" si="6"/>
        <v>1163770</v>
      </c>
      <c r="AC19" s="49">
        <v>-41559.0</v>
      </c>
      <c r="AD19" s="48">
        <f t="shared" si="7"/>
        <v>1122211</v>
      </c>
      <c r="AE19" s="51"/>
      <c r="AF19" s="51"/>
      <c r="AG19" s="51"/>
      <c r="AH19" s="51"/>
      <c r="AI19" s="51"/>
      <c r="AJ19" s="51"/>
      <c r="AK19" s="51"/>
    </row>
    <row r="20" ht="18.75" customHeight="1">
      <c r="A20" s="46">
        <v>1997.0</v>
      </c>
      <c r="B20" s="47" t="s">
        <v>261</v>
      </c>
      <c r="C20" s="47" t="str">
        <f t="shared" si="1"/>
        <v>1997Sep</v>
      </c>
      <c r="D20" s="48">
        <f t="shared" si="2"/>
        <v>84489</v>
      </c>
      <c r="E20" s="49">
        <v>84489.0</v>
      </c>
      <c r="F20" s="48">
        <f t="shared" si="3"/>
        <v>1085285</v>
      </c>
      <c r="G20" s="50">
        <f t="shared" si="4"/>
        <v>367752</v>
      </c>
      <c r="H20" s="49">
        <v>24973.0</v>
      </c>
      <c r="I20" s="49">
        <v>314013.0</v>
      </c>
      <c r="J20" s="49">
        <v>24168.0</v>
      </c>
      <c r="K20" s="49">
        <v>4598.0</v>
      </c>
      <c r="L20" s="50">
        <f t="shared" si="5"/>
        <v>717533</v>
      </c>
      <c r="M20" s="49">
        <v>87610.0</v>
      </c>
      <c r="N20" s="49">
        <v>206497.0</v>
      </c>
      <c r="O20" s="49">
        <v>68907.0</v>
      </c>
      <c r="P20" s="49">
        <v>40627.0</v>
      </c>
      <c r="Q20" s="49">
        <v>24270.0</v>
      </c>
      <c r="R20" s="49">
        <v>68805.0</v>
      </c>
      <c r="S20" s="49">
        <v>38734.0</v>
      </c>
      <c r="T20" s="49">
        <v>15894.0</v>
      </c>
      <c r="U20" s="49">
        <v>13837.0</v>
      </c>
      <c r="V20" s="49">
        <v>57371.0</v>
      </c>
      <c r="W20" s="49">
        <v>44164.0</v>
      </c>
      <c r="X20" s="49">
        <v>20976.0</v>
      </c>
      <c r="Y20" s="49">
        <v>5871.0</v>
      </c>
      <c r="Z20" s="49">
        <v>20316.0</v>
      </c>
      <c r="AA20" s="49">
        <v>3654.0</v>
      </c>
      <c r="AB20" s="48">
        <f t="shared" si="6"/>
        <v>1169774</v>
      </c>
      <c r="AC20" s="49">
        <v>-37377.0</v>
      </c>
      <c r="AD20" s="48">
        <f t="shared" si="7"/>
        <v>1132397</v>
      </c>
      <c r="AE20" s="51"/>
      <c r="AF20" s="51"/>
      <c r="AG20" s="51"/>
      <c r="AH20" s="51"/>
      <c r="AI20" s="51"/>
      <c r="AJ20" s="51"/>
      <c r="AK20" s="51"/>
    </row>
    <row r="21" ht="18.75" customHeight="1">
      <c r="A21" s="46">
        <v>1997.0</v>
      </c>
      <c r="B21" s="47" t="s">
        <v>69</v>
      </c>
      <c r="C21" s="47" t="str">
        <f t="shared" si="1"/>
        <v>1997Dec</v>
      </c>
      <c r="D21" s="48">
        <f t="shared" si="2"/>
        <v>148883</v>
      </c>
      <c r="E21" s="49">
        <v>148883.0</v>
      </c>
      <c r="F21" s="48">
        <f t="shared" si="3"/>
        <v>1059189</v>
      </c>
      <c r="G21" s="50">
        <f t="shared" si="4"/>
        <v>360864</v>
      </c>
      <c r="H21" s="49">
        <v>24225.0</v>
      </c>
      <c r="I21" s="49">
        <v>308156.0</v>
      </c>
      <c r="J21" s="49">
        <v>23989.0</v>
      </c>
      <c r="K21" s="49">
        <v>4494.0</v>
      </c>
      <c r="L21" s="50">
        <f t="shared" si="5"/>
        <v>698325</v>
      </c>
      <c r="M21" s="49">
        <v>45880.0</v>
      </c>
      <c r="N21" s="49">
        <v>210447.0</v>
      </c>
      <c r="O21" s="49">
        <v>72542.0</v>
      </c>
      <c r="P21" s="49">
        <v>43368.0</v>
      </c>
      <c r="Q21" s="49">
        <v>23264.0</v>
      </c>
      <c r="R21" s="49">
        <v>75733.0</v>
      </c>
      <c r="S21" s="49">
        <v>39012.0</v>
      </c>
      <c r="T21" s="49">
        <v>18652.0</v>
      </c>
      <c r="U21" s="49">
        <v>13809.0</v>
      </c>
      <c r="V21" s="49">
        <v>57747.0</v>
      </c>
      <c r="W21" s="49">
        <v>44847.0</v>
      </c>
      <c r="X21" s="49">
        <v>21742.0</v>
      </c>
      <c r="Y21" s="49">
        <v>5828.0</v>
      </c>
      <c r="Z21" s="49">
        <v>21786.0</v>
      </c>
      <c r="AA21" s="49">
        <v>3668.0</v>
      </c>
      <c r="AB21" s="48">
        <f t="shared" si="6"/>
        <v>1208072</v>
      </c>
      <c r="AC21" s="49">
        <v>-36681.0</v>
      </c>
      <c r="AD21" s="48">
        <f t="shared" si="7"/>
        <v>1171391</v>
      </c>
      <c r="AE21" s="51"/>
      <c r="AF21" s="51"/>
      <c r="AG21" s="51"/>
      <c r="AH21" s="51"/>
      <c r="AI21" s="51"/>
      <c r="AJ21" s="51"/>
      <c r="AK21" s="51"/>
    </row>
    <row r="22" ht="18.75" customHeight="1">
      <c r="A22" s="46">
        <v>1998.0</v>
      </c>
      <c r="B22" s="47" t="s">
        <v>259</v>
      </c>
      <c r="C22" s="47" t="str">
        <f t="shared" si="1"/>
        <v>1998Mar</v>
      </c>
      <c r="D22" s="48">
        <f t="shared" si="2"/>
        <v>127820</v>
      </c>
      <c r="E22" s="49">
        <v>127820.0</v>
      </c>
      <c r="F22" s="48">
        <f t="shared" si="3"/>
        <v>1118184</v>
      </c>
      <c r="G22" s="50">
        <f t="shared" si="4"/>
        <v>409587</v>
      </c>
      <c r="H22" s="49">
        <v>23368.0</v>
      </c>
      <c r="I22" s="49">
        <v>346503.0</v>
      </c>
      <c r="J22" s="49">
        <v>34895.0</v>
      </c>
      <c r="K22" s="49">
        <v>4821.0</v>
      </c>
      <c r="L22" s="50">
        <f t="shared" si="5"/>
        <v>708597</v>
      </c>
      <c r="M22" s="49">
        <v>50309.0</v>
      </c>
      <c r="N22" s="49">
        <v>217739.0</v>
      </c>
      <c r="O22" s="49">
        <v>76645.0</v>
      </c>
      <c r="P22" s="49">
        <v>43969.0</v>
      </c>
      <c r="Q22" s="49">
        <v>19287.0</v>
      </c>
      <c r="R22" s="49">
        <v>61490.0</v>
      </c>
      <c r="S22" s="49">
        <v>39826.0</v>
      </c>
      <c r="T22" s="49">
        <v>20209.0</v>
      </c>
      <c r="U22" s="49">
        <v>12165.0</v>
      </c>
      <c r="V22" s="49">
        <v>67247.0</v>
      </c>
      <c r="W22" s="49">
        <v>46622.0</v>
      </c>
      <c r="X22" s="49">
        <v>21326.0</v>
      </c>
      <c r="Y22" s="49">
        <v>6082.0</v>
      </c>
      <c r="Z22" s="49">
        <v>21895.0</v>
      </c>
      <c r="AA22" s="49">
        <v>3786.0</v>
      </c>
      <c r="AB22" s="48">
        <f t="shared" si="6"/>
        <v>1246004</v>
      </c>
      <c r="AC22" s="49">
        <v>-42715.0</v>
      </c>
      <c r="AD22" s="48">
        <f t="shared" si="7"/>
        <v>1203289</v>
      </c>
      <c r="AE22" s="51"/>
      <c r="AF22" s="51"/>
      <c r="AG22" s="51"/>
      <c r="AH22" s="51"/>
      <c r="AI22" s="51"/>
      <c r="AJ22" s="51"/>
      <c r="AK22" s="51"/>
    </row>
    <row r="23" ht="18.75" customHeight="1">
      <c r="A23" s="46">
        <v>1998.0</v>
      </c>
      <c r="B23" s="47" t="s">
        <v>260</v>
      </c>
      <c r="C23" s="47" t="str">
        <f t="shared" si="1"/>
        <v>1998Jun</v>
      </c>
      <c r="D23" s="48">
        <f t="shared" si="2"/>
        <v>98734</v>
      </c>
      <c r="E23" s="49">
        <v>98734.0</v>
      </c>
      <c r="F23" s="48">
        <f t="shared" si="3"/>
        <v>1031275</v>
      </c>
      <c r="G23" s="50">
        <f t="shared" si="4"/>
        <v>368355</v>
      </c>
      <c r="H23" s="49">
        <v>21035.0</v>
      </c>
      <c r="I23" s="49">
        <v>310875.0</v>
      </c>
      <c r="J23" s="49">
        <v>31471.0</v>
      </c>
      <c r="K23" s="49">
        <v>4974.0</v>
      </c>
      <c r="L23" s="50">
        <f t="shared" si="5"/>
        <v>662920</v>
      </c>
      <c r="M23" s="49">
        <v>44756.0</v>
      </c>
      <c r="N23" s="49">
        <v>208882.0</v>
      </c>
      <c r="O23" s="49">
        <v>69143.0</v>
      </c>
      <c r="P23" s="49">
        <v>40898.0</v>
      </c>
      <c r="Q23" s="49">
        <v>20384.0</v>
      </c>
      <c r="R23" s="49">
        <v>55072.0</v>
      </c>
      <c r="S23" s="49">
        <v>42672.0</v>
      </c>
      <c r="T23" s="49">
        <v>14419.0</v>
      </c>
      <c r="U23" s="49">
        <v>10383.0</v>
      </c>
      <c r="V23" s="49">
        <v>61888.0</v>
      </c>
      <c r="W23" s="49">
        <v>45236.0</v>
      </c>
      <c r="X23" s="49">
        <v>21971.0</v>
      </c>
      <c r="Y23" s="49">
        <v>5436.0</v>
      </c>
      <c r="Z23" s="49">
        <v>17860.0</v>
      </c>
      <c r="AA23" s="49">
        <v>3920.0</v>
      </c>
      <c r="AB23" s="48">
        <f t="shared" si="6"/>
        <v>1130009</v>
      </c>
      <c r="AC23" s="49">
        <v>-53905.0</v>
      </c>
      <c r="AD23" s="48">
        <f t="shared" si="7"/>
        <v>1076104</v>
      </c>
      <c r="AE23" s="51"/>
      <c r="AF23" s="51"/>
      <c r="AG23" s="51"/>
      <c r="AH23" s="51"/>
      <c r="AI23" s="51"/>
      <c r="AJ23" s="51"/>
      <c r="AK23" s="51"/>
    </row>
    <row r="24" ht="18.75" customHeight="1">
      <c r="A24" s="46">
        <v>1998.0</v>
      </c>
      <c r="B24" s="47" t="s">
        <v>261</v>
      </c>
      <c r="C24" s="47" t="str">
        <f t="shared" si="1"/>
        <v>1998Sep</v>
      </c>
      <c r="D24" s="48">
        <f t="shared" si="2"/>
        <v>89989</v>
      </c>
      <c r="E24" s="49">
        <v>89989.0</v>
      </c>
      <c r="F24" s="48">
        <f t="shared" si="3"/>
        <v>1036510</v>
      </c>
      <c r="G24" s="50">
        <f t="shared" si="4"/>
        <v>364953</v>
      </c>
      <c r="H24" s="49">
        <v>24790.0</v>
      </c>
      <c r="I24" s="49">
        <v>305649.0</v>
      </c>
      <c r="J24" s="49">
        <v>29288.0</v>
      </c>
      <c r="K24" s="49">
        <v>5226.0</v>
      </c>
      <c r="L24" s="50">
        <f t="shared" si="5"/>
        <v>671557</v>
      </c>
      <c r="M24" s="49">
        <v>57514.0</v>
      </c>
      <c r="N24" s="49">
        <v>194313.0</v>
      </c>
      <c r="O24" s="49">
        <v>72659.0</v>
      </c>
      <c r="P24" s="49">
        <v>41541.0</v>
      </c>
      <c r="Q24" s="49">
        <v>24476.0</v>
      </c>
      <c r="R24" s="49">
        <v>52098.0</v>
      </c>
      <c r="S24" s="49">
        <v>45290.0</v>
      </c>
      <c r="T24" s="49">
        <v>12839.0</v>
      </c>
      <c r="U24" s="49">
        <v>10622.0</v>
      </c>
      <c r="V24" s="49">
        <v>64370.0</v>
      </c>
      <c r="W24" s="49">
        <v>47596.0</v>
      </c>
      <c r="X24" s="49">
        <v>22438.0</v>
      </c>
      <c r="Y24" s="49">
        <v>5139.0</v>
      </c>
      <c r="Z24" s="49">
        <v>16832.0</v>
      </c>
      <c r="AA24" s="49">
        <v>3830.0</v>
      </c>
      <c r="AB24" s="48">
        <f t="shared" si="6"/>
        <v>1126499</v>
      </c>
      <c r="AC24" s="49">
        <v>-47375.0</v>
      </c>
      <c r="AD24" s="48">
        <f t="shared" si="7"/>
        <v>1079124</v>
      </c>
      <c r="AE24" s="51"/>
      <c r="AF24" s="51"/>
      <c r="AG24" s="51"/>
      <c r="AH24" s="51"/>
      <c r="AI24" s="51"/>
      <c r="AJ24" s="51"/>
      <c r="AK24" s="51"/>
    </row>
    <row r="25" ht="18.75" customHeight="1">
      <c r="A25" s="46">
        <v>1998.0</v>
      </c>
      <c r="B25" s="47" t="s">
        <v>69</v>
      </c>
      <c r="C25" s="47" t="str">
        <f t="shared" si="1"/>
        <v>1998Dec</v>
      </c>
      <c r="D25" s="48">
        <f t="shared" si="2"/>
        <v>165800</v>
      </c>
      <c r="E25" s="49">
        <v>165800.0</v>
      </c>
      <c r="F25" s="48">
        <f t="shared" si="3"/>
        <v>1033241</v>
      </c>
      <c r="G25" s="50">
        <f t="shared" si="4"/>
        <v>368583</v>
      </c>
      <c r="H25" s="49">
        <v>20271.0</v>
      </c>
      <c r="I25" s="49">
        <v>313344.0</v>
      </c>
      <c r="J25" s="49">
        <v>30032.0</v>
      </c>
      <c r="K25" s="49">
        <v>4936.0</v>
      </c>
      <c r="L25" s="50">
        <f t="shared" si="5"/>
        <v>664658</v>
      </c>
      <c r="M25" s="49">
        <v>33755.0</v>
      </c>
      <c r="N25" s="49">
        <v>194907.0</v>
      </c>
      <c r="O25" s="49">
        <v>77869.0</v>
      </c>
      <c r="P25" s="49">
        <v>44645.0</v>
      </c>
      <c r="Q25" s="49">
        <v>22734.0</v>
      </c>
      <c r="R25" s="49">
        <v>43703.0</v>
      </c>
      <c r="S25" s="49">
        <v>48216.0</v>
      </c>
      <c r="T25" s="49">
        <v>13859.0</v>
      </c>
      <c r="U25" s="49">
        <v>13045.0</v>
      </c>
      <c r="V25" s="49">
        <v>67774.0</v>
      </c>
      <c r="W25" s="49">
        <v>52975.0</v>
      </c>
      <c r="X25" s="49">
        <v>24108.0</v>
      </c>
      <c r="Y25" s="49">
        <v>5270.0</v>
      </c>
      <c r="Z25" s="49">
        <v>17971.0</v>
      </c>
      <c r="AA25" s="49">
        <v>3827.0</v>
      </c>
      <c r="AB25" s="48">
        <f t="shared" si="6"/>
        <v>1199041</v>
      </c>
      <c r="AC25" s="49">
        <v>-38481.0</v>
      </c>
      <c r="AD25" s="48">
        <f t="shared" si="7"/>
        <v>1160560</v>
      </c>
      <c r="AE25" s="51"/>
      <c r="AF25" s="51"/>
      <c r="AG25" s="51"/>
      <c r="AH25" s="51"/>
      <c r="AI25" s="51"/>
      <c r="AJ25" s="51"/>
      <c r="AK25" s="51"/>
    </row>
    <row r="26" ht="18.75" customHeight="1">
      <c r="A26" s="46">
        <v>1999.0</v>
      </c>
      <c r="B26" s="47" t="s">
        <v>259</v>
      </c>
      <c r="C26" s="47" t="str">
        <f t="shared" si="1"/>
        <v>1999Mar</v>
      </c>
      <c r="D26" s="48">
        <f t="shared" si="2"/>
        <v>113794</v>
      </c>
      <c r="E26" s="49">
        <v>113794.0</v>
      </c>
      <c r="F26" s="48">
        <f t="shared" si="3"/>
        <v>1096004</v>
      </c>
      <c r="G26" s="50">
        <f t="shared" si="4"/>
        <v>388657</v>
      </c>
      <c r="H26" s="49">
        <v>19871.0</v>
      </c>
      <c r="I26" s="49">
        <v>336231.0</v>
      </c>
      <c r="J26" s="49">
        <v>27244.0</v>
      </c>
      <c r="K26" s="49">
        <v>5311.0</v>
      </c>
      <c r="L26" s="50">
        <f t="shared" si="5"/>
        <v>707347</v>
      </c>
      <c r="M26" s="49">
        <v>38196.0</v>
      </c>
      <c r="N26" s="49">
        <v>227478.0</v>
      </c>
      <c r="O26" s="49">
        <v>77549.0</v>
      </c>
      <c r="P26" s="49">
        <v>48133.0</v>
      </c>
      <c r="Q26" s="49">
        <v>22041.0</v>
      </c>
      <c r="R26" s="49">
        <v>42528.0</v>
      </c>
      <c r="S26" s="49">
        <v>47732.0</v>
      </c>
      <c r="T26" s="49">
        <v>16668.0</v>
      </c>
      <c r="U26" s="49">
        <v>14424.0</v>
      </c>
      <c r="V26" s="49">
        <v>72383.0</v>
      </c>
      <c r="W26" s="49">
        <v>47699.0</v>
      </c>
      <c r="X26" s="49">
        <v>23769.0</v>
      </c>
      <c r="Y26" s="49">
        <v>5979.0</v>
      </c>
      <c r="Z26" s="49">
        <v>18990.0</v>
      </c>
      <c r="AA26" s="49">
        <v>3778.0</v>
      </c>
      <c r="AB26" s="48">
        <f t="shared" si="6"/>
        <v>1209798</v>
      </c>
      <c r="AC26" s="49">
        <v>-51935.0</v>
      </c>
      <c r="AD26" s="48">
        <f t="shared" si="7"/>
        <v>1157863</v>
      </c>
      <c r="AE26" s="51"/>
      <c r="AF26" s="51"/>
      <c r="AG26" s="51"/>
      <c r="AH26" s="51"/>
      <c r="AI26" s="51"/>
      <c r="AJ26" s="51"/>
      <c r="AK26" s="51"/>
    </row>
    <row r="27" ht="18.75" customHeight="1">
      <c r="A27" s="46">
        <v>1999.0</v>
      </c>
      <c r="B27" s="47" t="s">
        <v>260</v>
      </c>
      <c r="C27" s="47" t="str">
        <f t="shared" si="1"/>
        <v>1999Jun</v>
      </c>
      <c r="D27" s="48">
        <f t="shared" si="2"/>
        <v>92631</v>
      </c>
      <c r="E27" s="49">
        <v>92631.0</v>
      </c>
      <c r="F27" s="48">
        <f t="shared" si="3"/>
        <v>1055890</v>
      </c>
      <c r="G27" s="50">
        <f t="shared" si="4"/>
        <v>376328</v>
      </c>
      <c r="H27" s="49">
        <v>20894.0</v>
      </c>
      <c r="I27" s="49">
        <v>321902.0</v>
      </c>
      <c r="J27" s="49">
        <v>28096.0</v>
      </c>
      <c r="K27" s="49">
        <v>5436.0</v>
      </c>
      <c r="L27" s="50">
        <f t="shared" si="5"/>
        <v>679562</v>
      </c>
      <c r="M27" s="49">
        <v>46074.0</v>
      </c>
      <c r="N27" s="49">
        <v>203524.0</v>
      </c>
      <c r="O27" s="49">
        <v>76120.0</v>
      </c>
      <c r="P27" s="49">
        <v>42949.0</v>
      </c>
      <c r="Q27" s="49">
        <v>22791.0</v>
      </c>
      <c r="R27" s="49">
        <v>41180.0</v>
      </c>
      <c r="S27" s="49">
        <v>49684.0</v>
      </c>
      <c r="T27" s="49">
        <v>16377.0</v>
      </c>
      <c r="U27" s="49">
        <v>12891.0</v>
      </c>
      <c r="V27" s="49">
        <v>68832.0</v>
      </c>
      <c r="W27" s="49">
        <v>48461.0</v>
      </c>
      <c r="X27" s="49">
        <v>23105.0</v>
      </c>
      <c r="Y27" s="49">
        <v>5819.0</v>
      </c>
      <c r="Z27" s="49">
        <v>17922.0</v>
      </c>
      <c r="AA27" s="49">
        <v>3833.0</v>
      </c>
      <c r="AB27" s="48">
        <f t="shared" si="6"/>
        <v>1148521</v>
      </c>
      <c r="AC27" s="49">
        <v>-36543.0</v>
      </c>
      <c r="AD27" s="48">
        <f t="shared" si="7"/>
        <v>1111978</v>
      </c>
      <c r="AE27" s="51"/>
      <c r="AF27" s="51"/>
      <c r="AG27" s="51"/>
      <c r="AH27" s="51"/>
      <c r="AI27" s="51"/>
      <c r="AJ27" s="51"/>
      <c r="AK27" s="51"/>
    </row>
    <row r="28" ht="18.75" customHeight="1">
      <c r="A28" s="46">
        <v>1999.0</v>
      </c>
      <c r="B28" s="47" t="s">
        <v>261</v>
      </c>
      <c r="C28" s="47" t="str">
        <f t="shared" si="1"/>
        <v>1999Sep</v>
      </c>
      <c r="D28" s="48">
        <f t="shared" si="2"/>
        <v>84264</v>
      </c>
      <c r="E28" s="49">
        <v>84264.0</v>
      </c>
      <c r="F28" s="48">
        <f t="shared" si="3"/>
        <v>1097935</v>
      </c>
      <c r="G28" s="50">
        <f t="shared" si="4"/>
        <v>394427</v>
      </c>
      <c r="H28" s="49">
        <v>23929.0</v>
      </c>
      <c r="I28" s="49">
        <v>338580.0</v>
      </c>
      <c r="J28" s="49">
        <v>26136.0</v>
      </c>
      <c r="K28" s="49">
        <v>5782.0</v>
      </c>
      <c r="L28" s="50">
        <f t="shared" si="5"/>
        <v>703508</v>
      </c>
      <c r="M28" s="49">
        <v>54696.0</v>
      </c>
      <c r="N28" s="49">
        <v>195389.0</v>
      </c>
      <c r="O28" s="49">
        <v>80407.0</v>
      </c>
      <c r="P28" s="49">
        <v>44442.0</v>
      </c>
      <c r="Q28" s="49">
        <v>23890.0</v>
      </c>
      <c r="R28" s="49">
        <v>44288.0</v>
      </c>
      <c r="S28" s="49">
        <v>56294.0</v>
      </c>
      <c r="T28" s="49">
        <v>17422.0</v>
      </c>
      <c r="U28" s="49">
        <v>12836.0</v>
      </c>
      <c r="V28" s="49">
        <v>70700.0</v>
      </c>
      <c r="W28" s="49">
        <v>49731.0</v>
      </c>
      <c r="X28" s="49">
        <v>24388.0</v>
      </c>
      <c r="Y28" s="49">
        <v>6013.0</v>
      </c>
      <c r="Z28" s="49">
        <v>19259.0</v>
      </c>
      <c r="AA28" s="49">
        <v>3753.0</v>
      </c>
      <c r="AB28" s="48">
        <f t="shared" si="6"/>
        <v>1182199</v>
      </c>
      <c r="AC28" s="49">
        <v>-34362.0</v>
      </c>
      <c r="AD28" s="48">
        <f t="shared" si="7"/>
        <v>1147837</v>
      </c>
      <c r="AE28" s="51"/>
      <c r="AF28" s="51"/>
      <c r="AG28" s="51"/>
      <c r="AH28" s="51"/>
      <c r="AI28" s="51"/>
      <c r="AJ28" s="51"/>
      <c r="AK28" s="51"/>
    </row>
    <row r="29" ht="18.75" customHeight="1">
      <c r="A29" s="46">
        <v>1999.0</v>
      </c>
      <c r="B29" s="47" t="s">
        <v>69</v>
      </c>
      <c r="C29" s="47" t="str">
        <f t="shared" si="1"/>
        <v>1999Dec</v>
      </c>
      <c r="D29" s="48">
        <f t="shared" si="2"/>
        <v>135270</v>
      </c>
      <c r="E29" s="49">
        <v>135270.0</v>
      </c>
      <c r="F29" s="48">
        <f t="shared" si="3"/>
        <v>1114038</v>
      </c>
      <c r="G29" s="50">
        <f t="shared" si="4"/>
        <v>414424</v>
      </c>
      <c r="H29" s="49">
        <v>26030.0</v>
      </c>
      <c r="I29" s="49">
        <v>352818.0</v>
      </c>
      <c r="J29" s="49">
        <v>29926.0</v>
      </c>
      <c r="K29" s="49">
        <v>5650.0</v>
      </c>
      <c r="L29" s="50">
        <f t="shared" si="5"/>
        <v>699614</v>
      </c>
      <c r="M29" s="49">
        <v>29684.0</v>
      </c>
      <c r="N29" s="49">
        <v>198787.0</v>
      </c>
      <c r="O29" s="49">
        <v>82569.0</v>
      </c>
      <c r="P29" s="49">
        <v>49413.0</v>
      </c>
      <c r="Q29" s="49">
        <v>30967.0</v>
      </c>
      <c r="R29" s="49">
        <v>44124.0</v>
      </c>
      <c r="S29" s="49">
        <v>56662.0</v>
      </c>
      <c r="T29" s="49">
        <v>16445.0</v>
      </c>
      <c r="U29" s="49">
        <v>12769.0</v>
      </c>
      <c r="V29" s="49">
        <v>71232.0</v>
      </c>
      <c r="W29" s="49">
        <v>50535.0</v>
      </c>
      <c r="X29" s="49">
        <v>25505.0</v>
      </c>
      <c r="Y29" s="49">
        <v>6218.0</v>
      </c>
      <c r="Z29" s="49">
        <v>20799.0</v>
      </c>
      <c r="AA29" s="49">
        <v>3905.0</v>
      </c>
      <c r="AB29" s="48">
        <f t="shared" si="6"/>
        <v>1249308</v>
      </c>
      <c r="AC29" s="49">
        <v>-24012.0</v>
      </c>
      <c r="AD29" s="48">
        <f t="shared" si="7"/>
        <v>1225296</v>
      </c>
      <c r="AE29" s="51"/>
      <c r="AF29" s="51"/>
      <c r="AG29" s="51"/>
      <c r="AH29" s="51"/>
      <c r="AI29" s="51"/>
      <c r="AJ29" s="51"/>
      <c r="AK29" s="51"/>
    </row>
    <row r="30" ht="18.75" customHeight="1">
      <c r="A30" s="46">
        <v>2000.0</v>
      </c>
      <c r="B30" s="47" t="s">
        <v>259</v>
      </c>
      <c r="C30" s="47" t="str">
        <f t="shared" si="1"/>
        <v>2000Mar</v>
      </c>
      <c r="D30" s="48">
        <f t="shared" si="2"/>
        <v>104381</v>
      </c>
      <c r="E30" s="49">
        <v>104381.0</v>
      </c>
      <c r="F30" s="48">
        <f t="shared" si="3"/>
        <v>1169512</v>
      </c>
      <c r="G30" s="50">
        <f t="shared" si="4"/>
        <v>420393</v>
      </c>
      <c r="H30" s="49">
        <v>27305.0</v>
      </c>
      <c r="I30" s="49">
        <v>357740.0</v>
      </c>
      <c r="J30" s="49">
        <v>29401.0</v>
      </c>
      <c r="K30" s="49">
        <v>5947.0</v>
      </c>
      <c r="L30" s="50">
        <f t="shared" si="5"/>
        <v>749119</v>
      </c>
      <c r="M30" s="49">
        <v>43771.0</v>
      </c>
      <c r="N30" s="49">
        <v>221271.0</v>
      </c>
      <c r="O30" s="49">
        <v>79023.0</v>
      </c>
      <c r="P30" s="49">
        <v>51223.0</v>
      </c>
      <c r="Q30" s="49">
        <v>24948.0</v>
      </c>
      <c r="R30" s="49">
        <v>55836.0</v>
      </c>
      <c r="S30" s="49">
        <v>55914.0</v>
      </c>
      <c r="T30" s="49">
        <v>20405.0</v>
      </c>
      <c r="U30" s="49">
        <v>14674.0</v>
      </c>
      <c r="V30" s="49">
        <v>76764.0</v>
      </c>
      <c r="W30" s="49">
        <v>50613.0</v>
      </c>
      <c r="X30" s="49">
        <v>25047.0</v>
      </c>
      <c r="Y30" s="49">
        <v>6278.0</v>
      </c>
      <c r="Z30" s="49">
        <v>19296.0</v>
      </c>
      <c r="AA30" s="49">
        <v>4056.0</v>
      </c>
      <c r="AB30" s="48">
        <f t="shared" si="6"/>
        <v>1273893</v>
      </c>
      <c r="AC30" s="49">
        <v>-21925.0</v>
      </c>
      <c r="AD30" s="48">
        <f t="shared" si="7"/>
        <v>1251968</v>
      </c>
      <c r="AE30" s="51"/>
      <c r="AF30" s="51"/>
      <c r="AG30" s="51"/>
      <c r="AH30" s="51"/>
      <c r="AI30" s="51"/>
      <c r="AJ30" s="51"/>
      <c r="AK30" s="51"/>
    </row>
    <row r="31" ht="12.75" customHeight="1">
      <c r="A31" s="46">
        <v>2000.0</v>
      </c>
      <c r="B31" s="47" t="s">
        <v>260</v>
      </c>
      <c r="C31" s="47" t="str">
        <f t="shared" si="1"/>
        <v>2000Jun</v>
      </c>
      <c r="D31" s="48">
        <f t="shared" si="2"/>
        <v>95620</v>
      </c>
      <c r="E31" s="49">
        <v>95620.0</v>
      </c>
      <c r="F31" s="48">
        <f t="shared" si="3"/>
        <v>1127726</v>
      </c>
      <c r="G31" s="50">
        <f t="shared" si="4"/>
        <v>418954</v>
      </c>
      <c r="H31" s="49">
        <v>27778.0</v>
      </c>
      <c r="I31" s="49">
        <v>351752.0</v>
      </c>
      <c r="J31" s="49">
        <v>33166.0</v>
      </c>
      <c r="K31" s="49">
        <v>6258.0</v>
      </c>
      <c r="L31" s="50">
        <f t="shared" si="5"/>
        <v>708772</v>
      </c>
      <c r="M31" s="49">
        <v>37636.0</v>
      </c>
      <c r="N31" s="49">
        <v>213150.0</v>
      </c>
      <c r="O31" s="49">
        <v>80298.0</v>
      </c>
      <c r="P31" s="49">
        <v>46309.0</v>
      </c>
      <c r="Q31" s="49">
        <v>25523.0</v>
      </c>
      <c r="R31" s="49">
        <v>43714.0</v>
      </c>
      <c r="S31" s="49">
        <v>53331.0</v>
      </c>
      <c r="T31" s="49">
        <v>19832.0</v>
      </c>
      <c r="U31" s="49">
        <v>16210.0</v>
      </c>
      <c r="V31" s="49">
        <v>72375.0</v>
      </c>
      <c r="W31" s="49">
        <v>49179.0</v>
      </c>
      <c r="X31" s="49">
        <v>23215.0</v>
      </c>
      <c r="Y31" s="49">
        <v>5913.0</v>
      </c>
      <c r="Z31" s="49">
        <v>17853.0</v>
      </c>
      <c r="AA31" s="49">
        <v>4234.0</v>
      </c>
      <c r="AB31" s="48">
        <f t="shared" si="6"/>
        <v>1223346</v>
      </c>
      <c r="AC31" s="49">
        <v>-27421.0</v>
      </c>
      <c r="AD31" s="48">
        <f t="shared" si="7"/>
        <v>1195925</v>
      </c>
      <c r="AE31" s="51"/>
      <c r="AF31" s="51"/>
      <c r="AG31" s="51"/>
      <c r="AH31" s="51"/>
      <c r="AI31" s="51"/>
      <c r="AJ31" s="51"/>
      <c r="AK31" s="51"/>
    </row>
    <row r="32" ht="12.75" customHeight="1">
      <c r="A32" s="46">
        <v>2000.0</v>
      </c>
      <c r="B32" s="47" t="s">
        <v>261</v>
      </c>
      <c r="C32" s="47" t="str">
        <f t="shared" si="1"/>
        <v>2000Sep</v>
      </c>
      <c r="D32" s="48">
        <f t="shared" si="2"/>
        <v>90302</v>
      </c>
      <c r="E32" s="49">
        <v>90302.0</v>
      </c>
      <c r="F32" s="48">
        <f t="shared" si="3"/>
        <v>1152374</v>
      </c>
      <c r="G32" s="50">
        <f t="shared" si="4"/>
        <v>424141</v>
      </c>
      <c r="H32" s="49">
        <v>31242.0</v>
      </c>
      <c r="I32" s="49">
        <v>358988.0</v>
      </c>
      <c r="J32" s="49">
        <v>27622.0</v>
      </c>
      <c r="K32" s="49">
        <v>6289.0</v>
      </c>
      <c r="L32" s="50">
        <f t="shared" si="5"/>
        <v>728233</v>
      </c>
      <c r="M32" s="49">
        <v>46399.0</v>
      </c>
      <c r="N32" s="49">
        <v>201477.0</v>
      </c>
      <c r="O32" s="49">
        <v>84121.0</v>
      </c>
      <c r="P32" s="49">
        <v>48042.0</v>
      </c>
      <c r="Q32" s="49">
        <v>26371.0</v>
      </c>
      <c r="R32" s="49">
        <v>47401.0</v>
      </c>
      <c r="S32" s="49">
        <v>53280.0</v>
      </c>
      <c r="T32" s="49">
        <v>23132.0</v>
      </c>
      <c r="U32" s="49">
        <v>17539.0</v>
      </c>
      <c r="V32" s="49">
        <v>74341.0</v>
      </c>
      <c r="W32" s="49">
        <v>50810.0</v>
      </c>
      <c r="X32" s="49">
        <v>25599.0</v>
      </c>
      <c r="Y32" s="49">
        <v>6238.0</v>
      </c>
      <c r="Z32" s="49">
        <v>19275.0</v>
      </c>
      <c r="AA32" s="49">
        <v>4208.0</v>
      </c>
      <c r="AB32" s="48">
        <f t="shared" si="6"/>
        <v>1242676</v>
      </c>
      <c r="AC32" s="49">
        <v>-25468.0</v>
      </c>
      <c r="AD32" s="48">
        <f t="shared" si="7"/>
        <v>1217208</v>
      </c>
      <c r="AE32" s="51"/>
      <c r="AF32" s="51"/>
      <c r="AG32" s="51"/>
      <c r="AH32" s="51"/>
      <c r="AI32" s="51"/>
      <c r="AJ32" s="51"/>
      <c r="AK32" s="51"/>
    </row>
    <row r="33" ht="12.75" customHeight="1">
      <c r="A33" s="46">
        <v>2000.0</v>
      </c>
      <c r="B33" s="47" t="s">
        <v>69</v>
      </c>
      <c r="C33" s="47" t="str">
        <f t="shared" si="1"/>
        <v>2000Dec</v>
      </c>
      <c r="D33" s="48">
        <f t="shared" si="2"/>
        <v>140624</v>
      </c>
      <c r="E33" s="49">
        <v>140624.0</v>
      </c>
      <c r="F33" s="48">
        <f t="shared" si="3"/>
        <v>1189281</v>
      </c>
      <c r="G33" s="50">
        <f t="shared" si="4"/>
        <v>443262</v>
      </c>
      <c r="H33" s="49">
        <v>32432.0</v>
      </c>
      <c r="I33" s="49">
        <v>370104.0</v>
      </c>
      <c r="J33" s="49">
        <v>34353.0</v>
      </c>
      <c r="K33" s="49">
        <v>6373.0</v>
      </c>
      <c r="L33" s="50">
        <f t="shared" si="5"/>
        <v>746019</v>
      </c>
      <c r="M33" s="49">
        <v>24517.0</v>
      </c>
      <c r="N33" s="49">
        <v>209129.0</v>
      </c>
      <c r="O33" s="49">
        <v>87771.0</v>
      </c>
      <c r="P33" s="49">
        <v>53446.0</v>
      </c>
      <c r="Q33" s="49">
        <v>32794.0</v>
      </c>
      <c r="R33" s="49">
        <v>46265.0</v>
      </c>
      <c r="S33" s="49">
        <v>53915.0</v>
      </c>
      <c r="T33" s="49">
        <v>31356.0</v>
      </c>
      <c r="U33" s="49">
        <v>18761.0</v>
      </c>
      <c r="V33" s="49">
        <v>76522.0</v>
      </c>
      <c r="W33" s="49">
        <v>52790.0</v>
      </c>
      <c r="X33" s="49">
        <v>27522.0</v>
      </c>
      <c r="Y33" s="49">
        <v>6332.0</v>
      </c>
      <c r="Z33" s="49">
        <v>20564.0</v>
      </c>
      <c r="AA33" s="49">
        <v>4335.0</v>
      </c>
      <c r="AB33" s="48">
        <f t="shared" si="6"/>
        <v>1329905</v>
      </c>
      <c r="AC33" s="49">
        <v>-25149.0</v>
      </c>
      <c r="AD33" s="48">
        <f t="shared" si="7"/>
        <v>1304756</v>
      </c>
      <c r="AE33" s="51"/>
      <c r="AF33" s="51"/>
      <c r="AG33" s="51"/>
      <c r="AH33" s="51"/>
      <c r="AI33" s="51"/>
      <c r="AJ33" s="51"/>
      <c r="AK33" s="51"/>
    </row>
    <row r="34" ht="18.75" customHeight="1">
      <c r="A34" s="46">
        <v>2001.0</v>
      </c>
      <c r="B34" s="47" t="s">
        <v>259</v>
      </c>
      <c r="C34" s="47" t="str">
        <f t="shared" si="1"/>
        <v>2001Mar</v>
      </c>
      <c r="D34" s="48">
        <f t="shared" si="2"/>
        <v>108553</v>
      </c>
      <c r="E34" s="49">
        <v>108553.0</v>
      </c>
      <c r="F34" s="48">
        <f t="shared" si="3"/>
        <v>1237433</v>
      </c>
      <c r="G34" s="50">
        <f t="shared" si="4"/>
        <v>449722</v>
      </c>
      <c r="H34" s="49">
        <v>29638.0</v>
      </c>
      <c r="I34" s="49">
        <v>379196.0</v>
      </c>
      <c r="J34" s="49">
        <v>34396.0</v>
      </c>
      <c r="K34" s="49">
        <v>6492.0</v>
      </c>
      <c r="L34" s="50">
        <f t="shared" si="5"/>
        <v>787711</v>
      </c>
      <c r="M34" s="49">
        <v>40602.0</v>
      </c>
      <c r="N34" s="49">
        <v>235929.0</v>
      </c>
      <c r="O34" s="49">
        <v>86274.0</v>
      </c>
      <c r="P34" s="49">
        <v>54405.0</v>
      </c>
      <c r="Q34" s="49">
        <v>28719.0</v>
      </c>
      <c r="R34" s="49">
        <v>59899.0</v>
      </c>
      <c r="S34" s="49">
        <v>51692.0</v>
      </c>
      <c r="T34" s="49">
        <v>22649.0</v>
      </c>
      <c r="U34" s="49">
        <v>18600.0</v>
      </c>
      <c r="V34" s="49">
        <v>80012.0</v>
      </c>
      <c r="W34" s="49">
        <v>50788.0</v>
      </c>
      <c r="X34" s="49">
        <v>26766.0</v>
      </c>
      <c r="Y34" s="49">
        <v>6190.0</v>
      </c>
      <c r="Z34" s="49">
        <v>20656.0</v>
      </c>
      <c r="AA34" s="49">
        <v>4530.0</v>
      </c>
      <c r="AB34" s="48">
        <f t="shared" si="6"/>
        <v>1345986</v>
      </c>
      <c r="AC34" s="49">
        <v>-28811.0</v>
      </c>
      <c r="AD34" s="48">
        <f t="shared" si="7"/>
        <v>1317175</v>
      </c>
      <c r="AE34" s="51"/>
      <c r="AF34" s="51"/>
      <c r="AG34" s="51"/>
      <c r="AH34" s="51"/>
      <c r="AI34" s="51"/>
      <c r="AJ34" s="51"/>
      <c r="AK34" s="51"/>
    </row>
    <row r="35" ht="18.75" customHeight="1">
      <c r="A35" s="46">
        <v>2001.0</v>
      </c>
      <c r="B35" s="47" t="s">
        <v>260</v>
      </c>
      <c r="C35" s="47" t="str">
        <f t="shared" si="1"/>
        <v>2001Jun</v>
      </c>
      <c r="D35" s="48">
        <f t="shared" si="2"/>
        <v>99651</v>
      </c>
      <c r="E35" s="49">
        <v>99651.0</v>
      </c>
      <c r="F35" s="48">
        <f t="shared" si="3"/>
        <v>1216255</v>
      </c>
      <c r="G35" s="50">
        <f t="shared" si="4"/>
        <v>450510</v>
      </c>
      <c r="H35" s="49">
        <v>33386.0</v>
      </c>
      <c r="I35" s="49">
        <v>372846.0</v>
      </c>
      <c r="J35" s="49">
        <v>37643.0</v>
      </c>
      <c r="K35" s="49">
        <v>6635.0</v>
      </c>
      <c r="L35" s="50">
        <f t="shared" si="5"/>
        <v>765745</v>
      </c>
      <c r="M35" s="49">
        <v>35847.0</v>
      </c>
      <c r="N35" s="49">
        <v>226336.0</v>
      </c>
      <c r="O35" s="49">
        <v>88582.0</v>
      </c>
      <c r="P35" s="49">
        <v>48819.0</v>
      </c>
      <c r="Q35" s="49">
        <v>30750.0</v>
      </c>
      <c r="R35" s="49">
        <v>58402.0</v>
      </c>
      <c r="S35" s="49">
        <v>50195.0</v>
      </c>
      <c r="T35" s="49">
        <v>22925.0</v>
      </c>
      <c r="U35" s="49">
        <v>20370.0</v>
      </c>
      <c r="V35" s="49">
        <v>77218.0</v>
      </c>
      <c r="W35" s="49">
        <v>51052.0</v>
      </c>
      <c r="X35" s="49">
        <v>25360.0</v>
      </c>
      <c r="Y35" s="49">
        <v>5706.0</v>
      </c>
      <c r="Z35" s="49">
        <v>19585.0</v>
      </c>
      <c r="AA35" s="49">
        <v>4598.0</v>
      </c>
      <c r="AB35" s="48">
        <f t="shared" si="6"/>
        <v>1315906</v>
      </c>
      <c r="AC35" s="49">
        <v>-39971.0</v>
      </c>
      <c r="AD35" s="48">
        <f t="shared" si="7"/>
        <v>1275935</v>
      </c>
      <c r="AE35" s="51"/>
      <c r="AF35" s="51"/>
      <c r="AG35" s="51"/>
      <c r="AH35" s="51"/>
      <c r="AI35" s="51"/>
      <c r="AJ35" s="51"/>
      <c r="AK35" s="51"/>
    </row>
    <row r="36" ht="18.75" customHeight="1">
      <c r="A36" s="46">
        <v>2001.0</v>
      </c>
      <c r="B36" s="47" t="s">
        <v>261</v>
      </c>
      <c r="C36" s="47" t="str">
        <f t="shared" si="1"/>
        <v>2001Sep</v>
      </c>
      <c r="D36" s="48">
        <f t="shared" si="2"/>
        <v>96045</v>
      </c>
      <c r="E36" s="49">
        <v>96045.0</v>
      </c>
      <c r="F36" s="48">
        <f t="shared" si="3"/>
        <v>1216569</v>
      </c>
      <c r="G36" s="50">
        <f t="shared" si="4"/>
        <v>444421</v>
      </c>
      <c r="H36" s="49">
        <v>35129.0</v>
      </c>
      <c r="I36" s="49">
        <v>366179.0</v>
      </c>
      <c r="J36" s="49">
        <v>36183.0</v>
      </c>
      <c r="K36" s="49">
        <v>6930.0</v>
      </c>
      <c r="L36" s="50">
        <f t="shared" si="5"/>
        <v>772148</v>
      </c>
      <c r="M36" s="49">
        <v>51030.0</v>
      </c>
      <c r="N36" s="49">
        <v>207284.0</v>
      </c>
      <c r="O36" s="49">
        <v>89993.0</v>
      </c>
      <c r="P36" s="49">
        <v>49831.0</v>
      </c>
      <c r="Q36" s="49">
        <v>31825.0</v>
      </c>
      <c r="R36" s="49">
        <v>54779.0</v>
      </c>
      <c r="S36" s="49">
        <v>52286.0</v>
      </c>
      <c r="T36" s="49">
        <v>23407.0</v>
      </c>
      <c r="U36" s="49">
        <v>20876.0</v>
      </c>
      <c r="V36" s="49">
        <v>79747.0</v>
      </c>
      <c r="W36" s="49">
        <v>53303.0</v>
      </c>
      <c r="X36" s="49">
        <v>27666.0</v>
      </c>
      <c r="Y36" s="49">
        <v>5907.0</v>
      </c>
      <c r="Z36" s="49">
        <v>19743.0</v>
      </c>
      <c r="AA36" s="49">
        <v>4471.0</v>
      </c>
      <c r="AB36" s="48">
        <f t="shared" si="6"/>
        <v>1312614</v>
      </c>
      <c r="AC36" s="49">
        <v>-42808.0</v>
      </c>
      <c r="AD36" s="48">
        <f t="shared" si="7"/>
        <v>1269806</v>
      </c>
      <c r="AE36" s="51"/>
      <c r="AF36" s="51"/>
      <c r="AG36" s="51"/>
      <c r="AH36" s="51"/>
      <c r="AI36" s="51"/>
      <c r="AJ36" s="51"/>
      <c r="AK36" s="51"/>
    </row>
    <row r="37" ht="18.75" customHeight="1">
      <c r="A37" s="46">
        <v>2001.0</v>
      </c>
      <c r="B37" s="47" t="s">
        <v>69</v>
      </c>
      <c r="C37" s="47" t="str">
        <f t="shared" si="1"/>
        <v>2001Dec</v>
      </c>
      <c r="D37" s="48">
        <f t="shared" si="2"/>
        <v>154314</v>
      </c>
      <c r="E37" s="49">
        <v>154314.0</v>
      </c>
      <c r="F37" s="48">
        <f t="shared" si="3"/>
        <v>1216181</v>
      </c>
      <c r="G37" s="50">
        <f t="shared" si="4"/>
        <v>441677</v>
      </c>
      <c r="H37" s="49">
        <v>29808.0</v>
      </c>
      <c r="I37" s="49">
        <v>369120.0</v>
      </c>
      <c r="J37" s="49">
        <v>36160.0</v>
      </c>
      <c r="K37" s="49">
        <v>6589.0</v>
      </c>
      <c r="L37" s="50">
        <f t="shared" si="5"/>
        <v>774504</v>
      </c>
      <c r="M37" s="49">
        <v>27549.0</v>
      </c>
      <c r="N37" s="49">
        <v>212881.0</v>
      </c>
      <c r="O37" s="49">
        <v>87186.0</v>
      </c>
      <c r="P37" s="49">
        <v>55133.0</v>
      </c>
      <c r="Q37" s="49">
        <v>40344.0</v>
      </c>
      <c r="R37" s="49">
        <v>57903.0</v>
      </c>
      <c r="S37" s="49">
        <v>53671.0</v>
      </c>
      <c r="T37" s="49">
        <v>22527.0</v>
      </c>
      <c r="U37" s="49">
        <v>20113.0</v>
      </c>
      <c r="V37" s="49">
        <v>80405.0</v>
      </c>
      <c r="W37" s="49">
        <v>54450.0</v>
      </c>
      <c r="X37" s="49">
        <v>30256.0</v>
      </c>
      <c r="Y37" s="49">
        <v>5971.0</v>
      </c>
      <c r="Z37" s="49">
        <v>21538.0</v>
      </c>
      <c r="AA37" s="49">
        <v>4577.0</v>
      </c>
      <c r="AB37" s="48">
        <f t="shared" si="6"/>
        <v>1370495</v>
      </c>
      <c r="AC37" s="49">
        <v>-37887.0</v>
      </c>
      <c r="AD37" s="48">
        <f t="shared" si="7"/>
        <v>1332608</v>
      </c>
      <c r="AE37" s="51"/>
      <c r="AF37" s="51"/>
      <c r="AG37" s="51"/>
      <c r="AH37" s="51"/>
      <c r="AI37" s="51"/>
      <c r="AJ37" s="51"/>
      <c r="AK37" s="51"/>
    </row>
    <row r="38" ht="18.75" customHeight="1">
      <c r="A38" s="46">
        <v>2002.0</v>
      </c>
      <c r="B38" s="47" t="s">
        <v>259</v>
      </c>
      <c r="C38" s="47" t="str">
        <f t="shared" si="1"/>
        <v>2002Mar</v>
      </c>
      <c r="D38" s="48">
        <f t="shared" si="2"/>
        <v>123170</v>
      </c>
      <c r="E38" s="49">
        <v>123170.0</v>
      </c>
      <c r="F38" s="48">
        <f t="shared" si="3"/>
        <v>1307115</v>
      </c>
      <c r="G38" s="50">
        <f t="shared" si="4"/>
        <v>472312</v>
      </c>
      <c r="H38" s="49">
        <v>32170.0</v>
      </c>
      <c r="I38" s="49">
        <v>395750.0</v>
      </c>
      <c r="J38" s="49">
        <v>37860.0</v>
      </c>
      <c r="K38" s="49">
        <v>6532.0</v>
      </c>
      <c r="L38" s="50">
        <f t="shared" si="5"/>
        <v>834803</v>
      </c>
      <c r="M38" s="49">
        <v>43326.0</v>
      </c>
      <c r="N38" s="49">
        <v>239561.0</v>
      </c>
      <c r="O38" s="49">
        <v>90454.0</v>
      </c>
      <c r="P38" s="49">
        <v>56494.0</v>
      </c>
      <c r="Q38" s="49">
        <v>32082.0</v>
      </c>
      <c r="R38" s="49">
        <v>71312.0</v>
      </c>
      <c r="S38" s="49">
        <v>56535.0</v>
      </c>
      <c r="T38" s="49">
        <v>22501.0</v>
      </c>
      <c r="U38" s="49">
        <v>20865.0</v>
      </c>
      <c r="V38" s="49">
        <v>87086.0</v>
      </c>
      <c r="W38" s="49">
        <v>53103.0</v>
      </c>
      <c r="X38" s="49">
        <v>29657.0</v>
      </c>
      <c r="Y38" s="49">
        <v>6039.0</v>
      </c>
      <c r="Z38" s="49">
        <v>21313.0</v>
      </c>
      <c r="AA38" s="49">
        <v>4475.0</v>
      </c>
      <c r="AB38" s="48">
        <f t="shared" si="6"/>
        <v>1430285</v>
      </c>
      <c r="AC38" s="49">
        <v>-51867.0</v>
      </c>
      <c r="AD38" s="48">
        <f t="shared" si="7"/>
        <v>1378418</v>
      </c>
      <c r="AE38" s="51"/>
      <c r="AF38" s="51"/>
      <c r="AG38" s="51"/>
      <c r="AH38" s="51"/>
      <c r="AI38" s="51"/>
      <c r="AJ38" s="51"/>
      <c r="AK38" s="51"/>
    </row>
    <row r="39" ht="18.75" customHeight="1">
      <c r="A39" s="46">
        <v>2002.0</v>
      </c>
      <c r="B39" s="47" t="s">
        <v>260</v>
      </c>
      <c r="C39" s="47" t="str">
        <f t="shared" si="1"/>
        <v>2002Jun</v>
      </c>
      <c r="D39" s="48">
        <f t="shared" si="2"/>
        <v>111869</v>
      </c>
      <c r="E39" s="49">
        <v>111869.0</v>
      </c>
      <c r="F39" s="48">
        <f t="shared" si="3"/>
        <v>1296882</v>
      </c>
      <c r="G39" s="50">
        <f t="shared" si="4"/>
        <v>480603</v>
      </c>
      <c r="H39" s="49">
        <v>34052.0</v>
      </c>
      <c r="I39" s="49">
        <v>400725.0</v>
      </c>
      <c r="J39" s="49">
        <v>38963.0</v>
      </c>
      <c r="K39" s="49">
        <v>6863.0</v>
      </c>
      <c r="L39" s="50">
        <f t="shared" si="5"/>
        <v>816279</v>
      </c>
      <c r="M39" s="49">
        <v>43423.0</v>
      </c>
      <c r="N39" s="49">
        <v>228432.0</v>
      </c>
      <c r="O39" s="49">
        <v>91423.0</v>
      </c>
      <c r="P39" s="49">
        <v>50398.0</v>
      </c>
      <c r="Q39" s="49">
        <v>32652.0</v>
      </c>
      <c r="R39" s="49">
        <v>68640.0</v>
      </c>
      <c r="S39" s="49">
        <v>55886.0</v>
      </c>
      <c r="T39" s="49">
        <v>23945.0</v>
      </c>
      <c r="U39" s="49">
        <v>25769.0</v>
      </c>
      <c r="V39" s="49">
        <v>84584.0</v>
      </c>
      <c r="W39" s="49">
        <v>53583.0</v>
      </c>
      <c r="X39" s="49">
        <v>27977.0</v>
      </c>
      <c r="Y39" s="49">
        <v>5453.0</v>
      </c>
      <c r="Z39" s="49">
        <v>19726.0</v>
      </c>
      <c r="AA39" s="49">
        <v>4388.0</v>
      </c>
      <c r="AB39" s="48">
        <f t="shared" si="6"/>
        <v>1408751</v>
      </c>
      <c r="AC39" s="49">
        <v>-65935.0</v>
      </c>
      <c r="AD39" s="48">
        <f t="shared" si="7"/>
        <v>1342816</v>
      </c>
      <c r="AE39" s="51"/>
      <c r="AF39" s="51"/>
      <c r="AG39" s="51"/>
      <c r="AH39" s="51"/>
      <c r="AI39" s="51"/>
      <c r="AJ39" s="51"/>
      <c r="AK39" s="51"/>
    </row>
    <row r="40" ht="18.75" customHeight="1">
      <c r="A40" s="46">
        <v>2002.0</v>
      </c>
      <c r="B40" s="47" t="s">
        <v>261</v>
      </c>
      <c r="C40" s="47" t="str">
        <f t="shared" si="1"/>
        <v>2002Sep</v>
      </c>
      <c r="D40" s="48">
        <f t="shared" si="2"/>
        <v>106421</v>
      </c>
      <c r="E40" s="49">
        <v>106421.0</v>
      </c>
      <c r="F40" s="48">
        <f t="shared" si="3"/>
        <v>1312595</v>
      </c>
      <c r="G40" s="50">
        <f t="shared" si="4"/>
        <v>492298</v>
      </c>
      <c r="H40" s="49">
        <v>37516.0</v>
      </c>
      <c r="I40" s="49">
        <v>411670.0</v>
      </c>
      <c r="J40" s="49">
        <v>36420.0</v>
      </c>
      <c r="K40" s="49">
        <v>6692.0</v>
      </c>
      <c r="L40" s="50">
        <f t="shared" si="5"/>
        <v>820297</v>
      </c>
      <c r="M40" s="49">
        <v>51096.0</v>
      </c>
      <c r="N40" s="49">
        <v>210985.0</v>
      </c>
      <c r="O40" s="49">
        <v>94966.0</v>
      </c>
      <c r="P40" s="49">
        <v>51620.0</v>
      </c>
      <c r="Q40" s="49">
        <v>32821.0</v>
      </c>
      <c r="R40" s="49">
        <v>71582.0</v>
      </c>
      <c r="S40" s="49">
        <v>58210.0</v>
      </c>
      <c r="T40" s="49">
        <v>25193.0</v>
      </c>
      <c r="U40" s="49">
        <v>24872.0</v>
      </c>
      <c r="V40" s="49">
        <v>84561.0</v>
      </c>
      <c r="W40" s="49">
        <v>53837.0</v>
      </c>
      <c r="X40" s="49">
        <v>29324.0</v>
      </c>
      <c r="Y40" s="49">
        <v>6039.0</v>
      </c>
      <c r="Z40" s="49">
        <v>20868.0</v>
      </c>
      <c r="AA40" s="49">
        <v>4323.0</v>
      </c>
      <c r="AB40" s="48">
        <f t="shared" si="6"/>
        <v>1419016</v>
      </c>
      <c r="AC40" s="49">
        <v>-46714.0</v>
      </c>
      <c r="AD40" s="48">
        <f t="shared" si="7"/>
        <v>1372302</v>
      </c>
      <c r="AE40" s="51"/>
      <c r="AF40" s="51"/>
      <c r="AG40" s="51"/>
      <c r="AH40" s="51"/>
      <c r="AI40" s="51"/>
      <c r="AJ40" s="51"/>
      <c r="AK40" s="51"/>
    </row>
    <row r="41" ht="18.75" customHeight="1">
      <c r="A41" s="46">
        <v>2002.0</v>
      </c>
      <c r="B41" s="47" t="s">
        <v>69</v>
      </c>
      <c r="C41" s="47" t="str">
        <f t="shared" si="1"/>
        <v>2002Dec</v>
      </c>
      <c r="D41" s="48">
        <f t="shared" si="2"/>
        <v>160042</v>
      </c>
      <c r="E41" s="49">
        <v>160042.0</v>
      </c>
      <c r="F41" s="48">
        <f t="shared" si="3"/>
        <v>1351484</v>
      </c>
      <c r="G41" s="50">
        <f t="shared" si="4"/>
        <v>516723</v>
      </c>
      <c r="H41" s="49">
        <v>33290.0</v>
      </c>
      <c r="I41" s="49">
        <v>437052.0</v>
      </c>
      <c r="J41" s="49">
        <v>39531.0</v>
      </c>
      <c r="K41" s="49">
        <v>6850.0</v>
      </c>
      <c r="L41" s="50">
        <f t="shared" si="5"/>
        <v>834761</v>
      </c>
      <c r="M41" s="49">
        <v>28872.0</v>
      </c>
      <c r="N41" s="49">
        <v>226579.0</v>
      </c>
      <c r="O41" s="49">
        <v>96198.0</v>
      </c>
      <c r="P41" s="49">
        <v>58339.0</v>
      </c>
      <c r="Q41" s="49">
        <v>44152.0</v>
      </c>
      <c r="R41" s="49">
        <v>65084.0</v>
      </c>
      <c r="S41" s="49">
        <v>59412.0</v>
      </c>
      <c r="T41" s="49">
        <v>26332.0</v>
      </c>
      <c r="U41" s="49">
        <v>24891.0</v>
      </c>
      <c r="V41" s="49">
        <v>84379.0</v>
      </c>
      <c r="W41" s="49">
        <v>54183.0</v>
      </c>
      <c r="X41" s="49">
        <v>32178.0</v>
      </c>
      <c r="Y41" s="49">
        <v>6310.0</v>
      </c>
      <c r="Z41" s="49">
        <v>23431.0</v>
      </c>
      <c r="AA41" s="49">
        <v>4421.0</v>
      </c>
      <c r="AB41" s="48">
        <f t="shared" si="6"/>
        <v>1511526</v>
      </c>
      <c r="AC41" s="49">
        <v>-38316.0</v>
      </c>
      <c r="AD41" s="48">
        <f t="shared" si="7"/>
        <v>1473210</v>
      </c>
      <c r="AE41" s="51"/>
      <c r="AF41" s="51"/>
      <c r="AG41" s="51"/>
      <c r="AH41" s="51"/>
      <c r="AI41" s="51"/>
      <c r="AJ41" s="51"/>
      <c r="AK41" s="51"/>
    </row>
    <row r="42" ht="18.75" customHeight="1">
      <c r="A42" s="46">
        <v>2003.0</v>
      </c>
      <c r="B42" s="47" t="s">
        <v>259</v>
      </c>
      <c r="C42" s="47" t="str">
        <f t="shared" si="1"/>
        <v>2003Mar</v>
      </c>
      <c r="D42" s="48">
        <f t="shared" si="2"/>
        <v>143654</v>
      </c>
      <c r="E42" s="49">
        <v>143654.0</v>
      </c>
      <c r="F42" s="48">
        <f t="shared" si="3"/>
        <v>1430066</v>
      </c>
      <c r="G42" s="50">
        <f t="shared" si="4"/>
        <v>556423</v>
      </c>
      <c r="H42" s="49">
        <v>37335.0</v>
      </c>
      <c r="I42" s="49">
        <v>474183.0</v>
      </c>
      <c r="J42" s="49">
        <v>37996.0</v>
      </c>
      <c r="K42" s="49">
        <v>6909.0</v>
      </c>
      <c r="L42" s="50">
        <f t="shared" si="5"/>
        <v>873643</v>
      </c>
      <c r="M42" s="49">
        <v>41880.0</v>
      </c>
      <c r="N42" s="49">
        <v>248550.0</v>
      </c>
      <c r="O42" s="49">
        <v>95325.0</v>
      </c>
      <c r="P42" s="49">
        <v>56809.0</v>
      </c>
      <c r="Q42" s="49">
        <v>35147.0</v>
      </c>
      <c r="R42" s="49">
        <v>76168.0</v>
      </c>
      <c r="S42" s="49">
        <v>60571.0</v>
      </c>
      <c r="T42" s="49">
        <v>26508.0</v>
      </c>
      <c r="U42" s="49">
        <v>25761.0</v>
      </c>
      <c r="V42" s="49">
        <v>89902.0</v>
      </c>
      <c r="W42" s="49">
        <v>54340.0</v>
      </c>
      <c r="X42" s="49">
        <v>29515.0</v>
      </c>
      <c r="Y42" s="49">
        <v>6019.0</v>
      </c>
      <c r="Z42" s="49">
        <v>22310.0</v>
      </c>
      <c r="AA42" s="49">
        <v>4838.0</v>
      </c>
      <c r="AB42" s="48">
        <f t="shared" si="6"/>
        <v>1573720</v>
      </c>
      <c r="AC42" s="49">
        <v>-53073.0</v>
      </c>
      <c r="AD42" s="48">
        <f t="shared" si="7"/>
        <v>1520647</v>
      </c>
      <c r="AE42" s="51"/>
      <c r="AF42" s="51"/>
      <c r="AG42" s="51"/>
      <c r="AH42" s="51"/>
      <c r="AI42" s="51"/>
      <c r="AJ42" s="51"/>
      <c r="AK42" s="51"/>
    </row>
    <row r="43" ht="18.75" customHeight="1">
      <c r="A43" s="46">
        <v>2003.0</v>
      </c>
      <c r="B43" s="47" t="s">
        <v>260</v>
      </c>
      <c r="C43" s="47" t="str">
        <f t="shared" si="1"/>
        <v>2003Jun</v>
      </c>
      <c r="D43" s="48">
        <f t="shared" si="2"/>
        <v>127717</v>
      </c>
      <c r="E43" s="49">
        <v>127717.0</v>
      </c>
      <c r="F43" s="48">
        <f t="shared" si="3"/>
        <v>1397224</v>
      </c>
      <c r="G43" s="50">
        <f t="shared" si="4"/>
        <v>550988</v>
      </c>
      <c r="H43" s="49">
        <v>37628.0</v>
      </c>
      <c r="I43" s="49">
        <v>461169.0</v>
      </c>
      <c r="J43" s="49">
        <v>44997.0</v>
      </c>
      <c r="K43" s="49">
        <v>7194.0</v>
      </c>
      <c r="L43" s="50">
        <f t="shared" si="5"/>
        <v>846236</v>
      </c>
      <c r="M43" s="49">
        <v>44541.0</v>
      </c>
      <c r="N43" s="49">
        <v>238489.0</v>
      </c>
      <c r="O43" s="49">
        <v>87688.0</v>
      </c>
      <c r="P43" s="49">
        <v>43919.0</v>
      </c>
      <c r="Q43" s="49">
        <v>36343.0</v>
      </c>
      <c r="R43" s="49">
        <v>75501.0</v>
      </c>
      <c r="S43" s="49">
        <v>59575.0</v>
      </c>
      <c r="T43" s="49">
        <v>27733.0</v>
      </c>
      <c r="U43" s="49">
        <v>26896.0</v>
      </c>
      <c r="V43" s="49">
        <v>89381.0</v>
      </c>
      <c r="W43" s="49">
        <v>55849.0</v>
      </c>
      <c r="X43" s="49">
        <v>27993.0</v>
      </c>
      <c r="Y43" s="49">
        <v>6029.0</v>
      </c>
      <c r="Z43" s="49">
        <v>21397.0</v>
      </c>
      <c r="AA43" s="49">
        <v>4902.0</v>
      </c>
      <c r="AB43" s="48">
        <f t="shared" si="6"/>
        <v>1524941</v>
      </c>
      <c r="AC43" s="49">
        <v>-74163.0</v>
      </c>
      <c r="AD43" s="48">
        <f t="shared" si="7"/>
        <v>1450778</v>
      </c>
      <c r="AE43" s="51"/>
      <c r="AF43" s="51"/>
      <c r="AG43" s="51"/>
      <c r="AH43" s="51"/>
      <c r="AI43" s="51"/>
      <c r="AJ43" s="51"/>
      <c r="AK43" s="51"/>
    </row>
    <row r="44" ht="18.75" customHeight="1">
      <c r="A44" s="46">
        <v>2003.0</v>
      </c>
      <c r="B44" s="47" t="s">
        <v>261</v>
      </c>
      <c r="C44" s="47" t="str">
        <f t="shared" si="1"/>
        <v>2003Sep</v>
      </c>
      <c r="D44" s="48">
        <f t="shared" si="2"/>
        <v>129309</v>
      </c>
      <c r="E44" s="49">
        <v>129309.0</v>
      </c>
      <c r="F44" s="48">
        <f t="shared" si="3"/>
        <v>1428868</v>
      </c>
      <c r="G44" s="50">
        <f t="shared" si="4"/>
        <v>543207</v>
      </c>
      <c r="H44" s="49">
        <v>41636.0</v>
      </c>
      <c r="I44" s="49">
        <v>451842.0</v>
      </c>
      <c r="J44" s="49">
        <v>42515.0</v>
      </c>
      <c r="K44" s="49">
        <v>7214.0</v>
      </c>
      <c r="L44" s="50">
        <f t="shared" si="5"/>
        <v>885661</v>
      </c>
      <c r="M44" s="49">
        <v>56313.0</v>
      </c>
      <c r="N44" s="49">
        <v>223411.0</v>
      </c>
      <c r="O44" s="49">
        <v>96550.0</v>
      </c>
      <c r="P44" s="49">
        <v>52843.0</v>
      </c>
      <c r="Q44" s="49">
        <v>36400.0</v>
      </c>
      <c r="R44" s="49">
        <v>86850.0</v>
      </c>
      <c r="S44" s="49">
        <v>61510.0</v>
      </c>
      <c r="T44" s="49">
        <v>27698.0</v>
      </c>
      <c r="U44" s="49">
        <v>29494.0</v>
      </c>
      <c r="V44" s="49">
        <v>92122.0</v>
      </c>
      <c r="W44" s="49">
        <v>58010.0</v>
      </c>
      <c r="X44" s="49">
        <v>30108.0</v>
      </c>
      <c r="Y44" s="49">
        <v>7830.0</v>
      </c>
      <c r="Z44" s="49">
        <v>21649.0</v>
      </c>
      <c r="AA44" s="49">
        <v>4873.0</v>
      </c>
      <c r="AB44" s="48">
        <f t="shared" si="6"/>
        <v>1558177</v>
      </c>
      <c r="AC44" s="49">
        <v>-65370.0</v>
      </c>
      <c r="AD44" s="48">
        <f t="shared" si="7"/>
        <v>1492807</v>
      </c>
      <c r="AE44" s="51"/>
      <c r="AF44" s="51"/>
      <c r="AG44" s="51"/>
      <c r="AH44" s="51"/>
      <c r="AI44" s="51"/>
      <c r="AJ44" s="51"/>
      <c r="AK44" s="51"/>
    </row>
    <row r="45" ht="18.75" customHeight="1">
      <c r="A45" s="46">
        <v>2003.0</v>
      </c>
      <c r="B45" s="47" t="s">
        <v>69</v>
      </c>
      <c r="C45" s="47" t="str">
        <f t="shared" si="1"/>
        <v>2003Dec</v>
      </c>
      <c r="D45" s="48">
        <f t="shared" si="2"/>
        <v>195759</v>
      </c>
      <c r="E45" s="49">
        <v>195759.0</v>
      </c>
      <c r="F45" s="48">
        <f t="shared" si="3"/>
        <v>1464706</v>
      </c>
      <c r="G45" s="50">
        <f t="shared" si="4"/>
        <v>569197</v>
      </c>
      <c r="H45" s="49">
        <v>38703.0</v>
      </c>
      <c r="I45" s="49">
        <v>481496.0</v>
      </c>
      <c r="J45" s="49">
        <v>41414.0</v>
      </c>
      <c r="K45" s="49">
        <v>7584.0</v>
      </c>
      <c r="L45" s="50">
        <f t="shared" si="5"/>
        <v>895509</v>
      </c>
      <c r="M45" s="49">
        <v>32857.0</v>
      </c>
      <c r="N45" s="49">
        <v>238020.0</v>
      </c>
      <c r="O45" s="49">
        <v>99320.0</v>
      </c>
      <c r="P45" s="49">
        <v>60873.0</v>
      </c>
      <c r="Q45" s="49">
        <v>45638.0</v>
      </c>
      <c r="R45" s="49">
        <v>78623.0</v>
      </c>
      <c r="S45" s="49">
        <v>59106.0</v>
      </c>
      <c r="T45" s="49">
        <v>29309.0</v>
      </c>
      <c r="U45" s="49">
        <v>30889.0</v>
      </c>
      <c r="V45" s="49">
        <v>88414.0</v>
      </c>
      <c r="W45" s="49">
        <v>59415.0</v>
      </c>
      <c r="X45" s="49">
        <v>33419.0</v>
      </c>
      <c r="Y45" s="49">
        <v>9378.0</v>
      </c>
      <c r="Z45" s="49">
        <v>25307.0</v>
      </c>
      <c r="AA45" s="49">
        <v>4941.0</v>
      </c>
      <c r="AB45" s="48">
        <f t="shared" si="6"/>
        <v>1660465</v>
      </c>
      <c r="AC45" s="49">
        <v>-65597.0</v>
      </c>
      <c r="AD45" s="48">
        <f t="shared" si="7"/>
        <v>1594868</v>
      </c>
      <c r="AE45" s="51"/>
      <c r="AF45" s="51"/>
      <c r="AG45" s="51"/>
      <c r="AH45" s="51"/>
      <c r="AI45" s="51"/>
      <c r="AJ45" s="51"/>
      <c r="AK45" s="51"/>
    </row>
    <row r="46" ht="18.75" customHeight="1">
      <c r="A46" s="46">
        <v>2004.0</v>
      </c>
      <c r="B46" s="47" t="s">
        <v>259</v>
      </c>
      <c r="C46" s="47" t="str">
        <f t="shared" si="1"/>
        <v>2004Mar</v>
      </c>
      <c r="D46" s="48">
        <f t="shared" si="2"/>
        <v>149094</v>
      </c>
      <c r="E46" s="49">
        <v>149094.0</v>
      </c>
      <c r="F46" s="48">
        <f t="shared" si="3"/>
        <v>1543982</v>
      </c>
      <c r="G46" s="50">
        <f t="shared" si="4"/>
        <v>602675</v>
      </c>
      <c r="H46" s="49">
        <v>40436.0</v>
      </c>
      <c r="I46" s="49">
        <v>508932.0</v>
      </c>
      <c r="J46" s="49">
        <v>45676.0</v>
      </c>
      <c r="K46" s="49">
        <v>7631.0</v>
      </c>
      <c r="L46" s="50">
        <f t="shared" si="5"/>
        <v>941307</v>
      </c>
      <c r="M46" s="49">
        <v>47296.0</v>
      </c>
      <c r="N46" s="49">
        <v>266859.0</v>
      </c>
      <c r="O46" s="49">
        <v>99133.0</v>
      </c>
      <c r="P46" s="49">
        <v>56199.0</v>
      </c>
      <c r="Q46" s="49">
        <v>39327.0</v>
      </c>
      <c r="R46" s="49">
        <v>87055.0</v>
      </c>
      <c r="S46" s="49">
        <v>61495.0</v>
      </c>
      <c r="T46" s="49">
        <v>28642.0</v>
      </c>
      <c r="U46" s="49">
        <v>29946.0</v>
      </c>
      <c r="V46" s="49">
        <v>94528.0</v>
      </c>
      <c r="W46" s="49">
        <v>59547.0</v>
      </c>
      <c r="X46" s="49">
        <v>32092.0</v>
      </c>
      <c r="Y46" s="49">
        <v>9262.0</v>
      </c>
      <c r="Z46" s="49">
        <v>25168.0</v>
      </c>
      <c r="AA46" s="49">
        <v>4758.0</v>
      </c>
      <c r="AB46" s="48">
        <f t="shared" si="6"/>
        <v>1693076</v>
      </c>
      <c r="AC46" s="49">
        <v>-57153.0</v>
      </c>
      <c r="AD46" s="48">
        <f t="shared" si="7"/>
        <v>1635923</v>
      </c>
      <c r="AE46" s="51"/>
      <c r="AF46" s="51"/>
      <c r="AG46" s="51"/>
      <c r="AH46" s="51"/>
      <c r="AI46" s="51"/>
      <c r="AJ46" s="51"/>
      <c r="AK46" s="51"/>
    </row>
    <row r="47" ht="18.75" customHeight="1">
      <c r="A47" s="46">
        <v>2004.0</v>
      </c>
      <c r="B47" s="47" t="s">
        <v>260</v>
      </c>
      <c r="C47" s="47" t="str">
        <f t="shared" si="1"/>
        <v>2004Jun</v>
      </c>
      <c r="D47" s="48">
        <f t="shared" si="2"/>
        <v>133835</v>
      </c>
      <c r="E47" s="49">
        <v>133835.0</v>
      </c>
      <c r="F47" s="48">
        <f t="shared" si="3"/>
        <v>1549390</v>
      </c>
      <c r="G47" s="50">
        <f t="shared" si="4"/>
        <v>595046</v>
      </c>
      <c r="H47" s="49">
        <v>41633.0</v>
      </c>
      <c r="I47" s="49">
        <v>495424.0</v>
      </c>
      <c r="J47" s="49">
        <v>49678.0</v>
      </c>
      <c r="K47" s="49">
        <v>8311.0</v>
      </c>
      <c r="L47" s="50">
        <f t="shared" si="5"/>
        <v>954344</v>
      </c>
      <c r="M47" s="49">
        <v>48523.0</v>
      </c>
      <c r="N47" s="49">
        <v>259246.0</v>
      </c>
      <c r="O47" s="49">
        <v>97950.0</v>
      </c>
      <c r="P47" s="49">
        <v>55192.0</v>
      </c>
      <c r="Q47" s="49">
        <v>40938.0</v>
      </c>
      <c r="R47" s="49">
        <v>90611.0</v>
      </c>
      <c r="S47" s="49">
        <v>60979.0</v>
      </c>
      <c r="T47" s="49">
        <v>30826.0</v>
      </c>
      <c r="U47" s="49">
        <v>31732.0</v>
      </c>
      <c r="V47" s="49">
        <v>101249.0</v>
      </c>
      <c r="W47" s="49">
        <v>67763.0</v>
      </c>
      <c r="X47" s="49">
        <v>32039.0</v>
      </c>
      <c r="Y47" s="49">
        <v>7905.0</v>
      </c>
      <c r="Z47" s="49">
        <v>24684.0</v>
      </c>
      <c r="AA47" s="49">
        <v>4707.0</v>
      </c>
      <c r="AB47" s="48">
        <f t="shared" si="6"/>
        <v>1683225</v>
      </c>
      <c r="AC47" s="49">
        <v>-90036.0</v>
      </c>
      <c r="AD47" s="48">
        <f t="shared" si="7"/>
        <v>1593189</v>
      </c>
      <c r="AE47" s="51"/>
      <c r="AF47" s="51"/>
      <c r="AG47" s="51"/>
      <c r="AH47" s="51"/>
      <c r="AI47" s="51"/>
      <c r="AJ47" s="51"/>
      <c r="AK47" s="51"/>
    </row>
    <row r="48" ht="18.75" customHeight="1">
      <c r="A48" s="46">
        <v>2004.0</v>
      </c>
      <c r="B48" s="47" t="s">
        <v>261</v>
      </c>
      <c r="C48" s="47" t="str">
        <f t="shared" si="1"/>
        <v>2004Sep</v>
      </c>
      <c r="D48" s="48">
        <f t="shared" si="2"/>
        <v>141907</v>
      </c>
      <c r="E48" s="49">
        <v>141907.0</v>
      </c>
      <c r="F48" s="48">
        <f t="shared" si="3"/>
        <v>1579121</v>
      </c>
      <c r="G48" s="50">
        <f t="shared" si="4"/>
        <v>600272</v>
      </c>
      <c r="H48" s="49">
        <v>47869.0</v>
      </c>
      <c r="I48" s="49">
        <v>500204.0</v>
      </c>
      <c r="J48" s="49">
        <v>44739.0</v>
      </c>
      <c r="K48" s="49">
        <v>7460.0</v>
      </c>
      <c r="L48" s="50">
        <f t="shared" si="5"/>
        <v>978849</v>
      </c>
      <c r="M48" s="49">
        <v>60635.0</v>
      </c>
      <c r="N48" s="49">
        <v>244403.0</v>
      </c>
      <c r="O48" s="49">
        <v>105822.0</v>
      </c>
      <c r="P48" s="49">
        <v>58024.0</v>
      </c>
      <c r="Q48" s="49">
        <v>41018.0</v>
      </c>
      <c r="R48" s="49">
        <v>97586.0</v>
      </c>
      <c r="S48" s="49">
        <v>62711.0</v>
      </c>
      <c r="T48" s="49">
        <v>33486.0</v>
      </c>
      <c r="U48" s="49">
        <v>34553.0</v>
      </c>
      <c r="V48" s="49">
        <v>100601.0</v>
      </c>
      <c r="W48" s="49">
        <v>66852.0</v>
      </c>
      <c r="X48" s="49">
        <v>34020.0</v>
      </c>
      <c r="Y48" s="49">
        <v>9149.0</v>
      </c>
      <c r="Z48" s="49">
        <v>25398.0</v>
      </c>
      <c r="AA48" s="49">
        <v>4591.0</v>
      </c>
      <c r="AB48" s="48">
        <f t="shared" si="6"/>
        <v>1721028</v>
      </c>
      <c r="AC48" s="49">
        <v>-77492.0</v>
      </c>
      <c r="AD48" s="48">
        <f t="shared" si="7"/>
        <v>1643536</v>
      </c>
      <c r="AE48" s="51"/>
      <c r="AF48" s="51"/>
      <c r="AG48" s="51"/>
      <c r="AH48" s="51"/>
      <c r="AI48" s="51"/>
      <c r="AJ48" s="51"/>
      <c r="AK48" s="51"/>
    </row>
    <row r="49" ht="18.75" customHeight="1">
      <c r="A49" s="46">
        <v>2004.0</v>
      </c>
      <c r="B49" s="47" t="s">
        <v>69</v>
      </c>
      <c r="C49" s="47" t="str">
        <f t="shared" si="1"/>
        <v>2004Dec</v>
      </c>
      <c r="D49" s="48">
        <f t="shared" si="2"/>
        <v>221294</v>
      </c>
      <c r="E49" s="49">
        <v>221294.0</v>
      </c>
      <c r="F49" s="48">
        <f t="shared" si="3"/>
        <v>1635659</v>
      </c>
      <c r="G49" s="50">
        <f t="shared" si="4"/>
        <v>640826</v>
      </c>
      <c r="H49" s="49">
        <v>45548.0</v>
      </c>
      <c r="I49" s="49">
        <v>541318.0</v>
      </c>
      <c r="J49" s="49">
        <v>45930.0</v>
      </c>
      <c r="K49" s="49">
        <v>8030.0</v>
      </c>
      <c r="L49" s="50">
        <f t="shared" si="5"/>
        <v>994833</v>
      </c>
      <c r="M49" s="49">
        <v>40560.0</v>
      </c>
      <c r="N49" s="49">
        <v>257190.0</v>
      </c>
      <c r="O49" s="49">
        <v>114741.0</v>
      </c>
      <c r="P49" s="49">
        <v>60521.0</v>
      </c>
      <c r="Q49" s="49">
        <v>47908.0</v>
      </c>
      <c r="R49" s="49">
        <v>92103.0</v>
      </c>
      <c r="S49" s="49">
        <v>63252.0</v>
      </c>
      <c r="T49" s="49">
        <v>35754.0</v>
      </c>
      <c r="U49" s="49">
        <v>36415.0</v>
      </c>
      <c r="V49" s="49">
        <v>97006.0</v>
      </c>
      <c r="W49" s="49">
        <v>67501.0</v>
      </c>
      <c r="X49" s="49">
        <v>37531.0</v>
      </c>
      <c r="Y49" s="49">
        <v>10380.0</v>
      </c>
      <c r="Z49" s="49">
        <v>29427.0</v>
      </c>
      <c r="AA49" s="49">
        <v>4544.0</v>
      </c>
      <c r="AB49" s="48">
        <f t="shared" si="6"/>
        <v>1856953</v>
      </c>
      <c r="AC49" s="49">
        <v>-77468.0</v>
      </c>
      <c r="AD49" s="48">
        <f t="shared" si="7"/>
        <v>1779485</v>
      </c>
      <c r="AE49" s="51"/>
      <c r="AF49" s="51"/>
      <c r="AG49" s="51"/>
      <c r="AH49" s="51"/>
      <c r="AI49" s="51"/>
      <c r="AJ49" s="51"/>
      <c r="AK49" s="51"/>
    </row>
    <row r="50" ht="18.75" customHeight="1">
      <c r="A50" s="46">
        <v>2005.0</v>
      </c>
      <c r="B50" s="47" t="s">
        <v>259</v>
      </c>
      <c r="C50" s="47" t="str">
        <f t="shared" si="1"/>
        <v>2005Mar</v>
      </c>
      <c r="D50" s="48">
        <f t="shared" si="2"/>
        <v>157563</v>
      </c>
      <c r="E50" s="49">
        <v>157563.0</v>
      </c>
      <c r="F50" s="48">
        <f t="shared" si="3"/>
        <v>1708494</v>
      </c>
      <c r="G50" s="50">
        <f t="shared" si="4"/>
        <v>668118</v>
      </c>
      <c r="H50" s="49">
        <v>47496.0</v>
      </c>
      <c r="I50" s="49">
        <v>564145.0</v>
      </c>
      <c r="J50" s="49">
        <v>48579.0</v>
      </c>
      <c r="K50" s="49">
        <v>7898.0</v>
      </c>
      <c r="L50" s="50">
        <f t="shared" si="5"/>
        <v>1040376</v>
      </c>
      <c r="M50" s="49">
        <v>56587.0</v>
      </c>
      <c r="N50" s="49">
        <v>288345.0</v>
      </c>
      <c r="O50" s="49">
        <v>104310.0</v>
      </c>
      <c r="P50" s="49">
        <v>52851.0</v>
      </c>
      <c r="Q50" s="49">
        <v>43211.0</v>
      </c>
      <c r="R50" s="49">
        <v>102793.0</v>
      </c>
      <c r="S50" s="49">
        <v>64646.0</v>
      </c>
      <c r="T50" s="49">
        <v>33038.0</v>
      </c>
      <c r="U50" s="49">
        <v>33935.0</v>
      </c>
      <c r="V50" s="49">
        <v>110171.0</v>
      </c>
      <c r="W50" s="49">
        <v>70696.0</v>
      </c>
      <c r="X50" s="49">
        <v>36026.0</v>
      </c>
      <c r="Y50" s="49">
        <v>10407.0</v>
      </c>
      <c r="Z50" s="49">
        <v>28861.0</v>
      </c>
      <c r="AA50" s="49">
        <v>4499.0</v>
      </c>
      <c r="AB50" s="48">
        <f t="shared" si="6"/>
        <v>1866057</v>
      </c>
      <c r="AC50" s="49">
        <v>-72181.0</v>
      </c>
      <c r="AD50" s="48">
        <f t="shared" si="7"/>
        <v>1793876</v>
      </c>
      <c r="AE50" s="51"/>
      <c r="AF50" s="51"/>
      <c r="AG50" s="51"/>
      <c r="AH50" s="51"/>
      <c r="AI50" s="51"/>
      <c r="AJ50" s="51"/>
      <c r="AK50" s="51"/>
    </row>
    <row r="51" ht="18.75" customHeight="1">
      <c r="A51" s="46">
        <v>2005.0</v>
      </c>
      <c r="B51" s="47" t="s">
        <v>260</v>
      </c>
      <c r="C51" s="47" t="str">
        <f t="shared" si="1"/>
        <v>2005Jun</v>
      </c>
      <c r="D51" s="48">
        <f t="shared" si="2"/>
        <v>135497</v>
      </c>
      <c r="E51" s="49">
        <v>135497.0</v>
      </c>
      <c r="F51" s="48">
        <f t="shared" si="3"/>
        <v>1693311</v>
      </c>
      <c r="G51" s="50">
        <f t="shared" si="4"/>
        <v>666353</v>
      </c>
      <c r="H51" s="49">
        <v>49593.0</v>
      </c>
      <c r="I51" s="49">
        <v>554019.0</v>
      </c>
      <c r="J51" s="49">
        <v>54662.0</v>
      </c>
      <c r="K51" s="49">
        <v>8079.0</v>
      </c>
      <c r="L51" s="50">
        <f t="shared" si="5"/>
        <v>1026958</v>
      </c>
      <c r="M51" s="49">
        <v>56145.0</v>
      </c>
      <c r="N51" s="49">
        <v>277005.0</v>
      </c>
      <c r="O51" s="49">
        <v>104552.0</v>
      </c>
      <c r="P51" s="49">
        <v>55763.0</v>
      </c>
      <c r="Q51" s="49">
        <v>43228.0</v>
      </c>
      <c r="R51" s="49">
        <v>101007.0</v>
      </c>
      <c r="S51" s="49">
        <v>63604.0</v>
      </c>
      <c r="T51" s="49">
        <v>35209.0</v>
      </c>
      <c r="U51" s="49">
        <v>34450.0</v>
      </c>
      <c r="V51" s="49">
        <v>108275.0</v>
      </c>
      <c r="W51" s="49">
        <v>71844.0</v>
      </c>
      <c r="X51" s="49">
        <v>33585.0</v>
      </c>
      <c r="Y51" s="49">
        <v>10550.0</v>
      </c>
      <c r="Z51" s="49">
        <v>27210.0</v>
      </c>
      <c r="AA51" s="49">
        <v>4531.0</v>
      </c>
      <c r="AB51" s="48">
        <f t="shared" si="6"/>
        <v>1828808</v>
      </c>
      <c r="AC51" s="49">
        <v>-105284.0</v>
      </c>
      <c r="AD51" s="48">
        <f t="shared" si="7"/>
        <v>1723524</v>
      </c>
      <c r="AE51" s="51"/>
      <c r="AF51" s="51"/>
      <c r="AG51" s="51"/>
      <c r="AH51" s="51"/>
      <c r="AI51" s="51"/>
      <c r="AJ51" s="51"/>
      <c r="AK51" s="51"/>
    </row>
    <row r="52" ht="18.75" customHeight="1">
      <c r="A52" s="46">
        <v>2005.0</v>
      </c>
      <c r="B52" s="47" t="s">
        <v>261</v>
      </c>
      <c r="C52" s="47" t="str">
        <f t="shared" si="1"/>
        <v>2005Sep</v>
      </c>
      <c r="D52" s="48">
        <f t="shared" si="2"/>
        <v>160724</v>
      </c>
      <c r="E52" s="49">
        <v>160724.0</v>
      </c>
      <c r="F52" s="48">
        <f t="shared" si="3"/>
        <v>1742074</v>
      </c>
      <c r="G52" s="50">
        <f t="shared" si="4"/>
        <v>673013</v>
      </c>
      <c r="H52" s="49">
        <v>64702.0</v>
      </c>
      <c r="I52" s="49">
        <v>553901.0</v>
      </c>
      <c r="J52" s="49">
        <v>46309.0</v>
      </c>
      <c r="K52" s="49">
        <v>8101.0</v>
      </c>
      <c r="L52" s="50">
        <f t="shared" si="5"/>
        <v>1069061</v>
      </c>
      <c r="M52" s="49">
        <v>69525.0</v>
      </c>
      <c r="N52" s="49">
        <v>262852.0</v>
      </c>
      <c r="O52" s="49">
        <v>119306.0</v>
      </c>
      <c r="P52" s="49">
        <v>59782.0</v>
      </c>
      <c r="Q52" s="49">
        <v>43820.0</v>
      </c>
      <c r="R52" s="49">
        <v>112592.0</v>
      </c>
      <c r="S52" s="49">
        <v>65004.0</v>
      </c>
      <c r="T52" s="49">
        <v>39212.0</v>
      </c>
      <c r="U52" s="49">
        <v>36783.0</v>
      </c>
      <c r="V52" s="49">
        <v>108829.0</v>
      </c>
      <c r="W52" s="49">
        <v>71973.0</v>
      </c>
      <c r="X52" s="49">
        <v>36037.0</v>
      </c>
      <c r="Y52" s="49">
        <v>11403.0</v>
      </c>
      <c r="Z52" s="49">
        <v>27533.0</v>
      </c>
      <c r="AA52" s="49">
        <v>4410.0</v>
      </c>
      <c r="AB52" s="48">
        <f t="shared" si="6"/>
        <v>1902798</v>
      </c>
      <c r="AC52" s="49">
        <v>-88383.0</v>
      </c>
      <c r="AD52" s="48">
        <f t="shared" si="7"/>
        <v>1814415</v>
      </c>
      <c r="AE52" s="51"/>
      <c r="AF52" s="51"/>
      <c r="AG52" s="51"/>
      <c r="AH52" s="51"/>
      <c r="AI52" s="51"/>
      <c r="AJ52" s="51"/>
      <c r="AK52" s="51"/>
    </row>
    <row r="53" ht="18.75" customHeight="1">
      <c r="A53" s="46">
        <v>2005.0</v>
      </c>
      <c r="B53" s="47" t="s">
        <v>69</v>
      </c>
      <c r="C53" s="47" t="str">
        <f t="shared" si="1"/>
        <v>2005Dec</v>
      </c>
      <c r="D53" s="48">
        <f t="shared" si="2"/>
        <v>246312</v>
      </c>
      <c r="E53" s="49">
        <v>246312.0</v>
      </c>
      <c r="F53" s="48">
        <f t="shared" si="3"/>
        <v>1770436</v>
      </c>
      <c r="G53" s="50">
        <f t="shared" si="4"/>
        <v>697807</v>
      </c>
      <c r="H53" s="49">
        <v>60335.0</v>
      </c>
      <c r="I53" s="49">
        <v>582948.0</v>
      </c>
      <c r="J53" s="49">
        <v>46691.0</v>
      </c>
      <c r="K53" s="49">
        <v>7833.0</v>
      </c>
      <c r="L53" s="50">
        <f t="shared" si="5"/>
        <v>1072629</v>
      </c>
      <c r="M53" s="49">
        <v>44397.0</v>
      </c>
      <c r="N53" s="49">
        <v>272015.0</v>
      </c>
      <c r="O53" s="49">
        <v>125194.0</v>
      </c>
      <c r="P53" s="49">
        <v>62925.0</v>
      </c>
      <c r="Q53" s="49">
        <v>51885.0</v>
      </c>
      <c r="R53" s="49">
        <v>100712.0</v>
      </c>
      <c r="S53" s="49">
        <v>65090.0</v>
      </c>
      <c r="T53" s="49">
        <v>38952.0</v>
      </c>
      <c r="U53" s="49">
        <v>39029.0</v>
      </c>
      <c r="V53" s="49">
        <v>110700.0</v>
      </c>
      <c r="W53" s="49">
        <v>74714.0</v>
      </c>
      <c r="X53" s="49">
        <v>39540.0</v>
      </c>
      <c r="Y53" s="49">
        <v>11599.0</v>
      </c>
      <c r="Z53" s="49">
        <v>31650.0</v>
      </c>
      <c r="AA53" s="49">
        <v>4227.0</v>
      </c>
      <c r="AB53" s="48">
        <f t="shared" si="6"/>
        <v>2016748</v>
      </c>
      <c r="AC53" s="49">
        <v>-75592.0</v>
      </c>
      <c r="AD53" s="48">
        <f t="shared" si="7"/>
        <v>1941156</v>
      </c>
      <c r="AE53" s="51"/>
      <c r="AF53" s="51"/>
      <c r="AG53" s="51"/>
      <c r="AH53" s="51"/>
      <c r="AI53" s="51"/>
      <c r="AJ53" s="51"/>
      <c r="AK53" s="51"/>
    </row>
    <row r="54" ht="18.75" customHeight="1">
      <c r="A54" s="46">
        <v>2006.0</v>
      </c>
      <c r="B54" s="47" t="s">
        <v>259</v>
      </c>
      <c r="C54" s="47" t="str">
        <f t="shared" si="1"/>
        <v>2006Mar</v>
      </c>
      <c r="D54" s="48">
        <f t="shared" si="2"/>
        <v>194643</v>
      </c>
      <c r="E54" s="49">
        <v>194643.0</v>
      </c>
      <c r="F54" s="48">
        <f t="shared" si="3"/>
        <v>1919883</v>
      </c>
      <c r="G54" s="50">
        <f t="shared" si="4"/>
        <v>779619</v>
      </c>
      <c r="H54" s="49">
        <v>65638.0</v>
      </c>
      <c r="I54" s="49">
        <v>658071.0</v>
      </c>
      <c r="J54" s="49">
        <v>48221.0</v>
      </c>
      <c r="K54" s="49">
        <v>7689.0</v>
      </c>
      <c r="L54" s="50">
        <f t="shared" si="5"/>
        <v>1140264</v>
      </c>
      <c r="M54" s="49">
        <v>62794.0</v>
      </c>
      <c r="N54" s="49">
        <v>312640.0</v>
      </c>
      <c r="O54" s="49">
        <v>120794.0</v>
      </c>
      <c r="P54" s="49">
        <v>60933.0</v>
      </c>
      <c r="Q54" s="49">
        <v>45424.0</v>
      </c>
      <c r="R54" s="49">
        <v>110566.0</v>
      </c>
      <c r="S54" s="49">
        <v>69957.0</v>
      </c>
      <c r="T54" s="49">
        <v>37499.0</v>
      </c>
      <c r="U54" s="49">
        <v>37327.0</v>
      </c>
      <c r="V54" s="49">
        <v>119369.0</v>
      </c>
      <c r="W54" s="49">
        <v>76494.0</v>
      </c>
      <c r="X54" s="49">
        <v>38720.0</v>
      </c>
      <c r="Y54" s="49">
        <v>11759.0</v>
      </c>
      <c r="Z54" s="49">
        <v>31883.0</v>
      </c>
      <c r="AA54" s="49">
        <v>4105.0</v>
      </c>
      <c r="AB54" s="48">
        <f t="shared" si="6"/>
        <v>2114526</v>
      </c>
      <c r="AC54" s="49">
        <v>-64731.0</v>
      </c>
      <c r="AD54" s="48">
        <f t="shared" si="7"/>
        <v>2049795</v>
      </c>
      <c r="AE54" s="51"/>
      <c r="AF54" s="51"/>
      <c r="AG54" s="51"/>
      <c r="AH54" s="51"/>
      <c r="AI54" s="51"/>
      <c r="AJ54" s="51"/>
      <c r="AK54" s="51"/>
    </row>
    <row r="55" ht="18.75" customHeight="1">
      <c r="A55" s="46">
        <v>2006.0</v>
      </c>
      <c r="B55" s="47" t="s">
        <v>260</v>
      </c>
      <c r="C55" s="47" t="str">
        <f t="shared" si="1"/>
        <v>2006Jun</v>
      </c>
      <c r="D55" s="48">
        <f t="shared" si="2"/>
        <v>167371</v>
      </c>
      <c r="E55" s="49">
        <v>167371.0</v>
      </c>
      <c r="F55" s="48">
        <f t="shared" si="3"/>
        <v>1879187</v>
      </c>
      <c r="G55" s="50">
        <f t="shared" si="4"/>
        <v>757117</v>
      </c>
      <c r="H55" s="49">
        <v>67440.0</v>
      </c>
      <c r="I55" s="49">
        <v>627173.0</v>
      </c>
      <c r="J55" s="49">
        <v>54869.0</v>
      </c>
      <c r="K55" s="49">
        <v>7635.0</v>
      </c>
      <c r="L55" s="50">
        <f t="shared" si="5"/>
        <v>1122070</v>
      </c>
      <c r="M55" s="49">
        <v>62498.0</v>
      </c>
      <c r="N55" s="49">
        <v>295736.0</v>
      </c>
      <c r="O55" s="49">
        <v>118881.0</v>
      </c>
      <c r="P55" s="49">
        <v>62213.0</v>
      </c>
      <c r="Q55" s="49">
        <v>44866.0</v>
      </c>
      <c r="R55" s="49">
        <v>109244.0</v>
      </c>
      <c r="S55" s="49">
        <v>69105.0</v>
      </c>
      <c r="T55" s="49">
        <v>39840.0</v>
      </c>
      <c r="U55" s="49">
        <v>38450.0</v>
      </c>
      <c r="V55" s="49">
        <v>120333.0</v>
      </c>
      <c r="W55" s="49">
        <v>80394.0</v>
      </c>
      <c r="X55" s="49">
        <v>36593.0</v>
      </c>
      <c r="Y55" s="49">
        <v>10445.0</v>
      </c>
      <c r="Z55" s="49">
        <v>29307.0</v>
      </c>
      <c r="AA55" s="49">
        <v>4165.0</v>
      </c>
      <c r="AB55" s="48">
        <f t="shared" si="6"/>
        <v>2046558</v>
      </c>
      <c r="AC55" s="49">
        <v>-108448.0</v>
      </c>
      <c r="AD55" s="48">
        <f t="shared" si="7"/>
        <v>1938110</v>
      </c>
      <c r="AE55" s="51"/>
      <c r="AF55" s="51"/>
      <c r="AG55" s="51"/>
      <c r="AH55" s="51"/>
      <c r="AI55" s="51"/>
      <c r="AJ55" s="51"/>
      <c r="AK55" s="51"/>
    </row>
    <row r="56" ht="18.75" customHeight="1">
      <c r="A56" s="46">
        <v>2006.0</v>
      </c>
      <c r="B56" s="47" t="s">
        <v>261</v>
      </c>
      <c r="C56" s="47" t="str">
        <f t="shared" si="1"/>
        <v>2006Sep</v>
      </c>
      <c r="D56" s="48">
        <f t="shared" si="2"/>
        <v>170010</v>
      </c>
      <c r="E56" s="49">
        <v>170010.0</v>
      </c>
      <c r="F56" s="48">
        <f t="shared" si="3"/>
        <v>1904675</v>
      </c>
      <c r="G56" s="50">
        <f t="shared" si="4"/>
        <v>750912</v>
      </c>
      <c r="H56" s="49">
        <v>70200.0</v>
      </c>
      <c r="I56" s="49">
        <v>614559.0</v>
      </c>
      <c r="J56" s="49">
        <v>59070.0</v>
      </c>
      <c r="K56" s="49">
        <v>7083.0</v>
      </c>
      <c r="L56" s="50">
        <f t="shared" si="5"/>
        <v>1153763</v>
      </c>
      <c r="M56" s="49">
        <v>73751.0</v>
      </c>
      <c r="N56" s="49">
        <v>280964.0</v>
      </c>
      <c r="O56" s="49">
        <v>126934.0</v>
      </c>
      <c r="P56" s="49">
        <v>64172.0</v>
      </c>
      <c r="Q56" s="49">
        <v>47478.0</v>
      </c>
      <c r="R56" s="49">
        <v>120062.0</v>
      </c>
      <c r="S56" s="49">
        <v>70441.0</v>
      </c>
      <c r="T56" s="49">
        <v>43054.0</v>
      </c>
      <c r="U56" s="49">
        <v>38041.0</v>
      </c>
      <c r="V56" s="49">
        <v>123045.0</v>
      </c>
      <c r="W56" s="49">
        <v>81662.0</v>
      </c>
      <c r="X56" s="49">
        <v>39030.0</v>
      </c>
      <c r="Y56" s="49">
        <v>11355.0</v>
      </c>
      <c r="Z56" s="49">
        <v>29590.0</v>
      </c>
      <c r="AA56" s="49">
        <v>4184.0</v>
      </c>
      <c r="AB56" s="48">
        <f t="shared" si="6"/>
        <v>2074685</v>
      </c>
      <c r="AC56" s="49">
        <v>-85665.0</v>
      </c>
      <c r="AD56" s="48">
        <f t="shared" si="7"/>
        <v>1989020</v>
      </c>
      <c r="AE56" s="51"/>
      <c r="AF56" s="51"/>
      <c r="AG56" s="51"/>
      <c r="AH56" s="51"/>
      <c r="AI56" s="51"/>
      <c r="AJ56" s="51"/>
      <c r="AK56" s="51"/>
    </row>
    <row r="57" ht="18.75" customHeight="1">
      <c r="A57" s="46">
        <v>2006.0</v>
      </c>
      <c r="B57" s="47" t="s">
        <v>69</v>
      </c>
      <c r="C57" s="47" t="str">
        <f t="shared" si="1"/>
        <v>2006Dec</v>
      </c>
      <c r="D57" s="48">
        <f t="shared" si="2"/>
        <v>257804</v>
      </c>
      <c r="E57" s="49">
        <v>257804.0</v>
      </c>
      <c r="F57" s="48">
        <f t="shared" si="3"/>
        <v>1907071</v>
      </c>
      <c r="G57" s="50">
        <f t="shared" si="4"/>
        <v>755723</v>
      </c>
      <c r="H57" s="49">
        <v>61744.0</v>
      </c>
      <c r="I57" s="49">
        <v>634510.0</v>
      </c>
      <c r="J57" s="49">
        <v>51932.0</v>
      </c>
      <c r="K57" s="49">
        <v>7537.0</v>
      </c>
      <c r="L57" s="50">
        <f t="shared" si="5"/>
        <v>1151348</v>
      </c>
      <c r="M57" s="49">
        <v>46174.0</v>
      </c>
      <c r="N57" s="49">
        <v>289384.0</v>
      </c>
      <c r="O57" s="49">
        <v>137634.0</v>
      </c>
      <c r="P57" s="49">
        <v>67919.0</v>
      </c>
      <c r="Q57" s="49">
        <v>53894.0</v>
      </c>
      <c r="R57" s="49">
        <v>108673.0</v>
      </c>
      <c r="S57" s="49">
        <v>70472.0</v>
      </c>
      <c r="T57" s="49">
        <v>41332.0</v>
      </c>
      <c r="U57" s="49">
        <v>47753.0</v>
      </c>
      <c r="V57" s="49">
        <v>119813.0</v>
      </c>
      <c r="W57" s="49">
        <v>80521.0</v>
      </c>
      <c r="X57" s="49">
        <v>40519.0</v>
      </c>
      <c r="Y57" s="49">
        <v>10404.0</v>
      </c>
      <c r="Z57" s="49">
        <v>32637.0</v>
      </c>
      <c r="AA57" s="49">
        <v>4219.0</v>
      </c>
      <c r="AB57" s="48">
        <f t="shared" si="6"/>
        <v>2164875</v>
      </c>
      <c r="AC57" s="49">
        <v>-53467.0</v>
      </c>
      <c r="AD57" s="48">
        <f t="shared" si="7"/>
        <v>2111408</v>
      </c>
      <c r="AE57" s="51"/>
      <c r="AF57" s="51"/>
      <c r="AG57" s="51"/>
      <c r="AH57" s="51"/>
      <c r="AI57" s="51"/>
      <c r="AJ57" s="51"/>
      <c r="AK57" s="51"/>
    </row>
    <row r="58" ht="15.75" customHeight="1">
      <c r="A58" s="46">
        <v>2007.0</v>
      </c>
      <c r="B58" s="47" t="s">
        <v>259</v>
      </c>
      <c r="C58" s="47" t="str">
        <f t="shared" si="1"/>
        <v>2007Mar</v>
      </c>
      <c r="D58" s="48">
        <f t="shared" si="2"/>
        <v>199008</v>
      </c>
      <c r="E58" s="49">
        <v>199008.0</v>
      </c>
      <c r="F58" s="48">
        <f t="shared" si="3"/>
        <v>2059175</v>
      </c>
      <c r="G58" s="50">
        <f t="shared" si="4"/>
        <v>835814</v>
      </c>
      <c r="H58" s="49">
        <v>66933.0</v>
      </c>
      <c r="I58" s="49">
        <v>707669.0</v>
      </c>
      <c r="J58" s="49">
        <v>53508.0</v>
      </c>
      <c r="K58" s="49">
        <v>7704.0</v>
      </c>
      <c r="L58" s="50">
        <f t="shared" si="5"/>
        <v>1223361</v>
      </c>
      <c r="M58" s="49">
        <v>65241.0</v>
      </c>
      <c r="N58" s="49">
        <v>331911.0</v>
      </c>
      <c r="O58" s="49">
        <v>136999.0</v>
      </c>
      <c r="P58" s="49">
        <v>68204.0</v>
      </c>
      <c r="Q58" s="49">
        <v>47424.0</v>
      </c>
      <c r="R58" s="49">
        <v>116791.0</v>
      </c>
      <c r="S58" s="49">
        <v>69921.0</v>
      </c>
      <c r="T58" s="49">
        <v>41885.0</v>
      </c>
      <c r="U58" s="49">
        <v>39736.0</v>
      </c>
      <c r="V58" s="49">
        <v>134027.0</v>
      </c>
      <c r="W58" s="49">
        <v>85340.0</v>
      </c>
      <c r="X58" s="49">
        <v>40441.0</v>
      </c>
      <c r="Y58" s="49">
        <v>9641.0</v>
      </c>
      <c r="Z58" s="49">
        <v>31495.0</v>
      </c>
      <c r="AA58" s="49">
        <v>4305.0</v>
      </c>
      <c r="AB58" s="48">
        <f t="shared" si="6"/>
        <v>2258183</v>
      </c>
      <c r="AC58" s="49">
        <v>-64156.0</v>
      </c>
      <c r="AD58" s="48">
        <f t="shared" si="7"/>
        <v>2194027</v>
      </c>
      <c r="AE58" s="51"/>
      <c r="AF58" s="51"/>
      <c r="AG58" s="51"/>
      <c r="AH58" s="51"/>
      <c r="AI58" s="51"/>
      <c r="AJ58" s="51"/>
      <c r="AK58" s="51"/>
    </row>
    <row r="59" ht="18.75" customHeight="1">
      <c r="A59" s="46">
        <v>2007.0</v>
      </c>
      <c r="B59" s="47" t="s">
        <v>260</v>
      </c>
      <c r="C59" s="47" t="str">
        <f t="shared" si="1"/>
        <v>2007Jun</v>
      </c>
      <c r="D59" s="48">
        <f t="shared" si="2"/>
        <v>185038</v>
      </c>
      <c r="E59" s="49">
        <v>185038.0</v>
      </c>
      <c r="F59" s="48">
        <f t="shared" si="3"/>
        <v>2002354</v>
      </c>
      <c r="G59" s="50">
        <f t="shared" si="4"/>
        <v>808895</v>
      </c>
      <c r="H59" s="49">
        <v>70476.0</v>
      </c>
      <c r="I59" s="49">
        <v>671603.0</v>
      </c>
      <c r="J59" s="49">
        <v>58991.0</v>
      </c>
      <c r="K59" s="49">
        <v>7825.0</v>
      </c>
      <c r="L59" s="50">
        <f t="shared" si="5"/>
        <v>1193459</v>
      </c>
      <c r="M59" s="49">
        <v>64870.0</v>
      </c>
      <c r="N59" s="49">
        <v>312141.0</v>
      </c>
      <c r="O59" s="49">
        <v>130400.0</v>
      </c>
      <c r="P59" s="49">
        <v>67095.0</v>
      </c>
      <c r="Q59" s="49">
        <v>49347.0</v>
      </c>
      <c r="R59" s="49">
        <v>120373.0</v>
      </c>
      <c r="S59" s="49">
        <v>70585.0</v>
      </c>
      <c r="T59" s="49">
        <v>43654.0</v>
      </c>
      <c r="U59" s="49">
        <v>38477.0</v>
      </c>
      <c r="V59" s="49">
        <v>129520.0</v>
      </c>
      <c r="W59" s="49">
        <v>85622.0</v>
      </c>
      <c r="X59" s="49">
        <v>38291.0</v>
      </c>
      <c r="Y59" s="49">
        <v>9029.0</v>
      </c>
      <c r="Z59" s="49">
        <v>29633.0</v>
      </c>
      <c r="AA59" s="49">
        <v>4422.0</v>
      </c>
      <c r="AB59" s="48">
        <f t="shared" si="6"/>
        <v>2187392</v>
      </c>
      <c r="AC59" s="49">
        <v>-100191.0</v>
      </c>
      <c r="AD59" s="48">
        <f t="shared" si="7"/>
        <v>2087201</v>
      </c>
      <c r="AE59" s="51"/>
      <c r="AF59" s="51"/>
      <c r="AG59" s="51"/>
      <c r="AH59" s="51"/>
      <c r="AI59" s="51"/>
      <c r="AJ59" s="51"/>
      <c r="AK59" s="51"/>
    </row>
    <row r="60" ht="18.75" customHeight="1">
      <c r="A60" s="46">
        <v>2007.0</v>
      </c>
      <c r="B60" s="47" t="s">
        <v>261</v>
      </c>
      <c r="C60" s="47" t="str">
        <f t="shared" si="1"/>
        <v>2007Sep</v>
      </c>
      <c r="D60" s="48">
        <f t="shared" si="2"/>
        <v>176007</v>
      </c>
      <c r="E60" s="49">
        <v>176007.0</v>
      </c>
      <c r="F60" s="48">
        <f t="shared" si="3"/>
        <v>2060007</v>
      </c>
      <c r="G60" s="50">
        <f t="shared" si="4"/>
        <v>812589</v>
      </c>
      <c r="H60" s="49">
        <v>72943.0</v>
      </c>
      <c r="I60" s="49">
        <v>674051.0</v>
      </c>
      <c r="J60" s="49">
        <v>58448.0</v>
      </c>
      <c r="K60" s="49">
        <v>7147.0</v>
      </c>
      <c r="L60" s="50">
        <f t="shared" si="5"/>
        <v>1247418</v>
      </c>
      <c r="M60" s="49">
        <v>78718.0</v>
      </c>
      <c r="N60" s="49">
        <v>307379.0</v>
      </c>
      <c r="O60" s="49">
        <v>139416.0</v>
      </c>
      <c r="P60" s="49">
        <v>67832.0</v>
      </c>
      <c r="Q60" s="49">
        <v>49884.0</v>
      </c>
      <c r="R60" s="49">
        <v>136127.0</v>
      </c>
      <c r="S60" s="49">
        <v>70453.0</v>
      </c>
      <c r="T60" s="49">
        <v>47823.0</v>
      </c>
      <c r="U60" s="49">
        <v>38248.0</v>
      </c>
      <c r="V60" s="49">
        <v>135841.0</v>
      </c>
      <c r="W60" s="49">
        <v>90785.0</v>
      </c>
      <c r="X60" s="49">
        <v>41405.0</v>
      </c>
      <c r="Y60" s="49">
        <v>9249.0</v>
      </c>
      <c r="Z60" s="49">
        <v>29662.0</v>
      </c>
      <c r="AA60" s="49">
        <v>4596.0</v>
      </c>
      <c r="AB60" s="48">
        <f t="shared" si="6"/>
        <v>2236014</v>
      </c>
      <c r="AC60" s="49">
        <v>-86971.0</v>
      </c>
      <c r="AD60" s="48">
        <f t="shared" si="7"/>
        <v>2149043</v>
      </c>
      <c r="AE60" s="51"/>
      <c r="AF60" s="51"/>
      <c r="AG60" s="51"/>
      <c r="AH60" s="51"/>
      <c r="AI60" s="51"/>
      <c r="AJ60" s="51"/>
      <c r="AK60" s="51"/>
    </row>
    <row r="61" ht="18.75" customHeight="1">
      <c r="A61" s="46">
        <v>2007.0</v>
      </c>
      <c r="B61" s="47" t="s">
        <v>69</v>
      </c>
      <c r="C61" s="47" t="str">
        <f t="shared" si="1"/>
        <v>2007Dec</v>
      </c>
      <c r="D61" s="48">
        <f t="shared" si="2"/>
        <v>288371</v>
      </c>
      <c r="E61" s="49">
        <v>288371.0</v>
      </c>
      <c r="F61" s="48">
        <f t="shared" si="3"/>
        <v>2106341</v>
      </c>
      <c r="G61" s="50">
        <f t="shared" si="4"/>
        <v>858224</v>
      </c>
      <c r="H61" s="49">
        <v>75963.0</v>
      </c>
      <c r="I61" s="49">
        <v>722886.0</v>
      </c>
      <c r="J61" s="49">
        <v>51369.0</v>
      </c>
      <c r="K61" s="49">
        <v>8006.0</v>
      </c>
      <c r="L61" s="50">
        <f t="shared" si="5"/>
        <v>1248117</v>
      </c>
      <c r="M61" s="49">
        <v>54559.0</v>
      </c>
      <c r="N61" s="49">
        <v>313874.0</v>
      </c>
      <c r="O61" s="49">
        <v>152878.0</v>
      </c>
      <c r="P61" s="49">
        <v>74647.0</v>
      </c>
      <c r="Q61" s="49">
        <v>60577.0</v>
      </c>
      <c r="R61" s="49">
        <v>119630.0</v>
      </c>
      <c r="S61" s="49">
        <v>72030.0</v>
      </c>
      <c r="T61" s="49">
        <v>48067.0</v>
      </c>
      <c r="U61" s="49">
        <v>41769.0</v>
      </c>
      <c r="V61" s="49">
        <v>130654.0</v>
      </c>
      <c r="W61" s="49">
        <v>87867.0</v>
      </c>
      <c r="X61" s="49">
        <v>42979.0</v>
      </c>
      <c r="Y61" s="49">
        <v>9578.0</v>
      </c>
      <c r="Z61" s="49">
        <v>34327.0</v>
      </c>
      <c r="AA61" s="49">
        <v>4681.0</v>
      </c>
      <c r="AB61" s="48">
        <f t="shared" si="6"/>
        <v>2394712</v>
      </c>
      <c r="AC61" s="49">
        <v>-57573.0</v>
      </c>
      <c r="AD61" s="48">
        <f t="shared" si="7"/>
        <v>2337139</v>
      </c>
      <c r="AE61" s="51"/>
      <c r="AF61" s="51"/>
      <c r="AG61" s="51"/>
      <c r="AH61" s="51"/>
      <c r="AI61" s="51"/>
      <c r="AJ61" s="51"/>
      <c r="AK61" s="51"/>
    </row>
    <row r="62" ht="18.75" customHeight="1">
      <c r="A62" s="46">
        <v>2008.0</v>
      </c>
      <c r="B62" s="47" t="s">
        <v>259</v>
      </c>
      <c r="C62" s="47" t="str">
        <f t="shared" si="1"/>
        <v>2008Mar</v>
      </c>
      <c r="D62" s="48">
        <f t="shared" si="2"/>
        <v>226639</v>
      </c>
      <c r="E62" s="49">
        <v>226639.0</v>
      </c>
      <c r="F62" s="48">
        <f t="shared" si="3"/>
        <v>2221863</v>
      </c>
      <c r="G62" s="50">
        <f t="shared" si="4"/>
        <v>915430</v>
      </c>
      <c r="H62" s="49">
        <v>77341.0</v>
      </c>
      <c r="I62" s="49">
        <v>773322.0</v>
      </c>
      <c r="J62" s="49">
        <v>56319.0</v>
      </c>
      <c r="K62" s="49">
        <v>8448.0</v>
      </c>
      <c r="L62" s="50">
        <f t="shared" si="5"/>
        <v>1306433</v>
      </c>
      <c r="M62" s="49">
        <v>68624.0</v>
      </c>
      <c r="N62" s="49">
        <v>350452.0</v>
      </c>
      <c r="O62" s="49">
        <v>142652.0</v>
      </c>
      <c r="P62" s="49">
        <v>77052.0</v>
      </c>
      <c r="Q62" s="49">
        <v>52897.0</v>
      </c>
      <c r="R62" s="49">
        <v>128897.0</v>
      </c>
      <c r="S62" s="49">
        <v>74340.0</v>
      </c>
      <c r="T62" s="49">
        <v>45200.0</v>
      </c>
      <c r="U62" s="49">
        <v>44294.0</v>
      </c>
      <c r="V62" s="49">
        <v>142480.0</v>
      </c>
      <c r="W62" s="49">
        <v>88463.0</v>
      </c>
      <c r="X62" s="49">
        <v>43175.0</v>
      </c>
      <c r="Y62" s="49">
        <v>9319.0</v>
      </c>
      <c r="Z62" s="49">
        <v>34234.0</v>
      </c>
      <c r="AA62" s="49">
        <v>4354.0</v>
      </c>
      <c r="AB62" s="48">
        <f t="shared" si="6"/>
        <v>2448502</v>
      </c>
      <c r="AC62" s="49">
        <v>-35860.0</v>
      </c>
      <c r="AD62" s="48">
        <f t="shared" si="7"/>
        <v>2412642</v>
      </c>
      <c r="AE62" s="51"/>
      <c r="AF62" s="51"/>
      <c r="AG62" s="51"/>
      <c r="AH62" s="51"/>
      <c r="AI62" s="51"/>
      <c r="AJ62" s="51"/>
      <c r="AK62" s="51"/>
    </row>
    <row r="63" ht="18.75" customHeight="1">
      <c r="A63" s="46">
        <v>2008.0</v>
      </c>
      <c r="B63" s="47" t="s">
        <v>260</v>
      </c>
      <c r="C63" s="47" t="str">
        <f t="shared" si="1"/>
        <v>2008Jun</v>
      </c>
      <c r="D63" s="48">
        <f t="shared" si="2"/>
        <v>235660</v>
      </c>
      <c r="E63" s="49">
        <v>235660.0</v>
      </c>
      <c r="F63" s="48">
        <f t="shared" si="3"/>
        <v>2209449</v>
      </c>
      <c r="G63" s="50">
        <f t="shared" si="4"/>
        <v>921487</v>
      </c>
      <c r="H63" s="49">
        <v>90675.0</v>
      </c>
      <c r="I63" s="49">
        <v>762091.0</v>
      </c>
      <c r="J63" s="49">
        <v>60530.0</v>
      </c>
      <c r="K63" s="49">
        <v>8191.0</v>
      </c>
      <c r="L63" s="50">
        <f t="shared" si="5"/>
        <v>1287962</v>
      </c>
      <c r="M63" s="49">
        <v>69770.0</v>
      </c>
      <c r="N63" s="49">
        <v>336273.0</v>
      </c>
      <c r="O63" s="49">
        <v>139095.0</v>
      </c>
      <c r="P63" s="49">
        <v>75948.0</v>
      </c>
      <c r="Q63" s="49">
        <v>53955.0</v>
      </c>
      <c r="R63" s="49">
        <v>129986.0</v>
      </c>
      <c r="S63" s="49">
        <v>71484.0</v>
      </c>
      <c r="T63" s="49">
        <v>50580.0</v>
      </c>
      <c r="U63" s="49">
        <v>41314.0</v>
      </c>
      <c r="V63" s="49">
        <v>142227.0</v>
      </c>
      <c r="W63" s="49">
        <v>91724.0</v>
      </c>
      <c r="X63" s="49">
        <v>41100.0</v>
      </c>
      <c r="Y63" s="49">
        <v>8871.0</v>
      </c>
      <c r="Z63" s="49">
        <v>31475.0</v>
      </c>
      <c r="AA63" s="49">
        <v>4160.0</v>
      </c>
      <c r="AB63" s="48">
        <f t="shared" si="6"/>
        <v>2445109</v>
      </c>
      <c r="AC63" s="49">
        <v>-127254.0</v>
      </c>
      <c r="AD63" s="48">
        <f t="shared" si="7"/>
        <v>2317855</v>
      </c>
      <c r="AE63" s="51"/>
      <c r="AF63" s="51"/>
      <c r="AG63" s="51"/>
      <c r="AH63" s="51"/>
      <c r="AI63" s="51"/>
      <c r="AJ63" s="51"/>
      <c r="AK63" s="51"/>
    </row>
    <row r="64" ht="18.75" customHeight="1">
      <c r="A64" s="46">
        <v>2008.0</v>
      </c>
      <c r="B64" s="47" t="s">
        <v>261</v>
      </c>
      <c r="C64" s="47" t="str">
        <f t="shared" si="1"/>
        <v>2008Sep</v>
      </c>
      <c r="D64" s="48">
        <f t="shared" si="2"/>
        <v>217778</v>
      </c>
      <c r="E64" s="49">
        <v>217778.0</v>
      </c>
      <c r="F64" s="48">
        <f t="shared" si="3"/>
        <v>2246558</v>
      </c>
      <c r="G64" s="50">
        <f t="shared" si="4"/>
        <v>930209</v>
      </c>
      <c r="H64" s="49">
        <v>95073.0</v>
      </c>
      <c r="I64" s="49">
        <v>764038.0</v>
      </c>
      <c r="J64" s="49">
        <v>63460.0</v>
      </c>
      <c r="K64" s="49">
        <v>7638.0</v>
      </c>
      <c r="L64" s="50">
        <f t="shared" si="5"/>
        <v>1316349</v>
      </c>
      <c r="M64" s="49">
        <v>79337.0</v>
      </c>
      <c r="N64" s="49">
        <v>327672.0</v>
      </c>
      <c r="O64" s="49">
        <v>145987.0</v>
      </c>
      <c r="P64" s="49">
        <v>74037.0</v>
      </c>
      <c r="Q64" s="49">
        <v>52963.0</v>
      </c>
      <c r="R64" s="49">
        <v>142086.0</v>
      </c>
      <c r="S64" s="49">
        <v>70892.0</v>
      </c>
      <c r="T64" s="49">
        <v>49712.0</v>
      </c>
      <c r="U64" s="49">
        <v>42879.0</v>
      </c>
      <c r="V64" s="49">
        <v>146095.0</v>
      </c>
      <c r="W64" s="49">
        <v>95114.0</v>
      </c>
      <c r="X64" s="49">
        <v>43996.0</v>
      </c>
      <c r="Y64" s="49">
        <v>9558.0</v>
      </c>
      <c r="Z64" s="49">
        <v>31959.0</v>
      </c>
      <c r="AA64" s="49">
        <v>4062.0</v>
      </c>
      <c r="AB64" s="48">
        <f t="shared" si="6"/>
        <v>2464336</v>
      </c>
      <c r="AC64" s="49">
        <v>-111616.0</v>
      </c>
      <c r="AD64" s="48">
        <f t="shared" si="7"/>
        <v>2352720</v>
      </c>
      <c r="AE64" s="51"/>
      <c r="AF64" s="51"/>
      <c r="AG64" s="51"/>
      <c r="AH64" s="51"/>
      <c r="AI64" s="51"/>
      <c r="AJ64" s="51"/>
      <c r="AK64" s="51"/>
    </row>
    <row r="65" ht="18.75" customHeight="1">
      <c r="A65" s="46">
        <v>2008.0</v>
      </c>
      <c r="B65" s="47" t="s">
        <v>69</v>
      </c>
      <c r="C65" s="47" t="str">
        <f t="shared" si="1"/>
        <v>2008Dec</v>
      </c>
      <c r="D65" s="48">
        <f t="shared" si="2"/>
        <v>297647</v>
      </c>
      <c r="E65" s="49">
        <v>297647.0</v>
      </c>
      <c r="F65" s="48">
        <f t="shared" si="3"/>
        <v>2051335</v>
      </c>
      <c r="G65" s="50">
        <f t="shared" si="4"/>
        <v>798188</v>
      </c>
      <c r="H65" s="49">
        <v>67526.0</v>
      </c>
      <c r="I65" s="49">
        <v>666475.0</v>
      </c>
      <c r="J65" s="49">
        <v>55372.0</v>
      </c>
      <c r="K65" s="49">
        <v>8815.0</v>
      </c>
      <c r="L65" s="50">
        <f t="shared" si="5"/>
        <v>1253147</v>
      </c>
      <c r="M65" s="49">
        <v>49213.0</v>
      </c>
      <c r="N65" s="49">
        <v>323135.0</v>
      </c>
      <c r="O65" s="49">
        <v>137986.0</v>
      </c>
      <c r="P65" s="49">
        <v>71837.0</v>
      </c>
      <c r="Q65" s="49">
        <v>58160.0</v>
      </c>
      <c r="R65" s="49">
        <v>122553.0</v>
      </c>
      <c r="S65" s="49">
        <v>70079.0</v>
      </c>
      <c r="T65" s="49">
        <v>44373.0</v>
      </c>
      <c r="U65" s="49">
        <v>40307.0</v>
      </c>
      <c r="V65" s="49">
        <v>146595.0</v>
      </c>
      <c r="W65" s="49">
        <v>96803.0</v>
      </c>
      <c r="X65" s="49">
        <v>44051.0</v>
      </c>
      <c r="Y65" s="49">
        <v>9772.0</v>
      </c>
      <c r="Z65" s="49">
        <v>34186.0</v>
      </c>
      <c r="AA65" s="49">
        <v>4097.0</v>
      </c>
      <c r="AB65" s="48">
        <f t="shared" si="6"/>
        <v>2348982</v>
      </c>
      <c r="AC65" s="49">
        <v>-79273.0</v>
      </c>
      <c r="AD65" s="48">
        <f t="shared" si="7"/>
        <v>2269709</v>
      </c>
      <c r="AE65" s="51"/>
      <c r="AF65" s="51"/>
      <c r="AG65" s="51"/>
      <c r="AH65" s="51"/>
      <c r="AI65" s="51"/>
      <c r="AJ65" s="51"/>
      <c r="AK65" s="51"/>
    </row>
    <row r="66" ht="18.75" customHeight="1">
      <c r="A66" s="46">
        <v>2009.0</v>
      </c>
      <c r="B66" s="47" t="s">
        <v>259</v>
      </c>
      <c r="C66" s="47" t="str">
        <f t="shared" si="1"/>
        <v>2009Mar</v>
      </c>
      <c r="D66" s="48">
        <f t="shared" si="2"/>
        <v>220307</v>
      </c>
      <c r="E66" s="49">
        <v>220307.0</v>
      </c>
      <c r="F66" s="48">
        <f t="shared" si="3"/>
        <v>2138817</v>
      </c>
      <c r="G66" s="50">
        <f t="shared" si="4"/>
        <v>834433</v>
      </c>
      <c r="H66" s="49">
        <v>69856.0</v>
      </c>
      <c r="I66" s="49">
        <v>695892.0</v>
      </c>
      <c r="J66" s="49">
        <v>59628.0</v>
      </c>
      <c r="K66" s="49">
        <v>9057.0</v>
      </c>
      <c r="L66" s="50">
        <f t="shared" si="5"/>
        <v>1304384</v>
      </c>
      <c r="M66" s="49">
        <v>65713.0</v>
      </c>
      <c r="N66" s="49">
        <v>365501.0</v>
      </c>
      <c r="O66" s="49">
        <v>140819.0</v>
      </c>
      <c r="P66" s="49">
        <v>68896.0</v>
      </c>
      <c r="Q66" s="49">
        <v>49543.0</v>
      </c>
      <c r="R66" s="49">
        <v>130289.0</v>
      </c>
      <c r="S66" s="49">
        <v>70425.0</v>
      </c>
      <c r="T66" s="49">
        <v>37766.0</v>
      </c>
      <c r="U66" s="49">
        <v>37500.0</v>
      </c>
      <c r="V66" s="49">
        <v>150500.0</v>
      </c>
      <c r="W66" s="49">
        <v>94466.0</v>
      </c>
      <c r="X66" s="49">
        <v>48104.0</v>
      </c>
      <c r="Y66" s="49">
        <v>8845.0</v>
      </c>
      <c r="Z66" s="49">
        <v>31712.0</v>
      </c>
      <c r="AA66" s="49">
        <v>4305.0</v>
      </c>
      <c r="AB66" s="48">
        <f t="shared" si="6"/>
        <v>2359124</v>
      </c>
      <c r="AC66" s="49">
        <v>-40977.0</v>
      </c>
      <c r="AD66" s="48">
        <f t="shared" si="7"/>
        <v>2318147</v>
      </c>
      <c r="AE66" s="51"/>
      <c r="AF66" s="51"/>
      <c r="AG66" s="51"/>
      <c r="AH66" s="51"/>
      <c r="AI66" s="51"/>
      <c r="AJ66" s="51"/>
      <c r="AK66" s="51"/>
    </row>
    <row r="67" ht="18.75" customHeight="1">
      <c r="A67" s="46">
        <v>2009.0</v>
      </c>
      <c r="B67" s="47" t="s">
        <v>260</v>
      </c>
      <c r="C67" s="47" t="str">
        <f t="shared" si="1"/>
        <v>2009Jun</v>
      </c>
      <c r="D67" s="48">
        <f t="shared" si="2"/>
        <v>223799</v>
      </c>
      <c r="E67" s="49">
        <v>223799.0</v>
      </c>
      <c r="F67" s="48">
        <f t="shared" si="3"/>
        <v>2119071</v>
      </c>
      <c r="G67" s="50">
        <f t="shared" si="4"/>
        <v>844021</v>
      </c>
      <c r="H67" s="49">
        <v>78712.0</v>
      </c>
      <c r="I67" s="49">
        <v>689400.0</v>
      </c>
      <c r="J67" s="49">
        <v>66707.0</v>
      </c>
      <c r="K67" s="49">
        <v>9202.0</v>
      </c>
      <c r="L67" s="50">
        <f t="shared" si="5"/>
        <v>1275050</v>
      </c>
      <c r="M67" s="49">
        <v>68074.0</v>
      </c>
      <c r="N67" s="49">
        <v>340546.0</v>
      </c>
      <c r="O67" s="49">
        <v>132508.0</v>
      </c>
      <c r="P67" s="49">
        <v>69948.0</v>
      </c>
      <c r="Q67" s="49">
        <v>50466.0</v>
      </c>
      <c r="R67" s="49">
        <v>137586.0</v>
      </c>
      <c r="S67" s="49">
        <v>68684.0</v>
      </c>
      <c r="T67" s="49">
        <v>41864.0</v>
      </c>
      <c r="U67" s="49">
        <v>37258.0</v>
      </c>
      <c r="V67" s="49">
        <v>147422.0</v>
      </c>
      <c r="W67" s="49">
        <v>95174.0</v>
      </c>
      <c r="X67" s="49">
        <v>44574.0</v>
      </c>
      <c r="Y67" s="49">
        <v>8467.0</v>
      </c>
      <c r="Z67" s="49">
        <v>28162.0</v>
      </c>
      <c r="AA67" s="49">
        <v>4317.0</v>
      </c>
      <c r="AB67" s="48">
        <f t="shared" si="6"/>
        <v>2342870</v>
      </c>
      <c r="AC67" s="49">
        <v>-92266.0</v>
      </c>
      <c r="AD67" s="48">
        <f t="shared" si="7"/>
        <v>2250604</v>
      </c>
      <c r="AE67" s="51"/>
      <c r="AF67" s="51"/>
      <c r="AG67" s="51"/>
      <c r="AH67" s="51"/>
      <c r="AI67" s="51"/>
      <c r="AJ67" s="51"/>
      <c r="AK67" s="51"/>
    </row>
    <row r="68" ht="18.75" customHeight="1">
      <c r="A68" s="46">
        <v>2009.0</v>
      </c>
      <c r="B68" s="47" t="s">
        <v>261</v>
      </c>
      <c r="C68" s="47" t="str">
        <f t="shared" si="1"/>
        <v>2009Sep</v>
      </c>
      <c r="D68" s="48">
        <f t="shared" si="2"/>
        <v>200683</v>
      </c>
      <c r="E68" s="49">
        <v>200683.0</v>
      </c>
      <c r="F68" s="48">
        <f t="shared" si="3"/>
        <v>2194878</v>
      </c>
      <c r="G68" s="50">
        <f t="shared" si="4"/>
        <v>870988</v>
      </c>
      <c r="H68" s="49">
        <v>88540.0</v>
      </c>
      <c r="I68" s="49">
        <v>707515.0</v>
      </c>
      <c r="J68" s="49">
        <v>66035.0</v>
      </c>
      <c r="K68" s="49">
        <v>8898.0</v>
      </c>
      <c r="L68" s="50">
        <f t="shared" si="5"/>
        <v>1323890</v>
      </c>
      <c r="M68" s="49">
        <v>78592.0</v>
      </c>
      <c r="N68" s="49">
        <v>326472.0</v>
      </c>
      <c r="O68" s="49">
        <v>144577.0</v>
      </c>
      <c r="P68" s="49">
        <v>68624.0</v>
      </c>
      <c r="Q68" s="49">
        <v>50931.0</v>
      </c>
      <c r="R68" s="49">
        <v>150435.0</v>
      </c>
      <c r="S68" s="49">
        <v>69038.0</v>
      </c>
      <c r="T68" s="49">
        <v>42197.0</v>
      </c>
      <c r="U68" s="49">
        <v>39603.0</v>
      </c>
      <c r="V68" s="49">
        <v>156898.0</v>
      </c>
      <c r="W68" s="49">
        <v>103387.0</v>
      </c>
      <c r="X68" s="49">
        <v>49587.0</v>
      </c>
      <c r="Y68" s="49">
        <v>9198.0</v>
      </c>
      <c r="Z68" s="49">
        <v>30010.0</v>
      </c>
      <c r="AA68" s="49">
        <v>4341.0</v>
      </c>
      <c r="AB68" s="48">
        <f t="shared" si="6"/>
        <v>2395561</v>
      </c>
      <c r="AC68" s="49">
        <v>-127156.0</v>
      </c>
      <c r="AD68" s="48">
        <f t="shared" si="7"/>
        <v>2268405</v>
      </c>
      <c r="AE68" s="51"/>
      <c r="AF68" s="51"/>
      <c r="AG68" s="51"/>
      <c r="AH68" s="51"/>
      <c r="AI68" s="51"/>
      <c r="AJ68" s="51"/>
      <c r="AK68" s="51"/>
    </row>
    <row r="69" ht="18.75" customHeight="1">
      <c r="A69" s="46">
        <v>2009.0</v>
      </c>
      <c r="B69" s="47" t="s">
        <v>69</v>
      </c>
      <c r="C69" s="47" t="str">
        <f t="shared" si="1"/>
        <v>2009Dec</v>
      </c>
      <c r="D69" s="48">
        <f t="shared" si="2"/>
        <v>300508</v>
      </c>
      <c r="E69" s="49">
        <v>300508.0</v>
      </c>
      <c r="F69" s="48">
        <f t="shared" si="3"/>
        <v>2260604</v>
      </c>
      <c r="G69" s="50">
        <f t="shared" si="4"/>
        <v>908376</v>
      </c>
      <c r="H69" s="49">
        <v>89634.0</v>
      </c>
      <c r="I69" s="49">
        <v>752843.0</v>
      </c>
      <c r="J69" s="49">
        <v>56882.0</v>
      </c>
      <c r="K69" s="49">
        <v>9017.0</v>
      </c>
      <c r="L69" s="50">
        <f t="shared" si="5"/>
        <v>1352228</v>
      </c>
      <c r="M69" s="49">
        <v>58879.0</v>
      </c>
      <c r="N69" s="49">
        <v>349479.0</v>
      </c>
      <c r="O69" s="49">
        <v>160921.0</v>
      </c>
      <c r="P69" s="49">
        <v>77976.0</v>
      </c>
      <c r="Q69" s="49">
        <v>57333.0</v>
      </c>
      <c r="R69" s="49">
        <v>135590.0</v>
      </c>
      <c r="S69" s="49">
        <v>70580.0</v>
      </c>
      <c r="T69" s="49">
        <v>48375.0</v>
      </c>
      <c r="U69" s="49">
        <v>41515.0</v>
      </c>
      <c r="V69" s="49">
        <v>151579.0</v>
      </c>
      <c r="W69" s="49">
        <v>100647.0</v>
      </c>
      <c r="X69" s="49">
        <v>51090.0</v>
      </c>
      <c r="Y69" s="49">
        <v>10013.0</v>
      </c>
      <c r="Z69" s="49">
        <v>33843.0</v>
      </c>
      <c r="AA69" s="49">
        <v>4408.0</v>
      </c>
      <c r="AB69" s="48">
        <f t="shared" si="6"/>
        <v>2561112</v>
      </c>
      <c r="AC69" s="49">
        <v>-78064.0</v>
      </c>
      <c r="AD69" s="48">
        <f t="shared" si="7"/>
        <v>2483048</v>
      </c>
      <c r="AE69" s="51"/>
      <c r="AF69" s="51"/>
      <c r="AG69" s="51"/>
      <c r="AH69" s="51"/>
      <c r="AI69" s="51"/>
      <c r="AJ69" s="51"/>
      <c r="AK69" s="51"/>
    </row>
    <row r="70" ht="15.0" customHeight="1">
      <c r="A70" s="46">
        <v>2010.0</v>
      </c>
      <c r="B70" s="47" t="s">
        <v>259</v>
      </c>
      <c r="C70" s="47" t="str">
        <f t="shared" si="1"/>
        <v>2010Mar</v>
      </c>
      <c r="D70" s="48">
        <f t="shared" si="2"/>
        <v>271292</v>
      </c>
      <c r="E70" s="49">
        <v>271292.0</v>
      </c>
      <c r="F70" s="48">
        <f t="shared" si="3"/>
        <v>2479373</v>
      </c>
      <c r="G70" s="50">
        <f t="shared" si="4"/>
        <v>1067494</v>
      </c>
      <c r="H70" s="49">
        <v>89947.0</v>
      </c>
      <c r="I70" s="49">
        <v>901429.0</v>
      </c>
      <c r="J70" s="49">
        <v>66483.0</v>
      </c>
      <c r="K70" s="49">
        <v>9635.0</v>
      </c>
      <c r="L70" s="50">
        <f t="shared" si="5"/>
        <v>1411879</v>
      </c>
      <c r="M70" s="49">
        <v>74483.0</v>
      </c>
      <c r="N70" s="49">
        <v>386538.0</v>
      </c>
      <c r="O70" s="49">
        <v>153419.0</v>
      </c>
      <c r="P70" s="49">
        <v>79474.0</v>
      </c>
      <c r="Q70" s="49">
        <v>51966.0</v>
      </c>
      <c r="R70" s="49">
        <v>141774.0</v>
      </c>
      <c r="S70" s="49">
        <v>73505.0</v>
      </c>
      <c r="T70" s="49">
        <v>44770.0</v>
      </c>
      <c r="U70" s="49">
        <v>41251.0</v>
      </c>
      <c r="V70" s="49">
        <v>161692.0</v>
      </c>
      <c r="W70" s="49">
        <v>102884.0</v>
      </c>
      <c r="X70" s="49">
        <v>53156.0</v>
      </c>
      <c r="Y70" s="49">
        <v>10211.0</v>
      </c>
      <c r="Z70" s="49">
        <v>32328.0</v>
      </c>
      <c r="AA70" s="49">
        <v>4428.0</v>
      </c>
      <c r="AB70" s="48">
        <f t="shared" si="6"/>
        <v>2750665</v>
      </c>
      <c r="AC70" s="49">
        <v>-63470.0</v>
      </c>
      <c r="AD70" s="48">
        <f t="shared" si="7"/>
        <v>2687195</v>
      </c>
      <c r="AE70" s="51"/>
      <c r="AF70" s="51"/>
      <c r="AG70" s="51"/>
      <c r="AH70" s="51"/>
      <c r="AI70" s="51"/>
      <c r="AJ70" s="51"/>
      <c r="AK70" s="51"/>
    </row>
    <row r="71" ht="15.0" customHeight="1">
      <c r="A71" s="46">
        <v>2010.0</v>
      </c>
      <c r="B71" s="47" t="s">
        <v>260</v>
      </c>
      <c r="C71" s="47" t="str">
        <f t="shared" si="1"/>
        <v>2010Jun</v>
      </c>
      <c r="D71" s="48">
        <f t="shared" si="2"/>
        <v>272686</v>
      </c>
      <c r="E71" s="49">
        <v>272686.0</v>
      </c>
      <c r="F71" s="48">
        <f t="shared" si="3"/>
        <v>2379478</v>
      </c>
      <c r="G71" s="50">
        <f t="shared" si="4"/>
        <v>1007030</v>
      </c>
      <c r="H71" s="49">
        <v>94432.0</v>
      </c>
      <c r="I71" s="49">
        <v>833067.0</v>
      </c>
      <c r="J71" s="49">
        <v>69511.0</v>
      </c>
      <c r="K71" s="49">
        <v>10020.0</v>
      </c>
      <c r="L71" s="50">
        <f t="shared" si="5"/>
        <v>1372448</v>
      </c>
      <c r="M71" s="49">
        <v>79903.0</v>
      </c>
      <c r="N71" s="49">
        <v>378847.0</v>
      </c>
      <c r="O71" s="49">
        <v>141094.0</v>
      </c>
      <c r="P71" s="49">
        <v>70192.0</v>
      </c>
      <c r="Q71" s="49">
        <v>53713.0</v>
      </c>
      <c r="R71" s="49">
        <v>143282.0</v>
      </c>
      <c r="S71" s="49">
        <v>70491.0</v>
      </c>
      <c r="T71" s="49">
        <v>46721.0</v>
      </c>
      <c r="U71" s="49">
        <v>40741.0</v>
      </c>
      <c r="V71" s="49">
        <v>153409.0</v>
      </c>
      <c r="W71" s="49">
        <v>100734.0</v>
      </c>
      <c r="X71" s="49">
        <v>48191.0</v>
      </c>
      <c r="Y71" s="49">
        <v>10344.0</v>
      </c>
      <c r="Z71" s="49">
        <v>30354.0</v>
      </c>
      <c r="AA71" s="49">
        <v>4432.0</v>
      </c>
      <c r="AB71" s="48">
        <f t="shared" si="6"/>
        <v>2652164</v>
      </c>
      <c r="AC71" s="49">
        <v>-151081.0</v>
      </c>
      <c r="AD71" s="48">
        <f t="shared" si="7"/>
        <v>2501083</v>
      </c>
      <c r="AE71" s="51"/>
      <c r="AF71" s="51"/>
      <c r="AG71" s="51"/>
      <c r="AH71" s="51"/>
      <c r="AI71" s="51"/>
      <c r="AJ71" s="51"/>
      <c r="AK71" s="51"/>
    </row>
    <row r="72" ht="15.0" customHeight="1">
      <c r="A72" s="46">
        <v>2010.0</v>
      </c>
      <c r="B72" s="47" t="s">
        <v>261</v>
      </c>
      <c r="C72" s="47" t="str">
        <f t="shared" si="1"/>
        <v>2010Sep</v>
      </c>
      <c r="D72" s="48">
        <f t="shared" si="2"/>
        <v>250666</v>
      </c>
      <c r="E72" s="49">
        <v>250666.0</v>
      </c>
      <c r="F72" s="48">
        <f t="shared" si="3"/>
        <v>2405948</v>
      </c>
      <c r="G72" s="50">
        <f t="shared" si="4"/>
        <v>980543</v>
      </c>
      <c r="H72" s="49">
        <v>91495.0</v>
      </c>
      <c r="I72" s="49">
        <v>809678.0</v>
      </c>
      <c r="J72" s="49">
        <v>70595.0</v>
      </c>
      <c r="K72" s="49">
        <v>8775.0</v>
      </c>
      <c r="L72" s="50">
        <f t="shared" si="5"/>
        <v>1425405</v>
      </c>
      <c r="M72" s="49">
        <v>83568.0</v>
      </c>
      <c r="N72" s="49">
        <v>365847.0</v>
      </c>
      <c r="O72" s="49">
        <v>150370.0</v>
      </c>
      <c r="P72" s="49">
        <v>76382.0</v>
      </c>
      <c r="Q72" s="49">
        <v>55084.0</v>
      </c>
      <c r="R72" s="49">
        <v>153980.0</v>
      </c>
      <c r="S72" s="49">
        <v>73910.0</v>
      </c>
      <c r="T72" s="49">
        <v>50750.0</v>
      </c>
      <c r="U72" s="49">
        <v>42923.0</v>
      </c>
      <c r="V72" s="49">
        <v>165997.0</v>
      </c>
      <c r="W72" s="49">
        <v>107976.0</v>
      </c>
      <c r="X72" s="49">
        <v>52035.0</v>
      </c>
      <c r="Y72" s="49">
        <v>11504.0</v>
      </c>
      <c r="Z72" s="49">
        <v>30676.0</v>
      </c>
      <c r="AA72" s="49">
        <v>4403.0</v>
      </c>
      <c r="AB72" s="48">
        <f t="shared" si="6"/>
        <v>2656614</v>
      </c>
      <c r="AC72" s="49">
        <v>-141866.0</v>
      </c>
      <c r="AD72" s="48">
        <f t="shared" si="7"/>
        <v>2514748</v>
      </c>
      <c r="AE72" s="51"/>
      <c r="AF72" s="51"/>
      <c r="AG72" s="51"/>
      <c r="AH72" s="51"/>
      <c r="AI72" s="51"/>
      <c r="AJ72" s="51"/>
      <c r="AK72" s="51"/>
    </row>
    <row r="73" ht="15.0" customHeight="1">
      <c r="A73" s="46">
        <v>2010.0</v>
      </c>
      <c r="B73" s="47" t="s">
        <v>69</v>
      </c>
      <c r="C73" s="47" t="str">
        <f t="shared" si="1"/>
        <v>2010Dec</v>
      </c>
      <c r="D73" s="48">
        <f t="shared" si="2"/>
        <v>342608</v>
      </c>
      <c r="E73" s="49">
        <v>342608.0</v>
      </c>
      <c r="F73" s="48">
        <f t="shared" si="3"/>
        <v>2406094</v>
      </c>
      <c r="G73" s="50">
        <f t="shared" si="4"/>
        <v>956938</v>
      </c>
      <c r="H73" s="49">
        <v>91125.0</v>
      </c>
      <c r="I73" s="49">
        <v>798837.0</v>
      </c>
      <c r="J73" s="49">
        <v>57694.0</v>
      </c>
      <c r="K73" s="49">
        <v>9282.0</v>
      </c>
      <c r="L73" s="50">
        <f t="shared" si="5"/>
        <v>1449156</v>
      </c>
      <c r="M73" s="49">
        <v>64839.0</v>
      </c>
      <c r="N73" s="49">
        <v>385095.0</v>
      </c>
      <c r="O73" s="49">
        <v>162270.0</v>
      </c>
      <c r="P73" s="49">
        <v>85862.0</v>
      </c>
      <c r="Q73" s="49">
        <v>61438.0</v>
      </c>
      <c r="R73" s="49">
        <v>141495.0</v>
      </c>
      <c r="S73" s="49">
        <v>76220.0</v>
      </c>
      <c r="T73" s="49">
        <v>53353.0</v>
      </c>
      <c r="U73" s="49">
        <v>46830.0</v>
      </c>
      <c r="V73" s="49">
        <v>159109.0</v>
      </c>
      <c r="W73" s="49">
        <v>106269.0</v>
      </c>
      <c r="X73" s="49">
        <v>53059.0</v>
      </c>
      <c r="Y73" s="49">
        <v>12457.0</v>
      </c>
      <c r="Z73" s="49">
        <v>36216.0</v>
      </c>
      <c r="AA73" s="49">
        <v>4644.0</v>
      </c>
      <c r="AB73" s="48">
        <f t="shared" si="6"/>
        <v>2748702</v>
      </c>
      <c r="AC73" s="49">
        <v>-96352.0</v>
      </c>
      <c r="AD73" s="48">
        <f t="shared" si="7"/>
        <v>2652350</v>
      </c>
      <c r="AE73" s="51"/>
      <c r="AF73" s="51"/>
      <c r="AG73" s="51"/>
      <c r="AH73" s="51"/>
      <c r="AI73" s="51"/>
      <c r="AJ73" s="51"/>
      <c r="AK73" s="51"/>
    </row>
    <row r="74" ht="15.0" customHeight="1">
      <c r="A74" s="46">
        <v>2011.0</v>
      </c>
      <c r="B74" s="47" t="s">
        <v>259</v>
      </c>
      <c r="C74" s="47" t="str">
        <f t="shared" si="1"/>
        <v>2011Mar</v>
      </c>
      <c r="D74" s="48">
        <f t="shared" si="2"/>
        <v>345875</v>
      </c>
      <c r="E74" s="49">
        <v>345875.0</v>
      </c>
      <c r="F74" s="48">
        <f t="shared" si="3"/>
        <v>2614427</v>
      </c>
      <c r="G74" s="50">
        <f t="shared" si="4"/>
        <v>1103928</v>
      </c>
      <c r="H74" s="49">
        <v>93385.0</v>
      </c>
      <c r="I74" s="49">
        <v>933356.0</v>
      </c>
      <c r="J74" s="49">
        <v>67374.0</v>
      </c>
      <c r="K74" s="49">
        <v>9813.0</v>
      </c>
      <c r="L74" s="50">
        <f t="shared" si="5"/>
        <v>1510499</v>
      </c>
      <c r="M74" s="49">
        <v>76908.0</v>
      </c>
      <c r="N74" s="49">
        <v>414247.0</v>
      </c>
      <c r="O74" s="49">
        <v>161138.0</v>
      </c>
      <c r="P74" s="49">
        <v>87835.0</v>
      </c>
      <c r="Q74" s="49">
        <v>56524.0</v>
      </c>
      <c r="R74" s="49">
        <v>153105.0</v>
      </c>
      <c r="S74" s="49">
        <v>76121.0</v>
      </c>
      <c r="T74" s="49">
        <v>51058.0</v>
      </c>
      <c r="U74" s="49">
        <v>46454.0</v>
      </c>
      <c r="V74" s="49">
        <v>169669.0</v>
      </c>
      <c r="W74" s="49">
        <v>108818.0</v>
      </c>
      <c r="X74" s="49">
        <v>54989.0</v>
      </c>
      <c r="Y74" s="49">
        <v>12365.0</v>
      </c>
      <c r="Z74" s="49">
        <v>36325.0</v>
      </c>
      <c r="AA74" s="49">
        <v>4943.0</v>
      </c>
      <c r="AB74" s="48">
        <f t="shared" si="6"/>
        <v>2960302</v>
      </c>
      <c r="AC74" s="49">
        <v>-112831.0</v>
      </c>
      <c r="AD74" s="48">
        <f t="shared" si="7"/>
        <v>2847471</v>
      </c>
      <c r="AE74" s="51"/>
      <c r="AF74" s="51"/>
      <c r="AG74" s="51"/>
      <c r="AH74" s="51"/>
      <c r="AI74" s="51"/>
      <c r="AJ74" s="51"/>
      <c r="AK74" s="51"/>
    </row>
    <row r="75" ht="15.0" customHeight="1">
      <c r="A75" s="46">
        <v>2011.0</v>
      </c>
      <c r="B75" s="47" t="s">
        <v>260</v>
      </c>
      <c r="C75" s="47" t="str">
        <f t="shared" si="1"/>
        <v>2011Jun</v>
      </c>
      <c r="D75" s="48">
        <f t="shared" si="2"/>
        <v>311176</v>
      </c>
      <c r="E75" s="49">
        <v>311176.0</v>
      </c>
      <c r="F75" s="48">
        <f t="shared" si="3"/>
        <v>2499745</v>
      </c>
      <c r="G75" s="50">
        <f t="shared" si="4"/>
        <v>1020666</v>
      </c>
      <c r="H75" s="49">
        <v>104910.0</v>
      </c>
      <c r="I75" s="49">
        <v>835561.0</v>
      </c>
      <c r="J75" s="49">
        <v>70289.0</v>
      </c>
      <c r="K75" s="49">
        <v>9906.0</v>
      </c>
      <c r="L75" s="50">
        <f t="shared" si="5"/>
        <v>1479079</v>
      </c>
      <c r="M75" s="49">
        <v>73415.0</v>
      </c>
      <c r="N75" s="49">
        <v>385133.0</v>
      </c>
      <c r="O75" s="49">
        <v>153487.0</v>
      </c>
      <c r="P75" s="49">
        <v>87635.0</v>
      </c>
      <c r="Q75" s="49">
        <v>59880.0</v>
      </c>
      <c r="R75" s="49">
        <v>159669.0</v>
      </c>
      <c r="S75" s="49">
        <v>76869.0</v>
      </c>
      <c r="T75" s="49">
        <v>55045.0</v>
      </c>
      <c r="U75" s="49">
        <v>48502.0</v>
      </c>
      <c r="V75" s="49">
        <v>166227.0</v>
      </c>
      <c r="W75" s="49">
        <v>110535.0</v>
      </c>
      <c r="X75" s="49">
        <v>51363.0</v>
      </c>
      <c r="Y75" s="49">
        <v>12082.0</v>
      </c>
      <c r="Z75" s="49">
        <v>34117.0</v>
      </c>
      <c r="AA75" s="49">
        <v>5120.0</v>
      </c>
      <c r="AB75" s="48">
        <f t="shared" si="6"/>
        <v>2810921</v>
      </c>
      <c r="AC75" s="49">
        <v>-139007.0</v>
      </c>
      <c r="AD75" s="48">
        <f t="shared" si="7"/>
        <v>2671914</v>
      </c>
      <c r="AE75" s="51"/>
      <c r="AF75" s="51"/>
      <c r="AG75" s="51"/>
      <c r="AH75" s="51"/>
      <c r="AI75" s="51"/>
      <c r="AJ75" s="51"/>
      <c r="AK75" s="51"/>
    </row>
    <row r="76" ht="15.0" customHeight="1">
      <c r="A76" s="46">
        <v>2011.0</v>
      </c>
      <c r="B76" s="47" t="s">
        <v>261</v>
      </c>
      <c r="C76" s="47" t="str">
        <f t="shared" si="1"/>
        <v>2011Sep</v>
      </c>
      <c r="D76" s="48">
        <f t="shared" si="2"/>
        <v>279737</v>
      </c>
      <c r="E76" s="49">
        <v>279737.0</v>
      </c>
      <c r="F76" s="48">
        <f t="shared" si="3"/>
        <v>2572415</v>
      </c>
      <c r="G76" s="50">
        <f t="shared" si="4"/>
        <v>1025808</v>
      </c>
      <c r="H76" s="49">
        <v>100648.0</v>
      </c>
      <c r="I76" s="49">
        <v>841465.0</v>
      </c>
      <c r="J76" s="49">
        <v>74318.0</v>
      </c>
      <c r="K76" s="49">
        <v>9377.0</v>
      </c>
      <c r="L76" s="50">
        <f t="shared" si="5"/>
        <v>1546607</v>
      </c>
      <c r="M76" s="49">
        <v>87927.0</v>
      </c>
      <c r="N76" s="49">
        <v>380995.0</v>
      </c>
      <c r="O76" s="49">
        <v>155853.0</v>
      </c>
      <c r="P76" s="49">
        <v>89602.0</v>
      </c>
      <c r="Q76" s="49">
        <v>61984.0</v>
      </c>
      <c r="R76" s="49">
        <v>177234.0</v>
      </c>
      <c r="S76" s="49">
        <v>76688.0</v>
      </c>
      <c r="T76" s="49">
        <v>57028.0</v>
      </c>
      <c r="U76" s="49">
        <v>49816.0</v>
      </c>
      <c r="V76" s="49">
        <v>180625.0</v>
      </c>
      <c r="W76" s="49">
        <v>118887.0</v>
      </c>
      <c r="X76" s="49">
        <v>56927.0</v>
      </c>
      <c r="Y76" s="49">
        <v>13082.0</v>
      </c>
      <c r="Z76" s="49">
        <v>34844.0</v>
      </c>
      <c r="AA76" s="49">
        <v>5115.0</v>
      </c>
      <c r="AB76" s="48">
        <f t="shared" si="6"/>
        <v>2852152</v>
      </c>
      <c r="AC76" s="49">
        <v>-184584.0</v>
      </c>
      <c r="AD76" s="48">
        <f t="shared" si="7"/>
        <v>2667568</v>
      </c>
      <c r="AE76" s="51"/>
      <c r="AF76" s="51"/>
      <c r="AG76" s="51"/>
      <c r="AH76" s="51"/>
      <c r="AI76" s="51"/>
      <c r="AJ76" s="51"/>
      <c r="AK76" s="51"/>
    </row>
    <row r="77" ht="15.0" customHeight="1">
      <c r="A77" s="46">
        <v>2011.0</v>
      </c>
      <c r="B77" s="47" t="s">
        <v>69</v>
      </c>
      <c r="C77" s="47" t="str">
        <f t="shared" si="1"/>
        <v>2011Dec</v>
      </c>
      <c r="D77" s="48">
        <f t="shared" si="2"/>
        <v>373885</v>
      </c>
      <c r="E77" s="49">
        <v>373885.0</v>
      </c>
      <c r="F77" s="48">
        <f t="shared" si="3"/>
        <v>2309646</v>
      </c>
      <c r="G77" s="50">
        <f t="shared" si="4"/>
        <v>837497</v>
      </c>
      <c r="H77" s="49">
        <v>101633.0</v>
      </c>
      <c r="I77" s="49">
        <v>668155.0</v>
      </c>
      <c r="J77" s="49">
        <v>58513.0</v>
      </c>
      <c r="K77" s="49">
        <v>9196.0</v>
      </c>
      <c r="L77" s="50">
        <f t="shared" si="5"/>
        <v>1472149</v>
      </c>
      <c r="M77" s="49">
        <v>68372.0</v>
      </c>
      <c r="N77" s="49">
        <v>390341.0</v>
      </c>
      <c r="O77" s="49">
        <v>145992.0</v>
      </c>
      <c r="P77" s="49">
        <v>84451.0</v>
      </c>
      <c r="Q77" s="49">
        <v>64427.0</v>
      </c>
      <c r="R77" s="49">
        <v>154674.0</v>
      </c>
      <c r="S77" s="49">
        <v>76496.0</v>
      </c>
      <c r="T77" s="49">
        <v>51307.0</v>
      </c>
      <c r="U77" s="49">
        <v>44433.0</v>
      </c>
      <c r="V77" s="49">
        <v>164530.0</v>
      </c>
      <c r="W77" s="49">
        <v>116009.0</v>
      </c>
      <c r="X77" s="49">
        <v>55886.0</v>
      </c>
      <c r="Y77" s="49">
        <v>13126.0</v>
      </c>
      <c r="Z77" s="49">
        <v>36781.0</v>
      </c>
      <c r="AA77" s="49">
        <v>5324.0</v>
      </c>
      <c r="AB77" s="48">
        <f t="shared" si="6"/>
        <v>2683531</v>
      </c>
      <c r="AC77" s="49">
        <v>163712.0</v>
      </c>
      <c r="AD77" s="48">
        <f t="shared" si="7"/>
        <v>2847243</v>
      </c>
      <c r="AE77" s="51"/>
      <c r="AF77" s="51"/>
      <c r="AG77" s="51"/>
      <c r="AH77" s="51"/>
      <c r="AI77" s="51"/>
      <c r="AJ77" s="51"/>
      <c r="AK77" s="51"/>
    </row>
    <row r="78" ht="15.0" customHeight="1">
      <c r="A78" s="46">
        <v>2012.0</v>
      </c>
      <c r="B78" s="47" t="s">
        <v>259</v>
      </c>
      <c r="C78" s="47" t="str">
        <f t="shared" si="1"/>
        <v>2012Mar</v>
      </c>
      <c r="D78" s="48">
        <f t="shared" si="2"/>
        <v>349742</v>
      </c>
      <c r="E78" s="49">
        <v>349742.0</v>
      </c>
      <c r="F78" s="48">
        <f t="shared" si="3"/>
        <v>2696336</v>
      </c>
      <c r="G78" s="50">
        <f t="shared" si="4"/>
        <v>1057572</v>
      </c>
      <c r="H78" s="49">
        <v>108153.0</v>
      </c>
      <c r="I78" s="49">
        <v>867582.0</v>
      </c>
      <c r="J78" s="49">
        <v>71443.0</v>
      </c>
      <c r="K78" s="49">
        <v>10394.0</v>
      </c>
      <c r="L78" s="50">
        <f t="shared" si="5"/>
        <v>1638764</v>
      </c>
      <c r="M78" s="49">
        <v>82905.0</v>
      </c>
      <c r="N78" s="49">
        <v>437764.0</v>
      </c>
      <c r="O78" s="49">
        <v>162691.0</v>
      </c>
      <c r="P78" s="49">
        <v>97645.0</v>
      </c>
      <c r="Q78" s="49">
        <v>61289.0</v>
      </c>
      <c r="R78" s="49">
        <v>171193.0</v>
      </c>
      <c r="S78" s="49">
        <v>79481.0</v>
      </c>
      <c r="T78" s="49">
        <v>60449.0</v>
      </c>
      <c r="U78" s="49">
        <v>53096.0</v>
      </c>
      <c r="V78" s="49">
        <v>184832.0</v>
      </c>
      <c r="W78" s="49">
        <v>124429.0</v>
      </c>
      <c r="X78" s="49">
        <v>59805.0</v>
      </c>
      <c r="Y78" s="49">
        <v>13864.0</v>
      </c>
      <c r="Z78" s="49">
        <v>43690.0</v>
      </c>
      <c r="AA78" s="49">
        <v>5631.0</v>
      </c>
      <c r="AB78" s="48">
        <f t="shared" si="6"/>
        <v>3046078</v>
      </c>
      <c r="AC78" s="49">
        <v>-100813.0</v>
      </c>
      <c r="AD78" s="48">
        <f t="shared" si="7"/>
        <v>2945265</v>
      </c>
      <c r="AE78" s="51"/>
      <c r="AF78" s="51"/>
      <c r="AG78" s="51"/>
      <c r="AH78" s="51"/>
      <c r="AI78" s="51"/>
      <c r="AJ78" s="51"/>
      <c r="AK78" s="51"/>
    </row>
    <row r="79" ht="15.0" customHeight="1">
      <c r="A79" s="46">
        <v>2012.0</v>
      </c>
      <c r="B79" s="47" t="s">
        <v>260</v>
      </c>
      <c r="C79" s="47" t="str">
        <f t="shared" si="1"/>
        <v>2012Jun</v>
      </c>
      <c r="D79" s="48">
        <f t="shared" si="2"/>
        <v>313458</v>
      </c>
      <c r="E79" s="49">
        <v>313458.0</v>
      </c>
      <c r="F79" s="48">
        <f t="shared" si="3"/>
        <v>2679989</v>
      </c>
      <c r="G79" s="50">
        <f t="shared" si="4"/>
        <v>1049505</v>
      </c>
      <c r="H79" s="49">
        <v>121787.0</v>
      </c>
      <c r="I79" s="49">
        <v>840987.0</v>
      </c>
      <c r="J79" s="49">
        <v>75534.0</v>
      </c>
      <c r="K79" s="49">
        <v>11197.0</v>
      </c>
      <c r="L79" s="50">
        <f t="shared" si="5"/>
        <v>1630484</v>
      </c>
      <c r="M79" s="49">
        <v>81040.0</v>
      </c>
      <c r="N79" s="49">
        <v>422239.0</v>
      </c>
      <c r="O79" s="49">
        <v>161894.0</v>
      </c>
      <c r="P79" s="49">
        <v>101081.0</v>
      </c>
      <c r="Q79" s="49">
        <v>65834.0</v>
      </c>
      <c r="R79" s="49">
        <v>183785.0</v>
      </c>
      <c r="S79" s="49">
        <v>78339.0</v>
      </c>
      <c r="T79" s="49">
        <v>66581.0</v>
      </c>
      <c r="U79" s="49">
        <v>56046.0</v>
      </c>
      <c r="V79" s="49">
        <v>178387.0</v>
      </c>
      <c r="W79" s="49">
        <v>122365.0</v>
      </c>
      <c r="X79" s="49">
        <v>55593.0</v>
      </c>
      <c r="Y79" s="49">
        <v>14326.0</v>
      </c>
      <c r="Z79" s="49">
        <v>37188.0</v>
      </c>
      <c r="AA79" s="49">
        <v>5786.0</v>
      </c>
      <c r="AB79" s="48">
        <f t="shared" si="6"/>
        <v>2993447</v>
      </c>
      <c r="AC79" s="49">
        <v>-132917.0</v>
      </c>
      <c r="AD79" s="48">
        <f t="shared" si="7"/>
        <v>2860530</v>
      </c>
      <c r="AE79" s="51"/>
      <c r="AF79" s="51"/>
      <c r="AG79" s="51"/>
      <c r="AH79" s="51"/>
      <c r="AI79" s="51"/>
      <c r="AJ79" s="51"/>
      <c r="AK79" s="51"/>
    </row>
    <row r="80" ht="15.0" customHeight="1">
      <c r="A80" s="46">
        <v>2012.0</v>
      </c>
      <c r="B80" s="47" t="s">
        <v>261</v>
      </c>
      <c r="C80" s="47" t="str">
        <f t="shared" si="1"/>
        <v>2012Sep</v>
      </c>
      <c r="D80" s="48">
        <f t="shared" si="2"/>
        <v>304178</v>
      </c>
      <c r="E80" s="49">
        <v>304178.0</v>
      </c>
      <c r="F80" s="48">
        <f t="shared" si="3"/>
        <v>2747798</v>
      </c>
      <c r="G80" s="50">
        <f t="shared" si="4"/>
        <v>1055708</v>
      </c>
      <c r="H80" s="49">
        <v>125011.0</v>
      </c>
      <c r="I80" s="49">
        <v>844436.0</v>
      </c>
      <c r="J80" s="49">
        <v>76435.0</v>
      </c>
      <c r="K80" s="49">
        <v>9826.0</v>
      </c>
      <c r="L80" s="50">
        <f t="shared" si="5"/>
        <v>1692090</v>
      </c>
      <c r="M80" s="49">
        <v>98586.0</v>
      </c>
      <c r="N80" s="49">
        <v>416067.0</v>
      </c>
      <c r="O80" s="49">
        <v>168998.0</v>
      </c>
      <c r="P80" s="49">
        <v>101816.0</v>
      </c>
      <c r="Q80" s="49">
        <v>67166.0</v>
      </c>
      <c r="R80" s="49">
        <v>203201.0</v>
      </c>
      <c r="S80" s="49">
        <v>79206.0</v>
      </c>
      <c r="T80" s="49">
        <v>65288.0</v>
      </c>
      <c r="U80" s="49">
        <v>60611.0</v>
      </c>
      <c r="V80" s="49">
        <v>186411.0</v>
      </c>
      <c r="W80" s="49">
        <v>127628.0</v>
      </c>
      <c r="X80" s="49">
        <v>58495.0</v>
      </c>
      <c r="Y80" s="49">
        <v>16012.0</v>
      </c>
      <c r="Z80" s="49">
        <v>37003.0</v>
      </c>
      <c r="AA80" s="49">
        <v>5602.0</v>
      </c>
      <c r="AB80" s="48">
        <f t="shared" si="6"/>
        <v>3051976</v>
      </c>
      <c r="AC80" s="49">
        <v>-168593.0</v>
      </c>
      <c r="AD80" s="48">
        <f t="shared" si="7"/>
        <v>2883383</v>
      </c>
      <c r="AE80" s="51"/>
      <c r="AF80" s="51"/>
      <c r="AG80" s="51"/>
      <c r="AH80" s="51"/>
      <c r="AI80" s="51"/>
      <c r="AJ80" s="51"/>
      <c r="AK80" s="51"/>
    </row>
    <row r="81" ht="15.0" customHeight="1">
      <c r="A81" s="46">
        <v>2012.0</v>
      </c>
      <c r="B81" s="47" t="s">
        <v>69</v>
      </c>
      <c r="C81" s="47" t="str">
        <f t="shared" si="1"/>
        <v>2012Dec</v>
      </c>
      <c r="D81" s="48">
        <f t="shared" si="2"/>
        <v>454223</v>
      </c>
      <c r="E81" s="49">
        <v>454223.0</v>
      </c>
      <c r="F81" s="48">
        <f t="shared" si="3"/>
        <v>2811618</v>
      </c>
      <c r="G81" s="50">
        <f t="shared" si="4"/>
        <v>1110947</v>
      </c>
      <c r="H81" s="49">
        <v>128476.0</v>
      </c>
      <c r="I81" s="49">
        <v>903688.0</v>
      </c>
      <c r="J81" s="49">
        <v>68312.0</v>
      </c>
      <c r="K81" s="49">
        <v>10471.0</v>
      </c>
      <c r="L81" s="50">
        <f t="shared" si="5"/>
        <v>1700671</v>
      </c>
      <c r="M81" s="49">
        <v>78425.0</v>
      </c>
      <c r="N81" s="49">
        <v>433633.0</v>
      </c>
      <c r="O81" s="49">
        <v>172748.0</v>
      </c>
      <c r="P81" s="49">
        <v>112750.0</v>
      </c>
      <c r="Q81" s="49">
        <v>70950.0</v>
      </c>
      <c r="R81" s="49">
        <v>186436.0</v>
      </c>
      <c r="S81" s="49">
        <v>80745.0</v>
      </c>
      <c r="T81" s="49">
        <v>66467.0</v>
      </c>
      <c r="U81" s="49">
        <v>58188.0</v>
      </c>
      <c r="V81" s="49">
        <v>182904.0</v>
      </c>
      <c r="W81" s="49">
        <v>128924.0</v>
      </c>
      <c r="X81" s="49">
        <v>61909.0</v>
      </c>
      <c r="Y81" s="49">
        <v>16155.0</v>
      </c>
      <c r="Z81" s="49">
        <v>44834.0</v>
      </c>
      <c r="AA81" s="49">
        <v>5603.0</v>
      </c>
      <c r="AB81" s="48">
        <f t="shared" si="6"/>
        <v>3265841</v>
      </c>
      <c r="AC81" s="49">
        <v>-163876.0</v>
      </c>
      <c r="AD81" s="48">
        <f t="shared" si="7"/>
        <v>3101965</v>
      </c>
      <c r="AE81" s="51"/>
      <c r="AF81" s="51"/>
      <c r="AG81" s="51"/>
      <c r="AH81" s="51"/>
      <c r="AI81" s="51"/>
      <c r="AJ81" s="51"/>
      <c r="AK81" s="51"/>
    </row>
    <row r="82" ht="15.0" customHeight="1">
      <c r="A82" s="46">
        <v>2013.0</v>
      </c>
      <c r="B82" s="47" t="s">
        <v>259</v>
      </c>
      <c r="C82" s="47" t="str">
        <f t="shared" si="1"/>
        <v>2013Mar</v>
      </c>
      <c r="D82" s="48">
        <f t="shared" si="2"/>
        <v>377024</v>
      </c>
      <c r="E82" s="49">
        <v>377024.0</v>
      </c>
      <c r="F82" s="48">
        <f t="shared" si="3"/>
        <v>2910559</v>
      </c>
      <c r="G82" s="50">
        <f t="shared" si="4"/>
        <v>1133537</v>
      </c>
      <c r="H82" s="49">
        <v>121915.0</v>
      </c>
      <c r="I82" s="49">
        <v>921183.0</v>
      </c>
      <c r="J82" s="49">
        <v>78759.0</v>
      </c>
      <c r="K82" s="49">
        <v>11680.0</v>
      </c>
      <c r="L82" s="50">
        <f t="shared" si="5"/>
        <v>1777022</v>
      </c>
      <c r="M82" s="49">
        <v>90868.0</v>
      </c>
      <c r="N82" s="49">
        <v>476416.0</v>
      </c>
      <c r="O82" s="49">
        <v>172369.0</v>
      </c>
      <c r="P82" s="49">
        <v>114557.0</v>
      </c>
      <c r="Q82" s="49">
        <v>68773.0</v>
      </c>
      <c r="R82" s="49">
        <v>207576.0</v>
      </c>
      <c r="S82" s="49">
        <v>79116.0</v>
      </c>
      <c r="T82" s="49">
        <v>63661.0</v>
      </c>
      <c r="U82" s="49">
        <v>59250.0</v>
      </c>
      <c r="V82" s="49">
        <v>188053.0</v>
      </c>
      <c r="W82" s="49">
        <v>127029.0</v>
      </c>
      <c r="X82" s="49">
        <v>62036.0</v>
      </c>
      <c r="Y82" s="49">
        <v>16418.0</v>
      </c>
      <c r="Z82" s="49">
        <v>45169.0</v>
      </c>
      <c r="AA82" s="49">
        <v>5731.0</v>
      </c>
      <c r="AB82" s="48">
        <f t="shared" si="6"/>
        <v>3287583</v>
      </c>
      <c r="AC82" s="49">
        <v>-197112.0</v>
      </c>
      <c r="AD82" s="48">
        <f t="shared" si="7"/>
        <v>3090471</v>
      </c>
      <c r="AE82" s="51"/>
      <c r="AF82" s="51"/>
      <c r="AG82" s="51"/>
      <c r="AH82" s="51"/>
      <c r="AI82" s="51"/>
      <c r="AJ82" s="51"/>
      <c r="AK82" s="51"/>
    </row>
    <row r="83" ht="15.0" customHeight="1">
      <c r="A83" s="46">
        <v>2013.0</v>
      </c>
      <c r="B83" s="47" t="s">
        <v>260</v>
      </c>
      <c r="C83" s="47" t="str">
        <f t="shared" si="1"/>
        <v>2013Jun</v>
      </c>
      <c r="D83" s="48">
        <f t="shared" si="2"/>
        <v>325723</v>
      </c>
      <c r="E83" s="49">
        <v>325723.0</v>
      </c>
      <c r="F83" s="48">
        <f t="shared" si="3"/>
        <v>2814121</v>
      </c>
      <c r="G83" s="50">
        <f t="shared" si="4"/>
        <v>1088404</v>
      </c>
      <c r="H83" s="49">
        <v>124092.0</v>
      </c>
      <c r="I83" s="49">
        <v>867393.0</v>
      </c>
      <c r="J83" s="49">
        <v>84962.0</v>
      </c>
      <c r="K83" s="49">
        <v>11957.0</v>
      </c>
      <c r="L83" s="50">
        <f t="shared" si="5"/>
        <v>1725717</v>
      </c>
      <c r="M83" s="49">
        <v>85747.0</v>
      </c>
      <c r="N83" s="49">
        <v>420155.0</v>
      </c>
      <c r="O83" s="49">
        <v>166630.0</v>
      </c>
      <c r="P83" s="49">
        <v>115193.0</v>
      </c>
      <c r="Q83" s="49">
        <v>72809.0</v>
      </c>
      <c r="R83" s="49">
        <v>217038.0</v>
      </c>
      <c r="S83" s="49">
        <v>79539.0</v>
      </c>
      <c r="T83" s="49">
        <v>67713.0</v>
      </c>
      <c r="U83" s="49">
        <v>57780.0</v>
      </c>
      <c r="V83" s="49">
        <v>188916.0</v>
      </c>
      <c r="W83" s="49">
        <v>130538.0</v>
      </c>
      <c r="X83" s="49">
        <v>60566.0</v>
      </c>
      <c r="Y83" s="49">
        <v>15943.0</v>
      </c>
      <c r="Z83" s="49">
        <v>41332.0</v>
      </c>
      <c r="AA83" s="49">
        <v>5818.0</v>
      </c>
      <c r="AB83" s="48">
        <f t="shared" si="6"/>
        <v>3139844</v>
      </c>
      <c r="AC83" s="49">
        <v>-213009.0</v>
      </c>
      <c r="AD83" s="48">
        <f t="shared" si="7"/>
        <v>2926835</v>
      </c>
      <c r="AE83" s="51"/>
      <c r="AF83" s="51"/>
      <c r="AG83" s="51"/>
      <c r="AH83" s="51"/>
      <c r="AI83" s="51"/>
      <c r="AJ83" s="51"/>
      <c r="AK83" s="51"/>
    </row>
    <row r="84" ht="15.0" customHeight="1">
      <c r="A84" s="46">
        <v>2013.0</v>
      </c>
      <c r="B84" s="47" t="s">
        <v>261</v>
      </c>
      <c r="C84" s="47" t="str">
        <f t="shared" si="1"/>
        <v>2013Sep</v>
      </c>
      <c r="D84" s="48">
        <f t="shared" si="2"/>
        <v>309472</v>
      </c>
      <c r="E84" s="49">
        <v>309472.0</v>
      </c>
      <c r="F84" s="48">
        <f t="shared" si="3"/>
        <v>2868807</v>
      </c>
      <c r="G84" s="50">
        <f t="shared" si="4"/>
        <v>1093541</v>
      </c>
      <c r="H84" s="49">
        <v>123942.0</v>
      </c>
      <c r="I84" s="49">
        <v>875020.0</v>
      </c>
      <c r="J84" s="49">
        <v>82824.0</v>
      </c>
      <c r="K84" s="49">
        <v>11755.0</v>
      </c>
      <c r="L84" s="50">
        <f t="shared" si="5"/>
        <v>1775266</v>
      </c>
      <c r="M84" s="49">
        <v>95923.0</v>
      </c>
      <c r="N84" s="49">
        <v>397265.0</v>
      </c>
      <c r="O84" s="49">
        <v>176108.0</v>
      </c>
      <c r="P84" s="49">
        <v>119183.0</v>
      </c>
      <c r="Q84" s="49">
        <v>72084.0</v>
      </c>
      <c r="R84" s="49">
        <v>235195.0</v>
      </c>
      <c r="S84" s="49">
        <v>79373.0</v>
      </c>
      <c r="T84" s="49">
        <v>66956.0</v>
      </c>
      <c r="U84" s="49">
        <v>61363.0</v>
      </c>
      <c r="V84" s="49">
        <v>202746.0</v>
      </c>
      <c r="W84" s="49">
        <v>139716.0</v>
      </c>
      <c r="X84" s="49">
        <v>65527.0</v>
      </c>
      <c r="Y84" s="49">
        <v>16247.0</v>
      </c>
      <c r="Z84" s="49">
        <v>41694.0</v>
      </c>
      <c r="AA84" s="49">
        <v>5886.0</v>
      </c>
      <c r="AB84" s="48">
        <f t="shared" si="6"/>
        <v>3178279</v>
      </c>
      <c r="AC84" s="49">
        <v>-270097.0</v>
      </c>
      <c r="AD84" s="48">
        <f t="shared" si="7"/>
        <v>2908182</v>
      </c>
      <c r="AE84" s="51"/>
      <c r="AF84" s="51"/>
      <c r="AG84" s="51"/>
      <c r="AH84" s="51"/>
      <c r="AI84" s="51"/>
      <c r="AJ84" s="51"/>
      <c r="AK84" s="51"/>
    </row>
    <row r="85" ht="15.0" customHeight="1">
      <c r="A85" s="46">
        <v>2013.0</v>
      </c>
      <c r="B85" s="47" t="s">
        <v>69</v>
      </c>
      <c r="C85" s="47" t="str">
        <f t="shared" si="1"/>
        <v>2013Dec</v>
      </c>
      <c r="D85" s="48">
        <f t="shared" si="2"/>
        <v>450063</v>
      </c>
      <c r="E85" s="49">
        <v>450063.0</v>
      </c>
      <c r="F85" s="48">
        <f t="shared" si="3"/>
        <v>2859389</v>
      </c>
      <c r="G85" s="50">
        <f t="shared" si="4"/>
        <v>1105243</v>
      </c>
      <c r="H85" s="49">
        <v>126613.0</v>
      </c>
      <c r="I85" s="49">
        <v>899527.0</v>
      </c>
      <c r="J85" s="49">
        <v>66886.0</v>
      </c>
      <c r="K85" s="49">
        <v>12217.0</v>
      </c>
      <c r="L85" s="50">
        <f t="shared" si="5"/>
        <v>1754146</v>
      </c>
      <c r="M85" s="49">
        <v>72248.0</v>
      </c>
      <c r="N85" s="49">
        <v>435370.0</v>
      </c>
      <c r="O85" s="49">
        <v>178496.0</v>
      </c>
      <c r="P85" s="49">
        <v>123995.0</v>
      </c>
      <c r="Q85" s="49">
        <v>77188.0</v>
      </c>
      <c r="R85" s="49">
        <v>211568.0</v>
      </c>
      <c r="S85" s="49">
        <v>81027.0</v>
      </c>
      <c r="T85" s="49">
        <v>68596.0</v>
      </c>
      <c r="U85" s="49">
        <v>56033.0</v>
      </c>
      <c r="V85" s="49">
        <v>186269.0</v>
      </c>
      <c r="W85" s="49">
        <v>130884.0</v>
      </c>
      <c r="X85" s="49">
        <v>62683.0</v>
      </c>
      <c r="Y85" s="49">
        <v>16814.0</v>
      </c>
      <c r="Z85" s="49">
        <v>47113.0</v>
      </c>
      <c r="AA85" s="49">
        <v>5862.0</v>
      </c>
      <c r="AB85" s="48">
        <f t="shared" si="6"/>
        <v>3309452</v>
      </c>
      <c r="AC85" s="49">
        <v>-145271.0</v>
      </c>
      <c r="AD85" s="48">
        <f t="shared" si="7"/>
        <v>3164181</v>
      </c>
      <c r="AE85" s="51"/>
      <c r="AF85" s="51"/>
      <c r="AG85" s="51"/>
      <c r="AH85" s="51"/>
      <c r="AI85" s="51"/>
      <c r="AJ85" s="51"/>
      <c r="AK85" s="51"/>
    </row>
    <row r="86" ht="15.0" customHeight="1">
      <c r="A86" s="46">
        <v>2014.0</v>
      </c>
      <c r="B86" s="47" t="s">
        <v>259</v>
      </c>
      <c r="C86" s="47" t="str">
        <f t="shared" si="1"/>
        <v>2014Mar</v>
      </c>
      <c r="D86" s="48">
        <f t="shared" si="2"/>
        <v>362270</v>
      </c>
      <c r="E86" s="49">
        <v>362270.0</v>
      </c>
      <c r="F86" s="48">
        <f t="shared" si="3"/>
        <v>2959926</v>
      </c>
      <c r="G86" s="50">
        <f t="shared" si="4"/>
        <v>1139934</v>
      </c>
      <c r="H86" s="49">
        <v>124093.0</v>
      </c>
      <c r="I86" s="49">
        <v>925490.0</v>
      </c>
      <c r="J86" s="49">
        <v>77447.0</v>
      </c>
      <c r="K86" s="49">
        <v>12904.0</v>
      </c>
      <c r="L86" s="50">
        <f t="shared" si="5"/>
        <v>1819992</v>
      </c>
      <c r="M86" s="49">
        <v>81547.0</v>
      </c>
      <c r="N86" s="49">
        <v>467515.0</v>
      </c>
      <c r="O86" s="49">
        <v>179100.0</v>
      </c>
      <c r="P86" s="49">
        <v>119956.0</v>
      </c>
      <c r="Q86" s="49">
        <v>69248.0</v>
      </c>
      <c r="R86" s="49">
        <v>231140.0</v>
      </c>
      <c r="S86" s="49">
        <v>79808.0</v>
      </c>
      <c r="T86" s="49">
        <v>63215.0</v>
      </c>
      <c r="U86" s="49">
        <v>57719.0</v>
      </c>
      <c r="V86" s="49">
        <v>196325.0</v>
      </c>
      <c r="W86" s="49">
        <v>138434.0</v>
      </c>
      <c r="X86" s="49">
        <v>68784.0</v>
      </c>
      <c r="Y86" s="49">
        <v>15852.0</v>
      </c>
      <c r="Z86" s="49">
        <v>45354.0</v>
      </c>
      <c r="AA86" s="49">
        <v>5995.0</v>
      </c>
      <c r="AB86" s="48">
        <f t="shared" si="6"/>
        <v>3322196</v>
      </c>
      <c r="AC86" s="49">
        <v>-112315.0</v>
      </c>
      <c r="AD86" s="48">
        <f t="shared" si="7"/>
        <v>3209881</v>
      </c>
      <c r="AE86" s="51"/>
      <c r="AF86" s="51"/>
      <c r="AG86" s="51"/>
      <c r="AH86" s="51"/>
      <c r="AI86" s="51"/>
      <c r="AJ86" s="51"/>
      <c r="AK86" s="51"/>
    </row>
    <row r="87" ht="15.0" customHeight="1">
      <c r="A87" s="46">
        <v>2014.0</v>
      </c>
      <c r="B87" s="47" t="s">
        <v>260</v>
      </c>
      <c r="C87" s="47" t="str">
        <f t="shared" si="1"/>
        <v>2014Jun</v>
      </c>
      <c r="D87" s="48">
        <f t="shared" si="2"/>
        <v>313445</v>
      </c>
      <c r="E87" s="49">
        <v>313445.0</v>
      </c>
      <c r="F87" s="48">
        <f t="shared" si="3"/>
        <v>2929392</v>
      </c>
      <c r="G87" s="50">
        <f t="shared" si="4"/>
        <v>1136229</v>
      </c>
      <c r="H87" s="49">
        <v>128672.0</v>
      </c>
      <c r="I87" s="49">
        <v>902691.0</v>
      </c>
      <c r="J87" s="49">
        <v>90878.0</v>
      </c>
      <c r="K87" s="49">
        <v>13988.0</v>
      </c>
      <c r="L87" s="50">
        <f t="shared" si="5"/>
        <v>1793163</v>
      </c>
      <c r="M87" s="49">
        <v>84625.0</v>
      </c>
      <c r="N87" s="49">
        <v>433211.0</v>
      </c>
      <c r="O87" s="49">
        <v>174925.0</v>
      </c>
      <c r="P87" s="49">
        <v>117949.0</v>
      </c>
      <c r="Q87" s="49">
        <v>73528.0</v>
      </c>
      <c r="R87" s="49">
        <v>240442.0</v>
      </c>
      <c r="S87" s="49">
        <v>81167.0</v>
      </c>
      <c r="T87" s="49">
        <v>68586.0</v>
      </c>
      <c r="U87" s="49">
        <v>55766.0</v>
      </c>
      <c r="V87" s="49">
        <v>196694.0</v>
      </c>
      <c r="W87" s="49">
        <v>138376.0</v>
      </c>
      <c r="X87" s="49">
        <v>63665.0</v>
      </c>
      <c r="Y87" s="49">
        <v>15383.0</v>
      </c>
      <c r="Z87" s="49">
        <v>42701.0</v>
      </c>
      <c r="AA87" s="49">
        <v>6145.0</v>
      </c>
      <c r="AB87" s="48">
        <f t="shared" si="6"/>
        <v>3242837</v>
      </c>
      <c r="AC87" s="49">
        <v>-205597.0</v>
      </c>
      <c r="AD87" s="48">
        <f t="shared" si="7"/>
        <v>3037240</v>
      </c>
      <c r="AE87" s="51"/>
      <c r="AF87" s="51"/>
      <c r="AG87" s="51"/>
      <c r="AH87" s="51"/>
      <c r="AI87" s="51"/>
      <c r="AJ87" s="51"/>
      <c r="AK87" s="51"/>
    </row>
    <row r="88" ht="15.0" customHeight="1">
      <c r="A88" s="46">
        <v>2014.0</v>
      </c>
      <c r="B88" s="47" t="s">
        <v>261</v>
      </c>
      <c r="C88" s="47" t="str">
        <f t="shared" si="1"/>
        <v>2014Sep</v>
      </c>
      <c r="D88" s="48">
        <f t="shared" si="2"/>
        <v>267648</v>
      </c>
      <c r="E88" s="49">
        <v>267648.0</v>
      </c>
      <c r="F88" s="48">
        <f t="shared" si="3"/>
        <v>2990131</v>
      </c>
      <c r="G88" s="50">
        <f t="shared" si="4"/>
        <v>1130797</v>
      </c>
      <c r="H88" s="49">
        <v>123712.0</v>
      </c>
      <c r="I88" s="49">
        <v>906756.0</v>
      </c>
      <c r="J88" s="49">
        <v>88803.0</v>
      </c>
      <c r="K88" s="49">
        <v>11526.0</v>
      </c>
      <c r="L88" s="50">
        <f t="shared" si="5"/>
        <v>1859334</v>
      </c>
      <c r="M88" s="49">
        <v>95356.0</v>
      </c>
      <c r="N88" s="49">
        <v>426086.0</v>
      </c>
      <c r="O88" s="49">
        <v>181610.0</v>
      </c>
      <c r="P88" s="49">
        <v>122951.0</v>
      </c>
      <c r="Q88" s="49">
        <v>73938.0</v>
      </c>
      <c r="R88" s="49">
        <v>259731.0</v>
      </c>
      <c r="S88" s="49">
        <v>80800.0</v>
      </c>
      <c r="T88" s="49">
        <v>66855.0</v>
      </c>
      <c r="U88" s="49">
        <v>59674.0</v>
      </c>
      <c r="V88" s="49">
        <v>209677.0</v>
      </c>
      <c r="W88" s="49">
        <v>146023.0</v>
      </c>
      <c r="X88" s="49">
        <v>68853.0</v>
      </c>
      <c r="Y88" s="49">
        <v>16530.0</v>
      </c>
      <c r="Z88" s="49">
        <v>44992.0</v>
      </c>
      <c r="AA88" s="49">
        <v>6258.0</v>
      </c>
      <c r="AB88" s="48">
        <f t="shared" si="6"/>
        <v>3257779</v>
      </c>
      <c r="AC88" s="49">
        <v>-205937.0</v>
      </c>
      <c r="AD88" s="48">
        <f t="shared" si="7"/>
        <v>3051842</v>
      </c>
      <c r="AE88" s="51"/>
      <c r="AF88" s="51"/>
      <c r="AG88" s="51"/>
      <c r="AH88" s="51"/>
      <c r="AI88" s="51"/>
      <c r="AJ88" s="51"/>
      <c r="AK88" s="51"/>
    </row>
    <row r="89" ht="15.0" customHeight="1">
      <c r="A89" s="46">
        <v>2014.0</v>
      </c>
      <c r="B89" s="47" t="s">
        <v>69</v>
      </c>
      <c r="C89" s="47" t="str">
        <f t="shared" si="1"/>
        <v>2014Dec</v>
      </c>
      <c r="D89" s="48">
        <f t="shared" si="2"/>
        <v>391432</v>
      </c>
      <c r="E89" s="49">
        <v>391432.0</v>
      </c>
      <c r="F89" s="48">
        <f t="shared" si="3"/>
        <v>3016060</v>
      </c>
      <c r="G89" s="50">
        <f t="shared" si="4"/>
        <v>1119860</v>
      </c>
      <c r="H89" s="49">
        <v>119150.0</v>
      </c>
      <c r="I89" s="49">
        <v>913121.0</v>
      </c>
      <c r="J89" s="49">
        <v>74285.0</v>
      </c>
      <c r="K89" s="49">
        <v>13304.0</v>
      </c>
      <c r="L89" s="50">
        <f t="shared" si="5"/>
        <v>1896200</v>
      </c>
      <c r="M89" s="49">
        <v>75514.0</v>
      </c>
      <c r="N89" s="49">
        <v>489370.0</v>
      </c>
      <c r="O89" s="49">
        <v>184945.0</v>
      </c>
      <c r="P89" s="49">
        <v>136921.0</v>
      </c>
      <c r="Q89" s="49">
        <v>84713.0</v>
      </c>
      <c r="R89" s="49">
        <v>229950.0</v>
      </c>
      <c r="S89" s="49">
        <v>82815.0</v>
      </c>
      <c r="T89" s="49">
        <v>69088.0</v>
      </c>
      <c r="U89" s="49">
        <v>58336.0</v>
      </c>
      <c r="V89" s="49">
        <v>200094.0</v>
      </c>
      <c r="W89" s="49">
        <v>142313.0</v>
      </c>
      <c r="X89" s="49">
        <v>69379.0</v>
      </c>
      <c r="Y89" s="49">
        <v>17875.0</v>
      </c>
      <c r="Z89" s="49">
        <v>48510.0</v>
      </c>
      <c r="AA89" s="49">
        <v>6377.0</v>
      </c>
      <c r="AB89" s="48">
        <f t="shared" si="6"/>
        <v>3407492</v>
      </c>
      <c r="AC89" s="49">
        <v>-156849.0</v>
      </c>
      <c r="AD89" s="48">
        <f t="shared" si="7"/>
        <v>3250643</v>
      </c>
      <c r="AE89" s="51"/>
      <c r="AF89" s="51"/>
      <c r="AG89" s="51"/>
      <c r="AH89" s="51"/>
      <c r="AI89" s="51"/>
      <c r="AJ89" s="51"/>
      <c r="AK89" s="51"/>
    </row>
    <row r="90" ht="15.0" customHeight="1">
      <c r="A90" s="46">
        <v>2015.0</v>
      </c>
      <c r="B90" s="47" t="s">
        <v>259</v>
      </c>
      <c r="C90" s="47" t="str">
        <f t="shared" si="1"/>
        <v>2015Mar</v>
      </c>
      <c r="D90" s="48">
        <f t="shared" si="2"/>
        <v>324768</v>
      </c>
      <c r="E90" s="49">
        <v>324768.0</v>
      </c>
      <c r="F90" s="48">
        <f t="shared" si="3"/>
        <v>3107120</v>
      </c>
      <c r="G90" s="50">
        <f t="shared" si="4"/>
        <v>1151423</v>
      </c>
      <c r="H90" s="49">
        <v>104765.0</v>
      </c>
      <c r="I90" s="49">
        <v>948128.0</v>
      </c>
      <c r="J90" s="49">
        <v>84837.0</v>
      </c>
      <c r="K90" s="49">
        <v>13693.0</v>
      </c>
      <c r="L90" s="50">
        <f t="shared" si="5"/>
        <v>1955697</v>
      </c>
      <c r="M90" s="49">
        <v>95972.0</v>
      </c>
      <c r="N90" s="49">
        <v>492608.0</v>
      </c>
      <c r="O90" s="49">
        <v>198232.0</v>
      </c>
      <c r="P90" s="49">
        <v>151689.0</v>
      </c>
      <c r="Q90" s="49">
        <v>75210.0</v>
      </c>
      <c r="R90" s="49">
        <v>252785.0</v>
      </c>
      <c r="S90" s="49">
        <v>82334.0</v>
      </c>
      <c r="T90" s="49">
        <v>62109.0</v>
      </c>
      <c r="U90" s="49">
        <v>59441.0</v>
      </c>
      <c r="V90" s="49">
        <v>201333.0</v>
      </c>
      <c r="W90" s="49">
        <v>142693.0</v>
      </c>
      <c r="X90" s="49">
        <v>70576.0</v>
      </c>
      <c r="Y90" s="49">
        <v>17693.0</v>
      </c>
      <c r="Z90" s="49">
        <v>46384.0</v>
      </c>
      <c r="AA90" s="49">
        <v>6638.0</v>
      </c>
      <c r="AB90" s="48">
        <f t="shared" si="6"/>
        <v>3431888</v>
      </c>
      <c r="AC90" s="49">
        <v>-107992.0</v>
      </c>
      <c r="AD90" s="48">
        <f t="shared" si="7"/>
        <v>3323896</v>
      </c>
      <c r="AE90" s="51"/>
      <c r="AF90" s="51"/>
      <c r="AG90" s="51"/>
      <c r="AH90" s="51"/>
      <c r="AI90" s="51"/>
      <c r="AJ90" s="51"/>
      <c r="AK90" s="51"/>
    </row>
    <row r="91" ht="15.0" customHeight="1">
      <c r="A91" s="46">
        <v>2015.0</v>
      </c>
      <c r="B91" s="47" t="s">
        <v>260</v>
      </c>
      <c r="C91" s="47" t="str">
        <f t="shared" si="1"/>
        <v>2015Jun</v>
      </c>
      <c r="D91" s="48">
        <f t="shared" si="2"/>
        <v>278134</v>
      </c>
      <c r="E91" s="49">
        <v>278134.0</v>
      </c>
      <c r="F91" s="48">
        <f t="shared" si="3"/>
        <v>3055157</v>
      </c>
      <c r="G91" s="50">
        <f t="shared" si="4"/>
        <v>1118742</v>
      </c>
      <c r="H91" s="49">
        <v>112886.0</v>
      </c>
      <c r="I91" s="49">
        <v>899392.0</v>
      </c>
      <c r="J91" s="49">
        <v>92341.0</v>
      </c>
      <c r="K91" s="49">
        <v>14123.0</v>
      </c>
      <c r="L91" s="50">
        <f t="shared" si="5"/>
        <v>1936415</v>
      </c>
      <c r="M91" s="49">
        <v>93895.0</v>
      </c>
      <c r="N91" s="49">
        <v>468903.0</v>
      </c>
      <c r="O91" s="49">
        <v>191479.0</v>
      </c>
      <c r="P91" s="49">
        <v>150553.0</v>
      </c>
      <c r="Q91" s="49">
        <v>80055.0</v>
      </c>
      <c r="R91" s="49">
        <v>260052.0</v>
      </c>
      <c r="S91" s="49">
        <v>80016.0</v>
      </c>
      <c r="T91" s="49">
        <v>67131.0</v>
      </c>
      <c r="U91" s="49">
        <v>57664.0</v>
      </c>
      <c r="V91" s="49">
        <v>207810.0</v>
      </c>
      <c r="W91" s="49">
        <v>144876.0</v>
      </c>
      <c r="X91" s="49">
        <v>66044.0</v>
      </c>
      <c r="Y91" s="49">
        <v>17105.0</v>
      </c>
      <c r="Z91" s="49">
        <v>43935.0</v>
      </c>
      <c r="AA91" s="49">
        <v>6897.0</v>
      </c>
      <c r="AB91" s="48">
        <f t="shared" si="6"/>
        <v>3333291</v>
      </c>
      <c r="AC91" s="49">
        <v>-203117.0</v>
      </c>
      <c r="AD91" s="48">
        <f t="shared" si="7"/>
        <v>3130174</v>
      </c>
      <c r="AE91" s="51"/>
      <c r="AF91" s="51"/>
      <c r="AG91" s="51"/>
      <c r="AH91" s="51"/>
      <c r="AI91" s="51"/>
      <c r="AJ91" s="51"/>
      <c r="AK91" s="51"/>
    </row>
    <row r="92" ht="15.0" customHeight="1">
      <c r="A92" s="46">
        <v>2015.0</v>
      </c>
      <c r="B92" s="47" t="s">
        <v>261</v>
      </c>
      <c r="C92" s="47" t="str">
        <f t="shared" si="1"/>
        <v>2015Sep</v>
      </c>
      <c r="D92" s="48">
        <f t="shared" si="2"/>
        <v>254267</v>
      </c>
      <c r="E92" s="49">
        <v>254267.0</v>
      </c>
      <c r="F92" s="48">
        <f t="shared" si="3"/>
        <v>3162112</v>
      </c>
      <c r="G92" s="50">
        <f t="shared" si="4"/>
        <v>1170616</v>
      </c>
      <c r="H92" s="49">
        <v>110453.0</v>
      </c>
      <c r="I92" s="49">
        <v>957275.0</v>
      </c>
      <c r="J92" s="49">
        <v>89238.0</v>
      </c>
      <c r="K92" s="49">
        <v>13650.0</v>
      </c>
      <c r="L92" s="50">
        <f t="shared" si="5"/>
        <v>1991496</v>
      </c>
      <c r="M92" s="49">
        <v>101083.0</v>
      </c>
      <c r="N92" s="49">
        <v>460441.0</v>
      </c>
      <c r="O92" s="49">
        <v>194237.0</v>
      </c>
      <c r="P92" s="49">
        <v>147820.0</v>
      </c>
      <c r="Q92" s="49">
        <v>81458.0</v>
      </c>
      <c r="R92" s="49">
        <v>276474.0</v>
      </c>
      <c r="S92" s="49">
        <v>81181.0</v>
      </c>
      <c r="T92" s="49">
        <v>64831.0</v>
      </c>
      <c r="U92" s="49">
        <v>60895.0</v>
      </c>
      <c r="V92" s="49">
        <v>224152.0</v>
      </c>
      <c r="W92" s="49">
        <v>156313.0</v>
      </c>
      <c r="X92" s="49">
        <v>73334.0</v>
      </c>
      <c r="Y92" s="49">
        <v>16555.0</v>
      </c>
      <c r="Z92" s="49">
        <v>45588.0</v>
      </c>
      <c r="AA92" s="49">
        <v>7134.0</v>
      </c>
      <c r="AB92" s="48">
        <f t="shared" si="6"/>
        <v>3416379</v>
      </c>
      <c r="AC92" s="49">
        <v>-273601.0</v>
      </c>
      <c r="AD92" s="48">
        <f t="shared" si="7"/>
        <v>3142778</v>
      </c>
      <c r="AE92" s="51"/>
      <c r="AF92" s="51"/>
      <c r="AG92" s="51"/>
      <c r="AH92" s="51"/>
      <c r="AI92" s="51"/>
      <c r="AJ92" s="51"/>
      <c r="AK92" s="51"/>
    </row>
    <row r="93" ht="15.0" customHeight="1">
      <c r="A93" s="46">
        <v>2015.0</v>
      </c>
      <c r="B93" s="47" t="s">
        <v>69</v>
      </c>
      <c r="C93" s="47" t="str">
        <f t="shared" si="1"/>
        <v>2015Dec</v>
      </c>
      <c r="D93" s="48">
        <f t="shared" si="2"/>
        <v>362252</v>
      </c>
      <c r="E93" s="49">
        <v>362252.0</v>
      </c>
      <c r="F93" s="48">
        <f t="shared" si="3"/>
        <v>3199670</v>
      </c>
      <c r="G93" s="50">
        <f t="shared" si="4"/>
        <v>1151558</v>
      </c>
      <c r="H93" s="49">
        <v>103321.0</v>
      </c>
      <c r="I93" s="49">
        <v>957355.0</v>
      </c>
      <c r="J93" s="49">
        <v>77014.0</v>
      </c>
      <c r="K93" s="49">
        <v>13868.0</v>
      </c>
      <c r="L93" s="50">
        <f t="shared" si="5"/>
        <v>2048112</v>
      </c>
      <c r="M93" s="49">
        <v>88989.0</v>
      </c>
      <c r="N93" s="49">
        <v>544487.0</v>
      </c>
      <c r="O93" s="49">
        <v>195187.0</v>
      </c>
      <c r="P93" s="49">
        <v>150156.0</v>
      </c>
      <c r="Q93" s="49">
        <v>90671.0</v>
      </c>
      <c r="R93" s="49">
        <v>248656.0</v>
      </c>
      <c r="S93" s="49">
        <v>88957.0</v>
      </c>
      <c r="T93" s="49">
        <v>67319.0</v>
      </c>
      <c r="U93" s="49">
        <v>59026.0</v>
      </c>
      <c r="V93" s="49">
        <v>210121.0</v>
      </c>
      <c r="W93" s="49">
        <v>150398.0</v>
      </c>
      <c r="X93" s="49">
        <v>78450.0</v>
      </c>
      <c r="Y93" s="49">
        <v>18793.0</v>
      </c>
      <c r="Z93" s="49">
        <v>49762.0</v>
      </c>
      <c r="AA93" s="49">
        <v>7140.0</v>
      </c>
      <c r="AB93" s="48">
        <f t="shared" si="6"/>
        <v>3561922</v>
      </c>
      <c r="AC93" s="49">
        <v>-124263.0</v>
      </c>
      <c r="AD93" s="48">
        <f t="shared" si="7"/>
        <v>3437659</v>
      </c>
      <c r="AE93" s="51"/>
      <c r="AF93" s="51"/>
      <c r="AG93" s="51"/>
      <c r="AH93" s="51"/>
      <c r="AI93" s="51"/>
      <c r="AJ93" s="51"/>
      <c r="AK93" s="51"/>
    </row>
    <row r="94" ht="15.0" customHeight="1">
      <c r="A94" s="46">
        <v>2016.0</v>
      </c>
      <c r="B94" s="47" t="s">
        <v>259</v>
      </c>
      <c r="C94" s="47" t="str">
        <f t="shared" si="1"/>
        <v>2016Mar</v>
      </c>
      <c r="D94" s="48">
        <f t="shared" si="2"/>
        <v>304604</v>
      </c>
      <c r="E94" s="49">
        <v>304604.0</v>
      </c>
      <c r="F94" s="48">
        <f t="shared" si="3"/>
        <v>3293133</v>
      </c>
      <c r="G94" s="50">
        <f t="shared" si="4"/>
        <v>1182688</v>
      </c>
      <c r="H94" s="49">
        <v>98181.0</v>
      </c>
      <c r="I94" s="49">
        <v>981242.0</v>
      </c>
      <c r="J94" s="49">
        <v>88712.0</v>
      </c>
      <c r="K94" s="49">
        <v>14553.0</v>
      </c>
      <c r="L94" s="50">
        <f t="shared" si="5"/>
        <v>2110445</v>
      </c>
      <c r="M94" s="49">
        <v>105208.0</v>
      </c>
      <c r="N94" s="49">
        <v>543561.0</v>
      </c>
      <c r="O94" s="49">
        <v>217987.0</v>
      </c>
      <c r="P94" s="49">
        <v>173852.0</v>
      </c>
      <c r="Q94" s="49">
        <v>77285.0</v>
      </c>
      <c r="R94" s="49">
        <v>268665.0</v>
      </c>
      <c r="S94" s="49">
        <v>87438.0</v>
      </c>
      <c r="T94" s="49">
        <v>60438.0</v>
      </c>
      <c r="U94" s="49">
        <v>60103.0</v>
      </c>
      <c r="V94" s="49">
        <v>216263.0</v>
      </c>
      <c r="W94" s="49">
        <v>150269.0</v>
      </c>
      <c r="X94" s="49">
        <v>75479.0</v>
      </c>
      <c r="Y94" s="49">
        <v>19127.0</v>
      </c>
      <c r="Z94" s="49">
        <v>47905.0</v>
      </c>
      <c r="AA94" s="49">
        <v>6865.0</v>
      </c>
      <c r="AB94" s="48">
        <f t="shared" si="6"/>
        <v>3597737</v>
      </c>
      <c r="AC94" s="49">
        <v>-153744.0</v>
      </c>
      <c r="AD94" s="48">
        <f t="shared" si="7"/>
        <v>3443993</v>
      </c>
      <c r="AE94" s="51"/>
      <c r="AF94" s="51"/>
      <c r="AG94" s="51"/>
      <c r="AH94" s="51"/>
      <c r="AI94" s="51"/>
      <c r="AJ94" s="51"/>
      <c r="AK94" s="51"/>
    </row>
    <row r="95" ht="15.0" customHeight="1">
      <c r="A95" s="46">
        <v>2016.0</v>
      </c>
      <c r="B95" s="47" t="s">
        <v>260</v>
      </c>
      <c r="C95" s="47" t="str">
        <f t="shared" si="1"/>
        <v>2016Jun</v>
      </c>
      <c r="D95" s="48">
        <f t="shared" si="2"/>
        <v>285736</v>
      </c>
      <c r="E95" s="49">
        <v>285736.0</v>
      </c>
      <c r="F95" s="48">
        <f t="shared" si="3"/>
        <v>3271314</v>
      </c>
      <c r="G95" s="50">
        <f t="shared" si="4"/>
        <v>1189165</v>
      </c>
      <c r="H95" s="49">
        <v>103149.0</v>
      </c>
      <c r="I95" s="49">
        <v>959370.0</v>
      </c>
      <c r="J95" s="49">
        <v>111947.0</v>
      </c>
      <c r="K95" s="49">
        <v>14699.0</v>
      </c>
      <c r="L95" s="50">
        <f t="shared" si="5"/>
        <v>2082149</v>
      </c>
      <c r="M95" s="49">
        <v>99765.0</v>
      </c>
      <c r="N95" s="49">
        <v>515402.0</v>
      </c>
      <c r="O95" s="49">
        <v>211373.0</v>
      </c>
      <c r="P95" s="49">
        <v>172114.0</v>
      </c>
      <c r="Q95" s="49">
        <v>82260.0</v>
      </c>
      <c r="R95" s="49">
        <v>283765.0</v>
      </c>
      <c r="S95" s="49">
        <v>86653.0</v>
      </c>
      <c r="T95" s="49">
        <v>65256.0</v>
      </c>
      <c r="U95" s="49">
        <v>58427.0</v>
      </c>
      <c r="V95" s="49">
        <v>214798.0</v>
      </c>
      <c r="W95" s="49">
        <v>149565.0</v>
      </c>
      <c r="X95" s="49">
        <v>71219.0</v>
      </c>
      <c r="Y95" s="49">
        <v>19440.0</v>
      </c>
      <c r="Z95" s="49">
        <v>45223.0</v>
      </c>
      <c r="AA95" s="49">
        <v>6889.0</v>
      </c>
      <c r="AB95" s="48">
        <f t="shared" si="6"/>
        <v>3557050</v>
      </c>
      <c r="AC95" s="49">
        <v>-202123.0</v>
      </c>
      <c r="AD95" s="48">
        <f t="shared" si="7"/>
        <v>3354927</v>
      </c>
      <c r="AE95" s="51"/>
      <c r="AF95" s="51"/>
      <c r="AG95" s="51"/>
      <c r="AH95" s="51"/>
      <c r="AI95" s="51"/>
      <c r="AJ95" s="51"/>
      <c r="AK95" s="51"/>
    </row>
    <row r="96" ht="15.0" customHeight="1">
      <c r="A96" s="46">
        <v>2016.0</v>
      </c>
      <c r="B96" s="47" t="s">
        <v>261</v>
      </c>
      <c r="C96" s="47" t="str">
        <f t="shared" si="1"/>
        <v>2016Sep</v>
      </c>
      <c r="D96" s="48">
        <f t="shared" si="2"/>
        <v>263913</v>
      </c>
      <c r="E96" s="49">
        <v>263913.0</v>
      </c>
      <c r="F96" s="48">
        <f t="shared" si="3"/>
        <v>3364402</v>
      </c>
      <c r="G96" s="50">
        <f t="shared" si="4"/>
        <v>1210145</v>
      </c>
      <c r="H96" s="49">
        <v>99497.0</v>
      </c>
      <c r="I96" s="49">
        <v>1002900.0</v>
      </c>
      <c r="J96" s="49">
        <v>93327.0</v>
      </c>
      <c r="K96" s="49">
        <v>14421.0</v>
      </c>
      <c r="L96" s="50">
        <f t="shared" si="5"/>
        <v>2154257</v>
      </c>
      <c r="M96" s="49">
        <v>105144.0</v>
      </c>
      <c r="N96" s="49">
        <v>517869.0</v>
      </c>
      <c r="O96" s="49">
        <v>219724.0</v>
      </c>
      <c r="P96" s="49">
        <v>177570.0</v>
      </c>
      <c r="Q96" s="49">
        <v>83073.0</v>
      </c>
      <c r="R96" s="49">
        <v>297251.0</v>
      </c>
      <c r="S96" s="49">
        <v>85768.0</v>
      </c>
      <c r="T96" s="49">
        <v>62942.0</v>
      </c>
      <c r="U96" s="49">
        <v>62350.0</v>
      </c>
      <c r="V96" s="49">
        <v>229817.0</v>
      </c>
      <c r="W96" s="49">
        <v>158080.0</v>
      </c>
      <c r="X96" s="49">
        <v>78122.0</v>
      </c>
      <c r="Y96" s="49">
        <v>21519.0</v>
      </c>
      <c r="Z96" s="49">
        <v>47673.0</v>
      </c>
      <c r="AA96" s="49">
        <v>7355.0</v>
      </c>
      <c r="AB96" s="48">
        <f t="shared" si="6"/>
        <v>3628315</v>
      </c>
      <c r="AC96" s="49">
        <v>-191127.0</v>
      </c>
      <c r="AD96" s="48">
        <f t="shared" si="7"/>
        <v>3437188</v>
      </c>
      <c r="AE96" s="51"/>
      <c r="AF96" s="51"/>
      <c r="AG96" s="51"/>
      <c r="AH96" s="51"/>
      <c r="AI96" s="51"/>
      <c r="AJ96" s="51"/>
      <c r="AK96" s="51"/>
    </row>
    <row r="97" ht="15.0" customHeight="1">
      <c r="A97" s="46">
        <v>2016.0</v>
      </c>
      <c r="B97" s="47" t="s">
        <v>69</v>
      </c>
      <c r="C97" s="47" t="str">
        <f t="shared" si="1"/>
        <v>2016Dec</v>
      </c>
      <c r="D97" s="48">
        <f t="shared" si="2"/>
        <v>382727</v>
      </c>
      <c r="E97" s="49">
        <v>382727.0</v>
      </c>
      <c r="F97" s="48">
        <f t="shared" si="3"/>
        <v>3424508</v>
      </c>
      <c r="G97" s="50">
        <f t="shared" si="4"/>
        <v>1209855</v>
      </c>
      <c r="H97" s="49">
        <v>98926.0</v>
      </c>
      <c r="I97" s="49">
        <v>1016924.0</v>
      </c>
      <c r="J97" s="49">
        <v>79053.0</v>
      </c>
      <c r="K97" s="49">
        <v>14952.0</v>
      </c>
      <c r="L97" s="50">
        <f t="shared" si="5"/>
        <v>2214653</v>
      </c>
      <c r="M97" s="49">
        <v>90259.0</v>
      </c>
      <c r="N97" s="49">
        <v>610297.0</v>
      </c>
      <c r="O97" s="49">
        <v>215472.0</v>
      </c>
      <c r="P97" s="49">
        <v>173274.0</v>
      </c>
      <c r="Q97" s="49">
        <v>94865.0</v>
      </c>
      <c r="R97" s="49">
        <v>271273.0</v>
      </c>
      <c r="S97" s="49">
        <v>94316.0</v>
      </c>
      <c r="T97" s="49">
        <v>66311.0</v>
      </c>
      <c r="U97" s="49">
        <v>59613.0</v>
      </c>
      <c r="V97" s="49">
        <v>221027.0</v>
      </c>
      <c r="W97" s="49">
        <v>154385.0</v>
      </c>
      <c r="X97" s="49">
        <v>82610.0</v>
      </c>
      <c r="Y97" s="49">
        <v>21067.0</v>
      </c>
      <c r="Z97" s="49">
        <v>52890.0</v>
      </c>
      <c r="AA97" s="49">
        <v>6994.0</v>
      </c>
      <c r="AB97" s="48">
        <f t="shared" si="6"/>
        <v>3807235</v>
      </c>
      <c r="AC97" s="49">
        <v>-138370.0</v>
      </c>
      <c r="AD97" s="48">
        <f t="shared" si="7"/>
        <v>3668865</v>
      </c>
      <c r="AE97" s="51"/>
      <c r="AF97" s="51"/>
      <c r="AG97" s="51"/>
      <c r="AH97" s="51"/>
      <c r="AI97" s="51"/>
      <c r="AJ97" s="51"/>
      <c r="AK97" s="51"/>
    </row>
    <row r="98" ht="15.0" customHeight="1">
      <c r="A98" s="46">
        <v>2017.0</v>
      </c>
      <c r="B98" s="47" t="s">
        <v>259</v>
      </c>
      <c r="C98" s="47" t="str">
        <f t="shared" si="1"/>
        <v>2017Mar</v>
      </c>
      <c r="D98" s="48">
        <f t="shared" si="2"/>
        <v>354240</v>
      </c>
      <c r="E98" s="49">
        <v>354240.0</v>
      </c>
      <c r="F98" s="48">
        <f t="shared" si="3"/>
        <v>3476366</v>
      </c>
      <c r="G98" s="50">
        <f t="shared" si="4"/>
        <v>1231009</v>
      </c>
      <c r="H98" s="49">
        <v>98240.0</v>
      </c>
      <c r="I98" s="49">
        <v>1029411.0</v>
      </c>
      <c r="J98" s="49">
        <v>88098.0</v>
      </c>
      <c r="K98" s="49">
        <v>15260.0</v>
      </c>
      <c r="L98" s="50">
        <f t="shared" si="5"/>
        <v>2245357</v>
      </c>
      <c r="M98" s="49">
        <v>108877.0</v>
      </c>
      <c r="N98" s="49">
        <v>589715.0</v>
      </c>
      <c r="O98" s="49">
        <v>229380.0</v>
      </c>
      <c r="P98" s="49">
        <v>195026.0</v>
      </c>
      <c r="Q98" s="49">
        <v>84562.0</v>
      </c>
      <c r="R98" s="49">
        <v>282455.0</v>
      </c>
      <c r="S98" s="49">
        <v>91751.0</v>
      </c>
      <c r="T98" s="49">
        <v>64904.0</v>
      </c>
      <c r="U98" s="49">
        <v>61860.0</v>
      </c>
      <c r="V98" s="49">
        <v>224160.0</v>
      </c>
      <c r="W98" s="49">
        <v>153679.0</v>
      </c>
      <c r="X98" s="49">
        <v>79950.0</v>
      </c>
      <c r="Y98" s="49">
        <v>21288.0</v>
      </c>
      <c r="Z98" s="49">
        <v>51021.0</v>
      </c>
      <c r="AA98" s="49">
        <v>6729.0</v>
      </c>
      <c r="AB98" s="48">
        <f t="shared" si="6"/>
        <v>3830606</v>
      </c>
      <c r="AC98" s="49">
        <v>-153009.0</v>
      </c>
      <c r="AD98" s="48">
        <f t="shared" si="7"/>
        <v>3677597</v>
      </c>
      <c r="AE98" s="51"/>
      <c r="AF98" s="51"/>
      <c r="AG98" s="51"/>
      <c r="AH98" s="51"/>
      <c r="AI98" s="51"/>
      <c r="AJ98" s="51"/>
      <c r="AK98" s="51"/>
    </row>
    <row r="99" ht="15.0" customHeight="1">
      <c r="A99" s="46">
        <v>2017.0</v>
      </c>
      <c r="B99" s="47" t="s">
        <v>260</v>
      </c>
      <c r="C99" s="47" t="str">
        <f t="shared" si="1"/>
        <v>2017Jun</v>
      </c>
      <c r="D99" s="48">
        <f t="shared" si="2"/>
        <v>312502</v>
      </c>
      <c r="E99" s="49">
        <v>312502.0</v>
      </c>
      <c r="F99" s="48">
        <f t="shared" si="3"/>
        <v>3440846</v>
      </c>
      <c r="G99" s="50">
        <f t="shared" si="4"/>
        <v>1220537</v>
      </c>
      <c r="H99" s="49">
        <v>93409.0</v>
      </c>
      <c r="I99" s="49">
        <v>996709.0</v>
      </c>
      <c r="J99" s="49">
        <v>114580.0</v>
      </c>
      <c r="K99" s="49">
        <v>15839.0</v>
      </c>
      <c r="L99" s="50">
        <f t="shared" si="5"/>
        <v>2220309</v>
      </c>
      <c r="M99" s="49">
        <v>93705.0</v>
      </c>
      <c r="N99" s="49">
        <v>558088.0</v>
      </c>
      <c r="O99" s="49">
        <v>227716.0</v>
      </c>
      <c r="P99" s="49">
        <v>196616.0</v>
      </c>
      <c r="Q99" s="49">
        <v>87336.0</v>
      </c>
      <c r="R99" s="49">
        <v>301038.0</v>
      </c>
      <c r="S99" s="49">
        <v>92174.0</v>
      </c>
      <c r="T99" s="49">
        <v>69539.0</v>
      </c>
      <c r="U99" s="49">
        <v>61046.0</v>
      </c>
      <c r="V99" s="49">
        <v>226316.0</v>
      </c>
      <c r="W99" s="49">
        <v>155485.0</v>
      </c>
      <c r="X99" s="49">
        <v>75478.0</v>
      </c>
      <c r="Y99" s="49">
        <v>21152.0</v>
      </c>
      <c r="Z99" s="49">
        <v>47754.0</v>
      </c>
      <c r="AA99" s="49">
        <v>6866.0</v>
      </c>
      <c r="AB99" s="48">
        <f t="shared" si="6"/>
        <v>3753348</v>
      </c>
      <c r="AC99" s="49">
        <v>-209224.0</v>
      </c>
      <c r="AD99" s="48">
        <f t="shared" si="7"/>
        <v>3544124</v>
      </c>
      <c r="AE99" s="51"/>
      <c r="AF99" s="51"/>
      <c r="AG99" s="51"/>
      <c r="AH99" s="51"/>
      <c r="AI99" s="51"/>
      <c r="AJ99" s="51"/>
      <c r="AK99" s="51"/>
    </row>
    <row r="100" ht="15.0" customHeight="1">
      <c r="A100" s="46">
        <v>2017.0</v>
      </c>
      <c r="B100" s="47" t="s">
        <v>261</v>
      </c>
      <c r="C100" s="47" t="str">
        <f t="shared" si="1"/>
        <v>2017Sep</v>
      </c>
      <c r="D100" s="48">
        <f t="shared" si="2"/>
        <v>269451</v>
      </c>
      <c r="E100" s="49">
        <v>269451.0</v>
      </c>
      <c r="F100" s="48">
        <f t="shared" si="3"/>
        <v>3585142</v>
      </c>
      <c r="G100" s="50">
        <f t="shared" si="4"/>
        <v>1280425</v>
      </c>
      <c r="H100" s="49">
        <v>92814.0</v>
      </c>
      <c r="I100" s="49">
        <v>1071621.0</v>
      </c>
      <c r="J100" s="49">
        <v>101116.0</v>
      </c>
      <c r="K100" s="49">
        <v>14874.0</v>
      </c>
      <c r="L100" s="50">
        <f t="shared" si="5"/>
        <v>2304717</v>
      </c>
      <c r="M100" s="49">
        <v>105191.0</v>
      </c>
      <c r="N100" s="49">
        <v>563418.0</v>
      </c>
      <c r="O100" s="49">
        <v>234988.0</v>
      </c>
      <c r="P100" s="49">
        <v>208575.0</v>
      </c>
      <c r="Q100" s="49">
        <v>88389.0</v>
      </c>
      <c r="R100" s="49">
        <v>312631.0</v>
      </c>
      <c r="S100" s="49">
        <v>91583.0</v>
      </c>
      <c r="T100" s="49">
        <v>67897.0</v>
      </c>
      <c r="U100" s="49">
        <v>64986.0</v>
      </c>
      <c r="V100" s="49">
        <v>237765.0</v>
      </c>
      <c r="W100" s="49">
        <v>160654.0</v>
      </c>
      <c r="X100" s="49">
        <v>87465.0</v>
      </c>
      <c r="Y100" s="49">
        <v>23673.0</v>
      </c>
      <c r="Z100" s="49">
        <v>50546.0</v>
      </c>
      <c r="AA100" s="49">
        <v>6956.0</v>
      </c>
      <c r="AB100" s="48">
        <f t="shared" si="6"/>
        <v>3854593</v>
      </c>
      <c r="AC100" s="49">
        <v>-197332.0</v>
      </c>
      <c r="AD100" s="48">
        <f t="shared" si="7"/>
        <v>3657261</v>
      </c>
      <c r="AE100" s="51"/>
      <c r="AF100" s="51"/>
      <c r="AG100" s="51"/>
      <c r="AH100" s="51"/>
      <c r="AI100" s="51"/>
      <c r="AJ100" s="51"/>
      <c r="AK100" s="51"/>
    </row>
    <row r="101" ht="15.0" customHeight="1">
      <c r="A101" s="46">
        <v>2017.0</v>
      </c>
      <c r="B101" s="47" t="s">
        <v>69</v>
      </c>
      <c r="C101" s="47" t="str">
        <f t="shared" si="1"/>
        <v>2017Dec</v>
      </c>
      <c r="D101" s="48">
        <f t="shared" si="2"/>
        <v>365848</v>
      </c>
      <c r="E101" s="49">
        <v>365848.0</v>
      </c>
      <c r="F101" s="48">
        <f t="shared" si="3"/>
        <v>3684269</v>
      </c>
      <c r="G101" s="50">
        <f t="shared" si="4"/>
        <v>1297238</v>
      </c>
      <c r="H101" s="49">
        <v>101690.0</v>
      </c>
      <c r="I101" s="49">
        <v>1086493.0</v>
      </c>
      <c r="J101" s="49">
        <v>92663.0</v>
      </c>
      <c r="K101" s="49">
        <v>16392.0</v>
      </c>
      <c r="L101" s="50">
        <f t="shared" si="5"/>
        <v>2387031</v>
      </c>
      <c r="M101" s="49">
        <v>86956.0</v>
      </c>
      <c r="N101" s="49">
        <v>668439.0</v>
      </c>
      <c r="O101" s="49">
        <v>228557.0</v>
      </c>
      <c r="P101" s="49">
        <v>217108.0</v>
      </c>
      <c r="Q101" s="49">
        <v>101528.0</v>
      </c>
      <c r="R101" s="49">
        <v>285123.0</v>
      </c>
      <c r="S101" s="49">
        <v>101847.0</v>
      </c>
      <c r="T101" s="49">
        <v>72297.0</v>
      </c>
      <c r="U101" s="49">
        <v>63713.0</v>
      </c>
      <c r="V101" s="49">
        <v>229114.0</v>
      </c>
      <c r="W101" s="49">
        <v>160134.0</v>
      </c>
      <c r="X101" s="49">
        <v>85272.0</v>
      </c>
      <c r="Y101" s="49">
        <v>24957.0</v>
      </c>
      <c r="Z101" s="49">
        <v>55113.0</v>
      </c>
      <c r="AA101" s="49">
        <v>6873.0</v>
      </c>
      <c r="AB101" s="48">
        <f t="shared" si="6"/>
        <v>4050117</v>
      </c>
      <c r="AC101" s="49">
        <v>-134286.0</v>
      </c>
      <c r="AD101" s="48">
        <f t="shared" si="7"/>
        <v>3915831</v>
      </c>
      <c r="AE101" s="51"/>
      <c r="AF101" s="51"/>
      <c r="AG101" s="51"/>
      <c r="AH101" s="51"/>
      <c r="AI101" s="51"/>
      <c r="AJ101" s="51"/>
      <c r="AK101" s="51"/>
    </row>
    <row r="102" ht="15.0" customHeight="1">
      <c r="A102" s="46">
        <v>2018.0</v>
      </c>
      <c r="B102" s="47" t="s">
        <v>259</v>
      </c>
      <c r="C102" s="47" t="str">
        <f t="shared" si="1"/>
        <v>2018Mar</v>
      </c>
      <c r="D102" s="48">
        <f t="shared" si="2"/>
        <v>366679</v>
      </c>
      <c r="E102" s="49">
        <v>366679.0</v>
      </c>
      <c r="F102" s="48">
        <f t="shared" si="3"/>
        <v>3686391</v>
      </c>
      <c r="G102" s="50">
        <f t="shared" si="4"/>
        <v>1272130</v>
      </c>
      <c r="H102" s="49">
        <v>96892.0</v>
      </c>
      <c r="I102" s="49">
        <v>1062302.0</v>
      </c>
      <c r="J102" s="49">
        <v>96899.0</v>
      </c>
      <c r="K102" s="49">
        <v>16037.0</v>
      </c>
      <c r="L102" s="50">
        <f t="shared" si="5"/>
        <v>2414261</v>
      </c>
      <c r="M102" s="49">
        <v>111499.0</v>
      </c>
      <c r="N102" s="49">
        <v>637830.0</v>
      </c>
      <c r="O102" s="49">
        <v>240571.0</v>
      </c>
      <c r="P102" s="49">
        <v>232286.0</v>
      </c>
      <c r="Q102" s="49">
        <v>90753.0</v>
      </c>
      <c r="R102" s="49">
        <v>298664.0</v>
      </c>
      <c r="S102" s="49">
        <v>97761.0</v>
      </c>
      <c r="T102" s="49">
        <v>67924.0</v>
      </c>
      <c r="U102" s="49">
        <v>65950.0</v>
      </c>
      <c r="V102" s="49">
        <v>236237.0</v>
      </c>
      <c r="W102" s="49">
        <v>161789.0</v>
      </c>
      <c r="X102" s="49">
        <v>88462.0</v>
      </c>
      <c r="Y102" s="49">
        <v>23816.0</v>
      </c>
      <c r="Z102" s="49">
        <v>53925.0</v>
      </c>
      <c r="AA102" s="49">
        <v>6794.0</v>
      </c>
      <c r="AB102" s="48">
        <f t="shared" si="6"/>
        <v>4053070</v>
      </c>
      <c r="AC102" s="49">
        <v>-149657.0</v>
      </c>
      <c r="AD102" s="48">
        <f t="shared" si="7"/>
        <v>3903413</v>
      </c>
      <c r="AE102" s="51"/>
      <c r="AF102" s="51"/>
      <c r="AG102" s="51"/>
      <c r="AH102" s="51"/>
      <c r="AI102" s="51"/>
      <c r="AJ102" s="51"/>
      <c r="AK102" s="51"/>
    </row>
    <row r="103" ht="15.0" customHeight="1">
      <c r="A103" s="46">
        <v>2018.0</v>
      </c>
      <c r="B103" s="47" t="s">
        <v>260</v>
      </c>
      <c r="C103" s="47" t="str">
        <f t="shared" si="1"/>
        <v>2018Jun</v>
      </c>
      <c r="D103" s="48">
        <f t="shared" si="2"/>
        <v>336592</v>
      </c>
      <c r="E103" s="49">
        <v>336592.0</v>
      </c>
      <c r="F103" s="48">
        <f t="shared" si="3"/>
        <v>3662866</v>
      </c>
      <c r="G103" s="50">
        <f t="shared" si="4"/>
        <v>1289551</v>
      </c>
      <c r="H103" s="49">
        <v>102007.0</v>
      </c>
      <c r="I103" s="49">
        <v>1049180.0</v>
      </c>
      <c r="J103" s="49">
        <v>121417.0</v>
      </c>
      <c r="K103" s="49">
        <v>16947.0</v>
      </c>
      <c r="L103" s="50">
        <f t="shared" si="5"/>
        <v>2373315</v>
      </c>
      <c r="M103" s="49">
        <v>96880.0</v>
      </c>
      <c r="N103" s="49">
        <v>606767.0</v>
      </c>
      <c r="O103" s="49">
        <v>237010.0</v>
      </c>
      <c r="P103" s="49">
        <v>226693.0</v>
      </c>
      <c r="Q103" s="49">
        <v>93485.0</v>
      </c>
      <c r="R103" s="49">
        <v>320054.0</v>
      </c>
      <c r="S103" s="49">
        <v>96466.0</v>
      </c>
      <c r="T103" s="49">
        <v>72016.0</v>
      </c>
      <c r="U103" s="49">
        <v>64356.0</v>
      </c>
      <c r="V103" s="49">
        <v>235607.0</v>
      </c>
      <c r="W103" s="49">
        <v>160689.0</v>
      </c>
      <c r="X103" s="49">
        <v>83549.0</v>
      </c>
      <c r="Y103" s="49">
        <v>23073.0</v>
      </c>
      <c r="Z103" s="49">
        <v>49829.0</v>
      </c>
      <c r="AA103" s="49">
        <v>6841.0</v>
      </c>
      <c r="AB103" s="48">
        <f t="shared" si="6"/>
        <v>3999458</v>
      </c>
      <c r="AC103" s="49">
        <v>-226565.0</v>
      </c>
      <c r="AD103" s="48">
        <f t="shared" si="7"/>
        <v>3772893</v>
      </c>
      <c r="AE103" s="51"/>
      <c r="AF103" s="51"/>
      <c r="AG103" s="51"/>
      <c r="AH103" s="51"/>
      <c r="AI103" s="51"/>
      <c r="AJ103" s="51"/>
      <c r="AK103" s="51"/>
    </row>
    <row r="104" ht="15.0" customHeight="1">
      <c r="A104" s="46">
        <v>2018.0</v>
      </c>
      <c r="B104" s="47" t="s">
        <v>261</v>
      </c>
      <c r="C104" s="47" t="str">
        <f t="shared" si="1"/>
        <v>2018Sep</v>
      </c>
      <c r="D104" s="48">
        <f t="shared" si="2"/>
        <v>276748</v>
      </c>
      <c r="E104" s="49">
        <v>276748.0</v>
      </c>
      <c r="F104" s="48">
        <f t="shared" si="3"/>
        <v>3788529</v>
      </c>
      <c r="G104" s="50">
        <f t="shared" si="4"/>
        <v>1349462</v>
      </c>
      <c r="H104" s="49">
        <v>105945.0</v>
      </c>
      <c r="I104" s="49">
        <v>1124621.0</v>
      </c>
      <c r="J104" s="49">
        <v>103286.0</v>
      </c>
      <c r="K104" s="49">
        <v>15610.0</v>
      </c>
      <c r="L104" s="50">
        <f t="shared" si="5"/>
        <v>2439067</v>
      </c>
      <c r="M104" s="49">
        <v>111206.0</v>
      </c>
      <c r="N104" s="49">
        <v>611716.0</v>
      </c>
      <c r="O104" s="49">
        <v>241781.0</v>
      </c>
      <c r="P104" s="49">
        <v>226454.0</v>
      </c>
      <c r="Q104" s="49">
        <v>95349.0</v>
      </c>
      <c r="R104" s="49">
        <v>327791.0</v>
      </c>
      <c r="S104" s="49">
        <v>97850.0</v>
      </c>
      <c r="T104" s="49">
        <v>70856.0</v>
      </c>
      <c r="U104" s="49">
        <v>66928.0</v>
      </c>
      <c r="V104" s="49">
        <v>247319.0</v>
      </c>
      <c r="W104" s="49">
        <v>164140.0</v>
      </c>
      <c r="X104" s="49">
        <v>89480.0</v>
      </c>
      <c r="Y104" s="49">
        <v>27291.0</v>
      </c>
      <c r="Z104" s="49">
        <v>54071.0</v>
      </c>
      <c r="AA104" s="49">
        <v>6835.0</v>
      </c>
      <c r="AB104" s="48">
        <f t="shared" si="6"/>
        <v>4065277</v>
      </c>
      <c r="AC104" s="49">
        <v>-226833.0</v>
      </c>
      <c r="AD104" s="48">
        <f t="shared" si="7"/>
        <v>3838444</v>
      </c>
      <c r="AE104" s="51"/>
      <c r="AF104" s="51"/>
      <c r="AG104" s="51"/>
      <c r="AH104" s="51"/>
      <c r="AI104" s="51"/>
      <c r="AJ104" s="51"/>
      <c r="AK104" s="51"/>
    </row>
    <row r="105" ht="15.0" customHeight="1">
      <c r="A105" s="46">
        <v>2018.0</v>
      </c>
      <c r="B105" s="47" t="s">
        <v>69</v>
      </c>
      <c r="C105" s="47" t="str">
        <f t="shared" si="1"/>
        <v>2018Dec</v>
      </c>
      <c r="D105" s="48">
        <f t="shared" si="2"/>
        <v>362893</v>
      </c>
      <c r="E105" s="49">
        <v>362893.0</v>
      </c>
      <c r="F105" s="48">
        <f t="shared" si="3"/>
        <v>3892645</v>
      </c>
      <c r="G105" s="50">
        <f t="shared" si="4"/>
        <v>1367207</v>
      </c>
      <c r="H105" s="49">
        <v>112148.0</v>
      </c>
      <c r="I105" s="49">
        <v>1137681.0</v>
      </c>
      <c r="J105" s="49">
        <v>100433.0</v>
      </c>
      <c r="K105" s="49">
        <v>16945.0</v>
      </c>
      <c r="L105" s="50">
        <f t="shared" si="5"/>
        <v>2525438</v>
      </c>
      <c r="M105" s="49">
        <v>90572.0</v>
      </c>
      <c r="N105" s="49">
        <v>724672.0</v>
      </c>
      <c r="O105" s="49">
        <v>235705.0</v>
      </c>
      <c r="P105" s="49">
        <v>237369.0</v>
      </c>
      <c r="Q105" s="49">
        <v>108709.0</v>
      </c>
      <c r="R105" s="49">
        <v>294368.0</v>
      </c>
      <c r="S105" s="49">
        <v>107989.0</v>
      </c>
      <c r="T105" s="49">
        <v>74039.0</v>
      </c>
      <c r="U105" s="49">
        <v>66007.0</v>
      </c>
      <c r="V105" s="49">
        <v>237990.0</v>
      </c>
      <c r="W105" s="49">
        <v>164687.0</v>
      </c>
      <c r="X105" s="49">
        <v>89692.0</v>
      </c>
      <c r="Y105" s="49">
        <v>28231.0</v>
      </c>
      <c r="Z105" s="49">
        <v>58509.0</v>
      </c>
      <c r="AA105" s="49">
        <v>6899.0</v>
      </c>
      <c r="AB105" s="48">
        <f t="shared" si="6"/>
        <v>4255538</v>
      </c>
      <c r="AC105" s="49">
        <v>-188199.0</v>
      </c>
      <c r="AD105" s="48">
        <f t="shared" si="7"/>
        <v>4067339</v>
      </c>
      <c r="AE105" s="51"/>
      <c r="AF105" s="51"/>
      <c r="AG105" s="51"/>
      <c r="AH105" s="51"/>
      <c r="AI105" s="51"/>
      <c r="AJ105" s="51"/>
      <c r="AK105" s="51"/>
    </row>
    <row r="106" ht="15.0" customHeight="1">
      <c r="A106" s="46">
        <v>2019.0</v>
      </c>
      <c r="B106" s="47" t="s">
        <v>259</v>
      </c>
      <c r="C106" s="47" t="str">
        <f t="shared" si="1"/>
        <v>2019Mar</v>
      </c>
      <c r="D106" s="48">
        <f t="shared" si="2"/>
        <v>366270</v>
      </c>
      <c r="E106" s="49">
        <v>366270.0</v>
      </c>
      <c r="F106" s="48">
        <f t="shared" si="3"/>
        <v>3854609</v>
      </c>
      <c r="G106" s="50">
        <f t="shared" si="4"/>
        <v>1307262</v>
      </c>
      <c r="H106" s="49">
        <v>98345.0</v>
      </c>
      <c r="I106" s="49">
        <v>1083764.0</v>
      </c>
      <c r="J106" s="49">
        <v>107759.0</v>
      </c>
      <c r="K106" s="49">
        <v>17394.0</v>
      </c>
      <c r="L106" s="50">
        <f t="shared" si="5"/>
        <v>2547347</v>
      </c>
      <c r="M106" s="49">
        <v>115557.0</v>
      </c>
      <c r="N106" s="49">
        <v>687144.0</v>
      </c>
      <c r="O106" s="49">
        <v>249775.0</v>
      </c>
      <c r="P106" s="49">
        <v>256376.0</v>
      </c>
      <c r="Q106" s="49">
        <v>99114.0</v>
      </c>
      <c r="R106" s="49">
        <v>303964.0</v>
      </c>
      <c r="S106" s="49">
        <v>103779.0</v>
      </c>
      <c r="T106" s="49">
        <v>68812.0</v>
      </c>
      <c r="U106" s="49">
        <v>67091.0</v>
      </c>
      <c r="V106" s="49">
        <v>244178.0</v>
      </c>
      <c r="W106" s="49">
        <v>169052.0</v>
      </c>
      <c r="X106" s="49">
        <v>92195.0</v>
      </c>
      <c r="Y106" s="49">
        <v>27281.0</v>
      </c>
      <c r="Z106" s="49">
        <v>56097.0</v>
      </c>
      <c r="AA106" s="49">
        <v>6932.0</v>
      </c>
      <c r="AB106" s="48">
        <f t="shared" si="6"/>
        <v>4220879</v>
      </c>
      <c r="AC106" s="49">
        <v>-131209.0</v>
      </c>
      <c r="AD106" s="48">
        <f t="shared" si="7"/>
        <v>4089670</v>
      </c>
      <c r="AE106" s="51"/>
      <c r="AF106" s="51"/>
      <c r="AG106" s="51"/>
      <c r="AH106" s="51"/>
      <c r="AI106" s="51"/>
      <c r="AJ106" s="51"/>
      <c r="AK106" s="51"/>
    </row>
    <row r="107" ht="15.0" customHeight="1">
      <c r="A107" s="46">
        <v>2019.0</v>
      </c>
      <c r="B107" s="47" t="s">
        <v>260</v>
      </c>
      <c r="C107" s="47" t="str">
        <f t="shared" si="1"/>
        <v>2019Jun</v>
      </c>
      <c r="D107" s="48">
        <f t="shared" si="2"/>
        <v>346119</v>
      </c>
      <c r="E107" s="49">
        <v>346119.0</v>
      </c>
      <c r="F107" s="48">
        <f t="shared" si="3"/>
        <v>3808053</v>
      </c>
      <c r="G107" s="50">
        <f t="shared" si="4"/>
        <v>1313416</v>
      </c>
      <c r="H107" s="49">
        <v>107382.0</v>
      </c>
      <c r="I107" s="49">
        <v>1053055.0</v>
      </c>
      <c r="J107" s="49">
        <v>135247.0</v>
      </c>
      <c r="K107" s="49">
        <v>17732.0</v>
      </c>
      <c r="L107" s="50">
        <f t="shared" si="5"/>
        <v>2494637</v>
      </c>
      <c r="M107" s="49">
        <v>100885.0</v>
      </c>
      <c r="N107" s="49">
        <v>643410.0</v>
      </c>
      <c r="O107" s="49">
        <v>246888.0</v>
      </c>
      <c r="P107" s="49">
        <v>249537.0</v>
      </c>
      <c r="Q107" s="49">
        <v>104282.0</v>
      </c>
      <c r="R107" s="49">
        <v>324118.0</v>
      </c>
      <c r="S107" s="49">
        <v>100612.0</v>
      </c>
      <c r="T107" s="49">
        <v>74238.0</v>
      </c>
      <c r="U107" s="49">
        <v>66358.0</v>
      </c>
      <c r="V107" s="49">
        <v>244278.0</v>
      </c>
      <c r="W107" s="49">
        <v>169026.0</v>
      </c>
      <c r="X107" s="49">
        <v>86727.0</v>
      </c>
      <c r="Y107" s="49">
        <v>26011.0</v>
      </c>
      <c r="Z107" s="49">
        <v>51310.0</v>
      </c>
      <c r="AA107" s="49">
        <v>6957.0</v>
      </c>
      <c r="AB107" s="48">
        <f t="shared" si="6"/>
        <v>4154172</v>
      </c>
      <c r="AC107" s="49">
        <v>-187350.0</v>
      </c>
      <c r="AD107" s="48">
        <f t="shared" si="7"/>
        <v>3966822</v>
      </c>
      <c r="AE107" s="51"/>
      <c r="AF107" s="51"/>
      <c r="AG107" s="51"/>
      <c r="AH107" s="51"/>
      <c r="AI107" s="51"/>
      <c r="AJ107" s="51"/>
      <c r="AK107" s="51"/>
    </row>
    <row r="108" ht="15.0" customHeight="1">
      <c r="A108" s="46">
        <v>2019.0</v>
      </c>
      <c r="B108" s="47" t="s">
        <v>261</v>
      </c>
      <c r="C108" s="47" t="str">
        <f t="shared" si="1"/>
        <v>2019Sep</v>
      </c>
      <c r="D108" s="48">
        <f t="shared" si="2"/>
        <v>288548</v>
      </c>
      <c r="E108" s="49">
        <v>288548.0</v>
      </c>
      <c r="F108" s="48">
        <f t="shared" si="3"/>
        <v>3888671</v>
      </c>
      <c r="G108" s="50">
        <f t="shared" si="4"/>
        <v>1324529</v>
      </c>
      <c r="H108" s="49">
        <v>101674.0</v>
      </c>
      <c r="I108" s="49">
        <v>1097095.0</v>
      </c>
      <c r="J108" s="49">
        <v>109362.0</v>
      </c>
      <c r="K108" s="49">
        <v>16398.0</v>
      </c>
      <c r="L108" s="50">
        <f t="shared" si="5"/>
        <v>2564142</v>
      </c>
      <c r="M108" s="49">
        <v>114723.0</v>
      </c>
      <c r="N108" s="49">
        <v>643490.0</v>
      </c>
      <c r="O108" s="49">
        <v>248030.0</v>
      </c>
      <c r="P108" s="49">
        <v>254707.0</v>
      </c>
      <c r="Q108" s="49">
        <v>105530.0</v>
      </c>
      <c r="R108" s="49">
        <v>337887.0</v>
      </c>
      <c r="S108" s="49">
        <v>101217.0</v>
      </c>
      <c r="T108" s="49">
        <v>72111.0</v>
      </c>
      <c r="U108" s="49">
        <v>69505.0</v>
      </c>
      <c r="V108" s="49">
        <v>258915.0</v>
      </c>
      <c r="W108" s="49">
        <v>169271.0</v>
      </c>
      <c r="X108" s="49">
        <v>95302.0</v>
      </c>
      <c r="Y108" s="49">
        <v>31080.0</v>
      </c>
      <c r="Z108" s="49">
        <v>55279.0</v>
      </c>
      <c r="AA108" s="49">
        <v>7095.0</v>
      </c>
      <c r="AB108" s="48">
        <f t="shared" si="6"/>
        <v>4177219</v>
      </c>
      <c r="AC108" s="49">
        <v>-171078.0</v>
      </c>
      <c r="AD108" s="48">
        <f t="shared" si="7"/>
        <v>4006141</v>
      </c>
      <c r="AE108" s="51"/>
      <c r="AF108" s="51"/>
      <c r="AG108" s="51"/>
      <c r="AH108" s="51"/>
      <c r="AI108" s="51"/>
      <c r="AJ108" s="51"/>
      <c r="AK108" s="51"/>
    </row>
    <row r="109" ht="15.0" customHeight="1">
      <c r="A109" s="46">
        <v>2019.0</v>
      </c>
      <c r="B109" s="47" t="s">
        <v>69</v>
      </c>
      <c r="C109" s="47" t="str">
        <f t="shared" si="1"/>
        <v>2019Dec</v>
      </c>
      <c r="D109" s="48">
        <f t="shared" si="2"/>
        <v>371911</v>
      </c>
      <c r="E109" s="49">
        <v>371911.0</v>
      </c>
      <c r="F109" s="48">
        <f t="shared" si="3"/>
        <v>3964993</v>
      </c>
      <c r="G109" s="50">
        <f t="shared" si="4"/>
        <v>1309451</v>
      </c>
      <c r="H109" s="49">
        <v>104419.0</v>
      </c>
      <c r="I109" s="49">
        <v>1093362.0</v>
      </c>
      <c r="J109" s="49">
        <v>94114.0</v>
      </c>
      <c r="K109" s="49">
        <v>17556.0</v>
      </c>
      <c r="L109" s="50">
        <f t="shared" si="5"/>
        <v>2655542</v>
      </c>
      <c r="M109" s="49">
        <v>87911.0</v>
      </c>
      <c r="N109" s="49">
        <v>770034.0</v>
      </c>
      <c r="O109" s="49">
        <v>239252.0</v>
      </c>
      <c r="P109" s="49">
        <v>270611.0</v>
      </c>
      <c r="Q109" s="49">
        <v>122488.0</v>
      </c>
      <c r="R109" s="49">
        <v>301163.0</v>
      </c>
      <c r="S109" s="49">
        <v>112092.0</v>
      </c>
      <c r="T109" s="49">
        <v>75528.0</v>
      </c>
      <c r="U109" s="49">
        <v>67766.0</v>
      </c>
      <c r="V109" s="49">
        <v>244920.0</v>
      </c>
      <c r="W109" s="49">
        <v>167422.0</v>
      </c>
      <c r="X109" s="49">
        <v>96667.0</v>
      </c>
      <c r="Y109" s="49">
        <v>32322.0</v>
      </c>
      <c r="Z109" s="49">
        <v>60283.0</v>
      </c>
      <c r="AA109" s="49">
        <v>7083.0</v>
      </c>
      <c r="AB109" s="48">
        <f t="shared" si="6"/>
        <v>4336904</v>
      </c>
      <c r="AC109" s="49">
        <v>-131278.0</v>
      </c>
      <c r="AD109" s="48">
        <f t="shared" si="7"/>
        <v>4205626</v>
      </c>
      <c r="AE109" s="51"/>
      <c r="AF109" s="51"/>
      <c r="AG109" s="51"/>
      <c r="AH109" s="51"/>
      <c r="AI109" s="51"/>
      <c r="AJ109" s="51"/>
      <c r="AK109" s="51"/>
    </row>
    <row r="110" ht="15.0" customHeight="1">
      <c r="A110" s="46">
        <v>2020.0</v>
      </c>
      <c r="B110" s="47" t="s">
        <v>259</v>
      </c>
      <c r="C110" s="47" t="str">
        <f t="shared" si="1"/>
        <v>2020Mar</v>
      </c>
      <c r="D110" s="48">
        <f t="shared" si="2"/>
        <v>345706</v>
      </c>
      <c r="E110" s="49">
        <v>345706.0</v>
      </c>
      <c r="F110" s="48">
        <f t="shared" ref="F110:F131" si="8">G110+L110</f>
        <v>3794767</v>
      </c>
      <c r="G110" s="50">
        <f t="shared" si="4"/>
        <v>1274682</v>
      </c>
      <c r="H110" s="49">
        <v>90385.0</v>
      </c>
      <c r="I110" s="49">
        <v>1058463.0</v>
      </c>
      <c r="J110" s="49">
        <v>108670.0</v>
      </c>
      <c r="K110" s="49">
        <v>17164.0</v>
      </c>
      <c r="L110" s="50">
        <f t="shared" si="5"/>
        <v>2520085</v>
      </c>
      <c r="M110" s="49">
        <v>103496.0</v>
      </c>
      <c r="N110" s="49">
        <v>721134.0</v>
      </c>
      <c r="O110" s="49">
        <v>232603.0</v>
      </c>
      <c r="P110" s="49">
        <v>190085.0</v>
      </c>
      <c r="Q110" s="49">
        <v>100977.0</v>
      </c>
      <c r="R110" s="49">
        <v>318783.0</v>
      </c>
      <c r="S110" s="49">
        <v>107110.0</v>
      </c>
      <c r="T110" s="49">
        <v>70864.0</v>
      </c>
      <c r="U110" s="49">
        <v>60256.0</v>
      </c>
      <c r="V110" s="49">
        <v>253065.0</v>
      </c>
      <c r="W110" s="49">
        <v>173547.0</v>
      </c>
      <c r="X110" s="49">
        <v>96197.0</v>
      </c>
      <c r="Y110" s="49">
        <v>29454.0</v>
      </c>
      <c r="Z110" s="49">
        <v>55261.0</v>
      </c>
      <c r="AA110" s="49">
        <v>7253.0</v>
      </c>
      <c r="AB110" s="48">
        <f t="shared" si="6"/>
        <v>4140473</v>
      </c>
      <c r="AC110" s="49">
        <v>-54653.0</v>
      </c>
      <c r="AD110" s="48">
        <f t="shared" si="7"/>
        <v>4085820</v>
      </c>
      <c r="AE110" s="51"/>
      <c r="AF110" s="51"/>
      <c r="AG110" s="51"/>
      <c r="AH110" s="51"/>
      <c r="AI110" s="51"/>
      <c r="AJ110" s="51"/>
      <c r="AK110" s="51"/>
    </row>
    <row r="111" ht="15.0" customHeight="1">
      <c r="A111" s="46">
        <v>2020.0</v>
      </c>
      <c r="B111" s="47" t="s">
        <v>260</v>
      </c>
      <c r="C111" s="47" t="str">
        <f t="shared" si="1"/>
        <v>2020Jun</v>
      </c>
      <c r="D111" s="48">
        <f t="shared" si="2"/>
        <v>327252</v>
      </c>
      <c r="E111" s="49">
        <v>327252.0</v>
      </c>
      <c r="F111" s="48">
        <f t="shared" si="8"/>
        <v>3214361</v>
      </c>
      <c r="G111" s="50">
        <f t="shared" si="4"/>
        <v>1060901</v>
      </c>
      <c r="H111" s="49">
        <v>70414.0</v>
      </c>
      <c r="I111" s="49">
        <v>859062.0</v>
      </c>
      <c r="J111" s="49">
        <v>114451.0</v>
      </c>
      <c r="K111" s="49">
        <v>16974.0</v>
      </c>
      <c r="L111" s="50">
        <f t="shared" si="5"/>
        <v>2153460</v>
      </c>
      <c r="M111" s="49">
        <v>106808.0</v>
      </c>
      <c r="N111" s="49">
        <v>568738.0</v>
      </c>
      <c r="O111" s="49">
        <v>145481.0</v>
      </c>
      <c r="P111" s="49">
        <v>115543.0</v>
      </c>
      <c r="Q111" s="49">
        <v>103818.0</v>
      </c>
      <c r="R111" s="49">
        <v>321403.0</v>
      </c>
      <c r="S111" s="49">
        <v>102672.0</v>
      </c>
      <c r="T111" s="49">
        <v>67181.0</v>
      </c>
      <c r="U111" s="49">
        <v>46788.0</v>
      </c>
      <c r="V111" s="49">
        <v>252605.0</v>
      </c>
      <c r="W111" s="49">
        <v>170631.0</v>
      </c>
      <c r="X111" s="49">
        <v>89118.0</v>
      </c>
      <c r="Y111" s="49">
        <v>13901.0</v>
      </c>
      <c r="Z111" s="49">
        <v>42006.0</v>
      </c>
      <c r="AA111" s="49">
        <v>6767.0</v>
      </c>
      <c r="AB111" s="48">
        <f t="shared" si="6"/>
        <v>3541613</v>
      </c>
      <c r="AC111" s="49">
        <v>-121561.0</v>
      </c>
      <c r="AD111" s="48">
        <f t="shared" si="7"/>
        <v>3420052</v>
      </c>
      <c r="AE111" s="51"/>
      <c r="AF111" s="51"/>
      <c r="AG111" s="51"/>
      <c r="AH111" s="51"/>
      <c r="AI111" s="51"/>
      <c r="AJ111" s="51"/>
      <c r="AK111" s="51"/>
    </row>
    <row r="112" ht="15.0" customHeight="1">
      <c r="A112" s="46">
        <v>2020.0</v>
      </c>
      <c r="B112" s="47" t="s">
        <v>261</v>
      </c>
      <c r="C112" s="47" t="str">
        <f t="shared" si="1"/>
        <v>2020Sep</v>
      </c>
      <c r="D112" s="48">
        <f t="shared" si="2"/>
        <v>296745</v>
      </c>
      <c r="E112" s="49">
        <v>296745.0</v>
      </c>
      <c r="F112" s="48">
        <f t="shared" si="8"/>
        <v>3564888</v>
      </c>
      <c r="G112" s="50">
        <f t="shared" si="4"/>
        <v>1210564</v>
      </c>
      <c r="H112" s="49">
        <v>84525.0</v>
      </c>
      <c r="I112" s="49">
        <v>1012399.0</v>
      </c>
      <c r="J112" s="49">
        <v>97680.0</v>
      </c>
      <c r="K112" s="49">
        <v>15960.0</v>
      </c>
      <c r="L112" s="50">
        <f t="shared" si="5"/>
        <v>2354324</v>
      </c>
      <c r="M112" s="49">
        <v>124651.0</v>
      </c>
      <c r="N112" s="49">
        <v>608560.0</v>
      </c>
      <c r="O112" s="49">
        <v>182364.0</v>
      </c>
      <c r="P112" s="49">
        <v>140430.0</v>
      </c>
      <c r="Q112" s="49">
        <v>105684.0</v>
      </c>
      <c r="R112" s="49">
        <v>341993.0</v>
      </c>
      <c r="S112" s="49">
        <v>103836.0</v>
      </c>
      <c r="T112" s="49">
        <v>66760.0</v>
      </c>
      <c r="U112" s="49">
        <v>52053.0</v>
      </c>
      <c r="V112" s="49">
        <v>266706.0</v>
      </c>
      <c r="W112" s="49">
        <v>175383.0</v>
      </c>
      <c r="X112" s="49">
        <v>98882.0</v>
      </c>
      <c r="Y112" s="49">
        <v>29032.0</v>
      </c>
      <c r="Z112" s="49">
        <v>50570.0</v>
      </c>
      <c r="AA112" s="49">
        <v>7420.0</v>
      </c>
      <c r="AB112" s="48">
        <f t="shared" si="6"/>
        <v>3861633</v>
      </c>
      <c r="AC112" s="49">
        <v>-86044.0</v>
      </c>
      <c r="AD112" s="48">
        <f t="shared" si="7"/>
        <v>3775589</v>
      </c>
      <c r="AE112" s="51"/>
      <c r="AF112" s="51"/>
      <c r="AG112" s="51"/>
      <c r="AH112" s="51"/>
      <c r="AI112" s="51"/>
      <c r="AJ112" s="51"/>
      <c r="AK112" s="51"/>
    </row>
    <row r="113" ht="15.0" customHeight="1">
      <c r="A113" s="46">
        <v>2020.0</v>
      </c>
      <c r="B113" s="47" t="s">
        <v>69</v>
      </c>
      <c r="C113" s="47" t="str">
        <f t="shared" si="1"/>
        <v>2020Dec</v>
      </c>
      <c r="D113" s="48">
        <f t="shared" si="2"/>
        <v>393276</v>
      </c>
      <c r="E113" s="49">
        <v>393276.0</v>
      </c>
      <c r="F113" s="48">
        <f t="shared" si="8"/>
        <v>3724296</v>
      </c>
      <c r="G113" s="50">
        <f t="shared" si="4"/>
        <v>1245661</v>
      </c>
      <c r="H113" s="49">
        <v>78818.0</v>
      </c>
      <c r="I113" s="49">
        <v>1072371.0</v>
      </c>
      <c r="J113" s="49">
        <v>76375.0</v>
      </c>
      <c r="K113" s="49">
        <v>18097.0</v>
      </c>
      <c r="L113" s="50">
        <f t="shared" si="5"/>
        <v>2478635</v>
      </c>
      <c r="M113" s="49">
        <v>86994.0</v>
      </c>
      <c r="N113" s="49">
        <v>749322.0</v>
      </c>
      <c r="O113" s="49">
        <v>191132.0</v>
      </c>
      <c r="P113" s="49">
        <v>159186.0</v>
      </c>
      <c r="Q113" s="49">
        <v>124127.0</v>
      </c>
      <c r="R113" s="49">
        <v>307372.0</v>
      </c>
      <c r="S113" s="49">
        <v>114587.0</v>
      </c>
      <c r="T113" s="49">
        <v>70614.0</v>
      </c>
      <c r="U113" s="49">
        <v>52883.0</v>
      </c>
      <c r="V113" s="49">
        <v>254183.0</v>
      </c>
      <c r="W113" s="49">
        <v>172264.0</v>
      </c>
      <c r="X113" s="49">
        <v>103700.0</v>
      </c>
      <c r="Y113" s="49">
        <v>29906.0</v>
      </c>
      <c r="Z113" s="49">
        <v>54951.0</v>
      </c>
      <c r="AA113" s="49">
        <v>7414.0</v>
      </c>
      <c r="AB113" s="48">
        <f t="shared" si="6"/>
        <v>4117572</v>
      </c>
      <c r="AC113" s="49">
        <v>-84941.0</v>
      </c>
      <c r="AD113" s="48">
        <f t="shared" si="7"/>
        <v>4032631</v>
      </c>
      <c r="AE113" s="51"/>
      <c r="AF113" s="51"/>
      <c r="AG113" s="51"/>
      <c r="AH113" s="51"/>
      <c r="AI113" s="51"/>
      <c r="AJ113" s="51"/>
      <c r="AK113" s="51"/>
    </row>
    <row r="114" ht="15.0" customHeight="1">
      <c r="A114" s="46">
        <v>2021.0</v>
      </c>
      <c r="B114" s="47" t="s">
        <v>259</v>
      </c>
      <c r="C114" s="47" t="str">
        <f t="shared" si="1"/>
        <v>2021Mar</v>
      </c>
      <c r="D114" s="48">
        <f t="shared" si="2"/>
        <v>362737</v>
      </c>
      <c r="E114" s="49">
        <v>362737.0</v>
      </c>
      <c r="F114" s="48">
        <f t="shared" si="8"/>
        <v>3679607</v>
      </c>
      <c r="G114" s="50">
        <f t="shared" si="4"/>
        <v>1281429</v>
      </c>
      <c r="H114" s="49">
        <v>84375.0</v>
      </c>
      <c r="I114" s="49">
        <v>1085629.0</v>
      </c>
      <c r="J114" s="49">
        <v>93779.0</v>
      </c>
      <c r="K114" s="49">
        <v>17646.0</v>
      </c>
      <c r="L114" s="50">
        <f t="shared" si="5"/>
        <v>2398178</v>
      </c>
      <c r="M114" s="49">
        <v>117327.0</v>
      </c>
      <c r="N114" s="49">
        <v>685928.0</v>
      </c>
      <c r="O114" s="49">
        <v>191977.0</v>
      </c>
      <c r="P114" s="49">
        <v>118564.0</v>
      </c>
      <c r="Q114" s="49">
        <v>104828.0</v>
      </c>
      <c r="R114" s="49">
        <v>326700.0</v>
      </c>
      <c r="S114" s="49">
        <v>109277.0</v>
      </c>
      <c r="T114" s="49">
        <v>69220.0</v>
      </c>
      <c r="U114" s="49">
        <v>51732.0</v>
      </c>
      <c r="V114" s="49">
        <v>261028.0</v>
      </c>
      <c r="W114" s="49">
        <v>178116.0</v>
      </c>
      <c r="X114" s="49">
        <v>98757.0</v>
      </c>
      <c r="Y114" s="49">
        <v>26563.0</v>
      </c>
      <c r="Z114" s="49">
        <v>51041.0</v>
      </c>
      <c r="AA114" s="49">
        <v>7120.0</v>
      </c>
      <c r="AB114" s="48">
        <f t="shared" si="6"/>
        <v>4042344</v>
      </c>
      <c r="AC114" s="49">
        <v>-104538.0</v>
      </c>
      <c r="AD114" s="48">
        <f t="shared" si="7"/>
        <v>3937806</v>
      </c>
      <c r="AE114" s="51"/>
      <c r="AF114" s="51"/>
      <c r="AG114" s="51"/>
      <c r="AH114" s="51"/>
      <c r="AI114" s="51"/>
      <c r="AJ114" s="51"/>
      <c r="AK114" s="51"/>
    </row>
    <row r="115" ht="15.0" customHeight="1">
      <c r="A115" s="46">
        <v>2021.0</v>
      </c>
      <c r="B115" s="47" t="s">
        <v>260</v>
      </c>
      <c r="C115" s="47" t="str">
        <f t="shared" si="1"/>
        <v>2021Jun</v>
      </c>
      <c r="D115" s="48">
        <f t="shared" si="2"/>
        <v>355168</v>
      </c>
      <c r="E115" s="49">
        <v>355168.0</v>
      </c>
      <c r="F115" s="48">
        <f t="shared" si="8"/>
        <v>3560179</v>
      </c>
      <c r="G115" s="50">
        <f t="shared" si="4"/>
        <v>1291908</v>
      </c>
      <c r="H115" s="49">
        <v>94185.0</v>
      </c>
      <c r="I115" s="49">
        <v>1064110.0</v>
      </c>
      <c r="J115" s="49">
        <v>114700.0</v>
      </c>
      <c r="K115" s="49">
        <v>18913.0</v>
      </c>
      <c r="L115" s="50">
        <f t="shared" si="5"/>
        <v>2268271</v>
      </c>
      <c r="M115" s="49">
        <v>111571.0</v>
      </c>
      <c r="N115" s="49">
        <v>581294.0</v>
      </c>
      <c r="O115" s="49">
        <v>168572.0</v>
      </c>
      <c r="P115" s="49">
        <v>135198.0</v>
      </c>
      <c r="Q115" s="49">
        <v>109993.0</v>
      </c>
      <c r="R115" s="49">
        <v>334904.0</v>
      </c>
      <c r="S115" s="49">
        <v>105420.0</v>
      </c>
      <c r="T115" s="49">
        <v>69497.0</v>
      </c>
      <c r="U115" s="49">
        <v>47738.0</v>
      </c>
      <c r="V115" s="49">
        <v>261011.0</v>
      </c>
      <c r="W115" s="49">
        <v>174396.0</v>
      </c>
      <c r="X115" s="49">
        <v>93443.0</v>
      </c>
      <c r="Y115" s="49">
        <v>26498.0</v>
      </c>
      <c r="Z115" s="49">
        <v>41717.0</v>
      </c>
      <c r="AA115" s="49">
        <v>7019.0</v>
      </c>
      <c r="AB115" s="48">
        <f t="shared" si="6"/>
        <v>3915347</v>
      </c>
      <c r="AC115" s="49">
        <v>-176071.0</v>
      </c>
      <c r="AD115" s="48">
        <f t="shared" si="7"/>
        <v>3739276</v>
      </c>
      <c r="AE115" s="51"/>
      <c r="AF115" s="51"/>
      <c r="AG115" s="51"/>
      <c r="AH115" s="51"/>
      <c r="AI115" s="51"/>
      <c r="AJ115" s="51"/>
      <c r="AK115" s="51"/>
    </row>
    <row r="116" ht="15.0" customHeight="1">
      <c r="A116" s="46">
        <v>2021.0</v>
      </c>
      <c r="B116" s="47" t="s">
        <v>261</v>
      </c>
      <c r="C116" s="47" t="str">
        <f t="shared" si="1"/>
        <v>2021Sep</v>
      </c>
      <c r="D116" s="48">
        <f t="shared" si="2"/>
        <v>300433</v>
      </c>
      <c r="E116" s="49">
        <v>300433.0</v>
      </c>
      <c r="F116" s="48">
        <f t="shared" si="8"/>
        <v>3626944</v>
      </c>
      <c r="G116" s="50">
        <f t="shared" si="4"/>
        <v>1266676</v>
      </c>
      <c r="H116" s="49">
        <v>90499.0</v>
      </c>
      <c r="I116" s="49">
        <v>1057749.0</v>
      </c>
      <c r="J116" s="49">
        <v>101215.0</v>
      </c>
      <c r="K116" s="49">
        <v>17213.0</v>
      </c>
      <c r="L116" s="50">
        <f t="shared" si="5"/>
        <v>2360268</v>
      </c>
      <c r="M116" s="49">
        <v>120636.0</v>
      </c>
      <c r="N116" s="49">
        <v>611871.0</v>
      </c>
      <c r="O116" s="49">
        <v>183701.0</v>
      </c>
      <c r="P116" s="49">
        <v>113602.0</v>
      </c>
      <c r="Q116" s="49">
        <v>112808.0</v>
      </c>
      <c r="R116" s="49">
        <v>360119.0</v>
      </c>
      <c r="S116" s="49">
        <v>104841.0</v>
      </c>
      <c r="T116" s="49">
        <v>65059.0</v>
      </c>
      <c r="U116" s="49">
        <v>51025.0</v>
      </c>
      <c r="V116" s="49">
        <v>272385.0</v>
      </c>
      <c r="W116" s="49">
        <v>178470.0</v>
      </c>
      <c r="X116" s="49">
        <v>105202.0</v>
      </c>
      <c r="Y116" s="49">
        <v>26674.0</v>
      </c>
      <c r="Z116" s="49">
        <v>46733.0</v>
      </c>
      <c r="AA116" s="49">
        <v>7142.0</v>
      </c>
      <c r="AB116" s="48">
        <f t="shared" si="6"/>
        <v>3927377</v>
      </c>
      <c r="AC116" s="49">
        <v>-173759.0</v>
      </c>
      <c r="AD116" s="48">
        <f t="shared" si="7"/>
        <v>3753618</v>
      </c>
      <c r="AE116" s="51"/>
      <c r="AF116" s="51"/>
      <c r="AG116" s="51"/>
      <c r="AH116" s="51"/>
      <c r="AI116" s="51"/>
      <c r="AJ116" s="51"/>
      <c r="AK116" s="51"/>
    </row>
    <row r="117" ht="15.0" customHeight="1">
      <c r="A117" s="46">
        <v>2021.0</v>
      </c>
      <c r="B117" s="47" t="s">
        <v>69</v>
      </c>
      <c r="C117" s="47" t="str">
        <f t="shared" si="1"/>
        <v>2021Dec</v>
      </c>
      <c r="D117" s="48">
        <f t="shared" si="2"/>
        <v>388752</v>
      </c>
      <c r="E117" s="49">
        <v>388752.0</v>
      </c>
      <c r="F117" s="48">
        <f t="shared" si="8"/>
        <v>3912814</v>
      </c>
      <c r="G117" s="50">
        <f t="shared" si="4"/>
        <v>1392881</v>
      </c>
      <c r="H117" s="49">
        <v>88502.0</v>
      </c>
      <c r="I117" s="49">
        <v>1187445.0</v>
      </c>
      <c r="J117" s="49">
        <v>97985.0</v>
      </c>
      <c r="K117" s="49">
        <v>18949.0</v>
      </c>
      <c r="L117" s="50">
        <f t="shared" si="5"/>
        <v>2519933</v>
      </c>
      <c r="M117" s="49">
        <v>88027.0</v>
      </c>
      <c r="N117" s="49">
        <v>750116.0</v>
      </c>
      <c r="O117" s="49">
        <v>200205.0</v>
      </c>
      <c r="P117" s="49">
        <v>147940.0</v>
      </c>
      <c r="Q117" s="49">
        <v>130768.0</v>
      </c>
      <c r="R117" s="49">
        <v>325802.0</v>
      </c>
      <c r="S117" s="49">
        <v>116896.0</v>
      </c>
      <c r="T117" s="49">
        <v>70438.0</v>
      </c>
      <c r="U117" s="49">
        <v>51207.0</v>
      </c>
      <c r="V117" s="49">
        <v>259886.0</v>
      </c>
      <c r="W117" s="49">
        <v>176123.0</v>
      </c>
      <c r="X117" s="49">
        <v>112487.0</v>
      </c>
      <c r="Y117" s="49">
        <v>28753.0</v>
      </c>
      <c r="Z117" s="49">
        <v>54002.0</v>
      </c>
      <c r="AA117" s="49">
        <v>7283.0</v>
      </c>
      <c r="AB117" s="48">
        <f t="shared" si="6"/>
        <v>4301566</v>
      </c>
      <c r="AC117" s="49">
        <v>-107926.0</v>
      </c>
      <c r="AD117" s="48">
        <f t="shared" si="7"/>
        <v>4193640</v>
      </c>
      <c r="AE117" s="51"/>
      <c r="AF117" s="51"/>
      <c r="AG117" s="51"/>
      <c r="AH117" s="51"/>
      <c r="AI117" s="51"/>
      <c r="AJ117" s="51"/>
      <c r="AK117" s="51"/>
    </row>
    <row r="118" ht="15.0" customHeight="1">
      <c r="A118" s="46">
        <v>2022.0</v>
      </c>
      <c r="B118" s="47" t="s">
        <v>259</v>
      </c>
      <c r="C118" s="47" t="str">
        <f t="shared" si="1"/>
        <v>2022Mar</v>
      </c>
      <c r="D118" s="48">
        <f t="shared" si="2"/>
        <v>394698</v>
      </c>
      <c r="E118" s="49">
        <v>394698.0</v>
      </c>
      <c r="F118" s="48">
        <f t="shared" si="8"/>
        <v>3888288</v>
      </c>
      <c r="G118" s="50">
        <f t="shared" si="4"/>
        <v>1389813</v>
      </c>
      <c r="H118" s="49">
        <v>93469.0</v>
      </c>
      <c r="I118" s="49">
        <v>1160541.0</v>
      </c>
      <c r="J118" s="49">
        <v>117189.0</v>
      </c>
      <c r="K118" s="49">
        <v>18614.0</v>
      </c>
      <c r="L118" s="50">
        <f t="shared" si="5"/>
        <v>2498475</v>
      </c>
      <c r="M118" s="49">
        <v>113490.0</v>
      </c>
      <c r="N118" s="49">
        <v>694914.0</v>
      </c>
      <c r="O118" s="49">
        <v>202083.0</v>
      </c>
      <c r="P118" s="49">
        <v>153937.0</v>
      </c>
      <c r="Q118" s="49">
        <v>112068.0</v>
      </c>
      <c r="R118" s="49">
        <v>346105.0</v>
      </c>
      <c r="S118" s="49">
        <v>111384.0</v>
      </c>
      <c r="T118" s="49">
        <v>72345.0</v>
      </c>
      <c r="U118" s="49">
        <v>54077.0</v>
      </c>
      <c r="V118" s="49">
        <v>258817.0</v>
      </c>
      <c r="W118" s="49">
        <v>183810.0</v>
      </c>
      <c r="X118" s="49">
        <v>107092.0</v>
      </c>
      <c r="Y118" s="49">
        <v>27034.0</v>
      </c>
      <c r="Z118" s="49">
        <v>53604.0</v>
      </c>
      <c r="AA118" s="49">
        <v>7715.0</v>
      </c>
      <c r="AB118" s="48">
        <f t="shared" si="6"/>
        <v>4282986</v>
      </c>
      <c r="AC118" s="49">
        <v>-149365.0</v>
      </c>
      <c r="AD118" s="48">
        <f t="shared" si="7"/>
        <v>4133621</v>
      </c>
      <c r="AE118" s="51"/>
      <c r="AF118" s="51"/>
      <c r="AG118" s="51"/>
      <c r="AH118" s="51"/>
      <c r="AI118" s="51"/>
      <c r="AJ118" s="51"/>
      <c r="AK118" s="51"/>
    </row>
    <row r="119" ht="15.0" customHeight="1">
      <c r="A119" s="46">
        <v>2022.0</v>
      </c>
      <c r="B119" s="47" t="s">
        <v>260</v>
      </c>
      <c r="C119" s="47" t="str">
        <f t="shared" si="1"/>
        <v>2022Jun</v>
      </c>
      <c r="D119" s="48">
        <f t="shared" si="2"/>
        <v>382675</v>
      </c>
      <c r="E119" s="49">
        <v>382675.0</v>
      </c>
      <c r="F119" s="48">
        <f t="shared" si="8"/>
        <v>3825490</v>
      </c>
      <c r="G119" s="50">
        <f t="shared" si="4"/>
        <v>1400951</v>
      </c>
      <c r="H119" s="49">
        <v>96904.0</v>
      </c>
      <c r="I119" s="49">
        <v>1140816.0</v>
      </c>
      <c r="J119" s="49">
        <v>143388.0</v>
      </c>
      <c r="K119" s="49">
        <v>19843.0</v>
      </c>
      <c r="L119" s="50">
        <f t="shared" si="5"/>
        <v>2424539</v>
      </c>
      <c r="M119" s="49">
        <v>110270.0</v>
      </c>
      <c r="N119" s="49">
        <v>589185.0</v>
      </c>
      <c r="O119" s="49">
        <v>181095.0</v>
      </c>
      <c r="P119" s="49">
        <v>193752.0</v>
      </c>
      <c r="Q119" s="49">
        <v>118561.0</v>
      </c>
      <c r="R119" s="49">
        <v>361672.0</v>
      </c>
      <c r="S119" s="49">
        <v>108895.0</v>
      </c>
      <c r="T119" s="49">
        <v>74923.0</v>
      </c>
      <c r="U119" s="49">
        <v>51447.0</v>
      </c>
      <c r="V119" s="49">
        <v>270057.0</v>
      </c>
      <c r="W119" s="49">
        <v>182154.0</v>
      </c>
      <c r="X119" s="49">
        <v>103193.0</v>
      </c>
      <c r="Y119" s="49">
        <v>27421.0</v>
      </c>
      <c r="Z119" s="49">
        <v>44913.0</v>
      </c>
      <c r="AA119" s="49">
        <v>7001.0</v>
      </c>
      <c r="AB119" s="48">
        <f t="shared" si="6"/>
        <v>4208165</v>
      </c>
      <c r="AC119" s="49">
        <v>-174240.0</v>
      </c>
      <c r="AD119" s="48">
        <f t="shared" si="7"/>
        <v>4033925</v>
      </c>
      <c r="AE119" s="51"/>
      <c r="AF119" s="51"/>
      <c r="AG119" s="51"/>
      <c r="AH119" s="51"/>
      <c r="AI119" s="51"/>
      <c r="AJ119" s="51"/>
      <c r="AK119" s="51"/>
    </row>
    <row r="120" ht="15.0" customHeight="1">
      <c r="A120" s="46">
        <v>2022.0</v>
      </c>
      <c r="B120" s="47" t="s">
        <v>261</v>
      </c>
      <c r="C120" s="47" t="str">
        <f t="shared" si="1"/>
        <v>2022Sep</v>
      </c>
      <c r="D120" s="48">
        <f t="shared" si="2"/>
        <v>327607</v>
      </c>
      <c r="E120" s="49">
        <v>327607.0</v>
      </c>
      <c r="F120" s="48">
        <f t="shared" si="8"/>
        <v>4013357</v>
      </c>
      <c r="G120" s="50">
        <f t="shared" si="4"/>
        <v>1451041</v>
      </c>
      <c r="H120" s="49">
        <v>98199.0</v>
      </c>
      <c r="I120" s="49">
        <v>1210575.0</v>
      </c>
      <c r="J120" s="49">
        <v>124267.0</v>
      </c>
      <c r="K120" s="49">
        <v>18000.0</v>
      </c>
      <c r="L120" s="50">
        <f t="shared" si="5"/>
        <v>2562316</v>
      </c>
      <c r="M120" s="49">
        <v>121698.0</v>
      </c>
      <c r="N120" s="49">
        <v>623270.0</v>
      </c>
      <c r="O120" s="49">
        <v>208529.0</v>
      </c>
      <c r="P120" s="49">
        <v>183818.0</v>
      </c>
      <c r="Q120" s="49">
        <v>120616.0</v>
      </c>
      <c r="R120" s="49">
        <v>392714.0</v>
      </c>
      <c r="S120" s="49">
        <v>109056.0</v>
      </c>
      <c r="T120" s="49">
        <v>70686.0</v>
      </c>
      <c r="U120" s="49">
        <v>56905.0</v>
      </c>
      <c r="V120" s="49">
        <v>283734.0</v>
      </c>
      <c r="W120" s="49">
        <v>190609.0</v>
      </c>
      <c r="X120" s="49">
        <v>113357.0</v>
      </c>
      <c r="Y120" s="49">
        <v>28420.0</v>
      </c>
      <c r="Z120" s="49">
        <v>51076.0</v>
      </c>
      <c r="AA120" s="49">
        <v>7828.0</v>
      </c>
      <c r="AB120" s="48">
        <f t="shared" si="6"/>
        <v>4340964</v>
      </c>
      <c r="AC120" s="49">
        <v>-119380.0</v>
      </c>
      <c r="AD120" s="48">
        <f t="shared" si="7"/>
        <v>4221584</v>
      </c>
      <c r="AE120" s="51"/>
      <c r="AF120" s="51"/>
      <c r="AG120" s="51"/>
      <c r="AH120" s="51"/>
      <c r="AI120" s="51"/>
      <c r="AJ120" s="51"/>
      <c r="AK120" s="51"/>
    </row>
    <row r="121" ht="15.0" customHeight="1">
      <c r="A121" s="46">
        <v>2022.0</v>
      </c>
      <c r="B121" s="47" t="s">
        <v>69</v>
      </c>
      <c r="C121" s="47" t="str">
        <f t="shared" si="1"/>
        <v>2022Dec</v>
      </c>
      <c r="D121" s="48">
        <f t="shared" si="2"/>
        <v>410286</v>
      </c>
      <c r="E121" s="49">
        <v>410286.0</v>
      </c>
      <c r="F121" s="48">
        <f t="shared" si="8"/>
        <v>4135596</v>
      </c>
      <c r="G121" s="50">
        <f t="shared" si="4"/>
        <v>1423149</v>
      </c>
      <c r="H121" s="49">
        <v>99826.0</v>
      </c>
      <c r="I121" s="49">
        <v>1184214.0</v>
      </c>
      <c r="J121" s="49">
        <v>119471.0</v>
      </c>
      <c r="K121" s="49">
        <v>19638.0</v>
      </c>
      <c r="L121" s="50">
        <f t="shared" si="5"/>
        <v>2712447</v>
      </c>
      <c r="M121" s="49">
        <v>93046.0</v>
      </c>
      <c r="N121" s="49">
        <v>771187.0</v>
      </c>
      <c r="O121" s="49">
        <v>228081.0</v>
      </c>
      <c r="P121" s="49">
        <v>210995.0</v>
      </c>
      <c r="Q121" s="49">
        <v>138073.0</v>
      </c>
      <c r="R121" s="49">
        <v>355833.0</v>
      </c>
      <c r="S121" s="49">
        <v>120401.0</v>
      </c>
      <c r="T121" s="49">
        <v>75097.0</v>
      </c>
      <c r="U121" s="49">
        <v>58117.0</v>
      </c>
      <c r="V121" s="49">
        <v>264019.0</v>
      </c>
      <c r="W121" s="49">
        <v>181347.0</v>
      </c>
      <c r="X121" s="49">
        <v>121566.0</v>
      </c>
      <c r="Y121" s="49">
        <v>29783.0</v>
      </c>
      <c r="Z121" s="49">
        <v>57150.0</v>
      </c>
      <c r="AA121" s="49">
        <v>7752.0</v>
      </c>
      <c r="AB121" s="48">
        <f t="shared" si="6"/>
        <v>4545882</v>
      </c>
      <c r="AC121" s="49">
        <v>-110737.0</v>
      </c>
      <c r="AD121" s="48">
        <f t="shared" si="7"/>
        <v>4435145</v>
      </c>
      <c r="AE121" s="51"/>
      <c r="AF121" s="51"/>
      <c r="AG121" s="51"/>
      <c r="AH121" s="51"/>
      <c r="AI121" s="51"/>
      <c r="AJ121" s="51"/>
      <c r="AK121" s="51"/>
    </row>
    <row r="122" ht="15.0" customHeight="1">
      <c r="A122" s="46">
        <v>2023.0</v>
      </c>
      <c r="B122" s="47" t="s">
        <v>259</v>
      </c>
      <c r="C122" s="47" t="str">
        <f t="shared" si="1"/>
        <v>2023Mar</v>
      </c>
      <c r="D122" s="48">
        <f t="shared" si="2"/>
        <v>412546</v>
      </c>
      <c r="E122" s="49">
        <v>412546.0</v>
      </c>
      <c r="F122" s="48">
        <f t="shared" si="8"/>
        <v>4111341</v>
      </c>
      <c r="G122" s="50">
        <f t="shared" si="4"/>
        <v>1377930</v>
      </c>
      <c r="H122" s="49">
        <v>89070.0</v>
      </c>
      <c r="I122" s="49">
        <v>1127001.0</v>
      </c>
      <c r="J122" s="49">
        <v>142625.0</v>
      </c>
      <c r="K122" s="49">
        <v>19234.0</v>
      </c>
      <c r="L122" s="49">
        <f t="shared" si="5"/>
        <v>2733411</v>
      </c>
      <c r="M122" s="49">
        <v>119870.0</v>
      </c>
      <c r="N122" s="49">
        <v>728888.0</v>
      </c>
      <c r="O122" s="49">
        <v>230614.0</v>
      </c>
      <c r="P122" s="49">
        <v>234127.0</v>
      </c>
      <c r="Q122" s="49">
        <v>117435.0</v>
      </c>
      <c r="R122" s="49">
        <v>382778.0</v>
      </c>
      <c r="S122" s="49">
        <v>113826.0</v>
      </c>
      <c r="T122" s="49">
        <v>76871.0</v>
      </c>
      <c r="U122" s="49">
        <v>61174.0</v>
      </c>
      <c r="V122" s="49">
        <v>268521.0</v>
      </c>
      <c r="W122" s="49">
        <v>189954.0</v>
      </c>
      <c r="X122" s="49">
        <v>116859.0</v>
      </c>
      <c r="Y122" s="49">
        <v>28414.0</v>
      </c>
      <c r="Z122" s="49">
        <v>56388.0</v>
      </c>
      <c r="AA122" s="49">
        <v>7692.0</v>
      </c>
      <c r="AB122" s="48">
        <f t="shared" si="6"/>
        <v>4523887</v>
      </c>
      <c r="AC122" s="49">
        <v>-80986.0</v>
      </c>
      <c r="AD122" s="48">
        <f t="shared" si="7"/>
        <v>4442901</v>
      </c>
      <c r="AE122" s="51"/>
      <c r="AF122" s="51"/>
      <c r="AG122" s="51"/>
      <c r="AH122" s="51"/>
      <c r="AI122" s="51"/>
      <c r="AJ122" s="51"/>
      <c r="AK122" s="51"/>
    </row>
    <row r="123" ht="15.0" customHeight="1">
      <c r="A123" s="46">
        <v>2023.0</v>
      </c>
      <c r="B123" s="47" t="s">
        <v>260</v>
      </c>
      <c r="C123" s="47" t="str">
        <f t="shared" si="1"/>
        <v>2023Jun</v>
      </c>
      <c r="D123" s="48">
        <f t="shared" si="2"/>
        <v>382733</v>
      </c>
      <c r="E123" s="49">
        <v>382733.0</v>
      </c>
      <c r="F123" s="48">
        <f t="shared" si="8"/>
        <v>3953252</v>
      </c>
      <c r="G123" s="50">
        <f t="shared" si="4"/>
        <v>1346483</v>
      </c>
      <c r="H123" s="49">
        <v>82455.0</v>
      </c>
      <c r="I123" s="49">
        <v>1066156.0</v>
      </c>
      <c r="J123" s="49">
        <v>177501.0</v>
      </c>
      <c r="K123" s="49">
        <v>20371.0</v>
      </c>
      <c r="L123" s="49">
        <f t="shared" si="5"/>
        <v>2606769</v>
      </c>
      <c r="M123" s="49">
        <v>111558.0</v>
      </c>
      <c r="N123" s="49">
        <v>628972.0</v>
      </c>
      <c r="O123" s="49">
        <v>197107.0</v>
      </c>
      <c r="P123" s="49">
        <v>244269.0</v>
      </c>
      <c r="Q123" s="49">
        <v>123045.0</v>
      </c>
      <c r="R123" s="49">
        <v>400830.0</v>
      </c>
      <c r="S123" s="49">
        <v>111668.0</v>
      </c>
      <c r="T123" s="49">
        <v>78872.0</v>
      </c>
      <c r="U123" s="49">
        <v>56317.0</v>
      </c>
      <c r="V123" s="49">
        <v>274827.0</v>
      </c>
      <c r="W123" s="49">
        <v>187259.0</v>
      </c>
      <c r="X123" s="49">
        <v>108615.0</v>
      </c>
      <c r="Y123" s="49">
        <v>28666.0</v>
      </c>
      <c r="Z123" s="49">
        <v>46784.0</v>
      </c>
      <c r="AA123" s="49">
        <v>7980.0</v>
      </c>
      <c r="AB123" s="48">
        <f t="shared" si="6"/>
        <v>4335985</v>
      </c>
      <c r="AC123" s="49">
        <v>-180678.0</v>
      </c>
      <c r="AD123" s="48">
        <f t="shared" si="7"/>
        <v>4155307</v>
      </c>
      <c r="AE123" s="51"/>
      <c r="AF123" s="51"/>
      <c r="AG123" s="51"/>
      <c r="AH123" s="51"/>
      <c r="AI123" s="51"/>
      <c r="AJ123" s="51"/>
      <c r="AK123" s="51"/>
    </row>
    <row r="124" ht="15.0" customHeight="1">
      <c r="A124" s="46">
        <v>2023.0</v>
      </c>
      <c r="B124" s="47" t="s">
        <v>261</v>
      </c>
      <c r="C124" s="47" t="str">
        <f t="shared" si="1"/>
        <v>2023Sep</v>
      </c>
      <c r="D124" s="48">
        <f t="shared" si="2"/>
        <v>329505</v>
      </c>
      <c r="E124" s="49">
        <v>329505.0</v>
      </c>
      <c r="F124" s="48">
        <f t="shared" si="8"/>
        <v>4126619</v>
      </c>
      <c r="G124" s="50">
        <f t="shared" si="4"/>
        <v>1390052</v>
      </c>
      <c r="H124" s="49">
        <v>88122.0</v>
      </c>
      <c r="I124" s="49">
        <v>1142560.0</v>
      </c>
      <c r="J124" s="49">
        <v>140486.0</v>
      </c>
      <c r="K124" s="49">
        <v>18884.0</v>
      </c>
      <c r="L124" s="49">
        <f t="shared" si="5"/>
        <v>2736567</v>
      </c>
      <c r="M124" s="49">
        <v>123270.0</v>
      </c>
      <c r="N124" s="49">
        <v>661268.0</v>
      </c>
      <c r="O124" s="49">
        <v>224985.0</v>
      </c>
      <c r="P124" s="49">
        <v>229217.0</v>
      </c>
      <c r="Q124" s="49">
        <v>124319.0</v>
      </c>
      <c r="R124" s="49">
        <v>435324.0</v>
      </c>
      <c r="S124" s="49">
        <v>111296.0</v>
      </c>
      <c r="T124" s="49">
        <v>73755.0</v>
      </c>
      <c r="U124" s="49">
        <v>61142.0</v>
      </c>
      <c r="V124" s="49">
        <v>287924.0</v>
      </c>
      <c r="W124" s="49">
        <v>194261.0</v>
      </c>
      <c r="X124" s="49">
        <v>118982.0</v>
      </c>
      <c r="Y124" s="49">
        <v>29626.0</v>
      </c>
      <c r="Z124" s="49">
        <v>53103.0</v>
      </c>
      <c r="AA124" s="49">
        <v>8095.0</v>
      </c>
      <c r="AB124" s="48">
        <f t="shared" si="6"/>
        <v>4456124</v>
      </c>
      <c r="AC124" s="49">
        <v>-130612.0</v>
      </c>
      <c r="AD124" s="48">
        <f t="shared" si="7"/>
        <v>4325512</v>
      </c>
      <c r="AE124" s="51"/>
      <c r="AF124" s="51"/>
      <c r="AG124" s="51"/>
      <c r="AH124" s="51"/>
      <c r="AI124" s="51"/>
      <c r="AJ124" s="51"/>
      <c r="AK124" s="51"/>
    </row>
    <row r="125" ht="15.0" customHeight="1">
      <c r="A125" s="46">
        <v>2023.0</v>
      </c>
      <c r="B125" s="47" t="s">
        <v>69</v>
      </c>
      <c r="C125" s="47" t="str">
        <f t="shared" si="1"/>
        <v>2023Dec</v>
      </c>
      <c r="D125" s="48">
        <f t="shared" si="2"/>
        <v>412634</v>
      </c>
      <c r="E125" s="49">
        <v>412634.0</v>
      </c>
      <c r="F125" s="48">
        <f t="shared" si="8"/>
        <v>4226038</v>
      </c>
      <c r="G125" s="50">
        <f t="shared" si="4"/>
        <v>1367373</v>
      </c>
      <c r="H125" s="49">
        <v>92272.0</v>
      </c>
      <c r="I125" s="49">
        <v>1149230.0</v>
      </c>
      <c r="J125" s="49">
        <v>105009.0</v>
      </c>
      <c r="K125" s="49">
        <v>20862.0</v>
      </c>
      <c r="L125" s="50">
        <f t="shared" si="5"/>
        <v>2858665</v>
      </c>
      <c r="M125" s="49">
        <v>84987.0</v>
      </c>
      <c r="N125" s="49">
        <v>814806.0</v>
      </c>
      <c r="O125" s="49">
        <v>246582.0</v>
      </c>
      <c r="P125" s="49">
        <v>251146.0</v>
      </c>
      <c r="Q125" s="49">
        <v>141396.0</v>
      </c>
      <c r="R125" s="49">
        <v>373957.0</v>
      </c>
      <c r="S125" s="49">
        <v>121673.0</v>
      </c>
      <c r="T125" s="49">
        <v>77446.0</v>
      </c>
      <c r="U125" s="49">
        <v>60466.0</v>
      </c>
      <c r="V125" s="49">
        <v>273310.0</v>
      </c>
      <c r="W125" s="49">
        <v>185855.0</v>
      </c>
      <c r="X125" s="49">
        <v>128415.0</v>
      </c>
      <c r="Y125" s="49">
        <v>31542.0</v>
      </c>
      <c r="Z125" s="49">
        <v>58657.0</v>
      </c>
      <c r="AA125" s="49">
        <v>8427.0</v>
      </c>
      <c r="AB125" s="48">
        <f t="shared" si="6"/>
        <v>4638672</v>
      </c>
      <c r="AC125" s="49">
        <v>-57217.0</v>
      </c>
      <c r="AD125" s="48">
        <f t="shared" si="7"/>
        <v>4581455</v>
      </c>
      <c r="AE125" s="51"/>
      <c r="AF125" s="51"/>
      <c r="AG125" s="51"/>
      <c r="AH125" s="51"/>
      <c r="AI125" s="51"/>
      <c r="AJ125" s="51"/>
      <c r="AK125" s="51"/>
    </row>
    <row r="126" ht="15.0" customHeight="1">
      <c r="A126" s="46">
        <v>2024.0</v>
      </c>
      <c r="B126" s="47" t="s">
        <v>259</v>
      </c>
      <c r="C126" s="47" t="str">
        <f t="shared" si="1"/>
        <v>2024Mar</v>
      </c>
      <c r="D126" s="48">
        <f t="shared" si="2"/>
        <v>421214</v>
      </c>
      <c r="E126" s="49">
        <v>421214.0</v>
      </c>
      <c r="F126" s="48">
        <f t="shared" si="8"/>
        <v>4201835</v>
      </c>
      <c r="G126" s="50">
        <f t="shared" si="4"/>
        <v>1356994</v>
      </c>
      <c r="H126" s="49">
        <v>91340.0</v>
      </c>
      <c r="I126" s="49">
        <v>1118128.0</v>
      </c>
      <c r="J126" s="49">
        <v>127309.0</v>
      </c>
      <c r="K126" s="49">
        <v>20217.0</v>
      </c>
      <c r="L126" s="49">
        <f t="shared" si="5"/>
        <v>2844841</v>
      </c>
      <c r="M126" s="49">
        <v>98686.0</v>
      </c>
      <c r="N126" s="49">
        <v>761674.0</v>
      </c>
      <c r="O126" s="49">
        <v>252920.0</v>
      </c>
      <c r="P126" s="49">
        <v>270069.0</v>
      </c>
      <c r="Q126" s="49">
        <v>124569.0</v>
      </c>
      <c r="R126" s="49">
        <v>391151.0</v>
      </c>
      <c r="S126" s="49">
        <v>114950.0</v>
      </c>
      <c r="T126" s="49">
        <v>78230.0</v>
      </c>
      <c r="U126" s="49">
        <v>61777.0</v>
      </c>
      <c r="V126" s="49">
        <v>275371.0</v>
      </c>
      <c r="W126" s="49">
        <v>196093.0</v>
      </c>
      <c r="X126" s="49">
        <v>122757.0</v>
      </c>
      <c r="Y126" s="49">
        <v>29799.0</v>
      </c>
      <c r="Z126" s="49">
        <v>57766.0</v>
      </c>
      <c r="AA126" s="49">
        <v>9029.0</v>
      </c>
      <c r="AB126" s="48">
        <f t="shared" si="6"/>
        <v>4623049</v>
      </c>
      <c r="AC126" s="49">
        <v>-98404.0</v>
      </c>
      <c r="AD126" s="48">
        <f t="shared" si="7"/>
        <v>4524645</v>
      </c>
      <c r="AE126" s="51"/>
      <c r="AF126" s="51"/>
      <c r="AG126" s="51"/>
      <c r="AH126" s="51"/>
      <c r="AI126" s="49"/>
      <c r="AJ126" s="49"/>
      <c r="AK126" s="49"/>
    </row>
    <row r="127" ht="15.0" customHeight="1">
      <c r="A127" s="46">
        <v>2024.0</v>
      </c>
      <c r="B127" s="47" t="s">
        <v>260</v>
      </c>
      <c r="C127" s="47" t="str">
        <f t="shared" si="1"/>
        <v>2024Jun</v>
      </c>
      <c r="D127" s="48">
        <f t="shared" si="2"/>
        <v>408638</v>
      </c>
      <c r="E127" s="49">
        <v>408638.0</v>
      </c>
      <c r="F127" s="48">
        <f t="shared" si="8"/>
        <v>4111915</v>
      </c>
      <c r="G127" s="50">
        <f t="shared" si="4"/>
        <v>1396871</v>
      </c>
      <c r="H127" s="49">
        <v>99973.0</v>
      </c>
      <c r="I127" s="49">
        <v>1110692.0</v>
      </c>
      <c r="J127" s="49">
        <v>164419.0</v>
      </c>
      <c r="K127" s="49">
        <v>21787.0</v>
      </c>
      <c r="L127" s="49">
        <f t="shared" si="5"/>
        <v>2715044</v>
      </c>
      <c r="M127" s="49">
        <v>105626.0</v>
      </c>
      <c r="N127" s="49">
        <v>653831.0</v>
      </c>
      <c r="O127" s="49">
        <v>214427.0</v>
      </c>
      <c r="P127" s="49">
        <v>276079.0</v>
      </c>
      <c r="Q127" s="49">
        <v>129531.0</v>
      </c>
      <c r="R127" s="49">
        <v>407845.0</v>
      </c>
      <c r="S127" s="49">
        <v>113102.0</v>
      </c>
      <c r="T127" s="49">
        <v>81667.0</v>
      </c>
      <c r="U127" s="49">
        <v>58083.0</v>
      </c>
      <c r="V127" s="49">
        <v>279525.0</v>
      </c>
      <c r="W127" s="49">
        <v>193135.0</v>
      </c>
      <c r="X127" s="49">
        <v>113980.0</v>
      </c>
      <c r="Y127" s="49">
        <v>30410.0</v>
      </c>
      <c r="Z127" s="49">
        <v>49075.0</v>
      </c>
      <c r="AA127" s="49">
        <v>8728.0</v>
      </c>
      <c r="AB127" s="48">
        <f t="shared" si="6"/>
        <v>4520553</v>
      </c>
      <c r="AC127" s="49">
        <v>-177452.0</v>
      </c>
      <c r="AD127" s="48">
        <f t="shared" si="7"/>
        <v>4343101</v>
      </c>
      <c r="AE127" s="51"/>
      <c r="AF127" s="51"/>
      <c r="AG127" s="51"/>
      <c r="AH127" s="51"/>
      <c r="AI127" s="49"/>
      <c r="AJ127" s="49"/>
      <c r="AK127" s="49"/>
    </row>
    <row r="128" ht="15.0" customHeight="1">
      <c r="A128" s="46">
        <v>2024.0</v>
      </c>
      <c r="B128" s="47" t="s">
        <v>261</v>
      </c>
      <c r="C128" s="47" t="str">
        <f t="shared" si="1"/>
        <v>2024Sep</v>
      </c>
      <c r="D128" s="48">
        <f t="shared" si="2"/>
        <v>348690</v>
      </c>
      <c r="E128" s="49">
        <v>348690.0</v>
      </c>
      <c r="F128" s="48">
        <f t="shared" si="8"/>
        <v>4267150</v>
      </c>
      <c r="G128" s="50">
        <f t="shared" si="4"/>
        <v>1399181</v>
      </c>
      <c r="H128" s="49">
        <v>95242.0</v>
      </c>
      <c r="I128" s="49">
        <v>1148873.0</v>
      </c>
      <c r="J128" s="49">
        <v>135325.0</v>
      </c>
      <c r="K128" s="49">
        <v>19741.0</v>
      </c>
      <c r="L128" s="50">
        <f t="shared" si="5"/>
        <v>2867969</v>
      </c>
      <c r="M128" s="49">
        <v>142605.0</v>
      </c>
      <c r="N128" s="49">
        <v>695293.0</v>
      </c>
      <c r="O128" s="49">
        <v>247051.0</v>
      </c>
      <c r="P128" s="49">
        <v>258010.0</v>
      </c>
      <c r="Q128" s="49">
        <v>128206.0</v>
      </c>
      <c r="R128" s="49">
        <v>429358.0</v>
      </c>
      <c r="S128" s="49">
        <v>112200.0</v>
      </c>
      <c r="T128" s="49">
        <v>76058.0</v>
      </c>
      <c r="U128" s="49">
        <v>62443.0</v>
      </c>
      <c r="V128" s="49">
        <v>293730.0</v>
      </c>
      <c r="W128" s="49">
        <v>201356.0</v>
      </c>
      <c r="X128" s="49">
        <v>127103.0</v>
      </c>
      <c r="Y128" s="49">
        <v>31287.0</v>
      </c>
      <c r="Z128" s="49">
        <v>54310.0</v>
      </c>
      <c r="AA128" s="49">
        <v>8959.0</v>
      </c>
      <c r="AB128" s="48">
        <f t="shared" si="6"/>
        <v>4615840</v>
      </c>
      <c r="AC128" s="49">
        <v>-153746.0</v>
      </c>
      <c r="AD128" s="48">
        <f t="shared" si="7"/>
        <v>4462094</v>
      </c>
      <c r="AE128" s="51"/>
      <c r="AF128" s="51"/>
      <c r="AG128" s="51"/>
      <c r="AH128" s="51"/>
      <c r="AI128" s="49"/>
      <c r="AJ128" s="49"/>
      <c r="AK128" s="49"/>
    </row>
    <row r="129" ht="15.0" customHeight="1">
      <c r="A129" s="46">
        <v>2024.0</v>
      </c>
      <c r="B129" s="47" t="s">
        <v>69</v>
      </c>
      <c r="C129" s="47" t="str">
        <f t="shared" si="1"/>
        <v>2024Dec</v>
      </c>
      <c r="D129" s="48">
        <f t="shared" si="2"/>
        <v>440218</v>
      </c>
      <c r="E129" s="49">
        <v>440218.0</v>
      </c>
      <c r="F129" s="48">
        <f t="shared" si="8"/>
        <v>4383011</v>
      </c>
      <c r="G129" s="50">
        <v>1370489.0</v>
      </c>
      <c r="H129" s="49">
        <v>92663.0</v>
      </c>
      <c r="I129" s="49">
        <v>1143521.0</v>
      </c>
      <c r="J129" s="49">
        <v>112567.0</v>
      </c>
      <c r="K129" s="49">
        <v>21738.0</v>
      </c>
      <c r="L129" s="50">
        <v>3012522.0</v>
      </c>
      <c r="M129" s="49">
        <v>101271.0</v>
      </c>
      <c r="N129" s="49">
        <v>854977.0</v>
      </c>
      <c r="O129" s="49">
        <v>269787.0</v>
      </c>
      <c r="P129" s="49">
        <v>286739.0</v>
      </c>
      <c r="Q129" s="49">
        <v>149347.0</v>
      </c>
      <c r="R129" s="49">
        <v>365733.0</v>
      </c>
      <c r="S129" s="49">
        <v>123931.0</v>
      </c>
      <c r="T129" s="49">
        <v>79924.0</v>
      </c>
      <c r="U129" s="49">
        <v>61353.0</v>
      </c>
      <c r="V129" s="49">
        <v>287195.0</v>
      </c>
      <c r="W129" s="49">
        <v>191358.0</v>
      </c>
      <c r="X129" s="49">
        <v>139140.0</v>
      </c>
      <c r="Y129" s="49">
        <v>33426.0</v>
      </c>
      <c r="Z129" s="49">
        <v>59019.0</v>
      </c>
      <c r="AA129" s="49">
        <v>9322.0</v>
      </c>
      <c r="AB129" s="48">
        <f t="shared" si="6"/>
        <v>4823229</v>
      </c>
      <c r="AC129" s="49">
        <v>-137789.3</v>
      </c>
      <c r="AD129" s="48">
        <f t="shared" si="7"/>
        <v>4685439.7</v>
      </c>
      <c r="AE129" s="51"/>
      <c r="AF129" s="51"/>
      <c r="AG129" s="51"/>
      <c r="AH129" s="51"/>
      <c r="AI129" s="49"/>
      <c r="AJ129" s="49"/>
      <c r="AK129" s="49"/>
    </row>
    <row r="130" ht="15.0" customHeight="1">
      <c r="A130" s="46">
        <v>2025.0</v>
      </c>
      <c r="B130" s="47" t="s">
        <v>259</v>
      </c>
      <c r="C130" s="47" t="str">
        <f t="shared" si="1"/>
        <v>2025Mar</v>
      </c>
      <c r="D130" s="48">
        <f t="shared" si="2"/>
        <v>444235</v>
      </c>
      <c r="E130" s="49">
        <v>444235.0</v>
      </c>
      <c r="F130" s="48">
        <f t="shared" si="8"/>
        <v>4318450</v>
      </c>
      <c r="G130" s="50">
        <v>1349686.0</v>
      </c>
      <c r="H130" s="49">
        <v>87380.0</v>
      </c>
      <c r="I130" s="49">
        <v>1122444.0</v>
      </c>
      <c r="J130" s="49">
        <v>118738.0</v>
      </c>
      <c r="K130" s="49">
        <v>21124.0</v>
      </c>
      <c r="L130" s="50">
        <v>2968764.0</v>
      </c>
      <c r="M130" s="49">
        <v>115056.0</v>
      </c>
      <c r="N130" s="49">
        <v>808495.0</v>
      </c>
      <c r="O130" s="49">
        <v>267548.0</v>
      </c>
      <c r="P130" s="49">
        <v>293306.0</v>
      </c>
      <c r="Q130" s="49">
        <v>130102.0</v>
      </c>
      <c r="R130" s="49">
        <v>379319.0</v>
      </c>
      <c r="S130" s="49">
        <v>116477.0</v>
      </c>
      <c r="T130" s="49">
        <v>80943.0</v>
      </c>
      <c r="U130" s="49">
        <v>62621.0</v>
      </c>
      <c r="V130" s="49">
        <v>282809.0</v>
      </c>
      <c r="W130" s="49">
        <v>202077.0</v>
      </c>
      <c r="X130" s="49">
        <v>132447.0</v>
      </c>
      <c r="Y130" s="49">
        <v>31489.0</v>
      </c>
      <c r="Z130" s="49">
        <v>57182.0</v>
      </c>
      <c r="AA130" s="49">
        <v>8893.0</v>
      </c>
      <c r="AB130" s="48">
        <v>4762685.0</v>
      </c>
      <c r="AC130" s="49">
        <v>-109724.59</v>
      </c>
      <c r="AD130" s="48">
        <v>4652960.41</v>
      </c>
      <c r="AE130" s="51"/>
      <c r="AF130" s="51"/>
      <c r="AG130" s="51"/>
      <c r="AH130" s="51"/>
      <c r="AI130" s="49"/>
      <c r="AJ130" s="49"/>
      <c r="AK130" s="49"/>
    </row>
    <row r="131" ht="15.0" customHeight="1">
      <c r="A131" s="46">
        <v>2025.0</v>
      </c>
      <c r="B131" s="47" t="s">
        <v>260</v>
      </c>
      <c r="C131" s="47" t="str">
        <f t="shared" si="1"/>
        <v>2025Jun</v>
      </c>
      <c r="D131" s="52">
        <f t="shared" si="2"/>
        <v>416887</v>
      </c>
      <c r="E131" s="53">
        <v>416887.0</v>
      </c>
      <c r="F131" s="52">
        <f t="shared" si="8"/>
        <v>4161225</v>
      </c>
      <c r="G131" s="54">
        <v>1367895.0</v>
      </c>
      <c r="H131" s="53">
        <v>87208.0</v>
      </c>
      <c r="I131" s="53">
        <v>1109089.0</v>
      </c>
      <c r="J131" s="53">
        <v>149381.0</v>
      </c>
      <c r="K131" s="53">
        <v>22217.0</v>
      </c>
      <c r="L131" s="54">
        <v>2793330.0</v>
      </c>
      <c r="M131" s="53">
        <v>114497.0</v>
      </c>
      <c r="N131" s="53">
        <v>697257.0</v>
      </c>
      <c r="O131" s="53">
        <v>223669.0</v>
      </c>
      <c r="P131" s="53">
        <v>286769.0</v>
      </c>
      <c r="Q131" s="53">
        <v>135507.0</v>
      </c>
      <c r="R131" s="53">
        <v>387393.0</v>
      </c>
      <c r="S131" s="53">
        <v>114625.0</v>
      </c>
      <c r="T131" s="53">
        <v>83201.0</v>
      </c>
      <c r="U131" s="53">
        <v>58652.0</v>
      </c>
      <c r="V131" s="53">
        <v>285362.0</v>
      </c>
      <c r="W131" s="53">
        <v>197665.0</v>
      </c>
      <c r="X131" s="53">
        <v>120586.0</v>
      </c>
      <c r="Y131" s="53">
        <v>31323.0</v>
      </c>
      <c r="Z131" s="53">
        <v>48421.0</v>
      </c>
      <c r="AA131" s="53">
        <v>8403.0</v>
      </c>
      <c r="AB131" s="52">
        <v>4578112.0</v>
      </c>
      <c r="AC131" s="53">
        <v>-188877.67</v>
      </c>
      <c r="AD131" s="52">
        <v>4389234.33</v>
      </c>
      <c r="AE131" s="51"/>
      <c r="AF131" s="51"/>
      <c r="AG131" s="51"/>
      <c r="AH131" s="51"/>
      <c r="AI131" s="49"/>
      <c r="AJ131" s="49"/>
      <c r="AK131" s="49"/>
    </row>
    <row r="132" ht="18.75" customHeight="1">
      <c r="A132" s="55"/>
      <c r="B132" s="56"/>
      <c r="C132" s="56"/>
      <c r="D132" s="57"/>
      <c r="E132" s="57"/>
      <c r="F132" s="57"/>
      <c r="G132" s="58"/>
      <c r="H132" s="57"/>
      <c r="I132" s="57"/>
      <c r="J132" s="57"/>
      <c r="K132" s="57"/>
      <c r="L132" s="58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</row>
    <row r="133" ht="91.5" customHeight="1">
      <c r="A133" s="59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57"/>
      <c r="AF133" s="57"/>
      <c r="AG133" s="57"/>
      <c r="AH133" s="57"/>
      <c r="AI133" s="57"/>
      <c r="AJ133" s="57"/>
      <c r="AK133" s="57"/>
    </row>
    <row r="134" ht="18.75" customHeight="1">
      <c r="A134" s="55"/>
      <c r="B134" s="56"/>
      <c r="C134" s="56"/>
      <c r="D134" s="57"/>
      <c r="E134" s="57"/>
      <c r="F134" s="57"/>
      <c r="G134" s="58"/>
      <c r="H134" s="57"/>
      <c r="I134" s="57"/>
      <c r="J134" s="57"/>
      <c r="K134" s="57"/>
      <c r="L134" s="58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</row>
    <row r="135" ht="18.75" customHeight="1">
      <c r="A135" s="55"/>
      <c r="B135" s="56"/>
      <c r="C135" s="56"/>
      <c r="D135" s="57"/>
      <c r="E135" s="57"/>
      <c r="F135" s="57"/>
      <c r="G135" s="58"/>
      <c r="H135" s="57"/>
      <c r="I135" s="57"/>
      <c r="J135" s="57"/>
      <c r="K135" s="57"/>
      <c r="L135" s="58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</row>
    <row r="136" ht="18.75" customHeight="1">
      <c r="A136" s="55"/>
      <c r="B136" s="56"/>
      <c r="C136" s="56"/>
      <c r="D136" s="57"/>
      <c r="E136" s="57"/>
      <c r="F136" s="57"/>
      <c r="G136" s="58"/>
      <c r="H136" s="57"/>
      <c r="I136" s="57"/>
      <c r="J136" s="57"/>
      <c r="K136" s="57"/>
      <c r="L136" s="58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</row>
    <row r="137" ht="18.75" customHeight="1">
      <c r="A137" s="55"/>
      <c r="B137" s="56"/>
      <c r="C137" s="56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57"/>
      <c r="AD137" s="57"/>
      <c r="AE137" s="57"/>
      <c r="AF137" s="57"/>
      <c r="AG137" s="57"/>
      <c r="AH137" s="57"/>
      <c r="AI137" s="57"/>
      <c r="AJ137" s="57"/>
      <c r="AK137" s="57"/>
    </row>
    <row r="138" ht="18.75" customHeight="1">
      <c r="A138" s="55"/>
      <c r="B138" s="56"/>
      <c r="C138" s="56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57"/>
      <c r="AD138" s="57"/>
      <c r="AE138" s="57"/>
      <c r="AF138" s="57"/>
      <c r="AG138" s="57"/>
      <c r="AH138" s="57"/>
      <c r="AI138" s="57"/>
      <c r="AJ138" s="57"/>
      <c r="AK138" s="57"/>
    </row>
    <row r="139" ht="18.75" customHeight="1">
      <c r="A139" s="55"/>
      <c r="B139" s="56"/>
      <c r="C139" s="56"/>
      <c r="D139" s="57"/>
      <c r="E139" s="57"/>
      <c r="F139" s="57"/>
      <c r="G139" s="58"/>
      <c r="H139" s="57"/>
      <c r="I139" s="57"/>
      <c r="J139" s="57"/>
      <c r="K139" s="57"/>
      <c r="L139" s="58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</row>
    <row r="140" ht="18.75" customHeight="1">
      <c r="A140" s="55"/>
      <c r="B140" s="56"/>
      <c r="C140" s="56"/>
      <c r="D140" s="57"/>
      <c r="E140" s="57"/>
      <c r="F140" s="57"/>
      <c r="G140" s="58"/>
      <c r="H140" s="57"/>
      <c r="I140" s="57"/>
      <c r="J140" s="57"/>
      <c r="K140" s="57"/>
      <c r="L140" s="58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</row>
    <row r="141" ht="18.75" customHeight="1">
      <c r="A141" s="55"/>
      <c r="B141" s="56"/>
      <c r="C141" s="56"/>
      <c r="D141" s="57"/>
      <c r="E141" s="57"/>
      <c r="F141" s="57"/>
      <c r="G141" s="58"/>
      <c r="H141" s="57"/>
      <c r="I141" s="57"/>
      <c r="J141" s="57"/>
      <c r="K141" s="57"/>
      <c r="L141" s="58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</row>
    <row r="142" ht="18.75" customHeight="1">
      <c r="A142" s="55"/>
      <c r="B142" s="56"/>
      <c r="C142" s="56"/>
      <c r="D142" s="57"/>
      <c r="E142" s="57"/>
      <c r="F142" s="57"/>
      <c r="G142" s="58"/>
      <c r="H142" s="57"/>
      <c r="I142" s="57"/>
      <c r="J142" s="57"/>
      <c r="K142" s="57"/>
      <c r="L142" s="58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</row>
    <row r="143" ht="18.75" customHeight="1">
      <c r="A143" s="55"/>
      <c r="B143" s="56"/>
      <c r="C143" s="56"/>
      <c r="D143" s="57"/>
      <c r="E143" s="57"/>
      <c r="F143" s="57"/>
      <c r="G143" s="58"/>
      <c r="H143" s="57"/>
      <c r="I143" s="57"/>
      <c r="J143" s="57"/>
      <c r="K143" s="57"/>
      <c r="L143" s="58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</row>
    <row r="144" ht="18.75" customHeight="1">
      <c r="A144" s="55"/>
      <c r="B144" s="56"/>
      <c r="C144" s="56"/>
      <c r="D144" s="57"/>
      <c r="E144" s="57"/>
      <c r="F144" s="57"/>
      <c r="G144" s="58"/>
      <c r="H144" s="57"/>
      <c r="I144" s="57"/>
      <c r="J144" s="57"/>
      <c r="K144" s="57"/>
      <c r="L144" s="58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</row>
    <row r="145" ht="18.75" customHeight="1">
      <c r="A145" s="55"/>
      <c r="B145" s="56"/>
      <c r="C145" s="56"/>
      <c r="D145" s="57"/>
      <c r="E145" s="57"/>
      <c r="F145" s="57"/>
      <c r="G145" s="58"/>
      <c r="H145" s="57"/>
      <c r="I145" s="57"/>
      <c r="J145" s="57"/>
      <c r="K145" s="57"/>
      <c r="L145" s="58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</row>
    <row r="146" ht="18.75" customHeight="1">
      <c r="A146" s="55"/>
      <c r="B146" s="56"/>
      <c r="C146" s="56"/>
      <c r="D146" s="57"/>
      <c r="E146" s="57"/>
      <c r="F146" s="57"/>
      <c r="G146" s="58"/>
      <c r="H146" s="57"/>
      <c r="I146" s="57"/>
      <c r="J146" s="57"/>
      <c r="K146" s="57"/>
      <c r="L146" s="58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</row>
    <row r="147" ht="18.75" customHeight="1">
      <c r="A147" s="55"/>
      <c r="B147" s="56"/>
      <c r="C147" s="56"/>
      <c r="D147" s="57"/>
      <c r="E147" s="57"/>
      <c r="F147" s="57"/>
      <c r="G147" s="58"/>
      <c r="H147" s="57"/>
      <c r="I147" s="57"/>
      <c r="J147" s="57"/>
      <c r="K147" s="57"/>
      <c r="L147" s="58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</row>
    <row r="148" ht="18.75" customHeight="1">
      <c r="A148" s="55"/>
      <c r="B148" s="56"/>
      <c r="C148" s="56"/>
      <c r="D148" s="57"/>
      <c r="E148" s="57"/>
      <c r="F148" s="57"/>
      <c r="G148" s="58"/>
      <c r="H148" s="57"/>
      <c r="I148" s="57"/>
      <c r="J148" s="57"/>
      <c r="K148" s="57"/>
      <c r="L148" s="58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</row>
    <row r="149" ht="18.75" customHeight="1">
      <c r="A149" s="55"/>
      <c r="B149" s="56"/>
      <c r="C149" s="56"/>
      <c r="D149" s="57"/>
      <c r="E149" s="57"/>
      <c r="F149" s="57"/>
      <c r="G149" s="58"/>
      <c r="H149" s="57"/>
      <c r="I149" s="57"/>
      <c r="J149" s="57"/>
      <c r="K149" s="57"/>
      <c r="L149" s="58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</row>
    <row r="150" ht="18.75" customHeight="1">
      <c r="A150" s="55"/>
      <c r="B150" s="56"/>
      <c r="C150" s="56"/>
      <c r="D150" s="57"/>
      <c r="E150" s="57"/>
      <c r="F150" s="57"/>
      <c r="G150" s="58"/>
      <c r="H150" s="57"/>
      <c r="I150" s="57"/>
      <c r="J150" s="57"/>
      <c r="K150" s="57"/>
      <c r="L150" s="58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</row>
    <row r="151" ht="18.75" customHeight="1">
      <c r="A151" s="55"/>
      <c r="B151" s="56"/>
      <c r="C151" s="56"/>
      <c r="D151" s="57"/>
      <c r="E151" s="57"/>
      <c r="F151" s="57"/>
      <c r="G151" s="58"/>
      <c r="H151" s="57"/>
      <c r="I151" s="57"/>
      <c r="J151" s="57"/>
      <c r="K151" s="57"/>
      <c r="L151" s="58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</row>
    <row r="152" ht="18.75" customHeight="1">
      <c r="A152" s="55"/>
      <c r="B152" s="56"/>
      <c r="C152" s="56"/>
      <c r="D152" s="57"/>
      <c r="E152" s="57"/>
      <c r="F152" s="57"/>
      <c r="G152" s="58"/>
      <c r="H152" s="57"/>
      <c r="I152" s="57"/>
      <c r="J152" s="57"/>
      <c r="K152" s="57"/>
      <c r="L152" s="58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</row>
    <row r="153" ht="18.75" customHeight="1">
      <c r="A153" s="55"/>
      <c r="B153" s="56"/>
      <c r="C153" s="56"/>
      <c r="D153" s="57"/>
      <c r="E153" s="57"/>
      <c r="F153" s="57"/>
      <c r="G153" s="58"/>
      <c r="H153" s="57"/>
      <c r="I153" s="57"/>
      <c r="J153" s="57"/>
      <c r="K153" s="57"/>
      <c r="L153" s="58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</row>
    <row r="154" ht="18.75" customHeight="1">
      <c r="A154" s="55"/>
      <c r="B154" s="56"/>
      <c r="C154" s="56"/>
      <c r="D154" s="57"/>
      <c r="E154" s="57"/>
      <c r="F154" s="57"/>
      <c r="G154" s="58"/>
      <c r="H154" s="57"/>
      <c r="I154" s="57"/>
      <c r="J154" s="57"/>
      <c r="K154" s="57"/>
      <c r="L154" s="58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</row>
    <row r="155" ht="18.75" customHeight="1">
      <c r="A155" s="55"/>
      <c r="B155" s="56"/>
      <c r="C155" s="56"/>
      <c r="D155" s="57"/>
      <c r="E155" s="57"/>
      <c r="F155" s="57"/>
      <c r="G155" s="58"/>
      <c r="H155" s="57"/>
      <c r="I155" s="57"/>
      <c r="J155" s="57"/>
      <c r="K155" s="57"/>
      <c r="L155" s="58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</row>
    <row r="156" ht="18.75" customHeight="1">
      <c r="A156" s="55"/>
      <c r="B156" s="56"/>
      <c r="C156" s="56"/>
      <c r="D156" s="57"/>
      <c r="E156" s="57"/>
      <c r="F156" s="57"/>
      <c r="G156" s="58"/>
      <c r="H156" s="57"/>
      <c r="I156" s="57"/>
      <c r="J156" s="57"/>
      <c r="K156" s="57"/>
      <c r="L156" s="58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</row>
    <row r="157" ht="18.75" customHeight="1">
      <c r="A157" s="55"/>
      <c r="B157" s="56"/>
      <c r="C157" s="56"/>
      <c r="D157" s="57"/>
      <c r="E157" s="57"/>
      <c r="F157" s="57"/>
      <c r="G157" s="58"/>
      <c r="H157" s="57"/>
      <c r="I157" s="57"/>
      <c r="J157" s="57"/>
      <c r="K157" s="57"/>
      <c r="L157" s="58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</row>
    <row r="158" ht="18.75" customHeight="1">
      <c r="A158" s="55"/>
      <c r="B158" s="56"/>
      <c r="C158" s="56"/>
      <c r="D158" s="57"/>
      <c r="E158" s="57"/>
      <c r="F158" s="57"/>
      <c r="G158" s="58"/>
      <c r="H158" s="57"/>
      <c r="I158" s="57"/>
      <c r="J158" s="57"/>
      <c r="K158" s="57"/>
      <c r="L158" s="58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</row>
    <row r="159" ht="18.75" customHeight="1">
      <c r="A159" s="55"/>
      <c r="B159" s="56"/>
      <c r="C159" s="56"/>
      <c r="D159" s="57"/>
      <c r="E159" s="57"/>
      <c r="F159" s="57"/>
      <c r="G159" s="58"/>
      <c r="H159" s="57"/>
      <c r="I159" s="57"/>
      <c r="J159" s="57"/>
      <c r="K159" s="57"/>
      <c r="L159" s="58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</row>
    <row r="160" ht="18.75" customHeight="1">
      <c r="A160" s="55"/>
      <c r="B160" s="56"/>
      <c r="C160" s="56"/>
      <c r="D160" s="57"/>
      <c r="E160" s="57"/>
      <c r="F160" s="57"/>
      <c r="G160" s="58"/>
      <c r="H160" s="57"/>
      <c r="I160" s="57"/>
      <c r="J160" s="57"/>
      <c r="K160" s="57"/>
      <c r="L160" s="58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</row>
    <row r="161" ht="18.75" customHeight="1">
      <c r="A161" s="55"/>
      <c r="B161" s="56"/>
      <c r="C161" s="56"/>
      <c r="D161" s="57"/>
      <c r="E161" s="57"/>
      <c r="F161" s="57"/>
      <c r="G161" s="58"/>
      <c r="H161" s="57"/>
      <c r="I161" s="57"/>
      <c r="J161" s="57"/>
      <c r="K161" s="57"/>
      <c r="L161" s="58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</row>
    <row r="162" ht="18.75" customHeight="1">
      <c r="A162" s="55"/>
      <c r="B162" s="56"/>
      <c r="C162" s="56"/>
      <c r="D162" s="57"/>
      <c r="E162" s="57"/>
      <c r="F162" s="57"/>
      <c r="G162" s="58"/>
      <c r="H162" s="57"/>
      <c r="I162" s="57"/>
      <c r="J162" s="57"/>
      <c r="K162" s="57"/>
      <c r="L162" s="58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</row>
    <row r="163" ht="18.75" customHeight="1">
      <c r="A163" s="55"/>
      <c r="B163" s="56"/>
      <c r="C163" s="56"/>
      <c r="D163" s="57"/>
      <c r="E163" s="57"/>
      <c r="F163" s="57"/>
      <c r="G163" s="58"/>
      <c r="H163" s="57"/>
      <c r="I163" s="57"/>
      <c r="J163" s="57"/>
      <c r="K163" s="57"/>
      <c r="L163" s="58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</row>
    <row r="164" ht="18.75" customHeight="1">
      <c r="A164" s="55"/>
      <c r="B164" s="56"/>
      <c r="C164" s="56"/>
      <c r="D164" s="57"/>
      <c r="E164" s="57"/>
      <c r="F164" s="57"/>
      <c r="G164" s="58"/>
      <c r="H164" s="57"/>
      <c r="I164" s="57"/>
      <c r="J164" s="57"/>
      <c r="K164" s="57"/>
      <c r="L164" s="58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</row>
    <row r="165" ht="18.75" customHeight="1">
      <c r="A165" s="55"/>
      <c r="B165" s="56"/>
      <c r="C165" s="56"/>
      <c r="D165" s="57"/>
      <c r="E165" s="57"/>
      <c r="F165" s="57"/>
      <c r="G165" s="58"/>
      <c r="H165" s="57"/>
      <c r="I165" s="57"/>
      <c r="J165" s="57"/>
      <c r="K165" s="57"/>
      <c r="L165" s="58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</row>
    <row r="166" ht="18.75" customHeight="1">
      <c r="A166" s="55"/>
      <c r="B166" s="56"/>
      <c r="C166" s="56"/>
      <c r="D166" s="57"/>
      <c r="E166" s="57"/>
      <c r="F166" s="57"/>
      <c r="G166" s="58"/>
      <c r="H166" s="57"/>
      <c r="I166" s="57"/>
      <c r="J166" s="57"/>
      <c r="K166" s="57"/>
      <c r="L166" s="58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</row>
    <row r="167" ht="18.75" customHeight="1">
      <c r="A167" s="55"/>
      <c r="B167" s="56"/>
      <c r="C167" s="56"/>
      <c r="D167" s="57"/>
      <c r="E167" s="57"/>
      <c r="F167" s="57"/>
      <c r="G167" s="58"/>
      <c r="H167" s="57"/>
      <c r="I167" s="57"/>
      <c r="J167" s="57"/>
      <c r="K167" s="57"/>
      <c r="L167" s="58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</row>
    <row r="168" ht="18.75" customHeight="1">
      <c r="A168" s="55"/>
      <c r="B168" s="56"/>
      <c r="C168" s="56"/>
      <c r="D168" s="57"/>
      <c r="E168" s="57"/>
      <c r="F168" s="57"/>
      <c r="G168" s="58"/>
      <c r="H168" s="57"/>
      <c r="I168" s="57"/>
      <c r="J168" s="57"/>
      <c r="K168" s="57"/>
      <c r="L168" s="58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</row>
    <row r="169" ht="18.75" customHeight="1">
      <c r="A169" s="55"/>
      <c r="B169" s="56"/>
      <c r="C169" s="56"/>
      <c r="D169" s="57"/>
      <c r="E169" s="57"/>
      <c r="F169" s="57"/>
      <c r="G169" s="58"/>
      <c r="H169" s="57"/>
      <c r="I169" s="57"/>
      <c r="J169" s="57"/>
      <c r="K169" s="57"/>
      <c r="L169" s="58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</row>
    <row r="170" ht="18.75" customHeight="1">
      <c r="A170" s="55"/>
      <c r="B170" s="56"/>
      <c r="C170" s="56"/>
      <c r="D170" s="57"/>
      <c r="E170" s="57"/>
      <c r="F170" s="57"/>
      <c r="G170" s="58"/>
      <c r="H170" s="57"/>
      <c r="I170" s="57"/>
      <c r="J170" s="57"/>
      <c r="K170" s="57"/>
      <c r="L170" s="58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</row>
    <row r="171" ht="18.75" customHeight="1">
      <c r="A171" s="55"/>
      <c r="B171" s="56"/>
      <c r="C171" s="56"/>
      <c r="D171" s="57"/>
      <c r="E171" s="57"/>
      <c r="F171" s="57"/>
      <c r="G171" s="58"/>
      <c r="H171" s="57"/>
      <c r="I171" s="57"/>
      <c r="J171" s="57"/>
      <c r="K171" s="57"/>
      <c r="L171" s="58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</row>
    <row r="172" ht="18.75" customHeight="1">
      <c r="A172" s="55"/>
      <c r="B172" s="56"/>
      <c r="C172" s="56"/>
      <c r="D172" s="57"/>
      <c r="E172" s="57"/>
      <c r="F172" s="57"/>
      <c r="G172" s="58"/>
      <c r="H172" s="57"/>
      <c r="I172" s="57"/>
      <c r="J172" s="57"/>
      <c r="K172" s="57"/>
      <c r="L172" s="58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</row>
    <row r="173" ht="18.75" customHeight="1">
      <c r="A173" s="55"/>
      <c r="B173" s="56"/>
      <c r="C173" s="56"/>
      <c r="D173" s="57"/>
      <c r="E173" s="57"/>
      <c r="F173" s="57"/>
      <c r="G173" s="58"/>
      <c r="H173" s="57"/>
      <c r="I173" s="57"/>
      <c r="J173" s="57"/>
      <c r="K173" s="57"/>
      <c r="L173" s="58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</row>
    <row r="174" ht="18.75" customHeight="1">
      <c r="A174" s="55"/>
      <c r="B174" s="56"/>
      <c r="C174" s="56"/>
      <c r="D174" s="57"/>
      <c r="E174" s="57"/>
      <c r="F174" s="57"/>
      <c r="G174" s="58"/>
      <c r="H174" s="57"/>
      <c r="I174" s="57"/>
      <c r="J174" s="57"/>
      <c r="K174" s="57"/>
      <c r="L174" s="58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</row>
    <row r="175" ht="18.75" customHeight="1">
      <c r="A175" s="55"/>
      <c r="B175" s="56"/>
      <c r="C175" s="56"/>
      <c r="D175" s="57"/>
      <c r="E175" s="57"/>
      <c r="F175" s="57"/>
      <c r="G175" s="58"/>
      <c r="H175" s="57"/>
      <c r="I175" s="57"/>
      <c r="J175" s="57"/>
      <c r="K175" s="57"/>
      <c r="L175" s="58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</row>
    <row r="176" ht="18.75" customHeight="1">
      <c r="A176" s="55"/>
      <c r="B176" s="56"/>
      <c r="C176" s="56"/>
      <c r="D176" s="57"/>
      <c r="E176" s="57"/>
      <c r="F176" s="57"/>
      <c r="G176" s="58"/>
      <c r="H176" s="57"/>
      <c r="I176" s="57"/>
      <c r="J176" s="57"/>
      <c r="K176" s="57"/>
      <c r="L176" s="58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</row>
    <row r="177" ht="18.75" customHeight="1">
      <c r="A177" s="55"/>
      <c r="B177" s="56"/>
      <c r="C177" s="56"/>
      <c r="D177" s="57"/>
      <c r="E177" s="57"/>
      <c r="F177" s="57"/>
      <c r="G177" s="58"/>
      <c r="H177" s="57"/>
      <c r="I177" s="57"/>
      <c r="J177" s="57"/>
      <c r="K177" s="57"/>
      <c r="L177" s="58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</row>
    <row r="178" ht="18.75" customHeight="1">
      <c r="A178" s="55"/>
      <c r="B178" s="56"/>
      <c r="C178" s="56"/>
      <c r="D178" s="57"/>
      <c r="E178" s="57"/>
      <c r="F178" s="57"/>
      <c r="G178" s="58"/>
      <c r="H178" s="57"/>
      <c r="I178" s="57"/>
      <c r="J178" s="57"/>
      <c r="K178" s="57"/>
      <c r="L178" s="58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</row>
    <row r="179" ht="18.75" customHeight="1">
      <c r="A179" s="55"/>
      <c r="B179" s="56"/>
      <c r="C179" s="56"/>
      <c r="D179" s="57"/>
      <c r="E179" s="57"/>
      <c r="F179" s="57"/>
      <c r="G179" s="58"/>
      <c r="H179" s="57"/>
      <c r="I179" s="57"/>
      <c r="J179" s="57"/>
      <c r="K179" s="57"/>
      <c r="L179" s="58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</row>
    <row r="180" ht="18.75" customHeight="1">
      <c r="A180" s="55"/>
      <c r="B180" s="56"/>
      <c r="C180" s="56"/>
      <c r="D180" s="57"/>
      <c r="E180" s="57"/>
      <c r="F180" s="57"/>
      <c r="G180" s="58"/>
      <c r="H180" s="57"/>
      <c r="I180" s="57"/>
      <c r="J180" s="57"/>
      <c r="K180" s="57"/>
      <c r="L180" s="58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</row>
    <row r="181" ht="18.75" customHeight="1">
      <c r="A181" s="55"/>
      <c r="B181" s="56"/>
      <c r="C181" s="56"/>
      <c r="D181" s="57"/>
      <c r="E181" s="57"/>
      <c r="F181" s="57"/>
      <c r="G181" s="58"/>
      <c r="H181" s="57"/>
      <c r="I181" s="57"/>
      <c r="J181" s="57"/>
      <c r="K181" s="57"/>
      <c r="L181" s="58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</row>
    <row r="182" ht="18.75" customHeight="1">
      <c r="A182" s="55"/>
      <c r="B182" s="56"/>
      <c r="C182" s="56"/>
      <c r="D182" s="57"/>
      <c r="E182" s="57"/>
      <c r="F182" s="57"/>
      <c r="G182" s="58"/>
      <c r="H182" s="57"/>
      <c r="I182" s="57"/>
      <c r="J182" s="57"/>
      <c r="K182" s="57"/>
      <c r="L182" s="58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</row>
    <row r="183" ht="18.75" customHeight="1">
      <c r="A183" s="55"/>
      <c r="B183" s="56"/>
      <c r="C183" s="56"/>
      <c r="D183" s="57"/>
      <c r="E183" s="57"/>
      <c r="F183" s="57"/>
      <c r="G183" s="58"/>
      <c r="H183" s="57"/>
      <c r="I183" s="57"/>
      <c r="J183" s="57"/>
      <c r="K183" s="57"/>
      <c r="L183" s="58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</row>
    <row r="184" ht="18.75" customHeight="1">
      <c r="A184" s="55"/>
      <c r="B184" s="56"/>
      <c r="C184" s="56"/>
      <c r="D184" s="57"/>
      <c r="E184" s="57"/>
      <c r="F184" s="57"/>
      <c r="G184" s="58"/>
      <c r="H184" s="57"/>
      <c r="I184" s="57"/>
      <c r="J184" s="57"/>
      <c r="K184" s="57"/>
      <c r="L184" s="58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</row>
    <row r="185" ht="18.75" customHeight="1">
      <c r="A185" s="55"/>
      <c r="B185" s="56"/>
      <c r="C185" s="56"/>
      <c r="D185" s="57"/>
      <c r="E185" s="57"/>
      <c r="F185" s="57"/>
      <c r="G185" s="58"/>
      <c r="H185" s="57"/>
      <c r="I185" s="57"/>
      <c r="J185" s="57"/>
      <c r="K185" s="57"/>
      <c r="L185" s="58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</row>
    <row r="186" ht="18.75" customHeight="1">
      <c r="A186" s="55"/>
      <c r="B186" s="56"/>
      <c r="C186" s="56"/>
      <c r="D186" s="57"/>
      <c r="E186" s="57"/>
      <c r="F186" s="57"/>
      <c r="G186" s="58"/>
      <c r="H186" s="57"/>
      <c r="I186" s="57"/>
      <c r="J186" s="57"/>
      <c r="K186" s="57"/>
      <c r="L186" s="58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</row>
    <row r="187" ht="18.75" customHeight="1">
      <c r="A187" s="55"/>
      <c r="B187" s="56"/>
      <c r="C187" s="56"/>
      <c r="D187" s="57"/>
      <c r="E187" s="57"/>
      <c r="F187" s="57"/>
      <c r="G187" s="58"/>
      <c r="H187" s="57"/>
      <c r="I187" s="57"/>
      <c r="J187" s="57"/>
      <c r="K187" s="57"/>
      <c r="L187" s="58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</row>
    <row r="188" ht="18.75" customHeight="1">
      <c r="A188" s="55"/>
      <c r="B188" s="56"/>
      <c r="C188" s="56"/>
      <c r="D188" s="57"/>
      <c r="E188" s="57"/>
      <c r="F188" s="57"/>
      <c r="G188" s="58"/>
      <c r="H188" s="57"/>
      <c r="I188" s="57"/>
      <c r="J188" s="57"/>
      <c r="K188" s="57"/>
      <c r="L188" s="58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</row>
    <row r="189" ht="18.75" customHeight="1">
      <c r="A189" s="55"/>
      <c r="B189" s="56"/>
      <c r="C189" s="56"/>
      <c r="D189" s="57"/>
      <c r="E189" s="57"/>
      <c r="F189" s="57"/>
      <c r="G189" s="58"/>
      <c r="H189" s="57"/>
      <c r="I189" s="57"/>
      <c r="J189" s="57"/>
      <c r="K189" s="57"/>
      <c r="L189" s="58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</row>
    <row r="190" ht="18.75" customHeight="1">
      <c r="A190" s="55"/>
      <c r="B190" s="56"/>
      <c r="C190" s="56"/>
      <c r="D190" s="57"/>
      <c r="E190" s="57"/>
      <c r="F190" s="57"/>
      <c r="G190" s="58"/>
      <c r="H190" s="57"/>
      <c r="I190" s="57"/>
      <c r="J190" s="57"/>
      <c r="K190" s="57"/>
      <c r="L190" s="58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</row>
    <row r="191" ht="18.75" customHeight="1">
      <c r="A191" s="55"/>
      <c r="B191" s="56"/>
      <c r="C191" s="56"/>
      <c r="D191" s="57"/>
      <c r="E191" s="57"/>
      <c r="F191" s="57"/>
      <c r="G191" s="58"/>
      <c r="H191" s="57"/>
      <c r="I191" s="57"/>
      <c r="J191" s="57"/>
      <c r="K191" s="57"/>
      <c r="L191" s="58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</row>
    <row r="192" ht="18.75" customHeight="1">
      <c r="A192" s="55"/>
      <c r="B192" s="56"/>
      <c r="C192" s="56"/>
      <c r="D192" s="57"/>
      <c r="E192" s="57"/>
      <c r="F192" s="57"/>
      <c r="G192" s="58"/>
      <c r="H192" s="57"/>
      <c r="I192" s="57"/>
      <c r="J192" s="57"/>
      <c r="K192" s="57"/>
      <c r="L192" s="58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</row>
    <row r="193" ht="18.75" customHeight="1">
      <c r="A193" s="55"/>
      <c r="B193" s="56"/>
      <c r="C193" s="56"/>
      <c r="D193" s="57"/>
      <c r="E193" s="57"/>
      <c r="F193" s="57"/>
      <c r="G193" s="58"/>
      <c r="H193" s="57"/>
      <c r="I193" s="57"/>
      <c r="J193" s="57"/>
      <c r="K193" s="57"/>
      <c r="L193" s="58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</row>
    <row r="194" ht="18.75" customHeight="1">
      <c r="A194" s="55"/>
      <c r="B194" s="56"/>
      <c r="C194" s="56"/>
      <c r="D194" s="57"/>
      <c r="E194" s="57"/>
      <c r="F194" s="57"/>
      <c r="G194" s="58"/>
      <c r="H194" s="57"/>
      <c r="I194" s="57"/>
      <c r="J194" s="57"/>
      <c r="K194" s="57"/>
      <c r="L194" s="58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</row>
    <row r="195" ht="18.75" customHeight="1">
      <c r="A195" s="55"/>
      <c r="B195" s="56"/>
      <c r="C195" s="56"/>
      <c r="D195" s="57"/>
      <c r="E195" s="57"/>
      <c r="F195" s="57"/>
      <c r="G195" s="58"/>
      <c r="H195" s="57"/>
      <c r="I195" s="57"/>
      <c r="J195" s="57"/>
      <c r="K195" s="57"/>
      <c r="L195" s="58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</row>
    <row r="196" ht="18.75" customHeight="1">
      <c r="A196" s="55"/>
      <c r="B196" s="56"/>
      <c r="C196" s="56"/>
      <c r="D196" s="57"/>
      <c r="E196" s="57"/>
      <c r="F196" s="57"/>
      <c r="G196" s="58"/>
      <c r="H196" s="57"/>
      <c r="I196" s="57"/>
      <c r="J196" s="57"/>
      <c r="K196" s="57"/>
      <c r="L196" s="58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</row>
    <row r="197" ht="18.75" customHeight="1">
      <c r="A197" s="55"/>
      <c r="B197" s="56"/>
      <c r="C197" s="56"/>
      <c r="D197" s="57"/>
      <c r="E197" s="57"/>
      <c r="F197" s="57"/>
      <c r="G197" s="58"/>
      <c r="H197" s="57"/>
      <c r="I197" s="57"/>
      <c r="J197" s="57"/>
      <c r="K197" s="57"/>
      <c r="L197" s="58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</row>
    <row r="198" ht="18.75" customHeight="1">
      <c r="A198" s="55"/>
      <c r="B198" s="56"/>
      <c r="C198" s="56"/>
      <c r="D198" s="57"/>
      <c r="E198" s="57"/>
      <c r="F198" s="57"/>
      <c r="G198" s="58"/>
      <c r="H198" s="57"/>
      <c r="I198" s="57"/>
      <c r="J198" s="57"/>
      <c r="K198" s="57"/>
      <c r="L198" s="58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</row>
    <row r="199" ht="18.75" customHeight="1">
      <c r="A199" s="55"/>
      <c r="B199" s="56"/>
      <c r="C199" s="56"/>
      <c r="D199" s="57"/>
      <c r="E199" s="57"/>
      <c r="F199" s="57"/>
      <c r="G199" s="58"/>
      <c r="H199" s="57"/>
      <c r="I199" s="57"/>
      <c r="J199" s="57"/>
      <c r="K199" s="57"/>
      <c r="L199" s="58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</row>
    <row r="200" ht="18.75" customHeight="1">
      <c r="A200" s="55"/>
      <c r="B200" s="56"/>
      <c r="C200" s="56"/>
      <c r="D200" s="57"/>
      <c r="E200" s="57"/>
      <c r="F200" s="57"/>
      <c r="G200" s="58"/>
      <c r="H200" s="57"/>
      <c r="I200" s="57"/>
      <c r="J200" s="57"/>
      <c r="K200" s="57"/>
      <c r="L200" s="58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</row>
    <row r="201" ht="18.75" customHeight="1">
      <c r="A201" s="55"/>
      <c r="B201" s="56"/>
      <c r="C201" s="56"/>
      <c r="D201" s="57"/>
      <c r="E201" s="57"/>
      <c r="F201" s="57"/>
      <c r="G201" s="58"/>
      <c r="H201" s="57"/>
      <c r="I201" s="57"/>
      <c r="J201" s="57"/>
      <c r="K201" s="57"/>
      <c r="L201" s="58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</row>
    <row r="202" ht="18.75" customHeight="1">
      <c r="A202" s="55"/>
      <c r="B202" s="56"/>
      <c r="C202" s="56"/>
      <c r="D202" s="57"/>
      <c r="E202" s="57"/>
      <c r="F202" s="57"/>
      <c r="G202" s="58"/>
      <c r="H202" s="57"/>
      <c r="I202" s="57"/>
      <c r="J202" s="57"/>
      <c r="K202" s="57"/>
      <c r="L202" s="58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</row>
    <row r="203" ht="18.75" customHeight="1">
      <c r="A203" s="55"/>
      <c r="B203" s="56"/>
      <c r="C203" s="56"/>
      <c r="D203" s="57"/>
      <c r="E203" s="57"/>
      <c r="F203" s="57"/>
      <c r="G203" s="58"/>
      <c r="H203" s="57"/>
      <c r="I203" s="57"/>
      <c r="J203" s="57"/>
      <c r="K203" s="57"/>
      <c r="L203" s="58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</row>
    <row r="204" ht="18.75" customHeight="1">
      <c r="A204" s="55"/>
      <c r="B204" s="56"/>
      <c r="C204" s="56"/>
      <c r="D204" s="57"/>
      <c r="E204" s="57"/>
      <c r="F204" s="57"/>
      <c r="G204" s="58"/>
      <c r="H204" s="57"/>
      <c r="I204" s="57"/>
      <c r="J204" s="57"/>
      <c r="K204" s="57"/>
      <c r="L204" s="58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</row>
    <row r="205" ht="18.75" customHeight="1">
      <c r="A205" s="55"/>
      <c r="B205" s="56"/>
      <c r="C205" s="56"/>
      <c r="D205" s="57"/>
      <c r="E205" s="57"/>
      <c r="F205" s="57"/>
      <c r="G205" s="58"/>
      <c r="H205" s="57"/>
      <c r="I205" s="57"/>
      <c r="J205" s="57"/>
      <c r="K205" s="57"/>
      <c r="L205" s="58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</row>
    <row r="206" ht="18.75" customHeight="1">
      <c r="A206" s="55"/>
      <c r="B206" s="56"/>
      <c r="C206" s="56"/>
      <c r="D206" s="57"/>
      <c r="E206" s="57"/>
      <c r="F206" s="57"/>
      <c r="G206" s="58"/>
      <c r="H206" s="57"/>
      <c r="I206" s="57"/>
      <c r="J206" s="57"/>
      <c r="K206" s="57"/>
      <c r="L206" s="58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</row>
    <row r="207" ht="18.75" customHeight="1">
      <c r="A207" s="55"/>
      <c r="B207" s="56"/>
      <c r="C207" s="56"/>
      <c r="D207" s="57"/>
      <c r="E207" s="57"/>
      <c r="F207" s="57"/>
      <c r="G207" s="58"/>
      <c r="H207" s="57"/>
      <c r="I207" s="57"/>
      <c r="J207" s="57"/>
      <c r="K207" s="57"/>
      <c r="L207" s="58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</row>
    <row r="208" ht="18.75" customHeight="1">
      <c r="A208" s="55"/>
      <c r="B208" s="56"/>
      <c r="C208" s="56"/>
      <c r="D208" s="57"/>
      <c r="E208" s="57"/>
      <c r="F208" s="57"/>
      <c r="G208" s="58"/>
      <c r="H208" s="57"/>
      <c r="I208" s="57"/>
      <c r="J208" s="57"/>
      <c r="K208" s="57"/>
      <c r="L208" s="58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</row>
    <row r="209" ht="18.75" customHeight="1">
      <c r="A209" s="55"/>
      <c r="B209" s="56"/>
      <c r="C209" s="56"/>
      <c r="D209" s="57"/>
      <c r="E209" s="57"/>
      <c r="F209" s="57"/>
      <c r="G209" s="58"/>
      <c r="H209" s="57"/>
      <c r="I209" s="57"/>
      <c r="J209" s="57"/>
      <c r="K209" s="57"/>
      <c r="L209" s="58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</row>
    <row r="210" ht="18.75" customHeight="1">
      <c r="A210" s="55"/>
      <c r="B210" s="56"/>
      <c r="C210" s="56"/>
      <c r="D210" s="57"/>
      <c r="E210" s="57"/>
      <c r="F210" s="57"/>
      <c r="G210" s="58"/>
      <c r="H210" s="57"/>
      <c r="I210" s="57"/>
      <c r="J210" s="57"/>
      <c r="K210" s="57"/>
      <c r="L210" s="58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</row>
    <row r="211" ht="18.75" customHeight="1">
      <c r="A211" s="55"/>
      <c r="B211" s="56"/>
      <c r="C211" s="56"/>
      <c r="D211" s="57"/>
      <c r="E211" s="57"/>
      <c r="F211" s="57"/>
      <c r="G211" s="58"/>
      <c r="H211" s="57"/>
      <c r="I211" s="57"/>
      <c r="J211" s="57"/>
      <c r="K211" s="57"/>
      <c r="L211" s="58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</row>
    <row r="212" ht="18.75" customHeight="1">
      <c r="A212" s="55"/>
      <c r="B212" s="56"/>
      <c r="C212" s="56"/>
      <c r="D212" s="57"/>
      <c r="E212" s="57"/>
      <c r="F212" s="57"/>
      <c r="G212" s="58"/>
      <c r="H212" s="57"/>
      <c r="I212" s="57"/>
      <c r="J212" s="57"/>
      <c r="K212" s="57"/>
      <c r="L212" s="58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</row>
    <row r="213" ht="18.75" customHeight="1">
      <c r="A213" s="55"/>
      <c r="B213" s="56"/>
      <c r="C213" s="56"/>
      <c r="D213" s="57"/>
      <c r="E213" s="57"/>
      <c r="F213" s="57"/>
      <c r="G213" s="58"/>
      <c r="H213" s="57"/>
      <c r="I213" s="57"/>
      <c r="J213" s="57"/>
      <c r="K213" s="57"/>
      <c r="L213" s="58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</row>
    <row r="214" ht="18.75" customHeight="1">
      <c r="A214" s="55"/>
      <c r="B214" s="56"/>
      <c r="C214" s="56"/>
      <c r="D214" s="57"/>
      <c r="E214" s="57"/>
      <c r="F214" s="57"/>
      <c r="G214" s="58"/>
      <c r="H214" s="57"/>
      <c r="I214" s="57"/>
      <c r="J214" s="57"/>
      <c r="K214" s="57"/>
      <c r="L214" s="58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</row>
    <row r="215" ht="18.75" customHeight="1">
      <c r="A215" s="55"/>
      <c r="B215" s="56"/>
      <c r="C215" s="56"/>
      <c r="D215" s="57"/>
      <c r="E215" s="57"/>
      <c r="F215" s="57"/>
      <c r="G215" s="58"/>
      <c r="H215" s="57"/>
      <c r="I215" s="57"/>
      <c r="J215" s="57"/>
      <c r="K215" s="57"/>
      <c r="L215" s="58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</row>
    <row r="216" ht="18.75" customHeight="1">
      <c r="A216" s="55"/>
      <c r="B216" s="56"/>
      <c r="C216" s="56"/>
      <c r="D216" s="57"/>
      <c r="E216" s="57"/>
      <c r="F216" s="57"/>
      <c r="G216" s="58"/>
      <c r="H216" s="57"/>
      <c r="I216" s="57"/>
      <c r="J216" s="57"/>
      <c r="K216" s="57"/>
      <c r="L216" s="58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</row>
    <row r="217" ht="18.75" customHeight="1">
      <c r="A217" s="55"/>
      <c r="B217" s="56"/>
      <c r="C217" s="56"/>
      <c r="D217" s="57"/>
      <c r="E217" s="57"/>
      <c r="F217" s="57"/>
      <c r="G217" s="58"/>
      <c r="H217" s="57"/>
      <c r="I217" s="57"/>
      <c r="J217" s="57"/>
      <c r="K217" s="57"/>
      <c r="L217" s="58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</row>
    <row r="218" ht="18.75" customHeight="1">
      <c r="A218" s="55"/>
      <c r="B218" s="56"/>
      <c r="C218" s="56"/>
      <c r="D218" s="57"/>
      <c r="E218" s="57"/>
      <c r="F218" s="57"/>
      <c r="G218" s="58"/>
      <c r="H218" s="57"/>
      <c r="I218" s="57"/>
      <c r="J218" s="57"/>
      <c r="K218" s="57"/>
      <c r="L218" s="58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</row>
    <row r="219" ht="18.75" customHeight="1">
      <c r="A219" s="55"/>
      <c r="B219" s="56"/>
      <c r="C219" s="56"/>
      <c r="D219" s="57"/>
      <c r="E219" s="57"/>
      <c r="F219" s="57"/>
      <c r="G219" s="58"/>
      <c r="H219" s="57"/>
      <c r="I219" s="57"/>
      <c r="J219" s="57"/>
      <c r="K219" s="57"/>
      <c r="L219" s="58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</row>
    <row r="220" ht="18.75" customHeight="1">
      <c r="A220" s="55"/>
      <c r="B220" s="56"/>
      <c r="C220" s="56"/>
      <c r="D220" s="57"/>
      <c r="E220" s="57"/>
      <c r="F220" s="57"/>
      <c r="G220" s="58"/>
      <c r="H220" s="57"/>
      <c r="I220" s="57"/>
      <c r="J220" s="57"/>
      <c r="K220" s="57"/>
      <c r="L220" s="58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</row>
    <row r="221" ht="18.75" customHeight="1">
      <c r="A221" s="55"/>
      <c r="B221" s="56"/>
      <c r="C221" s="56"/>
      <c r="D221" s="57"/>
      <c r="E221" s="57"/>
      <c r="F221" s="57"/>
      <c r="G221" s="58"/>
      <c r="H221" s="57"/>
      <c r="I221" s="57"/>
      <c r="J221" s="57"/>
      <c r="K221" s="57"/>
      <c r="L221" s="58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</row>
    <row r="222" ht="18.75" customHeight="1">
      <c r="A222" s="55"/>
      <c r="B222" s="56"/>
      <c r="C222" s="56"/>
      <c r="D222" s="57"/>
      <c r="E222" s="57"/>
      <c r="F222" s="57"/>
      <c r="G222" s="58"/>
      <c r="H222" s="57"/>
      <c r="I222" s="57"/>
      <c r="J222" s="57"/>
      <c r="K222" s="57"/>
      <c r="L222" s="58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</row>
    <row r="223" ht="18.75" customHeight="1">
      <c r="A223" s="55"/>
      <c r="B223" s="56"/>
      <c r="C223" s="56"/>
      <c r="D223" s="57"/>
      <c r="E223" s="57"/>
      <c r="F223" s="57"/>
      <c r="G223" s="58"/>
      <c r="H223" s="57"/>
      <c r="I223" s="57"/>
      <c r="J223" s="57"/>
      <c r="K223" s="57"/>
      <c r="L223" s="58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</row>
    <row r="224" ht="18.75" customHeight="1">
      <c r="A224" s="55"/>
      <c r="B224" s="56"/>
      <c r="C224" s="56"/>
      <c r="D224" s="57"/>
      <c r="E224" s="57"/>
      <c r="F224" s="57"/>
      <c r="G224" s="58"/>
      <c r="H224" s="57"/>
      <c r="I224" s="57"/>
      <c r="J224" s="57"/>
      <c r="K224" s="57"/>
      <c r="L224" s="58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</row>
    <row r="225" ht="18.75" customHeight="1">
      <c r="A225" s="55"/>
      <c r="B225" s="56"/>
      <c r="C225" s="56"/>
      <c r="D225" s="57"/>
      <c r="E225" s="57"/>
      <c r="F225" s="57"/>
      <c r="G225" s="58"/>
      <c r="H225" s="57"/>
      <c r="I225" s="57"/>
      <c r="J225" s="57"/>
      <c r="K225" s="57"/>
      <c r="L225" s="58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</row>
    <row r="226" ht="18.75" customHeight="1">
      <c r="A226" s="55"/>
      <c r="B226" s="56"/>
      <c r="C226" s="56"/>
      <c r="D226" s="57"/>
      <c r="E226" s="57"/>
      <c r="F226" s="57"/>
      <c r="G226" s="58"/>
      <c r="H226" s="57"/>
      <c r="I226" s="57"/>
      <c r="J226" s="57"/>
      <c r="K226" s="57"/>
      <c r="L226" s="58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</row>
    <row r="227" ht="18.75" customHeight="1">
      <c r="A227" s="55"/>
      <c r="B227" s="56"/>
      <c r="C227" s="56"/>
      <c r="D227" s="57"/>
      <c r="E227" s="57"/>
      <c r="F227" s="57"/>
      <c r="G227" s="58"/>
      <c r="H227" s="57"/>
      <c r="I227" s="57"/>
      <c r="J227" s="57"/>
      <c r="K227" s="57"/>
      <c r="L227" s="58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</row>
    <row r="228" ht="18.75" customHeight="1">
      <c r="A228" s="55"/>
      <c r="B228" s="56"/>
      <c r="C228" s="56"/>
      <c r="D228" s="57"/>
      <c r="E228" s="57"/>
      <c r="F228" s="57"/>
      <c r="G228" s="58"/>
      <c r="H228" s="57"/>
      <c r="I228" s="57"/>
      <c r="J228" s="57"/>
      <c r="K228" s="57"/>
      <c r="L228" s="58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</row>
    <row r="229" ht="18.75" customHeight="1">
      <c r="A229" s="55"/>
      <c r="B229" s="56"/>
      <c r="C229" s="56"/>
      <c r="D229" s="57"/>
      <c r="E229" s="57"/>
      <c r="F229" s="57"/>
      <c r="G229" s="58"/>
      <c r="H229" s="57"/>
      <c r="I229" s="57"/>
      <c r="J229" s="57"/>
      <c r="K229" s="57"/>
      <c r="L229" s="58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</row>
    <row r="230" ht="18.75" customHeight="1">
      <c r="A230" s="55"/>
      <c r="B230" s="56"/>
      <c r="C230" s="56"/>
      <c r="D230" s="57"/>
      <c r="E230" s="57"/>
      <c r="F230" s="57"/>
      <c r="G230" s="58"/>
      <c r="H230" s="57"/>
      <c r="I230" s="57"/>
      <c r="J230" s="57"/>
      <c r="K230" s="57"/>
      <c r="L230" s="58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</row>
    <row r="231" ht="18.75" customHeight="1">
      <c r="A231" s="55"/>
      <c r="B231" s="56"/>
      <c r="C231" s="56"/>
      <c r="D231" s="57"/>
      <c r="E231" s="57"/>
      <c r="F231" s="57"/>
      <c r="G231" s="58"/>
      <c r="H231" s="57"/>
      <c r="I231" s="57"/>
      <c r="J231" s="57"/>
      <c r="K231" s="57"/>
      <c r="L231" s="58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</row>
    <row r="232" ht="18.75" customHeight="1">
      <c r="A232" s="55"/>
      <c r="B232" s="56"/>
      <c r="C232" s="56"/>
      <c r="D232" s="57"/>
      <c r="E232" s="57"/>
      <c r="F232" s="57"/>
      <c r="G232" s="58"/>
      <c r="H232" s="57"/>
      <c r="I232" s="57"/>
      <c r="J232" s="57"/>
      <c r="K232" s="57"/>
      <c r="L232" s="58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</row>
    <row r="233" ht="18.75" customHeight="1">
      <c r="A233" s="55"/>
      <c r="B233" s="56"/>
      <c r="C233" s="56"/>
      <c r="D233" s="57"/>
      <c r="E233" s="57"/>
      <c r="F233" s="57"/>
      <c r="G233" s="58"/>
      <c r="H233" s="57"/>
      <c r="I233" s="57"/>
      <c r="J233" s="57"/>
      <c r="K233" s="57"/>
      <c r="L233" s="58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</row>
    <row r="234" ht="18.75" customHeight="1">
      <c r="A234" s="55"/>
      <c r="B234" s="56"/>
      <c r="C234" s="56"/>
      <c r="D234" s="57"/>
      <c r="E234" s="57"/>
      <c r="F234" s="57"/>
      <c r="G234" s="58"/>
      <c r="H234" s="57"/>
      <c r="I234" s="57"/>
      <c r="J234" s="57"/>
      <c r="K234" s="57"/>
      <c r="L234" s="58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</row>
    <row r="235" ht="18.75" customHeight="1">
      <c r="A235" s="55"/>
      <c r="B235" s="56"/>
      <c r="C235" s="56"/>
      <c r="D235" s="57"/>
      <c r="E235" s="57"/>
      <c r="F235" s="57"/>
      <c r="G235" s="58"/>
      <c r="H235" s="57"/>
      <c r="I235" s="57"/>
      <c r="J235" s="57"/>
      <c r="K235" s="57"/>
      <c r="L235" s="58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</row>
    <row r="236" ht="18.75" customHeight="1">
      <c r="A236" s="55"/>
      <c r="B236" s="56"/>
      <c r="C236" s="56"/>
      <c r="D236" s="57"/>
      <c r="E236" s="57"/>
      <c r="F236" s="57"/>
      <c r="G236" s="58"/>
      <c r="H236" s="57"/>
      <c r="I236" s="57"/>
      <c r="J236" s="57"/>
      <c r="K236" s="57"/>
      <c r="L236" s="58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</row>
    <row r="237" ht="18.75" customHeight="1">
      <c r="A237" s="55"/>
      <c r="B237" s="56"/>
      <c r="C237" s="56"/>
      <c r="D237" s="57"/>
      <c r="E237" s="57"/>
      <c r="F237" s="57"/>
      <c r="G237" s="58"/>
      <c r="H237" s="57"/>
      <c r="I237" s="57"/>
      <c r="J237" s="57"/>
      <c r="K237" s="57"/>
      <c r="L237" s="58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</row>
    <row r="238" ht="18.75" customHeight="1">
      <c r="A238" s="55"/>
      <c r="B238" s="56"/>
      <c r="C238" s="56"/>
      <c r="D238" s="57"/>
      <c r="E238" s="57"/>
      <c r="F238" s="57"/>
      <c r="G238" s="58"/>
      <c r="H238" s="57"/>
      <c r="I238" s="57"/>
      <c r="J238" s="57"/>
      <c r="K238" s="57"/>
      <c r="L238" s="58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</row>
    <row r="239" ht="18.75" customHeight="1">
      <c r="A239" s="55"/>
      <c r="B239" s="56"/>
      <c r="C239" s="56"/>
      <c r="D239" s="57"/>
      <c r="E239" s="57"/>
      <c r="F239" s="57"/>
      <c r="G239" s="58"/>
      <c r="H239" s="57"/>
      <c r="I239" s="57"/>
      <c r="J239" s="57"/>
      <c r="K239" s="57"/>
      <c r="L239" s="58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</row>
    <row r="240" ht="18.75" customHeight="1">
      <c r="A240" s="55"/>
      <c r="B240" s="56"/>
      <c r="C240" s="56"/>
      <c r="D240" s="57"/>
      <c r="E240" s="57"/>
      <c r="F240" s="57"/>
      <c r="G240" s="58"/>
      <c r="H240" s="57"/>
      <c r="I240" s="57"/>
      <c r="J240" s="57"/>
      <c r="K240" s="57"/>
      <c r="L240" s="58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</row>
    <row r="241" ht="18.75" customHeight="1">
      <c r="A241" s="55"/>
      <c r="B241" s="56"/>
      <c r="C241" s="56"/>
      <c r="D241" s="57"/>
      <c r="E241" s="57"/>
      <c r="F241" s="57"/>
      <c r="G241" s="58"/>
      <c r="H241" s="57"/>
      <c r="I241" s="57"/>
      <c r="J241" s="57"/>
      <c r="K241" s="57"/>
      <c r="L241" s="58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</row>
    <row r="242" ht="18.75" customHeight="1">
      <c r="A242" s="55"/>
      <c r="B242" s="56"/>
      <c r="C242" s="56"/>
      <c r="D242" s="57"/>
      <c r="E242" s="57"/>
      <c r="F242" s="57"/>
      <c r="G242" s="58"/>
      <c r="H242" s="57"/>
      <c r="I242" s="57"/>
      <c r="J242" s="57"/>
      <c r="K242" s="57"/>
      <c r="L242" s="58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</row>
    <row r="243" ht="18.75" customHeight="1">
      <c r="A243" s="55"/>
      <c r="B243" s="56"/>
      <c r="C243" s="56"/>
      <c r="D243" s="57"/>
      <c r="E243" s="57"/>
      <c r="F243" s="57"/>
      <c r="G243" s="58"/>
      <c r="H243" s="57"/>
      <c r="I243" s="57"/>
      <c r="J243" s="57"/>
      <c r="K243" s="57"/>
      <c r="L243" s="58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</row>
    <row r="244" ht="18.75" customHeight="1">
      <c r="A244" s="55"/>
      <c r="B244" s="56"/>
      <c r="C244" s="56"/>
      <c r="D244" s="57"/>
      <c r="E244" s="57"/>
      <c r="F244" s="57"/>
      <c r="G244" s="58"/>
      <c r="H244" s="57"/>
      <c r="I244" s="57"/>
      <c r="J244" s="57"/>
      <c r="K244" s="57"/>
      <c r="L244" s="58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</row>
    <row r="245" ht="18.75" customHeight="1">
      <c r="A245" s="55"/>
      <c r="B245" s="56"/>
      <c r="C245" s="56"/>
      <c r="D245" s="57"/>
      <c r="E245" s="57"/>
      <c r="F245" s="57"/>
      <c r="G245" s="58"/>
      <c r="H245" s="57"/>
      <c r="I245" s="57"/>
      <c r="J245" s="57"/>
      <c r="K245" s="57"/>
      <c r="L245" s="58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</row>
    <row r="246" ht="18.75" customHeight="1">
      <c r="A246" s="55"/>
      <c r="B246" s="56"/>
      <c r="C246" s="56"/>
      <c r="D246" s="57"/>
      <c r="E246" s="57"/>
      <c r="F246" s="57"/>
      <c r="G246" s="58"/>
      <c r="H246" s="57"/>
      <c r="I246" s="57"/>
      <c r="J246" s="57"/>
      <c r="K246" s="57"/>
      <c r="L246" s="58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</row>
    <row r="247" ht="18.75" customHeight="1">
      <c r="A247" s="55"/>
      <c r="B247" s="56"/>
      <c r="C247" s="56"/>
      <c r="D247" s="57"/>
      <c r="E247" s="57"/>
      <c r="F247" s="57"/>
      <c r="G247" s="58"/>
      <c r="H247" s="57"/>
      <c r="I247" s="57"/>
      <c r="J247" s="57"/>
      <c r="K247" s="57"/>
      <c r="L247" s="58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</row>
    <row r="248" ht="18.75" customHeight="1">
      <c r="A248" s="55"/>
      <c r="B248" s="56"/>
      <c r="C248" s="56"/>
      <c r="D248" s="57"/>
      <c r="E248" s="57"/>
      <c r="F248" s="57"/>
      <c r="G248" s="58"/>
      <c r="H248" s="57"/>
      <c r="I248" s="57"/>
      <c r="J248" s="57"/>
      <c r="K248" s="57"/>
      <c r="L248" s="58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</row>
    <row r="249" ht="18.75" customHeight="1">
      <c r="A249" s="55"/>
      <c r="B249" s="56"/>
      <c r="C249" s="56"/>
      <c r="D249" s="57"/>
      <c r="E249" s="57"/>
      <c r="F249" s="57"/>
      <c r="G249" s="58"/>
      <c r="H249" s="57"/>
      <c r="I249" s="57"/>
      <c r="J249" s="57"/>
      <c r="K249" s="57"/>
      <c r="L249" s="58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</row>
    <row r="250" ht="18.75" customHeight="1">
      <c r="A250" s="55"/>
      <c r="B250" s="56"/>
      <c r="C250" s="56"/>
      <c r="D250" s="57"/>
      <c r="E250" s="57"/>
      <c r="F250" s="57"/>
      <c r="G250" s="58"/>
      <c r="H250" s="57"/>
      <c r="I250" s="57"/>
      <c r="J250" s="57"/>
      <c r="K250" s="57"/>
      <c r="L250" s="58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</row>
    <row r="251" ht="18.75" customHeight="1">
      <c r="A251" s="55"/>
      <c r="B251" s="56"/>
      <c r="C251" s="56"/>
      <c r="D251" s="57"/>
      <c r="E251" s="57"/>
      <c r="F251" s="57"/>
      <c r="G251" s="58"/>
      <c r="H251" s="57"/>
      <c r="I251" s="57"/>
      <c r="J251" s="57"/>
      <c r="K251" s="57"/>
      <c r="L251" s="58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</row>
    <row r="252" ht="18.75" customHeight="1">
      <c r="A252" s="55"/>
      <c r="B252" s="56"/>
      <c r="C252" s="56"/>
      <c r="D252" s="57"/>
      <c r="E252" s="57"/>
      <c r="F252" s="57"/>
      <c r="G252" s="58"/>
      <c r="H252" s="57"/>
      <c r="I252" s="57"/>
      <c r="J252" s="57"/>
      <c r="K252" s="57"/>
      <c r="L252" s="58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</row>
    <row r="253" ht="18.75" customHeight="1">
      <c r="A253" s="55"/>
      <c r="B253" s="56"/>
      <c r="C253" s="56"/>
      <c r="D253" s="57"/>
      <c r="E253" s="57"/>
      <c r="F253" s="57"/>
      <c r="G253" s="58"/>
      <c r="H253" s="57"/>
      <c r="I253" s="57"/>
      <c r="J253" s="57"/>
      <c r="K253" s="57"/>
      <c r="L253" s="58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</row>
    <row r="254" ht="18.75" customHeight="1">
      <c r="A254" s="55"/>
      <c r="B254" s="56"/>
      <c r="C254" s="56"/>
      <c r="D254" s="57"/>
      <c r="E254" s="57"/>
      <c r="F254" s="57"/>
      <c r="G254" s="58"/>
      <c r="H254" s="57"/>
      <c r="I254" s="57"/>
      <c r="J254" s="57"/>
      <c r="K254" s="57"/>
      <c r="L254" s="58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</row>
    <row r="255" ht="18.75" customHeight="1">
      <c r="A255" s="55"/>
      <c r="B255" s="56"/>
      <c r="C255" s="56"/>
      <c r="D255" s="57"/>
      <c r="E255" s="57"/>
      <c r="F255" s="57"/>
      <c r="G255" s="58"/>
      <c r="H255" s="57"/>
      <c r="I255" s="57"/>
      <c r="J255" s="57"/>
      <c r="K255" s="57"/>
      <c r="L255" s="58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</row>
    <row r="256" ht="18.75" customHeight="1">
      <c r="A256" s="55"/>
      <c r="B256" s="56"/>
      <c r="C256" s="56"/>
      <c r="D256" s="57"/>
      <c r="E256" s="57"/>
      <c r="F256" s="57"/>
      <c r="G256" s="58"/>
      <c r="H256" s="57"/>
      <c r="I256" s="57"/>
      <c r="J256" s="57"/>
      <c r="K256" s="57"/>
      <c r="L256" s="58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</row>
    <row r="257" ht="18.75" customHeight="1">
      <c r="A257" s="55"/>
      <c r="B257" s="56"/>
      <c r="C257" s="56"/>
      <c r="D257" s="57"/>
      <c r="E257" s="57"/>
      <c r="F257" s="57"/>
      <c r="G257" s="58"/>
      <c r="H257" s="57"/>
      <c r="I257" s="57"/>
      <c r="J257" s="57"/>
      <c r="K257" s="57"/>
      <c r="L257" s="58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</row>
    <row r="258" ht="18.75" customHeight="1">
      <c r="A258" s="55"/>
      <c r="B258" s="56"/>
      <c r="C258" s="56"/>
      <c r="D258" s="57"/>
      <c r="E258" s="57"/>
      <c r="F258" s="57"/>
      <c r="G258" s="58"/>
      <c r="H258" s="57"/>
      <c r="I258" s="57"/>
      <c r="J258" s="57"/>
      <c r="K258" s="57"/>
      <c r="L258" s="58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</row>
    <row r="259" ht="18.75" customHeight="1">
      <c r="A259" s="55"/>
      <c r="B259" s="56"/>
      <c r="C259" s="56"/>
      <c r="D259" s="57"/>
      <c r="E259" s="57"/>
      <c r="F259" s="57"/>
      <c r="G259" s="58"/>
      <c r="H259" s="57"/>
      <c r="I259" s="57"/>
      <c r="J259" s="57"/>
      <c r="K259" s="57"/>
      <c r="L259" s="58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</row>
    <row r="260" ht="18.75" customHeight="1">
      <c r="A260" s="55"/>
      <c r="B260" s="56"/>
      <c r="C260" s="56"/>
      <c r="D260" s="57"/>
      <c r="E260" s="57"/>
      <c r="F260" s="57"/>
      <c r="G260" s="58"/>
      <c r="H260" s="57"/>
      <c r="I260" s="57"/>
      <c r="J260" s="57"/>
      <c r="K260" s="57"/>
      <c r="L260" s="58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</row>
    <row r="261" ht="18.75" customHeight="1">
      <c r="A261" s="55"/>
      <c r="B261" s="56"/>
      <c r="C261" s="56"/>
      <c r="D261" s="57"/>
      <c r="E261" s="57"/>
      <c r="F261" s="57"/>
      <c r="G261" s="58"/>
      <c r="H261" s="57"/>
      <c r="I261" s="57"/>
      <c r="J261" s="57"/>
      <c r="K261" s="57"/>
      <c r="L261" s="58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</row>
    <row r="262" ht="18.75" customHeight="1">
      <c r="A262" s="55"/>
      <c r="B262" s="56"/>
      <c r="C262" s="56"/>
      <c r="D262" s="57"/>
      <c r="E262" s="57"/>
      <c r="F262" s="57"/>
      <c r="G262" s="58"/>
      <c r="H262" s="57"/>
      <c r="I262" s="57"/>
      <c r="J262" s="57"/>
      <c r="K262" s="57"/>
      <c r="L262" s="58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</row>
    <row r="263" ht="18.75" customHeight="1">
      <c r="A263" s="55"/>
      <c r="B263" s="56"/>
      <c r="C263" s="56"/>
      <c r="D263" s="57"/>
      <c r="E263" s="57"/>
      <c r="F263" s="57"/>
      <c r="G263" s="58"/>
      <c r="H263" s="57"/>
      <c r="I263" s="57"/>
      <c r="J263" s="57"/>
      <c r="K263" s="57"/>
      <c r="L263" s="58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</row>
    <row r="264" ht="18.75" customHeight="1">
      <c r="A264" s="55"/>
      <c r="B264" s="56"/>
      <c r="C264" s="56"/>
      <c r="D264" s="57"/>
      <c r="E264" s="57"/>
      <c r="F264" s="57"/>
      <c r="G264" s="58"/>
      <c r="H264" s="57"/>
      <c r="I264" s="57"/>
      <c r="J264" s="57"/>
      <c r="K264" s="57"/>
      <c r="L264" s="58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</row>
    <row r="265" ht="18.75" customHeight="1">
      <c r="A265" s="55"/>
      <c r="B265" s="56"/>
      <c r="C265" s="56"/>
      <c r="D265" s="57"/>
      <c r="E265" s="57"/>
      <c r="F265" s="57"/>
      <c r="G265" s="58"/>
      <c r="H265" s="57"/>
      <c r="I265" s="57"/>
      <c r="J265" s="57"/>
      <c r="K265" s="57"/>
      <c r="L265" s="58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</row>
    <row r="266" ht="18.75" customHeight="1">
      <c r="A266" s="55"/>
      <c r="B266" s="56"/>
      <c r="C266" s="56"/>
      <c r="D266" s="57"/>
      <c r="E266" s="57"/>
      <c r="F266" s="57"/>
      <c r="G266" s="58"/>
      <c r="H266" s="57"/>
      <c r="I266" s="57"/>
      <c r="J266" s="57"/>
      <c r="K266" s="57"/>
      <c r="L266" s="58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</row>
    <row r="267" ht="18.75" customHeight="1">
      <c r="A267" s="55"/>
      <c r="B267" s="56"/>
      <c r="C267" s="56"/>
      <c r="D267" s="57"/>
      <c r="E267" s="57"/>
      <c r="F267" s="57"/>
      <c r="G267" s="58"/>
      <c r="H267" s="57"/>
      <c r="I267" s="57"/>
      <c r="J267" s="57"/>
      <c r="K267" s="57"/>
      <c r="L267" s="58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</row>
    <row r="268" ht="18.75" customHeight="1">
      <c r="A268" s="55"/>
      <c r="B268" s="56"/>
      <c r="C268" s="56"/>
      <c r="D268" s="57"/>
      <c r="E268" s="57"/>
      <c r="F268" s="57"/>
      <c r="G268" s="58"/>
      <c r="H268" s="57"/>
      <c r="I268" s="57"/>
      <c r="J268" s="57"/>
      <c r="K268" s="57"/>
      <c r="L268" s="58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</row>
    <row r="269" ht="18.75" customHeight="1">
      <c r="A269" s="55"/>
      <c r="B269" s="56"/>
      <c r="C269" s="56"/>
      <c r="D269" s="57"/>
      <c r="E269" s="57"/>
      <c r="F269" s="57"/>
      <c r="G269" s="58"/>
      <c r="H269" s="57"/>
      <c r="I269" s="57"/>
      <c r="J269" s="57"/>
      <c r="K269" s="57"/>
      <c r="L269" s="58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</row>
    <row r="270" ht="18.75" customHeight="1">
      <c r="A270" s="55"/>
      <c r="B270" s="56"/>
      <c r="C270" s="56"/>
      <c r="D270" s="57"/>
      <c r="E270" s="57"/>
      <c r="F270" s="57"/>
      <c r="G270" s="58"/>
      <c r="H270" s="57"/>
      <c r="I270" s="57"/>
      <c r="J270" s="57"/>
      <c r="K270" s="57"/>
      <c r="L270" s="58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</row>
    <row r="271" ht="18.75" customHeight="1">
      <c r="A271" s="55"/>
      <c r="B271" s="56"/>
      <c r="C271" s="56"/>
      <c r="D271" s="57"/>
      <c r="E271" s="57"/>
      <c r="F271" s="57"/>
      <c r="G271" s="58"/>
      <c r="H271" s="57"/>
      <c r="I271" s="57"/>
      <c r="J271" s="57"/>
      <c r="K271" s="57"/>
      <c r="L271" s="58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</row>
    <row r="272" ht="18.75" customHeight="1">
      <c r="A272" s="55"/>
      <c r="B272" s="56"/>
      <c r="C272" s="56"/>
      <c r="D272" s="57"/>
      <c r="E272" s="57"/>
      <c r="F272" s="57"/>
      <c r="G272" s="58"/>
      <c r="H272" s="57"/>
      <c r="I272" s="57"/>
      <c r="J272" s="57"/>
      <c r="K272" s="57"/>
      <c r="L272" s="58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</row>
    <row r="273" ht="18.75" customHeight="1">
      <c r="A273" s="55"/>
      <c r="B273" s="56"/>
      <c r="C273" s="56"/>
      <c r="D273" s="57"/>
      <c r="E273" s="57"/>
      <c r="F273" s="57"/>
      <c r="G273" s="58"/>
      <c r="H273" s="57"/>
      <c r="I273" s="57"/>
      <c r="J273" s="57"/>
      <c r="K273" s="57"/>
      <c r="L273" s="58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</row>
    <row r="274" ht="18.75" customHeight="1">
      <c r="A274" s="55"/>
      <c r="B274" s="56"/>
      <c r="C274" s="56"/>
      <c r="D274" s="57"/>
      <c r="E274" s="57"/>
      <c r="F274" s="57"/>
      <c r="G274" s="58"/>
      <c r="H274" s="57"/>
      <c r="I274" s="57"/>
      <c r="J274" s="57"/>
      <c r="K274" s="57"/>
      <c r="L274" s="58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</row>
    <row r="275" ht="18.75" customHeight="1">
      <c r="A275" s="55"/>
      <c r="B275" s="56"/>
      <c r="C275" s="56"/>
      <c r="D275" s="57"/>
      <c r="E275" s="57"/>
      <c r="F275" s="57"/>
      <c r="G275" s="58"/>
      <c r="H275" s="57"/>
      <c r="I275" s="57"/>
      <c r="J275" s="57"/>
      <c r="K275" s="57"/>
      <c r="L275" s="58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</row>
    <row r="276" ht="18.75" customHeight="1">
      <c r="A276" s="55"/>
      <c r="B276" s="56"/>
      <c r="C276" s="56"/>
      <c r="D276" s="57"/>
      <c r="E276" s="57"/>
      <c r="F276" s="57"/>
      <c r="G276" s="58"/>
      <c r="H276" s="57"/>
      <c r="I276" s="57"/>
      <c r="J276" s="57"/>
      <c r="K276" s="57"/>
      <c r="L276" s="58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</row>
    <row r="277" ht="18.75" customHeight="1">
      <c r="A277" s="55"/>
      <c r="B277" s="56"/>
      <c r="C277" s="56"/>
      <c r="D277" s="57"/>
      <c r="E277" s="57"/>
      <c r="F277" s="57"/>
      <c r="G277" s="58"/>
      <c r="H277" s="57"/>
      <c r="I277" s="57"/>
      <c r="J277" s="57"/>
      <c r="K277" s="57"/>
      <c r="L277" s="58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</row>
    <row r="278" ht="18.75" customHeight="1">
      <c r="A278" s="55"/>
      <c r="B278" s="56"/>
      <c r="C278" s="56"/>
      <c r="D278" s="57"/>
      <c r="E278" s="57"/>
      <c r="F278" s="57"/>
      <c r="G278" s="58"/>
      <c r="H278" s="57"/>
      <c r="I278" s="57"/>
      <c r="J278" s="57"/>
      <c r="K278" s="57"/>
      <c r="L278" s="58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</row>
    <row r="279" ht="18.75" customHeight="1">
      <c r="A279" s="55"/>
      <c r="B279" s="56"/>
      <c r="C279" s="56"/>
      <c r="D279" s="57"/>
      <c r="E279" s="57"/>
      <c r="F279" s="57"/>
      <c r="G279" s="58"/>
      <c r="H279" s="57"/>
      <c r="I279" s="57"/>
      <c r="J279" s="57"/>
      <c r="K279" s="57"/>
      <c r="L279" s="58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</row>
    <row r="280" ht="18.75" customHeight="1">
      <c r="A280" s="55"/>
      <c r="B280" s="56"/>
      <c r="C280" s="56"/>
      <c r="D280" s="57"/>
      <c r="E280" s="57"/>
      <c r="F280" s="57"/>
      <c r="G280" s="58"/>
      <c r="H280" s="57"/>
      <c r="I280" s="57"/>
      <c r="J280" s="57"/>
      <c r="K280" s="57"/>
      <c r="L280" s="58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</row>
    <row r="281" ht="18.75" customHeight="1">
      <c r="A281" s="55"/>
      <c r="B281" s="56"/>
      <c r="C281" s="56"/>
      <c r="D281" s="57"/>
      <c r="E281" s="57"/>
      <c r="F281" s="57"/>
      <c r="G281" s="58"/>
      <c r="H281" s="57"/>
      <c r="I281" s="57"/>
      <c r="J281" s="57"/>
      <c r="K281" s="57"/>
      <c r="L281" s="58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</row>
    <row r="282" ht="18.75" customHeight="1">
      <c r="A282" s="55"/>
      <c r="B282" s="56"/>
      <c r="C282" s="56"/>
      <c r="D282" s="57"/>
      <c r="E282" s="57"/>
      <c r="F282" s="57"/>
      <c r="G282" s="58"/>
      <c r="H282" s="57"/>
      <c r="I282" s="57"/>
      <c r="J282" s="57"/>
      <c r="K282" s="57"/>
      <c r="L282" s="58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</row>
    <row r="283" ht="18.75" customHeight="1">
      <c r="A283" s="55"/>
      <c r="B283" s="56"/>
      <c r="C283" s="56"/>
      <c r="D283" s="57"/>
      <c r="E283" s="57"/>
      <c r="F283" s="57"/>
      <c r="G283" s="58"/>
      <c r="H283" s="57"/>
      <c r="I283" s="57"/>
      <c r="J283" s="57"/>
      <c r="K283" s="57"/>
      <c r="L283" s="58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</row>
    <row r="284" ht="18.75" customHeight="1">
      <c r="A284" s="55"/>
      <c r="B284" s="56"/>
      <c r="C284" s="56"/>
      <c r="D284" s="57"/>
      <c r="E284" s="57"/>
      <c r="F284" s="57"/>
      <c r="G284" s="58"/>
      <c r="H284" s="57"/>
      <c r="I284" s="57"/>
      <c r="J284" s="57"/>
      <c r="K284" s="57"/>
      <c r="L284" s="58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</row>
    <row r="285" ht="18.75" customHeight="1">
      <c r="A285" s="55"/>
      <c r="B285" s="56"/>
      <c r="C285" s="56"/>
      <c r="D285" s="57"/>
      <c r="E285" s="57"/>
      <c r="F285" s="57"/>
      <c r="G285" s="58"/>
      <c r="H285" s="57"/>
      <c r="I285" s="57"/>
      <c r="J285" s="57"/>
      <c r="K285" s="57"/>
      <c r="L285" s="58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</row>
    <row r="286" ht="18.75" customHeight="1">
      <c r="A286" s="55"/>
      <c r="B286" s="56"/>
      <c r="C286" s="56"/>
      <c r="D286" s="57"/>
      <c r="E286" s="57"/>
      <c r="F286" s="57"/>
      <c r="G286" s="58"/>
      <c r="H286" s="57"/>
      <c r="I286" s="57"/>
      <c r="J286" s="57"/>
      <c r="K286" s="57"/>
      <c r="L286" s="58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</row>
    <row r="287" ht="18.75" customHeight="1">
      <c r="A287" s="55"/>
      <c r="B287" s="56"/>
      <c r="C287" s="56"/>
      <c r="D287" s="57"/>
      <c r="E287" s="57"/>
      <c r="F287" s="57"/>
      <c r="G287" s="58"/>
      <c r="H287" s="57"/>
      <c r="I287" s="57"/>
      <c r="J287" s="57"/>
      <c r="K287" s="57"/>
      <c r="L287" s="58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</row>
    <row r="288" ht="18.75" customHeight="1">
      <c r="A288" s="55"/>
      <c r="B288" s="56"/>
      <c r="C288" s="56"/>
      <c r="D288" s="57"/>
      <c r="E288" s="57"/>
      <c r="F288" s="57"/>
      <c r="G288" s="58"/>
      <c r="H288" s="57"/>
      <c r="I288" s="57"/>
      <c r="J288" s="57"/>
      <c r="K288" s="57"/>
      <c r="L288" s="58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</row>
    <row r="289" ht="18.75" customHeight="1">
      <c r="A289" s="55"/>
      <c r="B289" s="56"/>
      <c r="C289" s="56"/>
      <c r="D289" s="57"/>
      <c r="E289" s="57"/>
      <c r="F289" s="57"/>
      <c r="G289" s="58"/>
      <c r="H289" s="57"/>
      <c r="I289" s="57"/>
      <c r="J289" s="57"/>
      <c r="K289" s="57"/>
      <c r="L289" s="58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</row>
    <row r="290" ht="18.75" customHeight="1">
      <c r="A290" s="55"/>
      <c r="B290" s="56"/>
      <c r="C290" s="56"/>
      <c r="D290" s="57"/>
      <c r="E290" s="57"/>
      <c r="F290" s="57"/>
      <c r="G290" s="58"/>
      <c r="H290" s="57"/>
      <c r="I290" s="57"/>
      <c r="J290" s="57"/>
      <c r="K290" s="57"/>
      <c r="L290" s="58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</row>
    <row r="291" ht="18.75" customHeight="1">
      <c r="A291" s="55"/>
      <c r="B291" s="56"/>
      <c r="C291" s="56"/>
      <c r="D291" s="57"/>
      <c r="E291" s="57"/>
      <c r="F291" s="57"/>
      <c r="G291" s="58"/>
      <c r="H291" s="57"/>
      <c r="I291" s="57"/>
      <c r="J291" s="57"/>
      <c r="K291" s="57"/>
      <c r="L291" s="58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</row>
    <row r="292" ht="18.75" customHeight="1">
      <c r="A292" s="55"/>
      <c r="B292" s="56"/>
      <c r="C292" s="56"/>
      <c r="D292" s="57"/>
      <c r="E292" s="57"/>
      <c r="F292" s="57"/>
      <c r="G292" s="58"/>
      <c r="H292" s="57"/>
      <c r="I292" s="57"/>
      <c r="J292" s="57"/>
      <c r="K292" s="57"/>
      <c r="L292" s="58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</row>
    <row r="293" ht="18.75" customHeight="1">
      <c r="A293" s="55"/>
      <c r="B293" s="56"/>
      <c r="C293" s="56"/>
      <c r="D293" s="57"/>
      <c r="E293" s="57"/>
      <c r="F293" s="57"/>
      <c r="G293" s="58"/>
      <c r="H293" s="57"/>
      <c r="I293" s="57"/>
      <c r="J293" s="57"/>
      <c r="K293" s="57"/>
      <c r="L293" s="58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</row>
    <row r="294" ht="18.75" customHeight="1">
      <c r="A294" s="55"/>
      <c r="B294" s="56"/>
      <c r="C294" s="56"/>
      <c r="D294" s="57"/>
      <c r="E294" s="57"/>
      <c r="F294" s="57"/>
      <c r="G294" s="58"/>
      <c r="H294" s="57"/>
      <c r="I294" s="57"/>
      <c r="J294" s="57"/>
      <c r="K294" s="57"/>
      <c r="L294" s="58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</row>
    <row r="295" ht="18.75" customHeight="1">
      <c r="A295" s="55"/>
      <c r="B295" s="56"/>
      <c r="C295" s="56"/>
      <c r="D295" s="57"/>
      <c r="E295" s="57"/>
      <c r="F295" s="57"/>
      <c r="G295" s="58"/>
      <c r="H295" s="57"/>
      <c r="I295" s="57"/>
      <c r="J295" s="57"/>
      <c r="K295" s="57"/>
      <c r="L295" s="58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</row>
    <row r="296" ht="18.75" customHeight="1">
      <c r="A296" s="55"/>
      <c r="B296" s="56"/>
      <c r="C296" s="56"/>
      <c r="D296" s="57"/>
      <c r="E296" s="57"/>
      <c r="F296" s="57"/>
      <c r="G296" s="58"/>
      <c r="H296" s="57"/>
      <c r="I296" s="57"/>
      <c r="J296" s="57"/>
      <c r="K296" s="57"/>
      <c r="L296" s="58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</row>
    <row r="297" ht="18.75" customHeight="1">
      <c r="A297" s="55"/>
      <c r="B297" s="56"/>
      <c r="C297" s="56"/>
      <c r="D297" s="57"/>
      <c r="E297" s="57"/>
      <c r="F297" s="57"/>
      <c r="G297" s="58"/>
      <c r="H297" s="57"/>
      <c r="I297" s="57"/>
      <c r="J297" s="57"/>
      <c r="K297" s="57"/>
      <c r="L297" s="58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</row>
    <row r="298" ht="18.75" customHeight="1">
      <c r="A298" s="55"/>
      <c r="B298" s="56"/>
      <c r="C298" s="56"/>
      <c r="D298" s="57"/>
      <c r="E298" s="57"/>
      <c r="F298" s="57"/>
      <c r="G298" s="58"/>
      <c r="H298" s="57"/>
      <c r="I298" s="57"/>
      <c r="J298" s="57"/>
      <c r="K298" s="57"/>
      <c r="L298" s="58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</row>
    <row r="299" ht="18.75" customHeight="1">
      <c r="A299" s="55"/>
      <c r="B299" s="56"/>
      <c r="C299" s="56"/>
      <c r="D299" s="57"/>
      <c r="E299" s="57"/>
      <c r="F299" s="57"/>
      <c r="G299" s="58"/>
      <c r="H299" s="57"/>
      <c r="I299" s="57"/>
      <c r="J299" s="57"/>
      <c r="K299" s="57"/>
      <c r="L299" s="58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</row>
    <row r="300" ht="18.75" customHeight="1">
      <c r="A300" s="55"/>
      <c r="B300" s="56"/>
      <c r="C300" s="56"/>
      <c r="D300" s="57"/>
      <c r="E300" s="57"/>
      <c r="F300" s="57"/>
      <c r="G300" s="58"/>
      <c r="H300" s="57"/>
      <c r="I300" s="57"/>
      <c r="J300" s="57"/>
      <c r="K300" s="57"/>
      <c r="L300" s="58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</row>
    <row r="301" ht="18.75" customHeight="1">
      <c r="A301" s="55"/>
      <c r="B301" s="56"/>
      <c r="C301" s="56"/>
      <c r="D301" s="57"/>
      <c r="E301" s="57"/>
      <c r="F301" s="57"/>
      <c r="G301" s="58"/>
      <c r="H301" s="57"/>
      <c r="I301" s="57"/>
      <c r="J301" s="57"/>
      <c r="K301" s="57"/>
      <c r="L301" s="58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</row>
    <row r="302" ht="18.75" customHeight="1">
      <c r="A302" s="55"/>
      <c r="B302" s="56"/>
      <c r="C302" s="56"/>
      <c r="D302" s="57"/>
      <c r="E302" s="57"/>
      <c r="F302" s="57"/>
      <c r="G302" s="58"/>
      <c r="H302" s="57"/>
      <c r="I302" s="57"/>
      <c r="J302" s="57"/>
      <c r="K302" s="57"/>
      <c r="L302" s="58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</row>
    <row r="303" ht="18.75" customHeight="1">
      <c r="A303" s="55"/>
      <c r="B303" s="56"/>
      <c r="C303" s="56"/>
      <c r="D303" s="57"/>
      <c r="E303" s="57"/>
      <c r="F303" s="57"/>
      <c r="G303" s="58"/>
      <c r="H303" s="57"/>
      <c r="I303" s="57"/>
      <c r="J303" s="57"/>
      <c r="K303" s="57"/>
      <c r="L303" s="58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</row>
    <row r="304" ht="18.75" customHeight="1">
      <c r="A304" s="55"/>
      <c r="B304" s="56"/>
      <c r="C304" s="56"/>
      <c r="D304" s="57"/>
      <c r="E304" s="57"/>
      <c r="F304" s="57"/>
      <c r="G304" s="58"/>
      <c r="H304" s="57"/>
      <c r="I304" s="57"/>
      <c r="J304" s="57"/>
      <c r="K304" s="57"/>
      <c r="L304" s="58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</row>
    <row r="305" ht="18.75" customHeight="1">
      <c r="A305" s="55"/>
      <c r="B305" s="56"/>
      <c r="C305" s="56"/>
      <c r="D305" s="57"/>
      <c r="E305" s="57"/>
      <c r="F305" s="57"/>
      <c r="G305" s="58"/>
      <c r="H305" s="57"/>
      <c r="I305" s="57"/>
      <c r="J305" s="57"/>
      <c r="K305" s="57"/>
      <c r="L305" s="58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</row>
    <row r="306" ht="18.75" customHeight="1">
      <c r="A306" s="55"/>
      <c r="B306" s="56"/>
      <c r="C306" s="56"/>
      <c r="D306" s="57"/>
      <c r="E306" s="57"/>
      <c r="F306" s="57"/>
      <c r="G306" s="58"/>
      <c r="H306" s="57"/>
      <c r="I306" s="57"/>
      <c r="J306" s="57"/>
      <c r="K306" s="57"/>
      <c r="L306" s="58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</row>
    <row r="307" ht="18.75" customHeight="1">
      <c r="A307" s="55"/>
      <c r="B307" s="56"/>
      <c r="C307" s="56"/>
      <c r="D307" s="57"/>
      <c r="E307" s="57"/>
      <c r="F307" s="57"/>
      <c r="G307" s="58"/>
      <c r="H307" s="57"/>
      <c r="I307" s="57"/>
      <c r="J307" s="57"/>
      <c r="K307" s="57"/>
      <c r="L307" s="58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</row>
    <row r="308" ht="18.75" customHeight="1">
      <c r="A308" s="55"/>
      <c r="B308" s="56"/>
      <c r="C308" s="56"/>
      <c r="D308" s="57"/>
      <c r="E308" s="57"/>
      <c r="F308" s="57"/>
      <c r="G308" s="58"/>
      <c r="H308" s="57"/>
      <c r="I308" s="57"/>
      <c r="J308" s="57"/>
      <c r="K308" s="57"/>
      <c r="L308" s="58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</row>
    <row r="309" ht="18.75" customHeight="1">
      <c r="A309" s="55"/>
      <c r="B309" s="56"/>
      <c r="C309" s="56"/>
      <c r="D309" s="57"/>
      <c r="E309" s="57"/>
      <c r="F309" s="57"/>
      <c r="G309" s="58"/>
      <c r="H309" s="57"/>
      <c r="I309" s="57"/>
      <c r="J309" s="57"/>
      <c r="K309" s="57"/>
      <c r="L309" s="58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</row>
    <row r="310" ht="18.75" customHeight="1">
      <c r="A310" s="55"/>
      <c r="B310" s="56"/>
      <c r="C310" s="56"/>
      <c r="D310" s="57"/>
      <c r="E310" s="57"/>
      <c r="F310" s="57"/>
      <c r="G310" s="58"/>
      <c r="H310" s="57"/>
      <c r="I310" s="57"/>
      <c r="J310" s="57"/>
      <c r="K310" s="57"/>
      <c r="L310" s="58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</row>
    <row r="311" ht="18.75" customHeight="1">
      <c r="A311" s="55"/>
      <c r="B311" s="56"/>
      <c r="C311" s="56"/>
      <c r="D311" s="57"/>
      <c r="E311" s="57"/>
      <c r="F311" s="57"/>
      <c r="G311" s="58"/>
      <c r="H311" s="57"/>
      <c r="I311" s="57"/>
      <c r="J311" s="57"/>
      <c r="K311" s="57"/>
      <c r="L311" s="58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</row>
    <row r="312" ht="18.75" customHeight="1">
      <c r="A312" s="55"/>
      <c r="B312" s="56"/>
      <c r="C312" s="56"/>
      <c r="D312" s="57"/>
      <c r="E312" s="57"/>
      <c r="F312" s="57"/>
      <c r="G312" s="58"/>
      <c r="H312" s="57"/>
      <c r="I312" s="57"/>
      <c r="J312" s="57"/>
      <c r="K312" s="57"/>
      <c r="L312" s="58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</row>
    <row r="313" ht="18.75" customHeight="1">
      <c r="A313" s="55"/>
      <c r="B313" s="56"/>
      <c r="C313" s="56"/>
      <c r="D313" s="57"/>
      <c r="E313" s="57"/>
      <c r="F313" s="57"/>
      <c r="G313" s="58"/>
      <c r="H313" s="57"/>
      <c r="I313" s="57"/>
      <c r="J313" s="57"/>
      <c r="K313" s="57"/>
      <c r="L313" s="58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</row>
    <row r="314" ht="18.75" customHeight="1">
      <c r="A314" s="55"/>
      <c r="B314" s="56"/>
      <c r="C314" s="56"/>
      <c r="D314" s="57"/>
      <c r="E314" s="57"/>
      <c r="F314" s="57"/>
      <c r="G314" s="58"/>
      <c r="H314" s="57"/>
      <c r="I314" s="57"/>
      <c r="J314" s="57"/>
      <c r="K314" s="57"/>
      <c r="L314" s="58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</row>
    <row r="315" ht="18.75" customHeight="1">
      <c r="A315" s="55"/>
      <c r="B315" s="56"/>
      <c r="C315" s="56"/>
      <c r="D315" s="57"/>
      <c r="E315" s="57"/>
      <c r="F315" s="57"/>
      <c r="G315" s="58"/>
      <c r="H315" s="57"/>
      <c r="I315" s="57"/>
      <c r="J315" s="57"/>
      <c r="K315" s="57"/>
      <c r="L315" s="58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</row>
    <row r="316" ht="18.75" customHeight="1">
      <c r="A316" s="55"/>
      <c r="B316" s="56"/>
      <c r="C316" s="56"/>
      <c r="D316" s="57"/>
      <c r="E316" s="57"/>
      <c r="F316" s="57"/>
      <c r="G316" s="58"/>
      <c r="H316" s="57"/>
      <c r="I316" s="57"/>
      <c r="J316" s="57"/>
      <c r="K316" s="57"/>
      <c r="L316" s="58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</row>
    <row r="317" ht="18.75" customHeight="1">
      <c r="A317" s="55"/>
      <c r="B317" s="56"/>
      <c r="C317" s="56"/>
      <c r="D317" s="57"/>
      <c r="E317" s="57"/>
      <c r="F317" s="57"/>
      <c r="G317" s="58"/>
      <c r="H317" s="57"/>
      <c r="I317" s="57"/>
      <c r="J317" s="57"/>
      <c r="K317" s="57"/>
      <c r="L317" s="58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</row>
    <row r="318" ht="18.75" customHeight="1">
      <c r="A318" s="55"/>
      <c r="B318" s="56"/>
      <c r="C318" s="56"/>
      <c r="D318" s="57"/>
      <c r="E318" s="57"/>
      <c r="F318" s="57"/>
      <c r="G318" s="58"/>
      <c r="H318" s="57"/>
      <c r="I318" s="57"/>
      <c r="J318" s="57"/>
      <c r="K318" s="57"/>
      <c r="L318" s="58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</row>
    <row r="319" ht="18.75" customHeight="1">
      <c r="A319" s="55"/>
      <c r="B319" s="56"/>
      <c r="C319" s="56"/>
      <c r="D319" s="57"/>
      <c r="E319" s="57"/>
      <c r="F319" s="57"/>
      <c r="G319" s="58"/>
      <c r="H319" s="57"/>
      <c r="I319" s="57"/>
      <c r="J319" s="57"/>
      <c r="K319" s="57"/>
      <c r="L319" s="58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</row>
    <row r="320" ht="18.75" customHeight="1">
      <c r="A320" s="55"/>
      <c r="B320" s="56"/>
      <c r="C320" s="56"/>
      <c r="D320" s="57"/>
      <c r="E320" s="57"/>
      <c r="F320" s="57"/>
      <c r="G320" s="58"/>
      <c r="H320" s="57"/>
      <c r="I320" s="57"/>
      <c r="J320" s="57"/>
      <c r="K320" s="57"/>
      <c r="L320" s="58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</row>
    <row r="321" ht="18.75" customHeight="1">
      <c r="A321" s="55"/>
      <c r="B321" s="56"/>
      <c r="C321" s="56"/>
      <c r="D321" s="57"/>
      <c r="E321" s="57"/>
      <c r="F321" s="57"/>
      <c r="G321" s="58"/>
      <c r="H321" s="57"/>
      <c r="I321" s="57"/>
      <c r="J321" s="57"/>
      <c r="K321" s="57"/>
      <c r="L321" s="58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</row>
    <row r="322" ht="18.75" customHeight="1">
      <c r="A322" s="55"/>
      <c r="B322" s="56"/>
      <c r="C322" s="56"/>
      <c r="D322" s="57"/>
      <c r="E322" s="57"/>
      <c r="F322" s="57"/>
      <c r="G322" s="58"/>
      <c r="H322" s="57"/>
      <c r="I322" s="57"/>
      <c r="J322" s="57"/>
      <c r="K322" s="57"/>
      <c r="L322" s="58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</row>
    <row r="323" ht="18.75" customHeight="1">
      <c r="A323" s="55"/>
      <c r="B323" s="56"/>
      <c r="C323" s="56"/>
      <c r="D323" s="57"/>
      <c r="E323" s="57"/>
      <c r="F323" s="57"/>
      <c r="G323" s="58"/>
      <c r="H323" s="57"/>
      <c r="I323" s="57"/>
      <c r="J323" s="57"/>
      <c r="K323" s="57"/>
      <c r="L323" s="58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</row>
    <row r="324" ht="18.75" customHeight="1">
      <c r="A324" s="55"/>
      <c r="B324" s="56"/>
      <c r="C324" s="56"/>
      <c r="D324" s="57"/>
      <c r="E324" s="57"/>
      <c r="F324" s="57"/>
      <c r="G324" s="58"/>
      <c r="H324" s="57"/>
      <c r="I324" s="57"/>
      <c r="J324" s="57"/>
      <c r="K324" s="57"/>
      <c r="L324" s="58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</row>
    <row r="325" ht="18.75" customHeight="1">
      <c r="A325" s="55"/>
      <c r="B325" s="56"/>
      <c r="C325" s="56"/>
      <c r="D325" s="57"/>
      <c r="E325" s="57"/>
      <c r="F325" s="57"/>
      <c r="G325" s="58"/>
      <c r="H325" s="57"/>
      <c r="I325" s="57"/>
      <c r="J325" s="57"/>
      <c r="K325" s="57"/>
      <c r="L325" s="58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</row>
    <row r="326" ht="18.75" customHeight="1">
      <c r="A326" s="55"/>
      <c r="B326" s="56"/>
      <c r="C326" s="56"/>
      <c r="D326" s="57"/>
      <c r="E326" s="57"/>
      <c r="F326" s="57"/>
      <c r="G326" s="58"/>
      <c r="H326" s="57"/>
      <c r="I326" s="57"/>
      <c r="J326" s="57"/>
      <c r="K326" s="57"/>
      <c r="L326" s="58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</row>
    <row r="327" ht="18.75" customHeight="1">
      <c r="A327" s="55"/>
      <c r="B327" s="56"/>
      <c r="C327" s="56"/>
      <c r="D327" s="57"/>
      <c r="E327" s="57"/>
      <c r="F327" s="57"/>
      <c r="G327" s="58"/>
      <c r="H327" s="57"/>
      <c r="I327" s="57"/>
      <c r="J327" s="57"/>
      <c r="K327" s="57"/>
      <c r="L327" s="58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</row>
    <row r="328" ht="18.75" customHeight="1">
      <c r="A328" s="55"/>
      <c r="B328" s="56"/>
      <c r="C328" s="56"/>
      <c r="D328" s="57"/>
      <c r="E328" s="57"/>
      <c r="F328" s="57"/>
      <c r="G328" s="58"/>
      <c r="H328" s="57"/>
      <c r="I328" s="57"/>
      <c r="J328" s="57"/>
      <c r="K328" s="57"/>
      <c r="L328" s="58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</row>
    <row r="329" ht="18.75" customHeight="1">
      <c r="A329" s="55"/>
      <c r="B329" s="56"/>
      <c r="C329" s="56"/>
      <c r="D329" s="57"/>
      <c r="E329" s="57"/>
      <c r="F329" s="57"/>
      <c r="G329" s="58"/>
      <c r="H329" s="57"/>
      <c r="I329" s="57"/>
      <c r="J329" s="57"/>
      <c r="K329" s="57"/>
      <c r="L329" s="58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</row>
    <row r="330" ht="18.75" customHeight="1">
      <c r="A330" s="55"/>
      <c r="B330" s="56"/>
      <c r="C330" s="56"/>
      <c r="D330" s="57"/>
      <c r="E330" s="57"/>
      <c r="F330" s="57"/>
      <c r="G330" s="58"/>
      <c r="H330" s="57"/>
      <c r="I330" s="57"/>
      <c r="J330" s="57"/>
      <c r="K330" s="57"/>
      <c r="L330" s="58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</row>
    <row r="331" ht="18.75" customHeight="1">
      <c r="A331" s="55"/>
      <c r="B331" s="56"/>
      <c r="C331" s="56"/>
      <c r="D331" s="57"/>
      <c r="E331" s="57"/>
      <c r="F331" s="57"/>
      <c r="G331" s="58"/>
      <c r="H331" s="57"/>
      <c r="I331" s="57"/>
      <c r="J331" s="57"/>
      <c r="K331" s="57"/>
      <c r="L331" s="58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</row>
    <row r="332" ht="18.75" customHeight="1">
      <c r="A332" s="55"/>
      <c r="B332" s="56"/>
      <c r="C332" s="56"/>
      <c r="D332" s="57"/>
      <c r="E332" s="57"/>
      <c r="F332" s="57"/>
      <c r="G332" s="58"/>
      <c r="H332" s="57"/>
      <c r="I332" s="57"/>
      <c r="J332" s="57"/>
      <c r="K332" s="57"/>
      <c r="L332" s="58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</row>
    <row r="333" ht="18.75" customHeight="1">
      <c r="A333" s="55"/>
      <c r="B333" s="56"/>
      <c r="C333" s="56"/>
      <c r="D333" s="57"/>
      <c r="E333" s="57"/>
      <c r="F333" s="57"/>
      <c r="G333" s="58"/>
      <c r="H333" s="57"/>
      <c r="I333" s="57"/>
      <c r="J333" s="57"/>
      <c r="K333" s="57"/>
      <c r="L333" s="58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</row>
    <row r="334" ht="18.75" customHeight="1">
      <c r="A334" s="55"/>
      <c r="B334" s="56"/>
      <c r="C334" s="56"/>
      <c r="D334" s="57"/>
      <c r="E334" s="57"/>
      <c r="F334" s="57"/>
      <c r="G334" s="58"/>
      <c r="H334" s="57"/>
      <c r="I334" s="57"/>
      <c r="J334" s="57"/>
      <c r="K334" s="57"/>
      <c r="L334" s="58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</row>
    <row r="335" ht="18.75" customHeight="1">
      <c r="A335" s="55"/>
      <c r="B335" s="56"/>
      <c r="C335" s="56"/>
      <c r="D335" s="57"/>
      <c r="E335" s="57"/>
      <c r="F335" s="57"/>
      <c r="G335" s="58"/>
      <c r="H335" s="57"/>
      <c r="I335" s="57"/>
      <c r="J335" s="57"/>
      <c r="K335" s="57"/>
      <c r="L335" s="58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</row>
    <row r="336" ht="18.75" customHeight="1">
      <c r="A336" s="55"/>
      <c r="B336" s="56"/>
      <c r="C336" s="56"/>
      <c r="D336" s="57"/>
      <c r="E336" s="57"/>
      <c r="F336" s="57"/>
      <c r="G336" s="58"/>
      <c r="H336" s="57"/>
      <c r="I336" s="57"/>
      <c r="J336" s="57"/>
      <c r="K336" s="57"/>
      <c r="L336" s="58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</row>
    <row r="337" ht="18.75" customHeight="1">
      <c r="A337" s="55"/>
      <c r="B337" s="56"/>
      <c r="C337" s="56"/>
      <c r="D337" s="57"/>
      <c r="E337" s="57"/>
      <c r="F337" s="57"/>
      <c r="G337" s="58"/>
      <c r="H337" s="57"/>
      <c r="I337" s="57"/>
      <c r="J337" s="57"/>
      <c r="K337" s="57"/>
      <c r="L337" s="58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</row>
    <row r="338" ht="18.75" customHeight="1">
      <c r="A338" s="55"/>
      <c r="B338" s="56"/>
      <c r="C338" s="56"/>
      <c r="D338" s="57"/>
      <c r="E338" s="57"/>
      <c r="F338" s="57"/>
      <c r="G338" s="58"/>
      <c r="H338" s="57"/>
      <c r="I338" s="57"/>
      <c r="J338" s="57"/>
      <c r="K338" s="57"/>
      <c r="L338" s="58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</row>
    <row r="339" ht="18.75" customHeight="1">
      <c r="A339" s="55"/>
      <c r="B339" s="56"/>
      <c r="C339" s="56"/>
      <c r="D339" s="57"/>
      <c r="E339" s="57"/>
      <c r="F339" s="57"/>
      <c r="G339" s="58"/>
      <c r="H339" s="57"/>
      <c r="I339" s="57"/>
      <c r="J339" s="57"/>
      <c r="K339" s="57"/>
      <c r="L339" s="58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</row>
    <row r="340" ht="18.75" customHeight="1">
      <c r="A340" s="55"/>
      <c r="B340" s="56"/>
      <c r="C340" s="56"/>
      <c r="D340" s="57"/>
      <c r="E340" s="57"/>
      <c r="F340" s="57"/>
      <c r="G340" s="58"/>
      <c r="H340" s="57"/>
      <c r="I340" s="57"/>
      <c r="J340" s="57"/>
      <c r="K340" s="57"/>
      <c r="L340" s="58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</row>
    <row r="341" ht="18.75" customHeight="1">
      <c r="A341" s="55"/>
      <c r="B341" s="56"/>
      <c r="C341" s="56"/>
      <c r="D341" s="57"/>
      <c r="E341" s="57"/>
      <c r="F341" s="57"/>
      <c r="G341" s="58"/>
      <c r="H341" s="57"/>
      <c r="I341" s="57"/>
      <c r="J341" s="57"/>
      <c r="K341" s="57"/>
      <c r="L341" s="58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</row>
    <row r="342" ht="18.75" customHeight="1">
      <c r="A342" s="55"/>
      <c r="B342" s="56"/>
      <c r="C342" s="56"/>
      <c r="D342" s="57"/>
      <c r="E342" s="57"/>
      <c r="F342" s="57"/>
      <c r="G342" s="58"/>
      <c r="H342" s="57"/>
      <c r="I342" s="57"/>
      <c r="J342" s="57"/>
      <c r="K342" s="57"/>
      <c r="L342" s="58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</row>
    <row r="343" ht="18.75" customHeight="1">
      <c r="A343" s="55"/>
      <c r="B343" s="56"/>
      <c r="C343" s="56"/>
      <c r="D343" s="57"/>
      <c r="E343" s="57"/>
      <c r="F343" s="57"/>
      <c r="G343" s="58"/>
      <c r="H343" s="57"/>
      <c r="I343" s="57"/>
      <c r="J343" s="57"/>
      <c r="K343" s="57"/>
      <c r="L343" s="58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</row>
    <row r="344" ht="18.75" customHeight="1">
      <c r="A344" s="55"/>
      <c r="B344" s="56"/>
      <c r="C344" s="56"/>
      <c r="D344" s="57"/>
      <c r="E344" s="57"/>
      <c r="F344" s="57"/>
      <c r="G344" s="58"/>
      <c r="H344" s="57"/>
      <c r="I344" s="57"/>
      <c r="J344" s="57"/>
      <c r="K344" s="57"/>
      <c r="L344" s="58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</row>
    <row r="345" ht="18.75" customHeight="1">
      <c r="A345" s="55"/>
      <c r="B345" s="56"/>
      <c r="C345" s="56"/>
      <c r="D345" s="57"/>
      <c r="E345" s="57"/>
      <c r="F345" s="57"/>
      <c r="G345" s="58"/>
      <c r="H345" s="57"/>
      <c r="I345" s="57"/>
      <c r="J345" s="57"/>
      <c r="K345" s="57"/>
      <c r="L345" s="58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</row>
    <row r="346" ht="18.75" customHeight="1">
      <c r="A346" s="55"/>
      <c r="B346" s="56"/>
      <c r="C346" s="56"/>
      <c r="D346" s="57"/>
      <c r="E346" s="57"/>
      <c r="F346" s="57"/>
      <c r="G346" s="58"/>
      <c r="H346" s="57"/>
      <c r="I346" s="57"/>
      <c r="J346" s="57"/>
      <c r="K346" s="57"/>
      <c r="L346" s="58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</row>
    <row r="347" ht="18.75" customHeight="1">
      <c r="A347" s="55"/>
      <c r="B347" s="56"/>
      <c r="C347" s="56"/>
      <c r="D347" s="57"/>
      <c r="E347" s="57"/>
      <c r="F347" s="57"/>
      <c r="G347" s="58"/>
      <c r="H347" s="57"/>
      <c r="I347" s="57"/>
      <c r="J347" s="57"/>
      <c r="K347" s="57"/>
      <c r="L347" s="58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</row>
    <row r="348" ht="18.75" customHeight="1">
      <c r="A348" s="55"/>
      <c r="B348" s="56"/>
      <c r="C348" s="56"/>
      <c r="D348" s="57"/>
      <c r="E348" s="57"/>
      <c r="F348" s="57"/>
      <c r="G348" s="58"/>
      <c r="H348" s="57"/>
      <c r="I348" s="57"/>
      <c r="J348" s="57"/>
      <c r="K348" s="57"/>
      <c r="L348" s="58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</row>
    <row r="349" ht="18.75" customHeight="1">
      <c r="A349" s="55"/>
      <c r="B349" s="56"/>
      <c r="C349" s="56"/>
      <c r="D349" s="57"/>
      <c r="E349" s="57"/>
      <c r="F349" s="57"/>
      <c r="G349" s="58"/>
      <c r="H349" s="57"/>
      <c r="I349" s="57"/>
      <c r="J349" s="57"/>
      <c r="K349" s="57"/>
      <c r="L349" s="58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</row>
    <row r="350" ht="18.75" customHeight="1">
      <c r="A350" s="55"/>
      <c r="B350" s="56"/>
      <c r="C350" s="56"/>
      <c r="D350" s="57"/>
      <c r="E350" s="57"/>
      <c r="F350" s="57"/>
      <c r="G350" s="58"/>
      <c r="H350" s="57"/>
      <c r="I350" s="57"/>
      <c r="J350" s="57"/>
      <c r="K350" s="57"/>
      <c r="L350" s="58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</row>
    <row r="351" ht="18.75" customHeight="1">
      <c r="A351" s="55"/>
      <c r="B351" s="56"/>
      <c r="C351" s="56"/>
      <c r="D351" s="57"/>
      <c r="E351" s="57"/>
      <c r="F351" s="57"/>
      <c r="G351" s="58"/>
      <c r="H351" s="57"/>
      <c r="I351" s="57"/>
      <c r="J351" s="57"/>
      <c r="K351" s="57"/>
      <c r="L351" s="58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</row>
    <row r="352" ht="18.75" customHeight="1">
      <c r="A352" s="55"/>
      <c r="B352" s="56"/>
      <c r="C352" s="56"/>
      <c r="D352" s="57"/>
      <c r="E352" s="57"/>
      <c r="F352" s="57"/>
      <c r="G352" s="58"/>
      <c r="H352" s="57"/>
      <c r="I352" s="57"/>
      <c r="J352" s="57"/>
      <c r="K352" s="57"/>
      <c r="L352" s="58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</row>
    <row r="353" ht="18.75" customHeight="1">
      <c r="A353" s="55"/>
      <c r="B353" s="56"/>
      <c r="C353" s="56"/>
      <c r="D353" s="57"/>
      <c r="E353" s="57"/>
      <c r="F353" s="57"/>
      <c r="G353" s="58"/>
      <c r="H353" s="57"/>
      <c r="I353" s="57"/>
      <c r="J353" s="57"/>
      <c r="K353" s="57"/>
      <c r="L353" s="58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</row>
    <row r="354" ht="18.75" customHeight="1">
      <c r="A354" s="55"/>
      <c r="B354" s="56"/>
      <c r="C354" s="56"/>
      <c r="D354" s="57"/>
      <c r="E354" s="57"/>
      <c r="F354" s="57"/>
      <c r="G354" s="58"/>
      <c r="H354" s="57"/>
      <c r="I354" s="57"/>
      <c r="J354" s="57"/>
      <c r="K354" s="57"/>
      <c r="L354" s="58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</row>
    <row r="355" ht="18.75" customHeight="1">
      <c r="A355" s="55"/>
      <c r="B355" s="56"/>
      <c r="C355" s="56"/>
      <c r="D355" s="57"/>
      <c r="E355" s="57"/>
      <c r="F355" s="57"/>
      <c r="G355" s="58"/>
      <c r="H355" s="57"/>
      <c r="I355" s="57"/>
      <c r="J355" s="57"/>
      <c r="K355" s="57"/>
      <c r="L355" s="58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</row>
    <row r="356" ht="18.75" customHeight="1">
      <c r="A356" s="55"/>
      <c r="B356" s="56"/>
      <c r="C356" s="56"/>
      <c r="D356" s="57"/>
      <c r="E356" s="57"/>
      <c r="F356" s="57"/>
      <c r="G356" s="58"/>
      <c r="H356" s="57"/>
      <c r="I356" s="57"/>
      <c r="J356" s="57"/>
      <c r="K356" s="57"/>
      <c r="L356" s="58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</row>
    <row r="357" ht="18.75" customHeight="1">
      <c r="A357" s="55"/>
      <c r="B357" s="56"/>
      <c r="C357" s="56"/>
      <c r="D357" s="57"/>
      <c r="E357" s="57"/>
      <c r="F357" s="57"/>
      <c r="G357" s="58"/>
      <c r="H357" s="57"/>
      <c r="I357" s="57"/>
      <c r="J357" s="57"/>
      <c r="K357" s="57"/>
      <c r="L357" s="58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</row>
    <row r="358" ht="18.75" customHeight="1">
      <c r="A358" s="55"/>
      <c r="B358" s="56"/>
      <c r="C358" s="56"/>
      <c r="D358" s="57"/>
      <c r="E358" s="57"/>
      <c r="F358" s="57"/>
      <c r="G358" s="58"/>
      <c r="H358" s="57"/>
      <c r="I358" s="57"/>
      <c r="J358" s="57"/>
      <c r="K358" s="57"/>
      <c r="L358" s="58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</row>
    <row r="359" ht="18.75" customHeight="1">
      <c r="A359" s="55"/>
      <c r="B359" s="56"/>
      <c r="C359" s="56"/>
      <c r="D359" s="57"/>
      <c r="E359" s="57"/>
      <c r="F359" s="57"/>
      <c r="G359" s="58"/>
      <c r="H359" s="57"/>
      <c r="I359" s="57"/>
      <c r="J359" s="57"/>
      <c r="K359" s="57"/>
      <c r="L359" s="58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</row>
    <row r="360" ht="18.75" customHeight="1">
      <c r="A360" s="55"/>
      <c r="B360" s="56"/>
      <c r="C360" s="56"/>
      <c r="D360" s="57"/>
      <c r="E360" s="57"/>
      <c r="F360" s="57"/>
      <c r="G360" s="58"/>
      <c r="H360" s="57"/>
      <c r="I360" s="57"/>
      <c r="J360" s="57"/>
      <c r="K360" s="57"/>
      <c r="L360" s="58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</row>
    <row r="361" ht="18.75" customHeight="1">
      <c r="A361" s="55"/>
      <c r="B361" s="56"/>
      <c r="C361" s="56"/>
      <c r="D361" s="57"/>
      <c r="E361" s="57"/>
      <c r="F361" s="57"/>
      <c r="G361" s="58"/>
      <c r="H361" s="57"/>
      <c r="I361" s="57"/>
      <c r="J361" s="57"/>
      <c r="K361" s="57"/>
      <c r="L361" s="58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</row>
    <row r="362" ht="18.75" customHeight="1">
      <c r="A362" s="55"/>
      <c r="B362" s="56"/>
      <c r="C362" s="56"/>
      <c r="D362" s="57"/>
      <c r="E362" s="57"/>
      <c r="F362" s="57"/>
      <c r="G362" s="58"/>
      <c r="H362" s="57"/>
      <c r="I362" s="57"/>
      <c r="J362" s="57"/>
      <c r="K362" s="57"/>
      <c r="L362" s="58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</row>
    <row r="363" ht="18.75" customHeight="1">
      <c r="A363" s="55"/>
      <c r="B363" s="56"/>
      <c r="C363" s="56"/>
      <c r="D363" s="57"/>
      <c r="E363" s="57"/>
      <c r="F363" s="57"/>
      <c r="G363" s="58"/>
      <c r="H363" s="57"/>
      <c r="I363" s="57"/>
      <c r="J363" s="57"/>
      <c r="K363" s="57"/>
      <c r="L363" s="58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</row>
    <row r="364" ht="18.75" customHeight="1">
      <c r="A364" s="55"/>
      <c r="B364" s="56"/>
      <c r="C364" s="56"/>
      <c r="D364" s="57"/>
      <c r="E364" s="57"/>
      <c r="F364" s="57"/>
      <c r="G364" s="58"/>
      <c r="H364" s="57"/>
      <c r="I364" s="57"/>
      <c r="J364" s="57"/>
      <c r="K364" s="57"/>
      <c r="L364" s="58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</row>
    <row r="365" ht="18.75" customHeight="1">
      <c r="A365" s="55"/>
      <c r="B365" s="56"/>
      <c r="C365" s="56"/>
      <c r="D365" s="57"/>
      <c r="E365" s="57"/>
      <c r="F365" s="57"/>
      <c r="G365" s="58"/>
      <c r="H365" s="57"/>
      <c r="I365" s="57"/>
      <c r="J365" s="57"/>
      <c r="K365" s="57"/>
      <c r="L365" s="58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</row>
    <row r="366" ht="18.75" customHeight="1">
      <c r="A366" s="55"/>
      <c r="B366" s="56"/>
      <c r="C366" s="56"/>
      <c r="D366" s="57"/>
      <c r="E366" s="57"/>
      <c r="F366" s="57"/>
      <c r="G366" s="58"/>
      <c r="H366" s="57"/>
      <c r="I366" s="57"/>
      <c r="J366" s="57"/>
      <c r="K366" s="57"/>
      <c r="L366" s="58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</row>
    <row r="367" ht="18.75" customHeight="1">
      <c r="A367" s="55"/>
      <c r="B367" s="56"/>
      <c r="C367" s="56"/>
      <c r="D367" s="57"/>
      <c r="E367" s="57"/>
      <c r="F367" s="57"/>
      <c r="G367" s="58"/>
      <c r="H367" s="57"/>
      <c r="I367" s="57"/>
      <c r="J367" s="57"/>
      <c r="K367" s="57"/>
      <c r="L367" s="58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</row>
    <row r="368" ht="18.75" customHeight="1">
      <c r="A368" s="55"/>
      <c r="B368" s="56"/>
      <c r="C368" s="56"/>
      <c r="D368" s="57"/>
      <c r="E368" s="57"/>
      <c r="F368" s="57"/>
      <c r="G368" s="58"/>
      <c r="H368" s="57"/>
      <c r="I368" s="57"/>
      <c r="J368" s="57"/>
      <c r="K368" s="57"/>
      <c r="L368" s="58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</row>
    <row r="369" ht="18.75" customHeight="1">
      <c r="A369" s="55"/>
      <c r="B369" s="56"/>
      <c r="C369" s="56"/>
      <c r="D369" s="57"/>
      <c r="E369" s="57"/>
      <c r="F369" s="57"/>
      <c r="G369" s="58"/>
      <c r="H369" s="57"/>
      <c r="I369" s="57"/>
      <c r="J369" s="57"/>
      <c r="K369" s="57"/>
      <c r="L369" s="58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</row>
    <row r="370" ht="18.75" customHeight="1">
      <c r="A370" s="55"/>
      <c r="B370" s="56"/>
      <c r="C370" s="56"/>
      <c r="D370" s="57"/>
      <c r="E370" s="57"/>
      <c r="F370" s="57"/>
      <c r="G370" s="58"/>
      <c r="H370" s="57"/>
      <c r="I370" s="57"/>
      <c r="J370" s="57"/>
      <c r="K370" s="57"/>
      <c r="L370" s="58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</row>
    <row r="371" ht="18.75" customHeight="1">
      <c r="A371" s="55"/>
      <c r="B371" s="56"/>
      <c r="C371" s="56"/>
      <c r="D371" s="57"/>
      <c r="E371" s="57"/>
      <c r="F371" s="57"/>
      <c r="G371" s="58"/>
      <c r="H371" s="57"/>
      <c r="I371" s="57"/>
      <c r="J371" s="57"/>
      <c r="K371" s="57"/>
      <c r="L371" s="58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</row>
    <row r="372" ht="18.75" customHeight="1">
      <c r="A372" s="55"/>
      <c r="B372" s="56"/>
      <c r="C372" s="56"/>
      <c r="D372" s="57"/>
      <c r="E372" s="57"/>
      <c r="F372" s="57"/>
      <c r="G372" s="58"/>
      <c r="H372" s="57"/>
      <c r="I372" s="57"/>
      <c r="J372" s="57"/>
      <c r="K372" s="57"/>
      <c r="L372" s="58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</row>
    <row r="373" ht="18.75" customHeight="1">
      <c r="A373" s="55"/>
      <c r="B373" s="56"/>
      <c r="C373" s="56"/>
      <c r="D373" s="57"/>
      <c r="E373" s="57"/>
      <c r="F373" s="57"/>
      <c r="G373" s="58"/>
      <c r="H373" s="57"/>
      <c r="I373" s="57"/>
      <c r="J373" s="57"/>
      <c r="K373" s="57"/>
      <c r="L373" s="58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</row>
    <row r="374" ht="18.75" customHeight="1">
      <c r="A374" s="55"/>
      <c r="B374" s="56"/>
      <c r="C374" s="56"/>
      <c r="D374" s="57"/>
      <c r="E374" s="57"/>
      <c r="F374" s="57"/>
      <c r="G374" s="58"/>
      <c r="H374" s="57"/>
      <c r="I374" s="57"/>
      <c r="J374" s="57"/>
      <c r="K374" s="57"/>
      <c r="L374" s="58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</row>
    <row r="375" ht="18.75" customHeight="1">
      <c r="A375" s="55"/>
      <c r="B375" s="56"/>
      <c r="C375" s="56"/>
      <c r="D375" s="57"/>
      <c r="E375" s="57"/>
      <c r="F375" s="57"/>
      <c r="G375" s="58"/>
      <c r="H375" s="57"/>
      <c r="I375" s="57"/>
      <c r="J375" s="57"/>
      <c r="K375" s="57"/>
      <c r="L375" s="58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</row>
    <row r="376" ht="18.75" customHeight="1">
      <c r="A376" s="55"/>
      <c r="B376" s="56"/>
      <c r="C376" s="56"/>
      <c r="D376" s="57"/>
      <c r="E376" s="57"/>
      <c r="F376" s="57"/>
      <c r="G376" s="58"/>
      <c r="H376" s="57"/>
      <c r="I376" s="57"/>
      <c r="J376" s="57"/>
      <c r="K376" s="57"/>
      <c r="L376" s="58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</row>
    <row r="377" ht="18.75" customHeight="1">
      <c r="A377" s="55"/>
      <c r="B377" s="56"/>
      <c r="C377" s="56"/>
      <c r="D377" s="57"/>
      <c r="E377" s="57"/>
      <c r="F377" s="57"/>
      <c r="G377" s="58"/>
      <c r="H377" s="57"/>
      <c r="I377" s="57"/>
      <c r="J377" s="57"/>
      <c r="K377" s="57"/>
      <c r="L377" s="58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</row>
    <row r="378" ht="18.75" customHeight="1">
      <c r="A378" s="55"/>
      <c r="B378" s="56"/>
      <c r="C378" s="56"/>
      <c r="D378" s="57"/>
      <c r="E378" s="57"/>
      <c r="F378" s="57"/>
      <c r="G378" s="58"/>
      <c r="H378" s="57"/>
      <c r="I378" s="57"/>
      <c r="J378" s="57"/>
      <c r="K378" s="57"/>
      <c r="L378" s="58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</row>
    <row r="379" ht="18.75" customHeight="1">
      <c r="A379" s="55"/>
      <c r="B379" s="56"/>
      <c r="C379" s="56"/>
      <c r="D379" s="57"/>
      <c r="E379" s="57"/>
      <c r="F379" s="57"/>
      <c r="G379" s="58"/>
      <c r="H379" s="57"/>
      <c r="I379" s="57"/>
      <c r="J379" s="57"/>
      <c r="K379" s="57"/>
      <c r="L379" s="58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</row>
    <row r="380" ht="18.75" customHeight="1">
      <c r="A380" s="55"/>
      <c r="B380" s="56"/>
      <c r="C380" s="56"/>
      <c r="D380" s="57"/>
      <c r="E380" s="57"/>
      <c r="F380" s="57"/>
      <c r="G380" s="58"/>
      <c r="H380" s="57"/>
      <c r="I380" s="57"/>
      <c r="J380" s="57"/>
      <c r="K380" s="57"/>
      <c r="L380" s="58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</row>
    <row r="381" ht="18.75" customHeight="1">
      <c r="A381" s="55"/>
      <c r="B381" s="56"/>
      <c r="C381" s="56"/>
      <c r="D381" s="57"/>
      <c r="E381" s="57"/>
      <c r="F381" s="57"/>
      <c r="G381" s="58"/>
      <c r="H381" s="57"/>
      <c r="I381" s="57"/>
      <c r="J381" s="57"/>
      <c r="K381" s="57"/>
      <c r="L381" s="58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</row>
    <row r="382" ht="18.75" customHeight="1">
      <c r="A382" s="55"/>
      <c r="B382" s="56"/>
      <c r="C382" s="56"/>
      <c r="D382" s="57"/>
      <c r="E382" s="57"/>
      <c r="F382" s="57"/>
      <c r="G382" s="58"/>
      <c r="H382" s="57"/>
      <c r="I382" s="57"/>
      <c r="J382" s="57"/>
      <c r="K382" s="57"/>
      <c r="L382" s="58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</row>
    <row r="383" ht="18.75" customHeight="1">
      <c r="A383" s="55"/>
      <c r="B383" s="56"/>
      <c r="C383" s="56"/>
      <c r="D383" s="57"/>
      <c r="E383" s="57"/>
      <c r="F383" s="57"/>
      <c r="G383" s="58"/>
      <c r="H383" s="57"/>
      <c r="I383" s="57"/>
      <c r="J383" s="57"/>
      <c r="K383" s="57"/>
      <c r="L383" s="58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</row>
    <row r="384" ht="18.75" customHeight="1">
      <c r="A384" s="55"/>
      <c r="B384" s="56"/>
      <c r="C384" s="56"/>
      <c r="D384" s="57"/>
      <c r="E384" s="57"/>
      <c r="F384" s="57"/>
      <c r="G384" s="58"/>
      <c r="H384" s="57"/>
      <c r="I384" s="57"/>
      <c r="J384" s="57"/>
      <c r="K384" s="57"/>
      <c r="L384" s="58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</row>
    <row r="385" ht="18.75" customHeight="1">
      <c r="A385" s="55"/>
      <c r="B385" s="56"/>
      <c r="C385" s="56"/>
      <c r="D385" s="57"/>
      <c r="E385" s="57"/>
      <c r="F385" s="57"/>
      <c r="G385" s="58"/>
      <c r="H385" s="57"/>
      <c r="I385" s="57"/>
      <c r="J385" s="57"/>
      <c r="K385" s="57"/>
      <c r="L385" s="58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</row>
    <row r="386" ht="18.75" customHeight="1">
      <c r="A386" s="55"/>
      <c r="B386" s="56"/>
      <c r="C386" s="56"/>
      <c r="D386" s="57"/>
      <c r="E386" s="57"/>
      <c r="F386" s="57"/>
      <c r="G386" s="58"/>
      <c r="H386" s="57"/>
      <c r="I386" s="57"/>
      <c r="J386" s="57"/>
      <c r="K386" s="57"/>
      <c r="L386" s="58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</row>
    <row r="387" ht="18.75" customHeight="1">
      <c r="A387" s="55"/>
      <c r="B387" s="56"/>
      <c r="C387" s="56"/>
      <c r="D387" s="57"/>
      <c r="E387" s="57"/>
      <c r="F387" s="57"/>
      <c r="G387" s="58"/>
      <c r="H387" s="57"/>
      <c r="I387" s="57"/>
      <c r="J387" s="57"/>
      <c r="K387" s="57"/>
      <c r="L387" s="58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</row>
    <row r="388" ht="18.75" customHeight="1">
      <c r="A388" s="55"/>
      <c r="B388" s="56"/>
      <c r="C388" s="56"/>
      <c r="D388" s="57"/>
      <c r="E388" s="57"/>
      <c r="F388" s="57"/>
      <c r="G388" s="58"/>
      <c r="H388" s="57"/>
      <c r="I388" s="57"/>
      <c r="J388" s="57"/>
      <c r="K388" s="57"/>
      <c r="L388" s="58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</row>
    <row r="389" ht="18.75" customHeight="1">
      <c r="A389" s="55"/>
      <c r="B389" s="56"/>
      <c r="C389" s="56"/>
      <c r="D389" s="57"/>
      <c r="E389" s="57"/>
      <c r="F389" s="57"/>
      <c r="G389" s="58"/>
      <c r="H389" s="57"/>
      <c r="I389" s="57"/>
      <c r="J389" s="57"/>
      <c r="K389" s="57"/>
      <c r="L389" s="58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</row>
    <row r="390" ht="18.75" customHeight="1">
      <c r="A390" s="55"/>
      <c r="B390" s="56"/>
      <c r="C390" s="56"/>
      <c r="D390" s="57"/>
      <c r="E390" s="57"/>
      <c r="F390" s="57"/>
      <c r="G390" s="58"/>
      <c r="H390" s="57"/>
      <c r="I390" s="57"/>
      <c r="J390" s="57"/>
      <c r="K390" s="57"/>
      <c r="L390" s="58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</row>
    <row r="391" ht="18.75" customHeight="1">
      <c r="A391" s="55"/>
      <c r="B391" s="56"/>
      <c r="C391" s="56"/>
      <c r="D391" s="57"/>
      <c r="E391" s="57"/>
      <c r="F391" s="57"/>
      <c r="G391" s="58"/>
      <c r="H391" s="57"/>
      <c r="I391" s="57"/>
      <c r="J391" s="57"/>
      <c r="K391" s="57"/>
      <c r="L391" s="58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</row>
    <row r="392" ht="18.75" customHeight="1">
      <c r="A392" s="55"/>
      <c r="B392" s="56"/>
      <c r="C392" s="56"/>
      <c r="D392" s="57"/>
      <c r="E392" s="57"/>
      <c r="F392" s="57"/>
      <c r="G392" s="58"/>
      <c r="H392" s="57"/>
      <c r="I392" s="57"/>
      <c r="J392" s="57"/>
      <c r="K392" s="57"/>
      <c r="L392" s="58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</row>
    <row r="393" ht="18.75" customHeight="1">
      <c r="A393" s="55"/>
      <c r="B393" s="56"/>
      <c r="C393" s="56"/>
      <c r="D393" s="57"/>
      <c r="E393" s="57"/>
      <c r="F393" s="57"/>
      <c r="G393" s="58"/>
      <c r="H393" s="57"/>
      <c r="I393" s="57"/>
      <c r="J393" s="57"/>
      <c r="K393" s="57"/>
      <c r="L393" s="58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</row>
    <row r="394" ht="18.75" customHeight="1">
      <c r="A394" s="55"/>
      <c r="B394" s="56"/>
      <c r="C394" s="56"/>
      <c r="D394" s="57"/>
      <c r="E394" s="57"/>
      <c r="F394" s="57"/>
      <c r="G394" s="58"/>
      <c r="H394" s="57"/>
      <c r="I394" s="57"/>
      <c r="J394" s="57"/>
      <c r="K394" s="57"/>
      <c r="L394" s="58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</row>
    <row r="395" ht="18.75" customHeight="1">
      <c r="A395" s="55"/>
      <c r="B395" s="56"/>
      <c r="C395" s="56"/>
      <c r="D395" s="57"/>
      <c r="E395" s="57"/>
      <c r="F395" s="57"/>
      <c r="G395" s="58"/>
      <c r="H395" s="57"/>
      <c r="I395" s="57"/>
      <c r="J395" s="57"/>
      <c r="K395" s="57"/>
      <c r="L395" s="58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</row>
    <row r="396" ht="18.75" customHeight="1">
      <c r="A396" s="55"/>
      <c r="B396" s="56"/>
      <c r="C396" s="56"/>
      <c r="D396" s="57"/>
      <c r="E396" s="57"/>
      <c r="F396" s="57"/>
      <c r="G396" s="58"/>
      <c r="H396" s="57"/>
      <c r="I396" s="57"/>
      <c r="J396" s="57"/>
      <c r="K396" s="57"/>
      <c r="L396" s="58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</row>
    <row r="397" ht="18.75" customHeight="1">
      <c r="A397" s="55"/>
      <c r="B397" s="56"/>
      <c r="C397" s="56"/>
      <c r="D397" s="57"/>
      <c r="E397" s="57"/>
      <c r="F397" s="57"/>
      <c r="G397" s="58"/>
      <c r="H397" s="57"/>
      <c r="I397" s="57"/>
      <c r="J397" s="57"/>
      <c r="K397" s="57"/>
      <c r="L397" s="58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</row>
    <row r="398" ht="18.75" customHeight="1">
      <c r="A398" s="55"/>
      <c r="B398" s="56"/>
      <c r="C398" s="56"/>
      <c r="D398" s="57"/>
      <c r="E398" s="57"/>
      <c r="F398" s="57"/>
      <c r="G398" s="58"/>
      <c r="H398" s="57"/>
      <c r="I398" s="57"/>
      <c r="J398" s="57"/>
      <c r="K398" s="57"/>
      <c r="L398" s="58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</row>
    <row r="399" ht="18.75" customHeight="1">
      <c r="A399" s="55"/>
      <c r="B399" s="56"/>
      <c r="C399" s="56"/>
      <c r="D399" s="57"/>
      <c r="E399" s="57"/>
      <c r="F399" s="57"/>
      <c r="G399" s="58"/>
      <c r="H399" s="57"/>
      <c r="I399" s="57"/>
      <c r="J399" s="57"/>
      <c r="K399" s="57"/>
      <c r="L399" s="58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</row>
    <row r="400" ht="18.75" customHeight="1">
      <c r="A400" s="55"/>
      <c r="B400" s="56"/>
      <c r="C400" s="56"/>
      <c r="D400" s="57"/>
      <c r="E400" s="57"/>
      <c r="F400" s="57"/>
      <c r="G400" s="58"/>
      <c r="H400" s="57"/>
      <c r="I400" s="57"/>
      <c r="J400" s="57"/>
      <c r="K400" s="57"/>
      <c r="L400" s="58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</row>
    <row r="401" ht="18.75" customHeight="1">
      <c r="A401" s="55"/>
      <c r="B401" s="56"/>
      <c r="C401" s="56"/>
      <c r="D401" s="57"/>
      <c r="E401" s="57"/>
      <c r="F401" s="57"/>
      <c r="G401" s="58"/>
      <c r="H401" s="57"/>
      <c r="I401" s="57"/>
      <c r="J401" s="57"/>
      <c r="K401" s="57"/>
      <c r="L401" s="58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</row>
    <row r="402" ht="18.75" customHeight="1">
      <c r="A402" s="55"/>
      <c r="B402" s="56"/>
      <c r="C402" s="56"/>
      <c r="D402" s="57"/>
      <c r="E402" s="57"/>
      <c r="F402" s="57"/>
      <c r="G402" s="58"/>
      <c r="H402" s="57"/>
      <c r="I402" s="57"/>
      <c r="J402" s="57"/>
      <c r="K402" s="57"/>
      <c r="L402" s="58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</row>
    <row r="403" ht="18.75" customHeight="1">
      <c r="A403" s="55"/>
      <c r="B403" s="56"/>
      <c r="C403" s="56"/>
      <c r="D403" s="57"/>
      <c r="E403" s="57"/>
      <c r="F403" s="57"/>
      <c r="G403" s="58"/>
      <c r="H403" s="57"/>
      <c r="I403" s="57"/>
      <c r="J403" s="57"/>
      <c r="K403" s="57"/>
      <c r="L403" s="58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</row>
    <row r="404" ht="18.75" customHeight="1">
      <c r="A404" s="55"/>
      <c r="B404" s="56"/>
      <c r="C404" s="56"/>
      <c r="D404" s="57"/>
      <c r="E404" s="57"/>
      <c r="F404" s="57"/>
      <c r="G404" s="58"/>
      <c r="H404" s="57"/>
      <c r="I404" s="57"/>
      <c r="J404" s="57"/>
      <c r="K404" s="57"/>
      <c r="L404" s="58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</row>
    <row r="405" ht="18.75" customHeight="1">
      <c r="A405" s="55"/>
      <c r="B405" s="56"/>
      <c r="C405" s="56"/>
      <c r="D405" s="57"/>
      <c r="E405" s="57"/>
      <c r="F405" s="57"/>
      <c r="G405" s="58"/>
      <c r="H405" s="57"/>
      <c r="I405" s="57"/>
      <c r="J405" s="57"/>
      <c r="K405" s="57"/>
      <c r="L405" s="58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</row>
    <row r="406" ht="18.75" customHeight="1">
      <c r="A406" s="55"/>
      <c r="B406" s="56"/>
      <c r="C406" s="56"/>
      <c r="D406" s="57"/>
      <c r="E406" s="57"/>
      <c r="F406" s="57"/>
      <c r="G406" s="58"/>
      <c r="H406" s="57"/>
      <c r="I406" s="57"/>
      <c r="J406" s="57"/>
      <c r="K406" s="57"/>
      <c r="L406" s="58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</row>
    <row r="407" ht="18.75" customHeight="1">
      <c r="A407" s="55"/>
      <c r="B407" s="56"/>
      <c r="C407" s="56"/>
      <c r="D407" s="57"/>
      <c r="E407" s="57"/>
      <c r="F407" s="57"/>
      <c r="G407" s="58"/>
      <c r="H407" s="57"/>
      <c r="I407" s="57"/>
      <c r="J407" s="57"/>
      <c r="K407" s="57"/>
      <c r="L407" s="58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</row>
    <row r="408" ht="18.75" customHeight="1">
      <c r="A408" s="55"/>
      <c r="B408" s="56"/>
      <c r="C408" s="56"/>
      <c r="D408" s="57"/>
      <c r="E408" s="57"/>
      <c r="F408" s="57"/>
      <c r="G408" s="58"/>
      <c r="H408" s="57"/>
      <c r="I408" s="57"/>
      <c r="J408" s="57"/>
      <c r="K408" s="57"/>
      <c r="L408" s="58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</row>
    <row r="409" ht="18.75" customHeight="1">
      <c r="A409" s="55"/>
      <c r="B409" s="56"/>
      <c r="C409" s="56"/>
      <c r="D409" s="57"/>
      <c r="E409" s="57"/>
      <c r="F409" s="57"/>
      <c r="G409" s="58"/>
      <c r="H409" s="57"/>
      <c r="I409" s="57"/>
      <c r="J409" s="57"/>
      <c r="K409" s="57"/>
      <c r="L409" s="58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</row>
    <row r="410" ht="18.75" customHeight="1">
      <c r="A410" s="55"/>
      <c r="B410" s="56"/>
      <c r="C410" s="56"/>
      <c r="D410" s="57"/>
      <c r="E410" s="57"/>
      <c r="F410" s="57"/>
      <c r="G410" s="58"/>
      <c r="H410" s="57"/>
      <c r="I410" s="57"/>
      <c r="J410" s="57"/>
      <c r="K410" s="57"/>
      <c r="L410" s="58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</row>
    <row r="411" ht="18.75" customHeight="1">
      <c r="A411" s="55"/>
      <c r="B411" s="56"/>
      <c r="C411" s="56"/>
      <c r="D411" s="57"/>
      <c r="E411" s="57"/>
      <c r="F411" s="57"/>
      <c r="G411" s="58"/>
      <c r="H411" s="57"/>
      <c r="I411" s="57"/>
      <c r="J411" s="57"/>
      <c r="K411" s="57"/>
      <c r="L411" s="58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</row>
    <row r="412" ht="18.75" customHeight="1">
      <c r="A412" s="55"/>
      <c r="B412" s="56"/>
      <c r="C412" s="56"/>
      <c r="D412" s="57"/>
      <c r="E412" s="57"/>
      <c r="F412" s="57"/>
      <c r="G412" s="58"/>
      <c r="H412" s="57"/>
      <c r="I412" s="57"/>
      <c r="J412" s="57"/>
      <c r="K412" s="57"/>
      <c r="L412" s="58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</row>
    <row r="413" ht="18.75" customHeight="1">
      <c r="A413" s="55"/>
      <c r="B413" s="56"/>
      <c r="C413" s="56"/>
      <c r="D413" s="57"/>
      <c r="E413" s="57"/>
      <c r="F413" s="57"/>
      <c r="G413" s="58"/>
      <c r="H413" s="57"/>
      <c r="I413" s="57"/>
      <c r="J413" s="57"/>
      <c r="K413" s="57"/>
      <c r="L413" s="58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</row>
    <row r="414" ht="18.75" customHeight="1">
      <c r="A414" s="55"/>
      <c r="B414" s="56"/>
      <c r="C414" s="56"/>
      <c r="D414" s="57"/>
      <c r="E414" s="57"/>
      <c r="F414" s="57"/>
      <c r="G414" s="58"/>
      <c r="H414" s="57"/>
      <c r="I414" s="57"/>
      <c r="J414" s="57"/>
      <c r="K414" s="57"/>
      <c r="L414" s="58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</row>
    <row r="415" ht="18.75" customHeight="1">
      <c r="A415" s="55"/>
      <c r="B415" s="56"/>
      <c r="C415" s="56"/>
      <c r="D415" s="57"/>
      <c r="E415" s="57"/>
      <c r="F415" s="57"/>
      <c r="G415" s="58"/>
      <c r="H415" s="57"/>
      <c r="I415" s="57"/>
      <c r="J415" s="57"/>
      <c r="K415" s="57"/>
      <c r="L415" s="58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</row>
    <row r="416" ht="18.75" customHeight="1">
      <c r="A416" s="55"/>
      <c r="B416" s="56"/>
      <c r="C416" s="56"/>
      <c r="D416" s="57"/>
      <c r="E416" s="57"/>
      <c r="F416" s="57"/>
      <c r="G416" s="58"/>
      <c r="H416" s="57"/>
      <c r="I416" s="57"/>
      <c r="J416" s="57"/>
      <c r="K416" s="57"/>
      <c r="L416" s="58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</row>
    <row r="417" ht="18.75" customHeight="1">
      <c r="A417" s="55"/>
      <c r="B417" s="56"/>
      <c r="C417" s="56"/>
      <c r="D417" s="57"/>
      <c r="E417" s="57"/>
      <c r="F417" s="57"/>
      <c r="G417" s="58"/>
      <c r="H417" s="57"/>
      <c r="I417" s="57"/>
      <c r="J417" s="57"/>
      <c r="K417" s="57"/>
      <c r="L417" s="58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</row>
    <row r="418" ht="18.75" customHeight="1">
      <c r="A418" s="55"/>
      <c r="B418" s="56"/>
      <c r="C418" s="56"/>
      <c r="D418" s="57"/>
      <c r="E418" s="57"/>
      <c r="F418" s="57"/>
      <c r="G418" s="58"/>
      <c r="H418" s="57"/>
      <c r="I418" s="57"/>
      <c r="J418" s="57"/>
      <c r="K418" s="57"/>
      <c r="L418" s="58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</row>
    <row r="419" ht="18.75" customHeight="1">
      <c r="A419" s="55"/>
      <c r="B419" s="56"/>
      <c r="C419" s="56"/>
      <c r="D419" s="57"/>
      <c r="E419" s="57"/>
      <c r="F419" s="57"/>
      <c r="G419" s="58"/>
      <c r="H419" s="57"/>
      <c r="I419" s="57"/>
      <c r="J419" s="57"/>
      <c r="K419" s="57"/>
      <c r="L419" s="58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</row>
    <row r="420" ht="18.75" customHeight="1">
      <c r="A420" s="55"/>
      <c r="B420" s="56"/>
      <c r="C420" s="56"/>
      <c r="D420" s="57"/>
      <c r="E420" s="57"/>
      <c r="F420" s="57"/>
      <c r="G420" s="58"/>
      <c r="H420" s="57"/>
      <c r="I420" s="57"/>
      <c r="J420" s="57"/>
      <c r="K420" s="57"/>
      <c r="L420" s="58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</row>
    <row r="421" ht="18.75" customHeight="1">
      <c r="A421" s="55"/>
      <c r="B421" s="56"/>
      <c r="C421" s="56"/>
      <c r="D421" s="57"/>
      <c r="E421" s="57"/>
      <c r="F421" s="57"/>
      <c r="G421" s="58"/>
      <c r="H421" s="57"/>
      <c r="I421" s="57"/>
      <c r="J421" s="57"/>
      <c r="K421" s="57"/>
      <c r="L421" s="58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</row>
    <row r="422" ht="18.75" customHeight="1">
      <c r="A422" s="55"/>
      <c r="B422" s="56"/>
      <c r="C422" s="56"/>
      <c r="D422" s="57"/>
      <c r="E422" s="57"/>
      <c r="F422" s="57"/>
      <c r="G422" s="58"/>
      <c r="H422" s="57"/>
      <c r="I422" s="57"/>
      <c r="J422" s="57"/>
      <c r="K422" s="57"/>
      <c r="L422" s="58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</row>
    <row r="423" ht="18.75" customHeight="1">
      <c r="A423" s="55"/>
      <c r="B423" s="56"/>
      <c r="C423" s="56"/>
      <c r="D423" s="57"/>
      <c r="E423" s="57"/>
      <c r="F423" s="57"/>
      <c r="G423" s="58"/>
      <c r="H423" s="57"/>
      <c r="I423" s="57"/>
      <c r="J423" s="57"/>
      <c r="K423" s="57"/>
      <c r="L423" s="58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</row>
    <row r="424" ht="18.75" customHeight="1">
      <c r="A424" s="55"/>
      <c r="B424" s="56"/>
      <c r="C424" s="56"/>
      <c r="D424" s="57"/>
      <c r="E424" s="57"/>
      <c r="F424" s="57"/>
      <c r="G424" s="58"/>
      <c r="H424" s="57"/>
      <c r="I424" s="57"/>
      <c r="J424" s="57"/>
      <c r="K424" s="57"/>
      <c r="L424" s="58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</row>
    <row r="425" ht="18.75" customHeight="1">
      <c r="A425" s="55"/>
      <c r="B425" s="56"/>
      <c r="C425" s="56"/>
      <c r="D425" s="57"/>
      <c r="E425" s="57"/>
      <c r="F425" s="57"/>
      <c r="G425" s="58"/>
      <c r="H425" s="57"/>
      <c r="I425" s="57"/>
      <c r="J425" s="57"/>
      <c r="K425" s="57"/>
      <c r="L425" s="58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</row>
    <row r="426" ht="18.75" customHeight="1">
      <c r="A426" s="55"/>
      <c r="B426" s="56"/>
      <c r="C426" s="56"/>
      <c r="D426" s="57"/>
      <c r="E426" s="57"/>
      <c r="F426" s="57"/>
      <c r="G426" s="58"/>
      <c r="H426" s="57"/>
      <c r="I426" s="57"/>
      <c r="J426" s="57"/>
      <c r="K426" s="57"/>
      <c r="L426" s="58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</row>
    <row r="427" ht="18.75" customHeight="1">
      <c r="A427" s="55"/>
      <c r="B427" s="56"/>
      <c r="C427" s="56"/>
      <c r="D427" s="57"/>
      <c r="E427" s="57"/>
      <c r="F427" s="57"/>
      <c r="G427" s="58"/>
      <c r="H427" s="57"/>
      <c r="I427" s="57"/>
      <c r="J427" s="57"/>
      <c r="K427" s="57"/>
      <c r="L427" s="58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</row>
    <row r="428" ht="18.75" customHeight="1">
      <c r="A428" s="55"/>
      <c r="B428" s="56"/>
      <c r="C428" s="56"/>
      <c r="D428" s="57"/>
      <c r="E428" s="57"/>
      <c r="F428" s="57"/>
      <c r="G428" s="58"/>
      <c r="H428" s="57"/>
      <c r="I428" s="57"/>
      <c r="J428" s="57"/>
      <c r="K428" s="57"/>
      <c r="L428" s="58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</row>
    <row r="429" ht="18.75" customHeight="1">
      <c r="A429" s="55"/>
      <c r="B429" s="56"/>
      <c r="C429" s="56"/>
      <c r="D429" s="57"/>
      <c r="E429" s="57"/>
      <c r="F429" s="57"/>
      <c r="G429" s="58"/>
      <c r="H429" s="57"/>
      <c r="I429" s="57"/>
      <c r="J429" s="57"/>
      <c r="K429" s="57"/>
      <c r="L429" s="58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</row>
    <row r="430" ht="18.75" customHeight="1">
      <c r="A430" s="55"/>
      <c r="B430" s="56"/>
      <c r="C430" s="56"/>
      <c r="D430" s="57"/>
      <c r="E430" s="57"/>
      <c r="F430" s="57"/>
      <c r="G430" s="58"/>
      <c r="H430" s="57"/>
      <c r="I430" s="57"/>
      <c r="J430" s="57"/>
      <c r="K430" s="57"/>
      <c r="L430" s="58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</row>
    <row r="431" ht="18.75" customHeight="1">
      <c r="A431" s="55"/>
      <c r="B431" s="56"/>
      <c r="C431" s="56"/>
      <c r="D431" s="57"/>
      <c r="E431" s="57"/>
      <c r="F431" s="57"/>
      <c r="G431" s="58"/>
      <c r="H431" s="57"/>
      <c r="I431" s="57"/>
      <c r="J431" s="57"/>
      <c r="K431" s="57"/>
      <c r="L431" s="58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</row>
    <row r="432" ht="18.75" customHeight="1">
      <c r="A432" s="55"/>
      <c r="B432" s="56"/>
      <c r="C432" s="56"/>
      <c r="D432" s="57"/>
      <c r="E432" s="57"/>
      <c r="F432" s="57"/>
      <c r="G432" s="58"/>
      <c r="H432" s="57"/>
      <c r="I432" s="57"/>
      <c r="J432" s="57"/>
      <c r="K432" s="57"/>
      <c r="L432" s="58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</row>
    <row r="433" ht="18.75" customHeight="1">
      <c r="A433" s="55"/>
      <c r="B433" s="56"/>
      <c r="C433" s="56"/>
      <c r="D433" s="57"/>
      <c r="E433" s="57"/>
      <c r="F433" s="57"/>
      <c r="G433" s="58"/>
      <c r="H433" s="57"/>
      <c r="I433" s="57"/>
      <c r="J433" s="57"/>
      <c r="K433" s="57"/>
      <c r="L433" s="58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</row>
    <row r="434" ht="18.75" customHeight="1">
      <c r="A434" s="55"/>
      <c r="B434" s="56"/>
      <c r="C434" s="56"/>
      <c r="D434" s="57"/>
      <c r="E434" s="57"/>
      <c r="F434" s="57"/>
      <c r="G434" s="58"/>
      <c r="H434" s="57"/>
      <c r="I434" s="57"/>
      <c r="J434" s="57"/>
      <c r="K434" s="57"/>
      <c r="L434" s="58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</row>
    <row r="435" ht="18.75" customHeight="1">
      <c r="A435" s="55"/>
      <c r="B435" s="56"/>
      <c r="C435" s="56"/>
      <c r="D435" s="57"/>
      <c r="E435" s="57"/>
      <c r="F435" s="57"/>
      <c r="G435" s="58"/>
      <c r="H435" s="57"/>
      <c r="I435" s="57"/>
      <c r="J435" s="57"/>
      <c r="K435" s="57"/>
      <c r="L435" s="58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</row>
    <row r="436" ht="18.75" customHeight="1">
      <c r="A436" s="55"/>
      <c r="B436" s="56"/>
      <c r="C436" s="56"/>
      <c r="D436" s="57"/>
      <c r="E436" s="57"/>
      <c r="F436" s="57"/>
      <c r="G436" s="58"/>
      <c r="H436" s="57"/>
      <c r="I436" s="57"/>
      <c r="J436" s="57"/>
      <c r="K436" s="57"/>
      <c r="L436" s="58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</row>
    <row r="437" ht="18.75" customHeight="1">
      <c r="A437" s="55"/>
      <c r="B437" s="56"/>
      <c r="C437" s="56"/>
      <c r="D437" s="57"/>
      <c r="E437" s="57"/>
      <c r="F437" s="57"/>
      <c r="G437" s="58"/>
      <c r="H437" s="57"/>
      <c r="I437" s="57"/>
      <c r="J437" s="57"/>
      <c r="K437" s="57"/>
      <c r="L437" s="58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</row>
    <row r="438" ht="18.75" customHeight="1">
      <c r="A438" s="55"/>
      <c r="B438" s="56"/>
      <c r="C438" s="56"/>
      <c r="D438" s="57"/>
      <c r="E438" s="57"/>
      <c r="F438" s="57"/>
      <c r="G438" s="58"/>
      <c r="H438" s="57"/>
      <c r="I438" s="57"/>
      <c r="J438" s="57"/>
      <c r="K438" s="57"/>
      <c r="L438" s="58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</row>
    <row r="439" ht="18.75" customHeight="1">
      <c r="A439" s="55"/>
      <c r="B439" s="56"/>
      <c r="C439" s="56"/>
      <c r="D439" s="57"/>
      <c r="E439" s="57"/>
      <c r="F439" s="57"/>
      <c r="G439" s="58"/>
      <c r="H439" s="57"/>
      <c r="I439" s="57"/>
      <c r="J439" s="57"/>
      <c r="K439" s="57"/>
      <c r="L439" s="58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</row>
    <row r="440" ht="18.75" customHeight="1">
      <c r="A440" s="55"/>
      <c r="B440" s="56"/>
      <c r="C440" s="56"/>
      <c r="D440" s="57"/>
      <c r="E440" s="57"/>
      <c r="F440" s="57"/>
      <c r="G440" s="58"/>
      <c r="H440" s="57"/>
      <c r="I440" s="57"/>
      <c r="J440" s="57"/>
      <c r="K440" s="57"/>
      <c r="L440" s="58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</row>
    <row r="441" ht="18.75" customHeight="1">
      <c r="A441" s="55"/>
      <c r="B441" s="56"/>
      <c r="C441" s="56"/>
      <c r="D441" s="57"/>
      <c r="E441" s="57"/>
      <c r="F441" s="57"/>
      <c r="G441" s="58"/>
      <c r="H441" s="57"/>
      <c r="I441" s="57"/>
      <c r="J441" s="57"/>
      <c r="K441" s="57"/>
      <c r="L441" s="58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</row>
    <row r="442" ht="18.75" customHeight="1">
      <c r="A442" s="55"/>
      <c r="B442" s="56"/>
      <c r="C442" s="56"/>
      <c r="D442" s="57"/>
      <c r="E442" s="57"/>
      <c r="F442" s="57"/>
      <c r="G442" s="58"/>
      <c r="H442" s="57"/>
      <c r="I442" s="57"/>
      <c r="J442" s="57"/>
      <c r="K442" s="57"/>
      <c r="L442" s="58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</row>
    <row r="443" ht="18.75" customHeight="1">
      <c r="A443" s="55"/>
      <c r="B443" s="56"/>
      <c r="C443" s="56"/>
      <c r="D443" s="57"/>
      <c r="E443" s="57"/>
      <c r="F443" s="57"/>
      <c r="G443" s="58"/>
      <c r="H443" s="57"/>
      <c r="I443" s="57"/>
      <c r="J443" s="57"/>
      <c r="K443" s="57"/>
      <c r="L443" s="58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</row>
    <row r="444" ht="18.75" customHeight="1">
      <c r="A444" s="55"/>
      <c r="B444" s="56"/>
      <c r="C444" s="56"/>
      <c r="D444" s="57"/>
      <c r="E444" s="57"/>
      <c r="F444" s="57"/>
      <c r="G444" s="58"/>
      <c r="H444" s="57"/>
      <c r="I444" s="57"/>
      <c r="J444" s="57"/>
      <c r="K444" s="57"/>
      <c r="L444" s="58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</row>
    <row r="445" ht="18.75" customHeight="1">
      <c r="A445" s="55"/>
      <c r="B445" s="56"/>
      <c r="C445" s="56"/>
      <c r="D445" s="57"/>
      <c r="E445" s="57"/>
      <c r="F445" s="57"/>
      <c r="G445" s="58"/>
      <c r="H445" s="57"/>
      <c r="I445" s="57"/>
      <c r="J445" s="57"/>
      <c r="K445" s="57"/>
      <c r="L445" s="58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</row>
    <row r="446" ht="18.75" customHeight="1">
      <c r="A446" s="55"/>
      <c r="B446" s="56"/>
      <c r="C446" s="56"/>
      <c r="D446" s="57"/>
      <c r="E446" s="57"/>
      <c r="F446" s="57"/>
      <c r="G446" s="58"/>
      <c r="H446" s="57"/>
      <c r="I446" s="57"/>
      <c r="J446" s="57"/>
      <c r="K446" s="57"/>
      <c r="L446" s="58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</row>
    <row r="447" ht="18.75" customHeight="1">
      <c r="A447" s="55"/>
      <c r="B447" s="56"/>
      <c r="C447" s="56"/>
      <c r="D447" s="57"/>
      <c r="E447" s="57"/>
      <c r="F447" s="57"/>
      <c r="G447" s="58"/>
      <c r="H447" s="57"/>
      <c r="I447" s="57"/>
      <c r="J447" s="57"/>
      <c r="K447" s="57"/>
      <c r="L447" s="58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</row>
    <row r="448" ht="18.75" customHeight="1">
      <c r="A448" s="55"/>
      <c r="B448" s="56"/>
      <c r="C448" s="56"/>
      <c r="D448" s="57"/>
      <c r="E448" s="57"/>
      <c r="F448" s="57"/>
      <c r="G448" s="58"/>
      <c r="H448" s="57"/>
      <c r="I448" s="57"/>
      <c r="J448" s="57"/>
      <c r="K448" s="57"/>
      <c r="L448" s="58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</row>
    <row r="449" ht="18.75" customHeight="1">
      <c r="A449" s="55"/>
      <c r="B449" s="56"/>
      <c r="C449" s="56"/>
      <c r="D449" s="57"/>
      <c r="E449" s="57"/>
      <c r="F449" s="57"/>
      <c r="G449" s="58"/>
      <c r="H449" s="57"/>
      <c r="I449" s="57"/>
      <c r="J449" s="57"/>
      <c r="K449" s="57"/>
      <c r="L449" s="58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</row>
    <row r="450" ht="18.75" customHeight="1">
      <c r="A450" s="55"/>
      <c r="B450" s="56"/>
      <c r="C450" s="56"/>
      <c r="D450" s="57"/>
      <c r="E450" s="57"/>
      <c r="F450" s="57"/>
      <c r="G450" s="58"/>
      <c r="H450" s="57"/>
      <c r="I450" s="57"/>
      <c r="J450" s="57"/>
      <c r="K450" s="57"/>
      <c r="L450" s="58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</row>
    <row r="451" ht="18.75" customHeight="1">
      <c r="A451" s="55"/>
      <c r="B451" s="56"/>
      <c r="C451" s="56"/>
      <c r="D451" s="57"/>
      <c r="E451" s="57"/>
      <c r="F451" s="57"/>
      <c r="G451" s="58"/>
      <c r="H451" s="57"/>
      <c r="I451" s="57"/>
      <c r="J451" s="57"/>
      <c r="K451" s="57"/>
      <c r="L451" s="58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</row>
    <row r="452" ht="18.75" customHeight="1">
      <c r="A452" s="55"/>
      <c r="B452" s="56"/>
      <c r="C452" s="56"/>
      <c r="D452" s="57"/>
      <c r="E452" s="57"/>
      <c r="F452" s="57"/>
      <c r="G452" s="58"/>
      <c r="H452" s="57"/>
      <c r="I452" s="57"/>
      <c r="J452" s="57"/>
      <c r="K452" s="57"/>
      <c r="L452" s="58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</row>
    <row r="453" ht="18.75" customHeight="1">
      <c r="A453" s="55"/>
      <c r="B453" s="56"/>
      <c r="C453" s="56"/>
      <c r="D453" s="57"/>
      <c r="E453" s="57"/>
      <c r="F453" s="57"/>
      <c r="G453" s="58"/>
      <c r="H453" s="57"/>
      <c r="I453" s="57"/>
      <c r="J453" s="57"/>
      <c r="K453" s="57"/>
      <c r="L453" s="58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</row>
    <row r="454" ht="18.75" customHeight="1">
      <c r="A454" s="55"/>
      <c r="B454" s="56"/>
      <c r="C454" s="56"/>
      <c r="D454" s="57"/>
      <c r="E454" s="57"/>
      <c r="F454" s="57"/>
      <c r="G454" s="58"/>
      <c r="H454" s="57"/>
      <c r="I454" s="57"/>
      <c r="J454" s="57"/>
      <c r="K454" s="57"/>
      <c r="L454" s="58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</row>
    <row r="455" ht="18.75" customHeight="1">
      <c r="A455" s="55"/>
      <c r="B455" s="56"/>
      <c r="C455" s="56"/>
      <c r="D455" s="57"/>
      <c r="E455" s="57"/>
      <c r="F455" s="57"/>
      <c r="G455" s="58"/>
      <c r="H455" s="57"/>
      <c r="I455" s="57"/>
      <c r="J455" s="57"/>
      <c r="K455" s="57"/>
      <c r="L455" s="58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</row>
    <row r="456" ht="18.75" customHeight="1">
      <c r="A456" s="55"/>
      <c r="B456" s="56"/>
      <c r="C456" s="56"/>
      <c r="D456" s="57"/>
      <c r="E456" s="57"/>
      <c r="F456" s="57"/>
      <c r="G456" s="58"/>
      <c r="H456" s="57"/>
      <c r="I456" s="57"/>
      <c r="J456" s="57"/>
      <c r="K456" s="57"/>
      <c r="L456" s="58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</row>
    <row r="457" ht="18.75" customHeight="1">
      <c r="A457" s="55"/>
      <c r="B457" s="56"/>
      <c r="C457" s="56"/>
      <c r="D457" s="57"/>
      <c r="E457" s="57"/>
      <c r="F457" s="57"/>
      <c r="G457" s="58"/>
      <c r="H457" s="57"/>
      <c r="I457" s="57"/>
      <c r="J457" s="57"/>
      <c r="K457" s="57"/>
      <c r="L457" s="58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</row>
    <row r="458" ht="18.75" customHeight="1">
      <c r="A458" s="55"/>
      <c r="B458" s="56"/>
      <c r="C458" s="56"/>
      <c r="D458" s="57"/>
      <c r="E458" s="57"/>
      <c r="F458" s="57"/>
      <c r="G458" s="58"/>
      <c r="H458" s="57"/>
      <c r="I458" s="57"/>
      <c r="J458" s="57"/>
      <c r="K458" s="57"/>
      <c r="L458" s="58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</row>
    <row r="459" ht="18.75" customHeight="1">
      <c r="A459" s="55"/>
      <c r="B459" s="56"/>
      <c r="C459" s="56"/>
      <c r="D459" s="57"/>
      <c r="E459" s="57"/>
      <c r="F459" s="57"/>
      <c r="G459" s="58"/>
      <c r="H459" s="57"/>
      <c r="I459" s="57"/>
      <c r="J459" s="57"/>
      <c r="K459" s="57"/>
      <c r="L459" s="58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</row>
    <row r="460" ht="18.75" customHeight="1">
      <c r="A460" s="55"/>
      <c r="B460" s="56"/>
      <c r="C460" s="56"/>
      <c r="D460" s="57"/>
      <c r="E460" s="57"/>
      <c r="F460" s="57"/>
      <c r="G460" s="58"/>
      <c r="H460" s="57"/>
      <c r="I460" s="57"/>
      <c r="J460" s="57"/>
      <c r="K460" s="57"/>
      <c r="L460" s="58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</row>
    <row r="461" ht="18.75" customHeight="1">
      <c r="A461" s="55"/>
      <c r="B461" s="56"/>
      <c r="C461" s="56"/>
      <c r="D461" s="57"/>
      <c r="E461" s="57"/>
      <c r="F461" s="57"/>
      <c r="G461" s="58"/>
      <c r="H461" s="57"/>
      <c r="I461" s="57"/>
      <c r="J461" s="57"/>
      <c r="K461" s="57"/>
      <c r="L461" s="58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</row>
    <row r="462" ht="18.75" customHeight="1">
      <c r="A462" s="55"/>
      <c r="B462" s="56"/>
      <c r="C462" s="56"/>
      <c r="D462" s="57"/>
      <c r="E462" s="57"/>
      <c r="F462" s="57"/>
      <c r="G462" s="58"/>
      <c r="H462" s="57"/>
      <c r="I462" s="57"/>
      <c r="J462" s="57"/>
      <c r="K462" s="57"/>
      <c r="L462" s="58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</row>
    <row r="463" ht="18.75" customHeight="1">
      <c r="A463" s="55"/>
      <c r="B463" s="56"/>
      <c r="C463" s="56"/>
      <c r="D463" s="57"/>
      <c r="E463" s="57"/>
      <c r="F463" s="57"/>
      <c r="G463" s="58"/>
      <c r="H463" s="57"/>
      <c r="I463" s="57"/>
      <c r="J463" s="57"/>
      <c r="K463" s="57"/>
      <c r="L463" s="58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</row>
    <row r="464" ht="18.75" customHeight="1">
      <c r="A464" s="55"/>
      <c r="B464" s="56"/>
      <c r="C464" s="56"/>
      <c r="D464" s="57"/>
      <c r="E464" s="57"/>
      <c r="F464" s="57"/>
      <c r="G464" s="58"/>
      <c r="H464" s="57"/>
      <c r="I464" s="57"/>
      <c r="J464" s="57"/>
      <c r="K464" s="57"/>
      <c r="L464" s="58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</row>
    <row r="465" ht="18.75" customHeight="1">
      <c r="A465" s="55"/>
      <c r="B465" s="56"/>
      <c r="C465" s="56"/>
      <c r="D465" s="57"/>
      <c r="E465" s="57"/>
      <c r="F465" s="57"/>
      <c r="G465" s="58"/>
      <c r="H465" s="57"/>
      <c r="I465" s="57"/>
      <c r="J465" s="57"/>
      <c r="K465" s="57"/>
      <c r="L465" s="58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</row>
    <row r="466" ht="18.75" customHeight="1">
      <c r="A466" s="55"/>
      <c r="B466" s="56"/>
      <c r="C466" s="56"/>
      <c r="D466" s="57"/>
      <c r="E466" s="57"/>
      <c r="F466" s="57"/>
      <c r="G466" s="58"/>
      <c r="H466" s="57"/>
      <c r="I466" s="57"/>
      <c r="J466" s="57"/>
      <c r="K466" s="57"/>
      <c r="L466" s="58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</row>
    <row r="467" ht="18.75" customHeight="1">
      <c r="A467" s="55"/>
      <c r="B467" s="56"/>
      <c r="C467" s="56"/>
      <c r="D467" s="57"/>
      <c r="E467" s="57"/>
      <c r="F467" s="57"/>
      <c r="G467" s="58"/>
      <c r="H467" s="57"/>
      <c r="I467" s="57"/>
      <c r="J467" s="57"/>
      <c r="K467" s="57"/>
      <c r="L467" s="58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</row>
    <row r="468" ht="18.75" customHeight="1">
      <c r="A468" s="55"/>
      <c r="B468" s="56"/>
      <c r="C468" s="56"/>
      <c r="D468" s="57"/>
      <c r="E468" s="57"/>
      <c r="F468" s="57"/>
      <c r="G468" s="58"/>
      <c r="H468" s="57"/>
      <c r="I468" s="57"/>
      <c r="J468" s="57"/>
      <c r="K468" s="57"/>
      <c r="L468" s="58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</row>
    <row r="469" ht="18.75" customHeight="1">
      <c r="A469" s="55"/>
      <c r="B469" s="56"/>
      <c r="C469" s="56"/>
      <c r="D469" s="57"/>
      <c r="E469" s="57"/>
      <c r="F469" s="57"/>
      <c r="G469" s="58"/>
      <c r="H469" s="57"/>
      <c r="I469" s="57"/>
      <c r="J469" s="57"/>
      <c r="K469" s="57"/>
      <c r="L469" s="58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</row>
    <row r="470" ht="18.75" customHeight="1">
      <c r="A470" s="55"/>
      <c r="B470" s="56"/>
      <c r="C470" s="56"/>
      <c r="D470" s="57"/>
      <c r="E470" s="57"/>
      <c r="F470" s="57"/>
      <c r="G470" s="58"/>
      <c r="H470" s="57"/>
      <c r="I470" s="57"/>
      <c r="J470" s="57"/>
      <c r="K470" s="57"/>
      <c r="L470" s="58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</row>
    <row r="471" ht="18.75" customHeight="1">
      <c r="A471" s="55"/>
      <c r="B471" s="56"/>
      <c r="C471" s="56"/>
      <c r="D471" s="57"/>
      <c r="E471" s="57"/>
      <c r="F471" s="57"/>
      <c r="G471" s="58"/>
      <c r="H471" s="57"/>
      <c r="I471" s="57"/>
      <c r="J471" s="57"/>
      <c r="K471" s="57"/>
      <c r="L471" s="58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</row>
    <row r="472" ht="18.75" customHeight="1">
      <c r="A472" s="55"/>
      <c r="B472" s="56"/>
      <c r="C472" s="56"/>
      <c r="D472" s="57"/>
      <c r="E472" s="57"/>
      <c r="F472" s="57"/>
      <c r="G472" s="58"/>
      <c r="H472" s="57"/>
      <c r="I472" s="57"/>
      <c r="J472" s="57"/>
      <c r="K472" s="57"/>
      <c r="L472" s="58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</row>
    <row r="473" ht="18.75" customHeight="1">
      <c r="A473" s="55"/>
      <c r="B473" s="56"/>
      <c r="C473" s="56"/>
      <c r="D473" s="57"/>
      <c r="E473" s="57"/>
      <c r="F473" s="57"/>
      <c r="G473" s="58"/>
      <c r="H473" s="57"/>
      <c r="I473" s="57"/>
      <c r="J473" s="57"/>
      <c r="K473" s="57"/>
      <c r="L473" s="58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</row>
    <row r="474" ht="18.75" customHeight="1">
      <c r="A474" s="55"/>
      <c r="B474" s="56"/>
      <c r="C474" s="56"/>
      <c r="D474" s="57"/>
      <c r="E474" s="57"/>
      <c r="F474" s="57"/>
      <c r="G474" s="58"/>
      <c r="H474" s="57"/>
      <c r="I474" s="57"/>
      <c r="J474" s="57"/>
      <c r="K474" s="57"/>
      <c r="L474" s="58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</row>
    <row r="475" ht="18.75" customHeight="1">
      <c r="A475" s="55"/>
      <c r="B475" s="56"/>
      <c r="C475" s="56"/>
      <c r="D475" s="57"/>
      <c r="E475" s="57"/>
      <c r="F475" s="57"/>
      <c r="G475" s="58"/>
      <c r="H475" s="57"/>
      <c r="I475" s="57"/>
      <c r="J475" s="57"/>
      <c r="K475" s="57"/>
      <c r="L475" s="58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</row>
    <row r="476" ht="18.75" customHeight="1">
      <c r="A476" s="55"/>
      <c r="B476" s="56"/>
      <c r="C476" s="56"/>
      <c r="D476" s="57"/>
      <c r="E476" s="57"/>
      <c r="F476" s="57"/>
      <c r="G476" s="58"/>
      <c r="H476" s="57"/>
      <c r="I476" s="57"/>
      <c r="J476" s="57"/>
      <c r="K476" s="57"/>
      <c r="L476" s="58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</row>
    <row r="477" ht="18.75" customHeight="1">
      <c r="A477" s="55"/>
      <c r="B477" s="56"/>
      <c r="C477" s="56"/>
      <c r="D477" s="57"/>
      <c r="E477" s="57"/>
      <c r="F477" s="57"/>
      <c r="G477" s="58"/>
      <c r="H477" s="57"/>
      <c r="I477" s="57"/>
      <c r="J477" s="57"/>
      <c r="K477" s="57"/>
      <c r="L477" s="58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</row>
    <row r="478" ht="18.75" customHeight="1">
      <c r="A478" s="55"/>
      <c r="B478" s="56"/>
      <c r="C478" s="56"/>
      <c r="D478" s="57"/>
      <c r="E478" s="57"/>
      <c r="F478" s="57"/>
      <c r="G478" s="58"/>
      <c r="H478" s="57"/>
      <c r="I478" s="57"/>
      <c r="J478" s="57"/>
      <c r="K478" s="57"/>
      <c r="L478" s="58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</row>
    <row r="479" ht="18.75" customHeight="1">
      <c r="A479" s="55"/>
      <c r="B479" s="56"/>
      <c r="C479" s="56"/>
      <c r="D479" s="57"/>
      <c r="E479" s="57"/>
      <c r="F479" s="57"/>
      <c r="G479" s="58"/>
      <c r="H479" s="57"/>
      <c r="I479" s="57"/>
      <c r="J479" s="57"/>
      <c r="K479" s="57"/>
      <c r="L479" s="58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</row>
    <row r="480" ht="18.75" customHeight="1">
      <c r="A480" s="55"/>
      <c r="B480" s="56"/>
      <c r="C480" s="56"/>
      <c r="D480" s="57"/>
      <c r="E480" s="57"/>
      <c r="F480" s="57"/>
      <c r="G480" s="58"/>
      <c r="H480" s="57"/>
      <c r="I480" s="57"/>
      <c r="J480" s="57"/>
      <c r="K480" s="57"/>
      <c r="L480" s="58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</row>
    <row r="481" ht="18.75" customHeight="1">
      <c r="A481" s="55"/>
      <c r="B481" s="56"/>
      <c r="C481" s="56"/>
      <c r="D481" s="57"/>
      <c r="E481" s="57"/>
      <c r="F481" s="57"/>
      <c r="G481" s="58"/>
      <c r="H481" s="57"/>
      <c r="I481" s="57"/>
      <c r="J481" s="57"/>
      <c r="K481" s="57"/>
      <c r="L481" s="58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</row>
    <row r="482" ht="18.75" customHeight="1">
      <c r="A482" s="55"/>
      <c r="B482" s="56"/>
      <c r="C482" s="56"/>
      <c r="D482" s="57"/>
      <c r="E482" s="57"/>
      <c r="F482" s="57"/>
      <c r="G482" s="58"/>
      <c r="H482" s="57"/>
      <c r="I482" s="57"/>
      <c r="J482" s="57"/>
      <c r="K482" s="57"/>
      <c r="L482" s="58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</row>
    <row r="483" ht="18.75" customHeight="1">
      <c r="A483" s="55"/>
      <c r="B483" s="56"/>
      <c r="C483" s="56"/>
      <c r="D483" s="57"/>
      <c r="E483" s="57"/>
      <c r="F483" s="57"/>
      <c r="G483" s="58"/>
      <c r="H483" s="57"/>
      <c r="I483" s="57"/>
      <c r="J483" s="57"/>
      <c r="K483" s="57"/>
      <c r="L483" s="58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</row>
    <row r="484" ht="18.75" customHeight="1">
      <c r="A484" s="55"/>
      <c r="B484" s="56"/>
      <c r="C484" s="56"/>
      <c r="D484" s="57"/>
      <c r="E484" s="57"/>
      <c r="F484" s="57"/>
      <c r="G484" s="58"/>
      <c r="H484" s="57"/>
      <c r="I484" s="57"/>
      <c r="J484" s="57"/>
      <c r="K484" s="57"/>
      <c r="L484" s="58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</row>
    <row r="485" ht="18.75" customHeight="1">
      <c r="A485" s="55"/>
      <c r="B485" s="56"/>
      <c r="C485" s="56"/>
      <c r="D485" s="57"/>
      <c r="E485" s="57"/>
      <c r="F485" s="57"/>
      <c r="G485" s="58"/>
      <c r="H485" s="57"/>
      <c r="I485" s="57"/>
      <c r="J485" s="57"/>
      <c r="K485" s="57"/>
      <c r="L485" s="58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</row>
    <row r="486" ht="18.75" customHeight="1">
      <c r="A486" s="55"/>
      <c r="B486" s="56"/>
      <c r="C486" s="56"/>
      <c r="D486" s="57"/>
      <c r="E486" s="57"/>
      <c r="F486" s="57"/>
      <c r="G486" s="58"/>
      <c r="H486" s="57"/>
      <c r="I486" s="57"/>
      <c r="J486" s="57"/>
      <c r="K486" s="57"/>
      <c r="L486" s="58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</row>
    <row r="487" ht="18.75" customHeight="1">
      <c r="A487" s="55"/>
      <c r="B487" s="56"/>
      <c r="C487" s="56"/>
      <c r="D487" s="57"/>
      <c r="E487" s="57"/>
      <c r="F487" s="57"/>
      <c r="G487" s="58"/>
      <c r="H487" s="57"/>
      <c r="I487" s="57"/>
      <c r="J487" s="57"/>
      <c r="K487" s="57"/>
      <c r="L487" s="58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</row>
    <row r="488" ht="18.75" customHeight="1">
      <c r="A488" s="55"/>
      <c r="B488" s="56"/>
      <c r="C488" s="56"/>
      <c r="D488" s="57"/>
      <c r="E488" s="57"/>
      <c r="F488" s="57"/>
      <c r="G488" s="58"/>
      <c r="H488" s="57"/>
      <c r="I488" s="57"/>
      <c r="J488" s="57"/>
      <c r="K488" s="57"/>
      <c r="L488" s="58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</row>
    <row r="489" ht="18.75" customHeight="1">
      <c r="A489" s="55"/>
      <c r="B489" s="56"/>
      <c r="C489" s="56"/>
      <c r="D489" s="57"/>
      <c r="E489" s="57"/>
      <c r="F489" s="57"/>
      <c r="G489" s="58"/>
      <c r="H489" s="57"/>
      <c r="I489" s="57"/>
      <c r="J489" s="57"/>
      <c r="K489" s="57"/>
      <c r="L489" s="58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</row>
    <row r="490" ht="18.75" customHeight="1">
      <c r="A490" s="55"/>
      <c r="B490" s="56"/>
      <c r="C490" s="56"/>
      <c r="D490" s="57"/>
      <c r="E490" s="57"/>
      <c r="F490" s="57"/>
      <c r="G490" s="58"/>
      <c r="H490" s="57"/>
      <c r="I490" s="57"/>
      <c r="J490" s="57"/>
      <c r="K490" s="57"/>
      <c r="L490" s="58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</row>
    <row r="491" ht="18.75" customHeight="1">
      <c r="A491" s="55"/>
      <c r="B491" s="56"/>
      <c r="C491" s="56"/>
      <c r="D491" s="57"/>
      <c r="E491" s="57"/>
      <c r="F491" s="57"/>
      <c r="G491" s="58"/>
      <c r="H491" s="57"/>
      <c r="I491" s="57"/>
      <c r="J491" s="57"/>
      <c r="K491" s="57"/>
      <c r="L491" s="58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</row>
    <row r="492" ht="18.75" customHeight="1">
      <c r="A492" s="55"/>
      <c r="B492" s="56"/>
      <c r="C492" s="56"/>
      <c r="D492" s="57"/>
      <c r="E492" s="57"/>
      <c r="F492" s="57"/>
      <c r="G492" s="58"/>
      <c r="H492" s="57"/>
      <c r="I492" s="57"/>
      <c r="J492" s="57"/>
      <c r="K492" s="57"/>
      <c r="L492" s="58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</row>
    <row r="493" ht="18.75" customHeight="1">
      <c r="A493" s="55"/>
      <c r="B493" s="56"/>
      <c r="C493" s="56"/>
      <c r="D493" s="57"/>
      <c r="E493" s="57"/>
      <c r="F493" s="57"/>
      <c r="G493" s="58"/>
      <c r="H493" s="57"/>
      <c r="I493" s="57"/>
      <c r="J493" s="57"/>
      <c r="K493" s="57"/>
      <c r="L493" s="58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</row>
    <row r="494" ht="18.75" customHeight="1">
      <c r="A494" s="55"/>
      <c r="B494" s="56"/>
      <c r="C494" s="56"/>
      <c r="D494" s="57"/>
      <c r="E494" s="57"/>
      <c r="F494" s="57"/>
      <c r="G494" s="58"/>
      <c r="H494" s="57"/>
      <c r="I494" s="57"/>
      <c r="J494" s="57"/>
      <c r="K494" s="57"/>
      <c r="L494" s="58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</row>
    <row r="495" ht="18.75" customHeight="1">
      <c r="A495" s="55"/>
      <c r="B495" s="56"/>
      <c r="C495" s="56"/>
      <c r="D495" s="57"/>
      <c r="E495" s="57"/>
      <c r="F495" s="57"/>
      <c r="G495" s="58"/>
      <c r="H495" s="57"/>
      <c r="I495" s="57"/>
      <c r="J495" s="57"/>
      <c r="K495" s="57"/>
      <c r="L495" s="58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</row>
    <row r="496" ht="18.75" customHeight="1">
      <c r="A496" s="55"/>
      <c r="B496" s="56"/>
      <c r="C496" s="56"/>
      <c r="D496" s="57"/>
      <c r="E496" s="57"/>
      <c r="F496" s="57"/>
      <c r="G496" s="58"/>
      <c r="H496" s="57"/>
      <c r="I496" s="57"/>
      <c r="J496" s="57"/>
      <c r="K496" s="57"/>
      <c r="L496" s="58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</row>
    <row r="497" ht="18.75" customHeight="1">
      <c r="A497" s="55"/>
      <c r="B497" s="56"/>
      <c r="C497" s="56"/>
      <c r="D497" s="57"/>
      <c r="E497" s="57"/>
      <c r="F497" s="57"/>
      <c r="G497" s="58"/>
      <c r="H497" s="57"/>
      <c r="I497" s="57"/>
      <c r="J497" s="57"/>
      <c r="K497" s="57"/>
      <c r="L497" s="58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</row>
    <row r="498" ht="18.75" customHeight="1">
      <c r="A498" s="55"/>
      <c r="B498" s="56"/>
      <c r="C498" s="56"/>
      <c r="D498" s="57"/>
      <c r="E498" s="57"/>
      <c r="F498" s="57"/>
      <c r="G498" s="58"/>
      <c r="H498" s="57"/>
      <c r="I498" s="57"/>
      <c r="J498" s="57"/>
      <c r="K498" s="57"/>
      <c r="L498" s="58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</row>
    <row r="499" ht="18.75" customHeight="1">
      <c r="A499" s="55"/>
      <c r="B499" s="56"/>
      <c r="C499" s="56"/>
      <c r="D499" s="57"/>
      <c r="E499" s="57"/>
      <c r="F499" s="57"/>
      <c r="G499" s="58"/>
      <c r="H499" s="57"/>
      <c r="I499" s="57"/>
      <c r="J499" s="57"/>
      <c r="K499" s="57"/>
      <c r="L499" s="58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</row>
    <row r="500" ht="18.75" customHeight="1">
      <c r="A500" s="55"/>
      <c r="B500" s="56"/>
      <c r="C500" s="56"/>
      <c r="D500" s="57"/>
      <c r="E500" s="57"/>
      <c r="F500" s="57"/>
      <c r="G500" s="58"/>
      <c r="H500" s="57"/>
      <c r="I500" s="57"/>
      <c r="J500" s="57"/>
      <c r="K500" s="57"/>
      <c r="L500" s="58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</row>
    <row r="501" ht="18.75" customHeight="1">
      <c r="A501" s="55"/>
      <c r="B501" s="56"/>
      <c r="C501" s="56"/>
      <c r="D501" s="57"/>
      <c r="E501" s="57"/>
      <c r="F501" s="57"/>
      <c r="G501" s="58"/>
      <c r="H501" s="57"/>
      <c r="I501" s="57"/>
      <c r="J501" s="57"/>
      <c r="K501" s="57"/>
      <c r="L501" s="58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</row>
    <row r="502" ht="18.75" customHeight="1">
      <c r="A502" s="55"/>
      <c r="B502" s="56"/>
      <c r="C502" s="56"/>
      <c r="D502" s="57"/>
      <c r="E502" s="57"/>
      <c r="F502" s="57"/>
      <c r="G502" s="58"/>
      <c r="H502" s="57"/>
      <c r="I502" s="57"/>
      <c r="J502" s="57"/>
      <c r="K502" s="57"/>
      <c r="L502" s="58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</row>
    <row r="503" ht="18.75" customHeight="1">
      <c r="A503" s="55"/>
      <c r="B503" s="56"/>
      <c r="C503" s="56"/>
      <c r="D503" s="57"/>
      <c r="E503" s="57"/>
      <c r="F503" s="57"/>
      <c r="G503" s="58"/>
      <c r="H503" s="57"/>
      <c r="I503" s="57"/>
      <c r="J503" s="57"/>
      <c r="K503" s="57"/>
      <c r="L503" s="58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</row>
    <row r="504" ht="18.75" customHeight="1">
      <c r="A504" s="55"/>
      <c r="B504" s="56"/>
      <c r="C504" s="56"/>
      <c r="D504" s="57"/>
      <c r="E504" s="57"/>
      <c r="F504" s="57"/>
      <c r="G504" s="58"/>
      <c r="H504" s="57"/>
      <c r="I504" s="57"/>
      <c r="J504" s="57"/>
      <c r="K504" s="57"/>
      <c r="L504" s="58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</row>
    <row r="505" ht="18.75" customHeight="1">
      <c r="A505" s="55"/>
      <c r="B505" s="56"/>
      <c r="C505" s="56"/>
      <c r="D505" s="57"/>
      <c r="E505" s="57"/>
      <c r="F505" s="57"/>
      <c r="G505" s="58"/>
      <c r="H505" s="57"/>
      <c r="I505" s="57"/>
      <c r="J505" s="57"/>
      <c r="K505" s="57"/>
      <c r="L505" s="58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</row>
    <row r="506" ht="18.75" customHeight="1">
      <c r="A506" s="55"/>
      <c r="B506" s="56"/>
      <c r="C506" s="56"/>
      <c r="D506" s="57"/>
      <c r="E506" s="57"/>
      <c r="F506" s="57"/>
      <c r="G506" s="58"/>
      <c r="H506" s="57"/>
      <c r="I506" s="57"/>
      <c r="J506" s="57"/>
      <c r="K506" s="57"/>
      <c r="L506" s="58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</row>
    <row r="507" ht="18.75" customHeight="1">
      <c r="A507" s="55"/>
      <c r="B507" s="56"/>
      <c r="C507" s="56"/>
      <c r="D507" s="57"/>
      <c r="E507" s="57"/>
      <c r="F507" s="57"/>
      <c r="G507" s="58"/>
      <c r="H507" s="57"/>
      <c r="I507" s="57"/>
      <c r="J507" s="57"/>
      <c r="K507" s="57"/>
      <c r="L507" s="58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</row>
    <row r="508" ht="18.75" customHeight="1">
      <c r="A508" s="55"/>
      <c r="B508" s="56"/>
      <c r="C508" s="56"/>
      <c r="D508" s="57"/>
      <c r="E508" s="57"/>
      <c r="F508" s="57"/>
      <c r="G508" s="58"/>
      <c r="H508" s="57"/>
      <c r="I508" s="57"/>
      <c r="J508" s="57"/>
      <c r="K508" s="57"/>
      <c r="L508" s="58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</row>
    <row r="509" ht="18.75" customHeight="1">
      <c r="A509" s="55"/>
      <c r="B509" s="56"/>
      <c r="C509" s="56"/>
      <c r="D509" s="57"/>
      <c r="E509" s="57"/>
      <c r="F509" s="57"/>
      <c r="G509" s="58"/>
      <c r="H509" s="57"/>
      <c r="I509" s="57"/>
      <c r="J509" s="57"/>
      <c r="K509" s="57"/>
      <c r="L509" s="58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</row>
    <row r="510" ht="18.75" customHeight="1">
      <c r="A510" s="55"/>
      <c r="B510" s="56"/>
      <c r="C510" s="56"/>
      <c r="D510" s="57"/>
      <c r="E510" s="57"/>
      <c r="F510" s="57"/>
      <c r="G510" s="58"/>
      <c r="H510" s="57"/>
      <c r="I510" s="57"/>
      <c r="J510" s="57"/>
      <c r="K510" s="57"/>
      <c r="L510" s="58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</row>
    <row r="511" ht="18.75" customHeight="1">
      <c r="A511" s="55"/>
      <c r="B511" s="56"/>
      <c r="C511" s="56"/>
      <c r="D511" s="57"/>
      <c r="E511" s="57"/>
      <c r="F511" s="57"/>
      <c r="G511" s="58"/>
      <c r="H511" s="57"/>
      <c r="I511" s="57"/>
      <c r="J511" s="57"/>
      <c r="K511" s="57"/>
      <c r="L511" s="58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</row>
    <row r="512" ht="18.75" customHeight="1">
      <c r="A512" s="55"/>
      <c r="B512" s="56"/>
      <c r="C512" s="56"/>
      <c r="D512" s="57"/>
      <c r="E512" s="57"/>
      <c r="F512" s="57"/>
      <c r="G512" s="58"/>
      <c r="H512" s="57"/>
      <c r="I512" s="57"/>
      <c r="J512" s="57"/>
      <c r="K512" s="57"/>
      <c r="L512" s="58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</row>
    <row r="513" ht="18.75" customHeight="1">
      <c r="A513" s="55"/>
      <c r="B513" s="56"/>
      <c r="C513" s="56"/>
      <c r="D513" s="57"/>
      <c r="E513" s="57"/>
      <c r="F513" s="57"/>
      <c r="G513" s="58"/>
      <c r="H513" s="57"/>
      <c r="I513" s="57"/>
      <c r="J513" s="57"/>
      <c r="K513" s="57"/>
      <c r="L513" s="58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</row>
    <row r="514" ht="18.75" customHeight="1">
      <c r="A514" s="55"/>
      <c r="B514" s="56"/>
      <c r="C514" s="56"/>
      <c r="D514" s="57"/>
      <c r="E514" s="57"/>
      <c r="F514" s="57"/>
      <c r="G514" s="58"/>
      <c r="H514" s="57"/>
      <c r="I514" s="57"/>
      <c r="J514" s="57"/>
      <c r="K514" s="57"/>
      <c r="L514" s="58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</row>
    <row r="515" ht="18.75" customHeight="1">
      <c r="A515" s="55"/>
      <c r="B515" s="56"/>
      <c r="C515" s="56"/>
      <c r="D515" s="57"/>
      <c r="E515" s="57"/>
      <c r="F515" s="57"/>
      <c r="G515" s="58"/>
      <c r="H515" s="57"/>
      <c r="I515" s="57"/>
      <c r="J515" s="57"/>
      <c r="K515" s="57"/>
      <c r="L515" s="58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</row>
    <row r="516" ht="18.75" customHeight="1">
      <c r="A516" s="55"/>
      <c r="B516" s="56"/>
      <c r="C516" s="56"/>
      <c r="D516" s="57"/>
      <c r="E516" s="57"/>
      <c r="F516" s="57"/>
      <c r="G516" s="58"/>
      <c r="H516" s="57"/>
      <c r="I516" s="57"/>
      <c r="J516" s="57"/>
      <c r="K516" s="57"/>
      <c r="L516" s="58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</row>
    <row r="517" ht="18.75" customHeight="1">
      <c r="A517" s="55"/>
      <c r="B517" s="56"/>
      <c r="C517" s="56"/>
      <c r="D517" s="57"/>
      <c r="E517" s="57"/>
      <c r="F517" s="57"/>
      <c r="G517" s="58"/>
      <c r="H517" s="57"/>
      <c r="I517" s="57"/>
      <c r="J517" s="57"/>
      <c r="K517" s="57"/>
      <c r="L517" s="58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</row>
    <row r="518" ht="18.75" customHeight="1">
      <c r="A518" s="55"/>
      <c r="B518" s="56"/>
      <c r="C518" s="56"/>
      <c r="D518" s="57"/>
      <c r="E518" s="57"/>
      <c r="F518" s="57"/>
      <c r="G518" s="58"/>
      <c r="H518" s="57"/>
      <c r="I518" s="57"/>
      <c r="J518" s="57"/>
      <c r="K518" s="57"/>
      <c r="L518" s="58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</row>
    <row r="519" ht="18.75" customHeight="1">
      <c r="A519" s="55"/>
      <c r="B519" s="56"/>
      <c r="C519" s="56"/>
      <c r="D519" s="57"/>
      <c r="E519" s="57"/>
      <c r="F519" s="57"/>
      <c r="G519" s="58"/>
      <c r="H519" s="57"/>
      <c r="I519" s="57"/>
      <c r="J519" s="57"/>
      <c r="K519" s="57"/>
      <c r="L519" s="58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</row>
    <row r="520" ht="18.75" customHeight="1">
      <c r="A520" s="55"/>
      <c r="B520" s="56"/>
      <c r="C520" s="56"/>
      <c r="D520" s="57"/>
      <c r="E520" s="57"/>
      <c r="F520" s="57"/>
      <c r="G520" s="58"/>
      <c r="H520" s="57"/>
      <c r="I520" s="57"/>
      <c r="J520" s="57"/>
      <c r="K520" s="57"/>
      <c r="L520" s="58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</row>
    <row r="521" ht="18.75" customHeight="1">
      <c r="A521" s="55"/>
      <c r="B521" s="56"/>
      <c r="C521" s="56"/>
      <c r="D521" s="57"/>
      <c r="E521" s="57"/>
      <c r="F521" s="57"/>
      <c r="G521" s="58"/>
      <c r="H521" s="57"/>
      <c r="I521" s="57"/>
      <c r="J521" s="57"/>
      <c r="K521" s="57"/>
      <c r="L521" s="58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</row>
    <row r="522" ht="18.75" customHeight="1">
      <c r="A522" s="55"/>
      <c r="B522" s="56"/>
      <c r="C522" s="56"/>
      <c r="D522" s="57"/>
      <c r="E522" s="57"/>
      <c r="F522" s="57"/>
      <c r="G522" s="58"/>
      <c r="H522" s="57"/>
      <c r="I522" s="57"/>
      <c r="J522" s="57"/>
      <c r="K522" s="57"/>
      <c r="L522" s="58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</row>
    <row r="523" ht="18.75" customHeight="1">
      <c r="A523" s="55"/>
      <c r="B523" s="56"/>
      <c r="C523" s="56"/>
      <c r="D523" s="57"/>
      <c r="E523" s="57"/>
      <c r="F523" s="57"/>
      <c r="G523" s="58"/>
      <c r="H523" s="57"/>
      <c r="I523" s="57"/>
      <c r="J523" s="57"/>
      <c r="K523" s="57"/>
      <c r="L523" s="58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</row>
    <row r="524" ht="18.75" customHeight="1">
      <c r="A524" s="55"/>
      <c r="B524" s="56"/>
      <c r="C524" s="56"/>
      <c r="D524" s="57"/>
      <c r="E524" s="57"/>
      <c r="F524" s="57"/>
      <c r="G524" s="58"/>
      <c r="H524" s="57"/>
      <c r="I524" s="57"/>
      <c r="J524" s="57"/>
      <c r="K524" s="57"/>
      <c r="L524" s="58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</row>
    <row r="525" ht="18.75" customHeight="1">
      <c r="A525" s="55"/>
      <c r="B525" s="56"/>
      <c r="C525" s="56"/>
      <c r="D525" s="57"/>
      <c r="E525" s="57"/>
      <c r="F525" s="57"/>
      <c r="G525" s="58"/>
      <c r="H525" s="57"/>
      <c r="I525" s="57"/>
      <c r="J525" s="57"/>
      <c r="K525" s="57"/>
      <c r="L525" s="58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</row>
    <row r="526" ht="18.75" customHeight="1">
      <c r="A526" s="55"/>
      <c r="B526" s="56"/>
      <c r="C526" s="56"/>
      <c r="D526" s="57"/>
      <c r="E526" s="57"/>
      <c r="F526" s="57"/>
      <c r="G526" s="58"/>
      <c r="H526" s="57"/>
      <c r="I526" s="57"/>
      <c r="J526" s="57"/>
      <c r="K526" s="57"/>
      <c r="L526" s="58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</row>
    <row r="527" ht="18.75" customHeight="1">
      <c r="A527" s="55"/>
      <c r="B527" s="56"/>
      <c r="C527" s="56"/>
      <c r="D527" s="57"/>
      <c r="E527" s="57"/>
      <c r="F527" s="57"/>
      <c r="G527" s="58"/>
      <c r="H527" s="57"/>
      <c r="I527" s="57"/>
      <c r="J527" s="57"/>
      <c r="K527" s="57"/>
      <c r="L527" s="58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</row>
    <row r="528" ht="18.75" customHeight="1">
      <c r="A528" s="55"/>
      <c r="B528" s="56"/>
      <c r="C528" s="56"/>
      <c r="D528" s="57"/>
      <c r="E528" s="57"/>
      <c r="F528" s="57"/>
      <c r="G528" s="58"/>
      <c r="H528" s="57"/>
      <c r="I528" s="57"/>
      <c r="J528" s="57"/>
      <c r="K528" s="57"/>
      <c r="L528" s="58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</row>
    <row r="529" ht="18.75" customHeight="1">
      <c r="A529" s="55"/>
      <c r="B529" s="56"/>
      <c r="C529" s="56"/>
      <c r="D529" s="57"/>
      <c r="E529" s="57"/>
      <c r="F529" s="57"/>
      <c r="G529" s="58"/>
      <c r="H529" s="57"/>
      <c r="I529" s="57"/>
      <c r="J529" s="57"/>
      <c r="K529" s="57"/>
      <c r="L529" s="58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</row>
    <row r="530" ht="18.75" customHeight="1">
      <c r="A530" s="55"/>
      <c r="B530" s="56"/>
      <c r="C530" s="56"/>
      <c r="D530" s="57"/>
      <c r="E530" s="57"/>
      <c r="F530" s="57"/>
      <c r="G530" s="58"/>
      <c r="H530" s="57"/>
      <c r="I530" s="57"/>
      <c r="J530" s="57"/>
      <c r="K530" s="57"/>
      <c r="L530" s="58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</row>
    <row r="531" ht="18.75" customHeight="1">
      <c r="A531" s="55"/>
      <c r="B531" s="56"/>
      <c r="C531" s="56"/>
      <c r="D531" s="57"/>
      <c r="E531" s="57"/>
      <c r="F531" s="57"/>
      <c r="G531" s="58"/>
      <c r="H531" s="57"/>
      <c r="I531" s="57"/>
      <c r="J531" s="57"/>
      <c r="K531" s="57"/>
      <c r="L531" s="58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</row>
    <row r="532" ht="18.75" customHeight="1">
      <c r="A532" s="55"/>
      <c r="B532" s="56"/>
      <c r="C532" s="56"/>
      <c r="D532" s="57"/>
      <c r="E532" s="57"/>
      <c r="F532" s="57"/>
      <c r="G532" s="58"/>
      <c r="H532" s="57"/>
      <c r="I532" s="57"/>
      <c r="J532" s="57"/>
      <c r="K532" s="57"/>
      <c r="L532" s="58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</row>
    <row r="533" ht="18.75" customHeight="1">
      <c r="A533" s="55"/>
      <c r="B533" s="56"/>
      <c r="C533" s="56"/>
      <c r="D533" s="57"/>
      <c r="E533" s="57"/>
      <c r="F533" s="57"/>
      <c r="G533" s="58"/>
      <c r="H533" s="57"/>
      <c r="I533" s="57"/>
      <c r="J533" s="57"/>
      <c r="K533" s="57"/>
      <c r="L533" s="58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</row>
    <row r="534" ht="18.75" customHeight="1">
      <c r="A534" s="55"/>
      <c r="B534" s="56"/>
      <c r="C534" s="56"/>
      <c r="D534" s="57"/>
      <c r="E534" s="57"/>
      <c r="F534" s="57"/>
      <c r="G534" s="58"/>
      <c r="H534" s="57"/>
      <c r="I534" s="57"/>
      <c r="J534" s="57"/>
      <c r="K534" s="57"/>
      <c r="L534" s="58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</row>
    <row r="535" ht="18.75" customHeight="1">
      <c r="A535" s="55"/>
      <c r="B535" s="56"/>
      <c r="C535" s="56"/>
      <c r="D535" s="57"/>
      <c r="E535" s="57"/>
      <c r="F535" s="57"/>
      <c r="G535" s="58"/>
      <c r="H535" s="57"/>
      <c r="I535" s="57"/>
      <c r="J535" s="57"/>
      <c r="K535" s="57"/>
      <c r="L535" s="58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</row>
    <row r="536" ht="18.75" customHeight="1">
      <c r="A536" s="55"/>
      <c r="B536" s="56"/>
      <c r="C536" s="56"/>
      <c r="D536" s="57"/>
      <c r="E536" s="57"/>
      <c r="F536" s="57"/>
      <c r="G536" s="58"/>
      <c r="H536" s="57"/>
      <c r="I536" s="57"/>
      <c r="J536" s="57"/>
      <c r="K536" s="57"/>
      <c r="L536" s="58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</row>
    <row r="537" ht="18.75" customHeight="1">
      <c r="A537" s="55"/>
      <c r="B537" s="56"/>
      <c r="C537" s="56"/>
      <c r="D537" s="57"/>
      <c r="E537" s="57"/>
      <c r="F537" s="57"/>
      <c r="G537" s="58"/>
      <c r="H537" s="57"/>
      <c r="I537" s="57"/>
      <c r="J537" s="57"/>
      <c r="K537" s="57"/>
      <c r="L537" s="58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</row>
    <row r="538" ht="18.75" customHeight="1">
      <c r="A538" s="55"/>
      <c r="B538" s="56"/>
      <c r="C538" s="56"/>
      <c r="D538" s="57"/>
      <c r="E538" s="57"/>
      <c r="F538" s="57"/>
      <c r="G538" s="58"/>
      <c r="H538" s="57"/>
      <c r="I538" s="57"/>
      <c r="J538" s="57"/>
      <c r="K538" s="57"/>
      <c r="L538" s="58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</row>
    <row r="539" ht="18.75" customHeight="1">
      <c r="A539" s="55"/>
      <c r="B539" s="56"/>
      <c r="C539" s="56"/>
      <c r="D539" s="57"/>
      <c r="E539" s="57"/>
      <c r="F539" s="57"/>
      <c r="G539" s="58"/>
      <c r="H539" s="57"/>
      <c r="I539" s="57"/>
      <c r="J539" s="57"/>
      <c r="K539" s="57"/>
      <c r="L539" s="58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</row>
    <row r="540" ht="18.75" customHeight="1">
      <c r="A540" s="55"/>
      <c r="B540" s="56"/>
      <c r="C540" s="56"/>
      <c r="D540" s="57"/>
      <c r="E540" s="57"/>
      <c r="F540" s="57"/>
      <c r="G540" s="58"/>
      <c r="H540" s="57"/>
      <c r="I540" s="57"/>
      <c r="J540" s="57"/>
      <c r="K540" s="57"/>
      <c r="L540" s="58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</row>
    <row r="541" ht="18.75" customHeight="1">
      <c r="A541" s="55"/>
      <c r="B541" s="56"/>
      <c r="C541" s="56"/>
      <c r="D541" s="57"/>
      <c r="E541" s="57"/>
      <c r="F541" s="57"/>
      <c r="G541" s="58"/>
      <c r="H541" s="57"/>
      <c r="I541" s="57"/>
      <c r="J541" s="57"/>
      <c r="K541" s="57"/>
      <c r="L541" s="58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</row>
    <row r="542" ht="18.75" customHeight="1">
      <c r="A542" s="55"/>
      <c r="B542" s="56"/>
      <c r="C542" s="56"/>
      <c r="D542" s="57"/>
      <c r="E542" s="57"/>
      <c r="F542" s="57"/>
      <c r="G542" s="58"/>
      <c r="H542" s="57"/>
      <c r="I542" s="57"/>
      <c r="J542" s="57"/>
      <c r="K542" s="57"/>
      <c r="L542" s="58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</row>
    <row r="543" ht="18.75" customHeight="1">
      <c r="A543" s="55"/>
      <c r="B543" s="56"/>
      <c r="C543" s="56"/>
      <c r="D543" s="57"/>
      <c r="E543" s="57"/>
      <c r="F543" s="57"/>
      <c r="G543" s="58"/>
      <c r="H543" s="57"/>
      <c r="I543" s="57"/>
      <c r="J543" s="57"/>
      <c r="K543" s="57"/>
      <c r="L543" s="58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</row>
    <row r="544" ht="18.75" customHeight="1">
      <c r="A544" s="55"/>
      <c r="B544" s="56"/>
      <c r="C544" s="56"/>
      <c r="D544" s="57"/>
      <c r="E544" s="57"/>
      <c r="F544" s="57"/>
      <c r="G544" s="58"/>
      <c r="H544" s="57"/>
      <c r="I544" s="57"/>
      <c r="J544" s="57"/>
      <c r="K544" s="57"/>
      <c r="L544" s="58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</row>
    <row r="545" ht="18.75" customHeight="1">
      <c r="A545" s="55"/>
      <c r="B545" s="56"/>
      <c r="C545" s="56"/>
      <c r="D545" s="57"/>
      <c r="E545" s="57"/>
      <c r="F545" s="57"/>
      <c r="G545" s="58"/>
      <c r="H545" s="57"/>
      <c r="I545" s="57"/>
      <c r="J545" s="57"/>
      <c r="K545" s="57"/>
      <c r="L545" s="58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</row>
    <row r="546" ht="18.75" customHeight="1">
      <c r="A546" s="55"/>
      <c r="B546" s="56"/>
      <c r="C546" s="56"/>
      <c r="D546" s="57"/>
      <c r="E546" s="57"/>
      <c r="F546" s="57"/>
      <c r="G546" s="58"/>
      <c r="H546" s="57"/>
      <c r="I546" s="57"/>
      <c r="J546" s="57"/>
      <c r="K546" s="57"/>
      <c r="L546" s="58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</row>
    <row r="547" ht="18.75" customHeight="1">
      <c r="A547" s="55"/>
      <c r="B547" s="56"/>
      <c r="C547" s="56"/>
      <c r="D547" s="57"/>
      <c r="E547" s="57"/>
      <c r="F547" s="57"/>
      <c r="G547" s="58"/>
      <c r="H547" s="57"/>
      <c r="I547" s="57"/>
      <c r="J547" s="57"/>
      <c r="K547" s="57"/>
      <c r="L547" s="58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</row>
    <row r="548" ht="18.75" customHeight="1">
      <c r="A548" s="55"/>
      <c r="B548" s="56"/>
      <c r="C548" s="56"/>
      <c r="D548" s="57"/>
      <c r="E548" s="57"/>
      <c r="F548" s="57"/>
      <c r="G548" s="58"/>
      <c r="H548" s="57"/>
      <c r="I548" s="57"/>
      <c r="J548" s="57"/>
      <c r="K548" s="57"/>
      <c r="L548" s="58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</row>
    <row r="549" ht="18.75" customHeight="1">
      <c r="A549" s="55"/>
      <c r="B549" s="56"/>
      <c r="C549" s="56"/>
      <c r="D549" s="57"/>
      <c r="E549" s="57"/>
      <c r="F549" s="57"/>
      <c r="G549" s="58"/>
      <c r="H549" s="57"/>
      <c r="I549" s="57"/>
      <c r="J549" s="57"/>
      <c r="K549" s="57"/>
      <c r="L549" s="58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</row>
    <row r="550" ht="18.75" customHeight="1">
      <c r="A550" s="55"/>
      <c r="B550" s="56"/>
      <c r="C550" s="56"/>
      <c r="D550" s="57"/>
      <c r="E550" s="57"/>
      <c r="F550" s="57"/>
      <c r="G550" s="58"/>
      <c r="H550" s="57"/>
      <c r="I550" s="57"/>
      <c r="J550" s="57"/>
      <c r="K550" s="57"/>
      <c r="L550" s="58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</row>
    <row r="551" ht="18.75" customHeight="1">
      <c r="A551" s="55"/>
      <c r="B551" s="56"/>
      <c r="C551" s="56"/>
      <c r="D551" s="57"/>
      <c r="E551" s="57"/>
      <c r="F551" s="57"/>
      <c r="G551" s="58"/>
      <c r="H551" s="57"/>
      <c r="I551" s="57"/>
      <c r="J551" s="57"/>
      <c r="K551" s="57"/>
      <c r="L551" s="58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</row>
    <row r="552" ht="18.75" customHeight="1">
      <c r="A552" s="55"/>
      <c r="B552" s="56"/>
      <c r="C552" s="56"/>
      <c r="D552" s="57"/>
      <c r="E552" s="57"/>
      <c r="F552" s="57"/>
      <c r="G552" s="58"/>
      <c r="H552" s="57"/>
      <c r="I552" s="57"/>
      <c r="J552" s="57"/>
      <c r="K552" s="57"/>
      <c r="L552" s="58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</row>
    <row r="553" ht="18.75" customHeight="1">
      <c r="A553" s="55"/>
      <c r="B553" s="56"/>
      <c r="C553" s="56"/>
      <c r="D553" s="57"/>
      <c r="E553" s="57"/>
      <c r="F553" s="57"/>
      <c r="G553" s="58"/>
      <c r="H553" s="57"/>
      <c r="I553" s="57"/>
      <c r="J553" s="57"/>
      <c r="K553" s="57"/>
      <c r="L553" s="58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</row>
    <row r="554" ht="18.75" customHeight="1">
      <c r="A554" s="55"/>
      <c r="B554" s="56"/>
      <c r="C554" s="56"/>
      <c r="D554" s="57"/>
      <c r="E554" s="57"/>
      <c r="F554" s="57"/>
      <c r="G554" s="58"/>
      <c r="H554" s="57"/>
      <c r="I554" s="57"/>
      <c r="J554" s="57"/>
      <c r="K554" s="57"/>
      <c r="L554" s="58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</row>
    <row r="555" ht="18.75" customHeight="1">
      <c r="A555" s="55"/>
      <c r="B555" s="56"/>
      <c r="C555" s="56"/>
      <c r="D555" s="57"/>
      <c r="E555" s="57"/>
      <c r="F555" s="57"/>
      <c r="G555" s="58"/>
      <c r="H555" s="57"/>
      <c r="I555" s="57"/>
      <c r="J555" s="57"/>
      <c r="K555" s="57"/>
      <c r="L555" s="58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</row>
    <row r="556" ht="18.75" customHeight="1">
      <c r="A556" s="55"/>
      <c r="B556" s="56"/>
      <c r="C556" s="56"/>
      <c r="D556" s="57"/>
      <c r="E556" s="57"/>
      <c r="F556" s="57"/>
      <c r="G556" s="58"/>
      <c r="H556" s="57"/>
      <c r="I556" s="57"/>
      <c r="J556" s="57"/>
      <c r="K556" s="57"/>
      <c r="L556" s="58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</row>
    <row r="557" ht="18.75" customHeight="1">
      <c r="A557" s="55"/>
      <c r="B557" s="56"/>
      <c r="C557" s="56"/>
      <c r="D557" s="57"/>
      <c r="E557" s="57"/>
      <c r="F557" s="57"/>
      <c r="G557" s="58"/>
      <c r="H557" s="57"/>
      <c r="I557" s="57"/>
      <c r="J557" s="57"/>
      <c r="K557" s="57"/>
      <c r="L557" s="58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</row>
    <row r="558" ht="18.75" customHeight="1">
      <c r="A558" s="55"/>
      <c r="B558" s="56"/>
      <c r="C558" s="56"/>
      <c r="D558" s="57"/>
      <c r="E558" s="57"/>
      <c r="F558" s="57"/>
      <c r="G558" s="58"/>
      <c r="H558" s="57"/>
      <c r="I558" s="57"/>
      <c r="J558" s="57"/>
      <c r="K558" s="57"/>
      <c r="L558" s="58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</row>
    <row r="559" ht="18.75" customHeight="1">
      <c r="A559" s="55"/>
      <c r="B559" s="56"/>
      <c r="C559" s="56"/>
      <c r="D559" s="57"/>
      <c r="E559" s="57"/>
      <c r="F559" s="57"/>
      <c r="G559" s="58"/>
      <c r="H559" s="57"/>
      <c r="I559" s="57"/>
      <c r="J559" s="57"/>
      <c r="K559" s="57"/>
      <c r="L559" s="58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</row>
    <row r="560" ht="18.75" customHeight="1">
      <c r="A560" s="55"/>
      <c r="B560" s="56"/>
      <c r="C560" s="56"/>
      <c r="D560" s="57"/>
      <c r="E560" s="57"/>
      <c r="F560" s="57"/>
      <c r="G560" s="58"/>
      <c r="H560" s="57"/>
      <c r="I560" s="57"/>
      <c r="J560" s="57"/>
      <c r="K560" s="57"/>
      <c r="L560" s="58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</row>
    <row r="561" ht="18.75" customHeight="1">
      <c r="A561" s="55"/>
      <c r="B561" s="56"/>
      <c r="C561" s="56"/>
      <c r="D561" s="57"/>
      <c r="E561" s="57"/>
      <c r="F561" s="57"/>
      <c r="G561" s="58"/>
      <c r="H561" s="57"/>
      <c r="I561" s="57"/>
      <c r="J561" s="57"/>
      <c r="K561" s="57"/>
      <c r="L561" s="58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</row>
    <row r="562" ht="18.75" customHeight="1">
      <c r="A562" s="55"/>
      <c r="B562" s="56"/>
      <c r="C562" s="56"/>
      <c r="D562" s="57"/>
      <c r="E562" s="57"/>
      <c r="F562" s="57"/>
      <c r="G562" s="58"/>
      <c r="H562" s="57"/>
      <c r="I562" s="57"/>
      <c r="J562" s="57"/>
      <c r="K562" s="57"/>
      <c r="L562" s="58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</row>
    <row r="563" ht="18.75" customHeight="1">
      <c r="A563" s="55"/>
      <c r="B563" s="56"/>
      <c r="C563" s="56"/>
      <c r="D563" s="57"/>
      <c r="E563" s="57"/>
      <c r="F563" s="57"/>
      <c r="G563" s="58"/>
      <c r="H563" s="57"/>
      <c r="I563" s="57"/>
      <c r="J563" s="57"/>
      <c r="K563" s="57"/>
      <c r="L563" s="58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</row>
    <row r="564" ht="18.75" customHeight="1">
      <c r="A564" s="55"/>
      <c r="B564" s="56"/>
      <c r="C564" s="56"/>
      <c r="D564" s="57"/>
      <c r="E564" s="57"/>
      <c r="F564" s="57"/>
      <c r="G564" s="58"/>
      <c r="H564" s="57"/>
      <c r="I564" s="57"/>
      <c r="J564" s="57"/>
      <c r="K564" s="57"/>
      <c r="L564" s="58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</row>
    <row r="565" ht="18.75" customHeight="1">
      <c r="A565" s="55"/>
      <c r="B565" s="56"/>
      <c r="C565" s="56"/>
      <c r="D565" s="57"/>
      <c r="E565" s="57"/>
      <c r="F565" s="57"/>
      <c r="G565" s="58"/>
      <c r="H565" s="57"/>
      <c r="I565" s="57"/>
      <c r="J565" s="57"/>
      <c r="K565" s="57"/>
      <c r="L565" s="58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</row>
    <row r="566" ht="18.75" customHeight="1">
      <c r="A566" s="55"/>
      <c r="B566" s="56"/>
      <c r="C566" s="56"/>
      <c r="D566" s="57"/>
      <c r="E566" s="57"/>
      <c r="F566" s="57"/>
      <c r="G566" s="58"/>
      <c r="H566" s="57"/>
      <c r="I566" s="57"/>
      <c r="J566" s="57"/>
      <c r="K566" s="57"/>
      <c r="L566" s="58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</row>
    <row r="567" ht="18.75" customHeight="1">
      <c r="A567" s="55"/>
      <c r="B567" s="56"/>
      <c r="C567" s="56"/>
      <c r="D567" s="57"/>
      <c r="E567" s="57"/>
      <c r="F567" s="57"/>
      <c r="G567" s="58"/>
      <c r="H567" s="57"/>
      <c r="I567" s="57"/>
      <c r="J567" s="57"/>
      <c r="K567" s="57"/>
      <c r="L567" s="58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</row>
    <row r="568" ht="18.75" customHeight="1">
      <c r="A568" s="55"/>
      <c r="B568" s="56"/>
      <c r="C568" s="56"/>
      <c r="D568" s="57"/>
      <c r="E568" s="57"/>
      <c r="F568" s="57"/>
      <c r="G568" s="58"/>
      <c r="H568" s="57"/>
      <c r="I568" s="57"/>
      <c r="J568" s="57"/>
      <c r="K568" s="57"/>
      <c r="L568" s="58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</row>
    <row r="569" ht="18.75" customHeight="1">
      <c r="A569" s="55"/>
      <c r="B569" s="56"/>
      <c r="C569" s="56"/>
      <c r="D569" s="57"/>
      <c r="E569" s="57"/>
      <c r="F569" s="57"/>
      <c r="G569" s="58"/>
      <c r="H569" s="57"/>
      <c r="I569" s="57"/>
      <c r="J569" s="57"/>
      <c r="K569" s="57"/>
      <c r="L569" s="58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</row>
    <row r="570" ht="18.75" customHeight="1">
      <c r="A570" s="55"/>
      <c r="B570" s="56"/>
      <c r="C570" s="56"/>
      <c r="D570" s="57"/>
      <c r="E570" s="57"/>
      <c r="F570" s="57"/>
      <c r="G570" s="58"/>
      <c r="H570" s="57"/>
      <c r="I570" s="57"/>
      <c r="J570" s="57"/>
      <c r="K570" s="57"/>
      <c r="L570" s="58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</row>
    <row r="571" ht="18.75" customHeight="1">
      <c r="A571" s="55"/>
      <c r="B571" s="56"/>
      <c r="C571" s="56"/>
      <c r="D571" s="57"/>
      <c r="E571" s="57"/>
      <c r="F571" s="57"/>
      <c r="G571" s="58"/>
      <c r="H571" s="57"/>
      <c r="I571" s="57"/>
      <c r="J571" s="57"/>
      <c r="K571" s="57"/>
      <c r="L571" s="58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</row>
    <row r="572" ht="18.75" customHeight="1">
      <c r="A572" s="55"/>
      <c r="B572" s="56"/>
      <c r="C572" s="56"/>
      <c r="D572" s="57"/>
      <c r="E572" s="57"/>
      <c r="F572" s="57"/>
      <c r="G572" s="58"/>
      <c r="H572" s="57"/>
      <c r="I572" s="57"/>
      <c r="J572" s="57"/>
      <c r="K572" s="57"/>
      <c r="L572" s="58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</row>
    <row r="573" ht="18.75" customHeight="1">
      <c r="A573" s="55"/>
      <c r="B573" s="56"/>
      <c r="C573" s="56"/>
      <c r="D573" s="57"/>
      <c r="E573" s="57"/>
      <c r="F573" s="57"/>
      <c r="G573" s="58"/>
      <c r="H573" s="57"/>
      <c r="I573" s="57"/>
      <c r="J573" s="57"/>
      <c r="K573" s="57"/>
      <c r="L573" s="58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</row>
    <row r="574" ht="18.75" customHeight="1">
      <c r="A574" s="55"/>
      <c r="B574" s="56"/>
      <c r="C574" s="56"/>
      <c r="D574" s="57"/>
      <c r="E574" s="57"/>
      <c r="F574" s="57"/>
      <c r="G574" s="58"/>
      <c r="H574" s="57"/>
      <c r="I574" s="57"/>
      <c r="J574" s="57"/>
      <c r="K574" s="57"/>
      <c r="L574" s="58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</row>
    <row r="575" ht="18.75" customHeight="1">
      <c r="A575" s="55"/>
      <c r="B575" s="56"/>
      <c r="C575" s="56"/>
      <c r="D575" s="57"/>
      <c r="E575" s="57"/>
      <c r="F575" s="57"/>
      <c r="G575" s="58"/>
      <c r="H575" s="57"/>
      <c r="I575" s="57"/>
      <c r="J575" s="57"/>
      <c r="K575" s="57"/>
      <c r="L575" s="58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</row>
    <row r="576" ht="18.75" customHeight="1">
      <c r="A576" s="55"/>
      <c r="B576" s="56"/>
      <c r="C576" s="56"/>
      <c r="D576" s="57"/>
      <c r="E576" s="57"/>
      <c r="F576" s="57"/>
      <c r="G576" s="58"/>
      <c r="H576" s="57"/>
      <c r="I576" s="57"/>
      <c r="J576" s="57"/>
      <c r="K576" s="57"/>
      <c r="L576" s="58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</row>
    <row r="577" ht="18.75" customHeight="1">
      <c r="A577" s="55"/>
      <c r="B577" s="56"/>
      <c r="C577" s="56"/>
      <c r="D577" s="57"/>
      <c r="E577" s="57"/>
      <c r="F577" s="57"/>
      <c r="G577" s="58"/>
      <c r="H577" s="57"/>
      <c r="I577" s="57"/>
      <c r="J577" s="57"/>
      <c r="K577" s="57"/>
      <c r="L577" s="58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</row>
    <row r="578" ht="18.75" customHeight="1">
      <c r="A578" s="55"/>
      <c r="B578" s="56"/>
      <c r="C578" s="56"/>
      <c r="D578" s="57"/>
      <c r="E578" s="57"/>
      <c r="F578" s="57"/>
      <c r="G578" s="58"/>
      <c r="H578" s="57"/>
      <c r="I578" s="57"/>
      <c r="J578" s="57"/>
      <c r="K578" s="57"/>
      <c r="L578" s="58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</row>
    <row r="579" ht="18.75" customHeight="1">
      <c r="A579" s="55"/>
      <c r="B579" s="56"/>
      <c r="C579" s="56"/>
      <c r="D579" s="57"/>
      <c r="E579" s="57"/>
      <c r="F579" s="57"/>
      <c r="G579" s="58"/>
      <c r="H579" s="57"/>
      <c r="I579" s="57"/>
      <c r="J579" s="57"/>
      <c r="K579" s="57"/>
      <c r="L579" s="58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</row>
    <row r="580" ht="18.75" customHeight="1">
      <c r="A580" s="55"/>
      <c r="B580" s="56"/>
      <c r="C580" s="56"/>
      <c r="D580" s="57"/>
      <c r="E580" s="57"/>
      <c r="F580" s="57"/>
      <c r="G580" s="58"/>
      <c r="H580" s="57"/>
      <c r="I580" s="57"/>
      <c r="J580" s="57"/>
      <c r="K580" s="57"/>
      <c r="L580" s="58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</row>
    <row r="581" ht="18.75" customHeight="1">
      <c r="A581" s="55"/>
      <c r="B581" s="56"/>
      <c r="C581" s="56"/>
      <c r="D581" s="57"/>
      <c r="E581" s="57"/>
      <c r="F581" s="57"/>
      <c r="G581" s="58"/>
      <c r="H581" s="57"/>
      <c r="I581" s="57"/>
      <c r="J581" s="57"/>
      <c r="K581" s="57"/>
      <c r="L581" s="58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</row>
    <row r="582" ht="18.75" customHeight="1">
      <c r="A582" s="55"/>
      <c r="B582" s="56"/>
      <c r="C582" s="56"/>
      <c r="D582" s="57"/>
      <c r="E582" s="57"/>
      <c r="F582" s="57"/>
      <c r="G582" s="58"/>
      <c r="H582" s="57"/>
      <c r="I582" s="57"/>
      <c r="J582" s="57"/>
      <c r="K582" s="57"/>
      <c r="L582" s="58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</row>
    <row r="583" ht="18.75" customHeight="1">
      <c r="A583" s="55"/>
      <c r="B583" s="56"/>
      <c r="C583" s="56"/>
      <c r="D583" s="57"/>
      <c r="E583" s="57"/>
      <c r="F583" s="57"/>
      <c r="G583" s="58"/>
      <c r="H583" s="57"/>
      <c r="I583" s="57"/>
      <c r="J583" s="57"/>
      <c r="K583" s="57"/>
      <c r="L583" s="58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</row>
    <row r="584" ht="18.75" customHeight="1">
      <c r="A584" s="55"/>
      <c r="B584" s="56"/>
      <c r="C584" s="56"/>
      <c r="D584" s="57"/>
      <c r="E584" s="57"/>
      <c r="F584" s="57"/>
      <c r="G584" s="58"/>
      <c r="H584" s="57"/>
      <c r="I584" s="57"/>
      <c r="J584" s="57"/>
      <c r="K584" s="57"/>
      <c r="L584" s="58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</row>
    <row r="585" ht="18.75" customHeight="1">
      <c r="A585" s="55"/>
      <c r="B585" s="56"/>
      <c r="C585" s="56"/>
      <c r="D585" s="57"/>
      <c r="E585" s="57"/>
      <c r="F585" s="57"/>
      <c r="G585" s="58"/>
      <c r="H585" s="57"/>
      <c r="I585" s="57"/>
      <c r="J585" s="57"/>
      <c r="K585" s="57"/>
      <c r="L585" s="58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</row>
    <row r="586" ht="18.75" customHeight="1">
      <c r="A586" s="55"/>
      <c r="B586" s="56"/>
      <c r="C586" s="56"/>
      <c r="D586" s="57"/>
      <c r="E586" s="57"/>
      <c r="F586" s="57"/>
      <c r="G586" s="58"/>
      <c r="H586" s="57"/>
      <c r="I586" s="57"/>
      <c r="J586" s="57"/>
      <c r="K586" s="57"/>
      <c r="L586" s="58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</row>
    <row r="587" ht="18.75" customHeight="1">
      <c r="A587" s="55"/>
      <c r="B587" s="56"/>
      <c r="C587" s="56"/>
      <c r="D587" s="57"/>
      <c r="E587" s="57"/>
      <c r="F587" s="57"/>
      <c r="G587" s="58"/>
      <c r="H587" s="57"/>
      <c r="I587" s="57"/>
      <c r="J587" s="57"/>
      <c r="K587" s="57"/>
      <c r="L587" s="58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</row>
    <row r="588" ht="18.75" customHeight="1">
      <c r="A588" s="55"/>
      <c r="B588" s="56"/>
      <c r="C588" s="56"/>
      <c r="D588" s="57"/>
      <c r="E588" s="57"/>
      <c r="F588" s="57"/>
      <c r="G588" s="58"/>
      <c r="H588" s="57"/>
      <c r="I588" s="57"/>
      <c r="J588" s="57"/>
      <c r="K588" s="57"/>
      <c r="L588" s="58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</row>
    <row r="589" ht="18.75" customHeight="1">
      <c r="A589" s="55"/>
      <c r="B589" s="56"/>
      <c r="C589" s="56"/>
      <c r="D589" s="57"/>
      <c r="E589" s="57"/>
      <c r="F589" s="57"/>
      <c r="G589" s="58"/>
      <c r="H589" s="57"/>
      <c r="I589" s="57"/>
      <c r="J589" s="57"/>
      <c r="K589" s="57"/>
      <c r="L589" s="58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</row>
    <row r="590" ht="18.75" customHeight="1">
      <c r="A590" s="55"/>
      <c r="B590" s="56"/>
      <c r="C590" s="56"/>
      <c r="D590" s="57"/>
      <c r="E590" s="57"/>
      <c r="F590" s="57"/>
      <c r="G590" s="58"/>
      <c r="H590" s="57"/>
      <c r="I590" s="57"/>
      <c r="J590" s="57"/>
      <c r="K590" s="57"/>
      <c r="L590" s="58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</row>
    <row r="591" ht="18.75" customHeight="1">
      <c r="A591" s="55"/>
      <c r="B591" s="56"/>
      <c r="C591" s="56"/>
      <c r="D591" s="57"/>
      <c r="E591" s="57"/>
      <c r="F591" s="57"/>
      <c r="G591" s="58"/>
      <c r="H591" s="57"/>
      <c r="I591" s="57"/>
      <c r="J591" s="57"/>
      <c r="K591" s="57"/>
      <c r="L591" s="58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</row>
    <row r="592" ht="18.75" customHeight="1">
      <c r="A592" s="55"/>
      <c r="B592" s="56"/>
      <c r="C592" s="56"/>
      <c r="D592" s="57"/>
      <c r="E592" s="57"/>
      <c r="F592" s="57"/>
      <c r="G592" s="58"/>
      <c r="H592" s="57"/>
      <c r="I592" s="57"/>
      <c r="J592" s="57"/>
      <c r="K592" s="57"/>
      <c r="L592" s="58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</row>
    <row r="593" ht="18.75" customHeight="1">
      <c r="A593" s="55"/>
      <c r="B593" s="56"/>
      <c r="C593" s="56"/>
      <c r="D593" s="57"/>
      <c r="E593" s="57"/>
      <c r="F593" s="57"/>
      <c r="G593" s="58"/>
      <c r="H593" s="57"/>
      <c r="I593" s="57"/>
      <c r="J593" s="57"/>
      <c r="K593" s="57"/>
      <c r="L593" s="58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</row>
    <row r="594" ht="18.75" customHeight="1">
      <c r="A594" s="55"/>
      <c r="B594" s="56"/>
      <c r="C594" s="56"/>
      <c r="D594" s="57"/>
      <c r="E594" s="57"/>
      <c r="F594" s="57"/>
      <c r="G594" s="58"/>
      <c r="H594" s="57"/>
      <c r="I594" s="57"/>
      <c r="J594" s="57"/>
      <c r="K594" s="57"/>
      <c r="L594" s="58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</row>
    <row r="595" ht="18.75" customHeight="1">
      <c r="A595" s="55"/>
      <c r="B595" s="56"/>
      <c r="C595" s="56"/>
      <c r="D595" s="57"/>
      <c r="E595" s="57"/>
      <c r="F595" s="57"/>
      <c r="G595" s="58"/>
      <c r="H595" s="57"/>
      <c r="I595" s="57"/>
      <c r="J595" s="57"/>
      <c r="K595" s="57"/>
      <c r="L595" s="58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</row>
    <row r="596" ht="18.75" customHeight="1">
      <c r="A596" s="55"/>
      <c r="B596" s="56"/>
      <c r="C596" s="56"/>
      <c r="D596" s="57"/>
      <c r="E596" s="57"/>
      <c r="F596" s="57"/>
      <c r="G596" s="58"/>
      <c r="H596" s="57"/>
      <c r="I596" s="57"/>
      <c r="J596" s="57"/>
      <c r="K596" s="57"/>
      <c r="L596" s="58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</row>
    <row r="597" ht="18.75" customHeight="1">
      <c r="A597" s="55"/>
      <c r="B597" s="56"/>
      <c r="C597" s="56"/>
      <c r="D597" s="57"/>
      <c r="E597" s="57"/>
      <c r="F597" s="57"/>
      <c r="G597" s="58"/>
      <c r="H597" s="57"/>
      <c r="I597" s="57"/>
      <c r="J597" s="57"/>
      <c r="K597" s="57"/>
      <c r="L597" s="58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</row>
    <row r="598" ht="18.75" customHeight="1">
      <c r="A598" s="55"/>
      <c r="B598" s="56"/>
      <c r="C598" s="56"/>
      <c r="D598" s="57"/>
      <c r="E598" s="57"/>
      <c r="F598" s="57"/>
      <c r="G598" s="58"/>
      <c r="H598" s="57"/>
      <c r="I598" s="57"/>
      <c r="J598" s="57"/>
      <c r="K598" s="57"/>
      <c r="L598" s="58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</row>
    <row r="599" ht="18.75" customHeight="1">
      <c r="A599" s="55"/>
      <c r="B599" s="56"/>
      <c r="C599" s="56"/>
      <c r="D599" s="57"/>
      <c r="E599" s="57"/>
      <c r="F599" s="57"/>
      <c r="G599" s="58"/>
      <c r="H599" s="57"/>
      <c r="I599" s="57"/>
      <c r="J599" s="57"/>
      <c r="K599" s="57"/>
      <c r="L599" s="58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</row>
    <row r="600" ht="18.75" customHeight="1">
      <c r="A600" s="55"/>
      <c r="B600" s="56"/>
      <c r="C600" s="56"/>
      <c r="D600" s="57"/>
      <c r="E600" s="57"/>
      <c r="F600" s="57"/>
      <c r="G600" s="58"/>
      <c r="H600" s="57"/>
      <c r="I600" s="57"/>
      <c r="J600" s="57"/>
      <c r="K600" s="57"/>
      <c r="L600" s="58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</row>
    <row r="601" ht="18.75" customHeight="1">
      <c r="A601" s="55"/>
      <c r="B601" s="56"/>
      <c r="C601" s="56"/>
      <c r="D601" s="57"/>
      <c r="E601" s="57"/>
      <c r="F601" s="57"/>
      <c r="G601" s="58"/>
      <c r="H601" s="57"/>
      <c r="I601" s="57"/>
      <c r="J601" s="57"/>
      <c r="K601" s="57"/>
      <c r="L601" s="58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</row>
    <row r="602" ht="18.75" customHeight="1">
      <c r="A602" s="55"/>
      <c r="B602" s="56"/>
      <c r="C602" s="56"/>
      <c r="D602" s="57"/>
      <c r="E602" s="57"/>
      <c r="F602" s="57"/>
      <c r="G602" s="58"/>
      <c r="H602" s="57"/>
      <c r="I602" s="57"/>
      <c r="J602" s="57"/>
      <c r="K602" s="57"/>
      <c r="L602" s="58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</row>
    <row r="603" ht="18.75" customHeight="1">
      <c r="A603" s="55"/>
      <c r="B603" s="56"/>
      <c r="C603" s="56"/>
      <c r="D603" s="57"/>
      <c r="E603" s="57"/>
      <c r="F603" s="57"/>
      <c r="G603" s="58"/>
      <c r="H603" s="57"/>
      <c r="I603" s="57"/>
      <c r="J603" s="57"/>
      <c r="K603" s="57"/>
      <c r="L603" s="58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</row>
    <row r="604" ht="18.75" customHeight="1">
      <c r="A604" s="55"/>
      <c r="B604" s="56"/>
      <c r="C604" s="56"/>
      <c r="D604" s="57"/>
      <c r="E604" s="57"/>
      <c r="F604" s="57"/>
      <c r="G604" s="58"/>
      <c r="H604" s="57"/>
      <c r="I604" s="57"/>
      <c r="J604" s="57"/>
      <c r="K604" s="57"/>
      <c r="L604" s="58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</row>
    <row r="605" ht="18.75" customHeight="1">
      <c r="A605" s="55"/>
      <c r="B605" s="56"/>
      <c r="C605" s="56"/>
      <c r="D605" s="57"/>
      <c r="E605" s="57"/>
      <c r="F605" s="57"/>
      <c r="G605" s="58"/>
      <c r="H605" s="57"/>
      <c r="I605" s="57"/>
      <c r="J605" s="57"/>
      <c r="K605" s="57"/>
      <c r="L605" s="58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</row>
    <row r="606" ht="18.75" customHeight="1">
      <c r="A606" s="55"/>
      <c r="B606" s="56"/>
      <c r="C606" s="56"/>
      <c r="D606" s="57"/>
      <c r="E606" s="57"/>
      <c r="F606" s="57"/>
      <c r="G606" s="58"/>
      <c r="H606" s="57"/>
      <c r="I606" s="57"/>
      <c r="J606" s="57"/>
      <c r="K606" s="57"/>
      <c r="L606" s="58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</row>
    <row r="607" ht="18.75" customHeight="1">
      <c r="A607" s="55"/>
      <c r="B607" s="56"/>
      <c r="C607" s="56"/>
      <c r="D607" s="57"/>
      <c r="E607" s="57"/>
      <c r="F607" s="57"/>
      <c r="G607" s="58"/>
      <c r="H607" s="57"/>
      <c r="I607" s="57"/>
      <c r="J607" s="57"/>
      <c r="K607" s="57"/>
      <c r="L607" s="58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</row>
    <row r="608" ht="18.75" customHeight="1">
      <c r="A608" s="55"/>
      <c r="B608" s="56"/>
      <c r="C608" s="56"/>
      <c r="D608" s="57"/>
      <c r="E608" s="57"/>
      <c r="F608" s="57"/>
      <c r="G608" s="58"/>
      <c r="H608" s="57"/>
      <c r="I608" s="57"/>
      <c r="J608" s="57"/>
      <c r="K608" s="57"/>
      <c r="L608" s="58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</row>
    <row r="609" ht="18.75" customHeight="1">
      <c r="A609" s="55"/>
      <c r="B609" s="56"/>
      <c r="C609" s="56"/>
      <c r="D609" s="57"/>
      <c r="E609" s="57"/>
      <c r="F609" s="57"/>
      <c r="G609" s="58"/>
      <c r="H609" s="57"/>
      <c r="I609" s="57"/>
      <c r="J609" s="57"/>
      <c r="K609" s="57"/>
      <c r="L609" s="58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</row>
    <row r="610" ht="18.75" customHeight="1">
      <c r="A610" s="55"/>
      <c r="B610" s="56"/>
      <c r="C610" s="56"/>
      <c r="D610" s="57"/>
      <c r="E610" s="57"/>
      <c r="F610" s="57"/>
      <c r="G610" s="58"/>
      <c r="H610" s="57"/>
      <c r="I610" s="57"/>
      <c r="J610" s="57"/>
      <c r="K610" s="57"/>
      <c r="L610" s="58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</row>
    <row r="611" ht="18.75" customHeight="1">
      <c r="A611" s="55"/>
      <c r="B611" s="56"/>
      <c r="C611" s="56"/>
      <c r="D611" s="57"/>
      <c r="E611" s="57"/>
      <c r="F611" s="57"/>
      <c r="G611" s="58"/>
      <c r="H611" s="57"/>
      <c r="I611" s="57"/>
      <c r="J611" s="57"/>
      <c r="K611" s="57"/>
      <c r="L611" s="58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</row>
    <row r="612" ht="18.75" customHeight="1">
      <c r="A612" s="55"/>
      <c r="B612" s="56"/>
      <c r="C612" s="56"/>
      <c r="D612" s="57"/>
      <c r="E612" s="57"/>
      <c r="F612" s="57"/>
      <c r="G612" s="58"/>
      <c r="H612" s="57"/>
      <c r="I612" s="57"/>
      <c r="J612" s="57"/>
      <c r="K612" s="57"/>
      <c r="L612" s="58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</row>
    <row r="613" ht="18.75" customHeight="1">
      <c r="A613" s="55"/>
      <c r="B613" s="56"/>
      <c r="C613" s="56"/>
      <c r="D613" s="57"/>
      <c r="E613" s="57"/>
      <c r="F613" s="57"/>
      <c r="G613" s="58"/>
      <c r="H613" s="57"/>
      <c r="I613" s="57"/>
      <c r="J613" s="57"/>
      <c r="K613" s="57"/>
      <c r="L613" s="58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</row>
    <row r="614" ht="18.75" customHeight="1">
      <c r="A614" s="55"/>
      <c r="B614" s="56"/>
      <c r="C614" s="56"/>
      <c r="D614" s="57"/>
      <c r="E614" s="57"/>
      <c r="F614" s="57"/>
      <c r="G614" s="58"/>
      <c r="H614" s="57"/>
      <c r="I614" s="57"/>
      <c r="J614" s="57"/>
      <c r="K614" s="57"/>
      <c r="L614" s="58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</row>
    <row r="615" ht="18.75" customHeight="1">
      <c r="A615" s="55"/>
      <c r="B615" s="56"/>
      <c r="C615" s="56"/>
      <c r="D615" s="57"/>
      <c r="E615" s="57"/>
      <c r="F615" s="57"/>
      <c r="G615" s="58"/>
      <c r="H615" s="57"/>
      <c r="I615" s="57"/>
      <c r="J615" s="57"/>
      <c r="K615" s="57"/>
      <c r="L615" s="58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</row>
    <row r="616" ht="18.75" customHeight="1">
      <c r="A616" s="55"/>
      <c r="B616" s="56"/>
      <c r="C616" s="56"/>
      <c r="D616" s="57"/>
      <c r="E616" s="57"/>
      <c r="F616" s="57"/>
      <c r="G616" s="58"/>
      <c r="H616" s="57"/>
      <c r="I616" s="57"/>
      <c r="J616" s="57"/>
      <c r="K616" s="57"/>
      <c r="L616" s="58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</row>
    <row r="617" ht="18.75" customHeight="1">
      <c r="A617" s="55"/>
      <c r="B617" s="56"/>
      <c r="C617" s="56"/>
      <c r="D617" s="57"/>
      <c r="E617" s="57"/>
      <c r="F617" s="57"/>
      <c r="G617" s="58"/>
      <c r="H617" s="57"/>
      <c r="I617" s="57"/>
      <c r="J617" s="57"/>
      <c r="K617" s="57"/>
      <c r="L617" s="58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</row>
    <row r="618" ht="18.75" customHeight="1">
      <c r="A618" s="55"/>
      <c r="B618" s="56"/>
      <c r="C618" s="56"/>
      <c r="D618" s="57"/>
      <c r="E618" s="57"/>
      <c r="F618" s="57"/>
      <c r="G618" s="58"/>
      <c r="H618" s="57"/>
      <c r="I618" s="57"/>
      <c r="J618" s="57"/>
      <c r="K618" s="57"/>
      <c r="L618" s="58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</row>
    <row r="619" ht="18.75" customHeight="1">
      <c r="A619" s="55"/>
      <c r="B619" s="56"/>
      <c r="C619" s="56"/>
      <c r="D619" s="57"/>
      <c r="E619" s="57"/>
      <c r="F619" s="57"/>
      <c r="G619" s="58"/>
      <c r="H619" s="57"/>
      <c r="I619" s="57"/>
      <c r="J619" s="57"/>
      <c r="K619" s="57"/>
      <c r="L619" s="58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</row>
    <row r="620" ht="18.75" customHeight="1">
      <c r="A620" s="55"/>
      <c r="B620" s="56"/>
      <c r="C620" s="56"/>
      <c r="D620" s="57"/>
      <c r="E620" s="57"/>
      <c r="F620" s="57"/>
      <c r="G620" s="58"/>
      <c r="H620" s="57"/>
      <c r="I620" s="57"/>
      <c r="J620" s="57"/>
      <c r="K620" s="57"/>
      <c r="L620" s="58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</row>
    <row r="621" ht="18.75" customHeight="1">
      <c r="A621" s="55"/>
      <c r="B621" s="56"/>
      <c r="C621" s="56"/>
      <c r="D621" s="57"/>
      <c r="E621" s="57"/>
      <c r="F621" s="57"/>
      <c r="G621" s="58"/>
      <c r="H621" s="57"/>
      <c r="I621" s="57"/>
      <c r="J621" s="57"/>
      <c r="K621" s="57"/>
      <c r="L621" s="58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</row>
    <row r="622" ht="18.75" customHeight="1">
      <c r="A622" s="55"/>
      <c r="B622" s="56"/>
      <c r="C622" s="56"/>
      <c r="D622" s="57"/>
      <c r="E622" s="57"/>
      <c r="F622" s="57"/>
      <c r="G622" s="58"/>
      <c r="H622" s="57"/>
      <c r="I622" s="57"/>
      <c r="J622" s="57"/>
      <c r="K622" s="57"/>
      <c r="L622" s="58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</row>
    <row r="623" ht="18.75" customHeight="1">
      <c r="A623" s="55"/>
      <c r="B623" s="56"/>
      <c r="C623" s="56"/>
      <c r="D623" s="57"/>
      <c r="E623" s="57"/>
      <c r="F623" s="57"/>
      <c r="G623" s="58"/>
      <c r="H623" s="57"/>
      <c r="I623" s="57"/>
      <c r="J623" s="57"/>
      <c r="K623" s="57"/>
      <c r="L623" s="58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</row>
    <row r="624" ht="18.75" customHeight="1">
      <c r="A624" s="55"/>
      <c r="B624" s="56"/>
      <c r="C624" s="56"/>
      <c r="D624" s="57"/>
      <c r="E624" s="57"/>
      <c r="F624" s="57"/>
      <c r="G624" s="58"/>
      <c r="H624" s="57"/>
      <c r="I624" s="57"/>
      <c r="J624" s="57"/>
      <c r="K624" s="57"/>
      <c r="L624" s="58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</row>
    <row r="625" ht="18.75" customHeight="1">
      <c r="A625" s="55"/>
      <c r="B625" s="56"/>
      <c r="C625" s="56"/>
      <c r="D625" s="57"/>
      <c r="E625" s="57"/>
      <c r="F625" s="57"/>
      <c r="G625" s="58"/>
      <c r="H625" s="57"/>
      <c r="I625" s="57"/>
      <c r="J625" s="57"/>
      <c r="K625" s="57"/>
      <c r="L625" s="58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</row>
    <row r="626" ht="18.75" customHeight="1">
      <c r="A626" s="55"/>
      <c r="B626" s="56"/>
      <c r="C626" s="56"/>
      <c r="D626" s="57"/>
      <c r="E626" s="57"/>
      <c r="F626" s="57"/>
      <c r="G626" s="58"/>
      <c r="H626" s="57"/>
      <c r="I626" s="57"/>
      <c r="J626" s="57"/>
      <c r="K626" s="57"/>
      <c r="L626" s="58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</row>
    <row r="627" ht="18.75" customHeight="1">
      <c r="A627" s="55"/>
      <c r="B627" s="56"/>
      <c r="C627" s="56"/>
      <c r="D627" s="57"/>
      <c r="E627" s="57"/>
      <c r="F627" s="57"/>
      <c r="G627" s="58"/>
      <c r="H627" s="57"/>
      <c r="I627" s="57"/>
      <c r="J627" s="57"/>
      <c r="K627" s="57"/>
      <c r="L627" s="58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</row>
    <row r="628" ht="18.75" customHeight="1">
      <c r="A628" s="55"/>
      <c r="B628" s="56"/>
      <c r="C628" s="56"/>
      <c r="D628" s="57"/>
      <c r="E628" s="57"/>
      <c r="F628" s="57"/>
      <c r="G628" s="58"/>
      <c r="H628" s="57"/>
      <c r="I628" s="57"/>
      <c r="J628" s="57"/>
      <c r="K628" s="57"/>
      <c r="L628" s="58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</row>
    <row r="629" ht="18.75" customHeight="1">
      <c r="A629" s="55"/>
      <c r="B629" s="56"/>
      <c r="C629" s="56"/>
      <c r="D629" s="57"/>
      <c r="E629" s="57"/>
      <c r="F629" s="57"/>
      <c r="G629" s="58"/>
      <c r="H629" s="57"/>
      <c r="I629" s="57"/>
      <c r="J629" s="57"/>
      <c r="K629" s="57"/>
      <c r="L629" s="58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</row>
    <row r="630" ht="18.75" customHeight="1">
      <c r="A630" s="55"/>
      <c r="B630" s="56"/>
      <c r="C630" s="56"/>
      <c r="D630" s="57"/>
      <c r="E630" s="57"/>
      <c r="F630" s="57"/>
      <c r="G630" s="58"/>
      <c r="H630" s="57"/>
      <c r="I630" s="57"/>
      <c r="J630" s="57"/>
      <c r="K630" s="57"/>
      <c r="L630" s="58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</row>
    <row r="631" ht="18.75" customHeight="1">
      <c r="A631" s="55"/>
      <c r="B631" s="56"/>
      <c r="C631" s="56"/>
      <c r="D631" s="57"/>
      <c r="E631" s="57"/>
      <c r="F631" s="57"/>
      <c r="G631" s="58"/>
      <c r="H631" s="57"/>
      <c r="I631" s="57"/>
      <c r="J631" s="57"/>
      <c r="K631" s="57"/>
      <c r="L631" s="58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</row>
    <row r="632" ht="18.75" customHeight="1">
      <c r="A632" s="55"/>
      <c r="B632" s="56"/>
      <c r="C632" s="56"/>
      <c r="D632" s="57"/>
      <c r="E632" s="57"/>
      <c r="F632" s="57"/>
      <c r="G632" s="58"/>
      <c r="H632" s="57"/>
      <c r="I632" s="57"/>
      <c r="J632" s="57"/>
      <c r="K632" s="57"/>
      <c r="L632" s="58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</row>
    <row r="633" ht="18.75" customHeight="1">
      <c r="A633" s="55"/>
      <c r="B633" s="56"/>
      <c r="C633" s="56"/>
      <c r="D633" s="57"/>
      <c r="E633" s="57"/>
      <c r="F633" s="57"/>
      <c r="G633" s="58"/>
      <c r="H633" s="57"/>
      <c r="I633" s="57"/>
      <c r="J633" s="57"/>
      <c r="K633" s="57"/>
      <c r="L633" s="58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</row>
    <row r="634" ht="18.75" customHeight="1">
      <c r="A634" s="55"/>
      <c r="B634" s="56"/>
      <c r="C634" s="56"/>
      <c r="D634" s="57"/>
      <c r="E634" s="57"/>
      <c r="F634" s="57"/>
      <c r="G634" s="58"/>
      <c r="H634" s="57"/>
      <c r="I634" s="57"/>
      <c r="J634" s="57"/>
      <c r="K634" s="57"/>
      <c r="L634" s="58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</row>
    <row r="635" ht="18.75" customHeight="1">
      <c r="A635" s="55"/>
      <c r="B635" s="56"/>
      <c r="C635" s="56"/>
      <c r="D635" s="57"/>
      <c r="E635" s="57"/>
      <c r="F635" s="57"/>
      <c r="G635" s="58"/>
      <c r="H635" s="57"/>
      <c r="I635" s="57"/>
      <c r="J635" s="57"/>
      <c r="K635" s="57"/>
      <c r="L635" s="58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</row>
    <row r="636" ht="18.75" customHeight="1">
      <c r="A636" s="55"/>
      <c r="B636" s="56"/>
      <c r="C636" s="56"/>
      <c r="D636" s="57"/>
      <c r="E636" s="57"/>
      <c r="F636" s="57"/>
      <c r="G636" s="58"/>
      <c r="H636" s="57"/>
      <c r="I636" s="57"/>
      <c r="J636" s="57"/>
      <c r="K636" s="57"/>
      <c r="L636" s="58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</row>
    <row r="637" ht="18.75" customHeight="1">
      <c r="A637" s="55"/>
      <c r="B637" s="56"/>
      <c r="C637" s="56"/>
      <c r="D637" s="57"/>
      <c r="E637" s="57"/>
      <c r="F637" s="57"/>
      <c r="G637" s="58"/>
      <c r="H637" s="57"/>
      <c r="I637" s="57"/>
      <c r="J637" s="57"/>
      <c r="K637" s="57"/>
      <c r="L637" s="58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</row>
    <row r="638" ht="18.75" customHeight="1">
      <c r="A638" s="55"/>
      <c r="B638" s="56"/>
      <c r="C638" s="56"/>
      <c r="D638" s="57"/>
      <c r="E638" s="57"/>
      <c r="F638" s="57"/>
      <c r="G638" s="58"/>
      <c r="H638" s="57"/>
      <c r="I638" s="57"/>
      <c r="J638" s="57"/>
      <c r="K638" s="57"/>
      <c r="L638" s="58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</row>
    <row r="639" ht="18.75" customHeight="1">
      <c r="A639" s="55"/>
      <c r="B639" s="56"/>
      <c r="C639" s="56"/>
      <c r="D639" s="57"/>
      <c r="E639" s="57"/>
      <c r="F639" s="57"/>
      <c r="G639" s="58"/>
      <c r="H639" s="57"/>
      <c r="I639" s="57"/>
      <c r="J639" s="57"/>
      <c r="K639" s="57"/>
      <c r="L639" s="58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</row>
    <row r="640" ht="18.75" customHeight="1">
      <c r="A640" s="55"/>
      <c r="B640" s="56"/>
      <c r="C640" s="56"/>
      <c r="D640" s="57"/>
      <c r="E640" s="57"/>
      <c r="F640" s="57"/>
      <c r="G640" s="58"/>
      <c r="H640" s="57"/>
      <c r="I640" s="57"/>
      <c r="J640" s="57"/>
      <c r="K640" s="57"/>
      <c r="L640" s="58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</row>
    <row r="641" ht="18.75" customHeight="1">
      <c r="A641" s="55"/>
      <c r="B641" s="56"/>
      <c r="C641" s="56"/>
      <c r="D641" s="57"/>
      <c r="E641" s="57"/>
      <c r="F641" s="57"/>
      <c r="G641" s="58"/>
      <c r="H641" s="57"/>
      <c r="I641" s="57"/>
      <c r="J641" s="57"/>
      <c r="K641" s="57"/>
      <c r="L641" s="58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</row>
    <row r="642" ht="18.75" customHeight="1">
      <c r="A642" s="55"/>
      <c r="B642" s="56"/>
      <c r="C642" s="56"/>
      <c r="D642" s="57"/>
      <c r="E642" s="57"/>
      <c r="F642" s="57"/>
      <c r="G642" s="58"/>
      <c r="H642" s="57"/>
      <c r="I642" s="57"/>
      <c r="J642" s="57"/>
      <c r="K642" s="57"/>
      <c r="L642" s="58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</row>
    <row r="643" ht="18.75" customHeight="1">
      <c r="A643" s="55"/>
      <c r="B643" s="56"/>
      <c r="C643" s="56"/>
      <c r="D643" s="57"/>
      <c r="E643" s="57"/>
      <c r="F643" s="57"/>
      <c r="G643" s="58"/>
      <c r="H643" s="57"/>
      <c r="I643" s="57"/>
      <c r="J643" s="57"/>
      <c r="K643" s="57"/>
      <c r="L643" s="58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</row>
    <row r="644" ht="18.75" customHeight="1">
      <c r="A644" s="55"/>
      <c r="B644" s="56"/>
      <c r="C644" s="56"/>
      <c r="D644" s="57"/>
      <c r="E644" s="57"/>
      <c r="F644" s="57"/>
      <c r="G644" s="58"/>
      <c r="H644" s="57"/>
      <c r="I644" s="57"/>
      <c r="J644" s="57"/>
      <c r="K644" s="57"/>
      <c r="L644" s="58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</row>
    <row r="645" ht="18.75" customHeight="1">
      <c r="A645" s="55"/>
      <c r="B645" s="56"/>
      <c r="C645" s="56"/>
      <c r="D645" s="57"/>
      <c r="E645" s="57"/>
      <c r="F645" s="57"/>
      <c r="G645" s="58"/>
      <c r="H645" s="57"/>
      <c r="I645" s="57"/>
      <c r="J645" s="57"/>
      <c r="K645" s="57"/>
      <c r="L645" s="58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</row>
    <row r="646" ht="18.75" customHeight="1">
      <c r="A646" s="55"/>
      <c r="B646" s="56"/>
      <c r="C646" s="56"/>
      <c r="D646" s="57"/>
      <c r="E646" s="57"/>
      <c r="F646" s="57"/>
      <c r="G646" s="58"/>
      <c r="H646" s="57"/>
      <c r="I646" s="57"/>
      <c r="J646" s="57"/>
      <c r="K646" s="57"/>
      <c r="L646" s="58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</row>
    <row r="647" ht="18.75" customHeight="1">
      <c r="A647" s="55"/>
      <c r="B647" s="56"/>
      <c r="C647" s="56"/>
      <c r="D647" s="57"/>
      <c r="E647" s="57"/>
      <c r="F647" s="57"/>
      <c r="G647" s="58"/>
      <c r="H647" s="57"/>
      <c r="I647" s="57"/>
      <c r="J647" s="57"/>
      <c r="K647" s="57"/>
      <c r="L647" s="58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</row>
    <row r="648" ht="18.75" customHeight="1">
      <c r="A648" s="55"/>
      <c r="B648" s="56"/>
      <c r="C648" s="56"/>
      <c r="D648" s="57"/>
      <c r="E648" s="57"/>
      <c r="F648" s="57"/>
      <c r="G648" s="58"/>
      <c r="H648" s="57"/>
      <c r="I648" s="57"/>
      <c r="J648" s="57"/>
      <c r="K648" s="57"/>
      <c r="L648" s="58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</row>
    <row r="649" ht="18.75" customHeight="1">
      <c r="A649" s="55"/>
      <c r="B649" s="56"/>
      <c r="C649" s="56"/>
      <c r="D649" s="57"/>
      <c r="E649" s="57"/>
      <c r="F649" s="57"/>
      <c r="G649" s="58"/>
      <c r="H649" s="57"/>
      <c r="I649" s="57"/>
      <c r="J649" s="57"/>
      <c r="K649" s="57"/>
      <c r="L649" s="58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</row>
    <row r="650" ht="18.75" customHeight="1">
      <c r="A650" s="55"/>
      <c r="B650" s="56"/>
      <c r="C650" s="56"/>
      <c r="D650" s="57"/>
      <c r="E650" s="57"/>
      <c r="F650" s="57"/>
      <c r="G650" s="58"/>
      <c r="H650" s="57"/>
      <c r="I650" s="57"/>
      <c r="J650" s="57"/>
      <c r="K650" s="57"/>
      <c r="L650" s="58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</row>
    <row r="651" ht="18.75" customHeight="1">
      <c r="A651" s="55"/>
      <c r="B651" s="56"/>
      <c r="C651" s="56"/>
      <c r="D651" s="57"/>
      <c r="E651" s="57"/>
      <c r="F651" s="57"/>
      <c r="G651" s="58"/>
      <c r="H651" s="57"/>
      <c r="I651" s="57"/>
      <c r="J651" s="57"/>
      <c r="K651" s="57"/>
      <c r="L651" s="58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</row>
    <row r="652" ht="18.75" customHeight="1">
      <c r="A652" s="55"/>
      <c r="B652" s="56"/>
      <c r="C652" s="56"/>
      <c r="D652" s="57"/>
      <c r="E652" s="57"/>
      <c r="F652" s="57"/>
      <c r="G652" s="58"/>
      <c r="H652" s="57"/>
      <c r="I652" s="57"/>
      <c r="J652" s="57"/>
      <c r="K652" s="57"/>
      <c r="L652" s="58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</row>
    <row r="653" ht="18.75" customHeight="1">
      <c r="A653" s="55"/>
      <c r="B653" s="56"/>
      <c r="C653" s="56"/>
      <c r="D653" s="57"/>
      <c r="E653" s="57"/>
      <c r="F653" s="57"/>
      <c r="G653" s="58"/>
      <c r="H653" s="57"/>
      <c r="I653" s="57"/>
      <c r="J653" s="57"/>
      <c r="K653" s="57"/>
      <c r="L653" s="58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</row>
    <row r="654" ht="18.75" customHeight="1">
      <c r="A654" s="55"/>
      <c r="B654" s="56"/>
      <c r="C654" s="56"/>
      <c r="D654" s="57"/>
      <c r="E654" s="57"/>
      <c r="F654" s="57"/>
      <c r="G654" s="58"/>
      <c r="H654" s="57"/>
      <c r="I654" s="57"/>
      <c r="J654" s="57"/>
      <c r="K654" s="57"/>
      <c r="L654" s="58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</row>
    <row r="655" ht="18.75" customHeight="1">
      <c r="A655" s="55"/>
      <c r="B655" s="56"/>
      <c r="C655" s="56"/>
      <c r="D655" s="57"/>
      <c r="E655" s="57"/>
      <c r="F655" s="57"/>
      <c r="G655" s="58"/>
      <c r="H655" s="57"/>
      <c r="I655" s="57"/>
      <c r="J655" s="57"/>
      <c r="K655" s="57"/>
      <c r="L655" s="58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</row>
    <row r="656" ht="18.75" customHeight="1">
      <c r="A656" s="55"/>
      <c r="B656" s="56"/>
      <c r="C656" s="56"/>
      <c r="D656" s="57"/>
      <c r="E656" s="57"/>
      <c r="F656" s="57"/>
      <c r="G656" s="58"/>
      <c r="H656" s="57"/>
      <c r="I656" s="57"/>
      <c r="J656" s="57"/>
      <c r="K656" s="57"/>
      <c r="L656" s="58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</row>
    <row r="657" ht="18.75" customHeight="1">
      <c r="A657" s="55"/>
      <c r="B657" s="56"/>
      <c r="C657" s="56"/>
      <c r="D657" s="57"/>
      <c r="E657" s="57"/>
      <c r="F657" s="57"/>
      <c r="G657" s="58"/>
      <c r="H657" s="57"/>
      <c r="I657" s="57"/>
      <c r="J657" s="57"/>
      <c r="K657" s="57"/>
      <c r="L657" s="58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</row>
    <row r="658" ht="18.75" customHeight="1">
      <c r="A658" s="55"/>
      <c r="B658" s="56"/>
      <c r="C658" s="56"/>
      <c r="D658" s="57"/>
      <c r="E658" s="57"/>
      <c r="F658" s="57"/>
      <c r="G658" s="58"/>
      <c r="H658" s="57"/>
      <c r="I658" s="57"/>
      <c r="J658" s="57"/>
      <c r="K658" s="57"/>
      <c r="L658" s="58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</row>
    <row r="659" ht="18.75" customHeight="1">
      <c r="A659" s="55"/>
      <c r="B659" s="56"/>
      <c r="C659" s="56"/>
      <c r="D659" s="57"/>
      <c r="E659" s="57"/>
      <c r="F659" s="57"/>
      <c r="G659" s="58"/>
      <c r="H659" s="57"/>
      <c r="I659" s="57"/>
      <c r="J659" s="57"/>
      <c r="K659" s="57"/>
      <c r="L659" s="58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</row>
    <row r="660" ht="18.75" customHeight="1">
      <c r="A660" s="55"/>
      <c r="B660" s="56"/>
      <c r="C660" s="56"/>
      <c r="D660" s="57"/>
      <c r="E660" s="57"/>
      <c r="F660" s="57"/>
      <c r="G660" s="58"/>
      <c r="H660" s="57"/>
      <c r="I660" s="57"/>
      <c r="J660" s="57"/>
      <c r="K660" s="57"/>
      <c r="L660" s="58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</row>
    <row r="661" ht="18.75" customHeight="1">
      <c r="A661" s="55"/>
      <c r="B661" s="56"/>
      <c r="C661" s="56"/>
      <c r="D661" s="57"/>
      <c r="E661" s="57"/>
      <c r="F661" s="57"/>
      <c r="G661" s="58"/>
      <c r="H661" s="57"/>
      <c r="I661" s="57"/>
      <c r="J661" s="57"/>
      <c r="K661" s="57"/>
      <c r="L661" s="58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</row>
    <row r="662" ht="18.75" customHeight="1">
      <c r="A662" s="55"/>
      <c r="B662" s="56"/>
      <c r="C662" s="56"/>
      <c r="D662" s="57"/>
      <c r="E662" s="57"/>
      <c r="F662" s="57"/>
      <c r="G662" s="58"/>
      <c r="H662" s="57"/>
      <c r="I662" s="57"/>
      <c r="J662" s="57"/>
      <c r="K662" s="57"/>
      <c r="L662" s="58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</row>
    <row r="663" ht="18.75" customHeight="1">
      <c r="A663" s="55"/>
      <c r="B663" s="56"/>
      <c r="C663" s="56"/>
      <c r="D663" s="57"/>
      <c r="E663" s="57"/>
      <c r="F663" s="57"/>
      <c r="G663" s="58"/>
      <c r="H663" s="57"/>
      <c r="I663" s="57"/>
      <c r="J663" s="57"/>
      <c r="K663" s="57"/>
      <c r="L663" s="58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</row>
    <row r="664" ht="18.75" customHeight="1">
      <c r="A664" s="55"/>
      <c r="B664" s="56"/>
      <c r="C664" s="56"/>
      <c r="D664" s="57"/>
      <c r="E664" s="57"/>
      <c r="F664" s="57"/>
      <c r="G664" s="58"/>
      <c r="H664" s="57"/>
      <c r="I664" s="57"/>
      <c r="J664" s="57"/>
      <c r="K664" s="57"/>
      <c r="L664" s="58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</row>
    <row r="665" ht="18.75" customHeight="1">
      <c r="A665" s="55"/>
      <c r="B665" s="56"/>
      <c r="C665" s="56"/>
      <c r="D665" s="57"/>
      <c r="E665" s="57"/>
      <c r="F665" s="57"/>
      <c r="G665" s="58"/>
      <c r="H665" s="57"/>
      <c r="I665" s="57"/>
      <c r="J665" s="57"/>
      <c r="K665" s="57"/>
      <c r="L665" s="58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</row>
    <row r="666" ht="18.75" customHeight="1">
      <c r="A666" s="55"/>
      <c r="B666" s="56"/>
      <c r="C666" s="56"/>
      <c r="D666" s="57"/>
      <c r="E666" s="57"/>
      <c r="F666" s="57"/>
      <c r="G666" s="58"/>
      <c r="H666" s="57"/>
      <c r="I666" s="57"/>
      <c r="J666" s="57"/>
      <c r="K666" s="57"/>
      <c r="L666" s="58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</row>
    <row r="667" ht="18.75" customHeight="1">
      <c r="A667" s="55"/>
      <c r="B667" s="56"/>
      <c r="C667" s="56"/>
      <c r="D667" s="57"/>
      <c r="E667" s="57"/>
      <c r="F667" s="57"/>
      <c r="G667" s="58"/>
      <c r="H667" s="57"/>
      <c r="I667" s="57"/>
      <c r="J667" s="57"/>
      <c r="K667" s="57"/>
      <c r="L667" s="58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</row>
    <row r="668" ht="18.75" customHeight="1">
      <c r="A668" s="55"/>
      <c r="B668" s="56"/>
      <c r="C668" s="56"/>
      <c r="D668" s="57"/>
      <c r="E668" s="57"/>
      <c r="F668" s="57"/>
      <c r="G668" s="58"/>
      <c r="H668" s="57"/>
      <c r="I668" s="57"/>
      <c r="J668" s="57"/>
      <c r="K668" s="57"/>
      <c r="L668" s="58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</row>
    <row r="669" ht="18.75" customHeight="1">
      <c r="A669" s="55"/>
      <c r="B669" s="56"/>
      <c r="C669" s="56"/>
      <c r="D669" s="57"/>
      <c r="E669" s="57"/>
      <c r="F669" s="57"/>
      <c r="G669" s="58"/>
      <c r="H669" s="57"/>
      <c r="I669" s="57"/>
      <c r="J669" s="57"/>
      <c r="K669" s="57"/>
      <c r="L669" s="58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</row>
    <row r="670" ht="18.75" customHeight="1">
      <c r="A670" s="55"/>
      <c r="B670" s="56"/>
      <c r="C670" s="56"/>
      <c r="D670" s="57"/>
      <c r="E670" s="57"/>
      <c r="F670" s="57"/>
      <c r="G670" s="58"/>
      <c r="H670" s="57"/>
      <c r="I670" s="57"/>
      <c r="J670" s="57"/>
      <c r="K670" s="57"/>
      <c r="L670" s="58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</row>
    <row r="671" ht="18.75" customHeight="1">
      <c r="A671" s="55"/>
      <c r="B671" s="56"/>
      <c r="C671" s="56"/>
      <c r="D671" s="57"/>
      <c r="E671" s="57"/>
      <c r="F671" s="57"/>
      <c r="G671" s="58"/>
      <c r="H671" s="57"/>
      <c r="I671" s="57"/>
      <c r="J671" s="57"/>
      <c r="K671" s="57"/>
      <c r="L671" s="58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</row>
    <row r="672" ht="18.75" customHeight="1">
      <c r="A672" s="55"/>
      <c r="B672" s="56"/>
      <c r="C672" s="56"/>
      <c r="D672" s="57"/>
      <c r="E672" s="57"/>
      <c r="F672" s="57"/>
      <c r="G672" s="58"/>
      <c r="H672" s="57"/>
      <c r="I672" s="57"/>
      <c r="J672" s="57"/>
      <c r="K672" s="57"/>
      <c r="L672" s="58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</row>
    <row r="673" ht="18.75" customHeight="1">
      <c r="A673" s="55"/>
      <c r="B673" s="56"/>
      <c r="C673" s="56"/>
      <c r="D673" s="57"/>
      <c r="E673" s="57"/>
      <c r="F673" s="57"/>
      <c r="G673" s="58"/>
      <c r="H673" s="57"/>
      <c r="I673" s="57"/>
      <c r="J673" s="57"/>
      <c r="K673" s="57"/>
      <c r="L673" s="58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</row>
    <row r="674" ht="18.75" customHeight="1">
      <c r="A674" s="55"/>
      <c r="B674" s="56"/>
      <c r="C674" s="56"/>
      <c r="D674" s="57"/>
      <c r="E674" s="57"/>
      <c r="F674" s="57"/>
      <c r="G674" s="58"/>
      <c r="H674" s="57"/>
      <c r="I674" s="57"/>
      <c r="J674" s="57"/>
      <c r="K674" s="57"/>
      <c r="L674" s="58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</row>
    <row r="675" ht="18.75" customHeight="1">
      <c r="A675" s="55"/>
      <c r="B675" s="56"/>
      <c r="C675" s="56"/>
      <c r="D675" s="57"/>
      <c r="E675" s="57"/>
      <c r="F675" s="57"/>
      <c r="G675" s="58"/>
      <c r="H675" s="57"/>
      <c r="I675" s="57"/>
      <c r="J675" s="57"/>
      <c r="K675" s="57"/>
      <c r="L675" s="58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</row>
    <row r="676" ht="18.75" customHeight="1">
      <c r="A676" s="55"/>
      <c r="B676" s="56"/>
      <c r="C676" s="56"/>
      <c r="D676" s="57"/>
      <c r="E676" s="57"/>
      <c r="F676" s="57"/>
      <c r="G676" s="58"/>
      <c r="H676" s="57"/>
      <c r="I676" s="57"/>
      <c r="J676" s="57"/>
      <c r="K676" s="57"/>
      <c r="L676" s="58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</row>
    <row r="677" ht="18.75" customHeight="1">
      <c r="A677" s="55"/>
      <c r="B677" s="56"/>
      <c r="C677" s="56"/>
      <c r="D677" s="57"/>
      <c r="E677" s="57"/>
      <c r="F677" s="57"/>
      <c r="G677" s="58"/>
      <c r="H677" s="57"/>
      <c r="I677" s="57"/>
      <c r="J677" s="57"/>
      <c r="K677" s="57"/>
      <c r="L677" s="58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</row>
    <row r="678" ht="18.75" customHeight="1">
      <c r="A678" s="55"/>
      <c r="B678" s="56"/>
      <c r="C678" s="56"/>
      <c r="D678" s="57"/>
      <c r="E678" s="57"/>
      <c r="F678" s="57"/>
      <c r="G678" s="58"/>
      <c r="H678" s="57"/>
      <c r="I678" s="57"/>
      <c r="J678" s="57"/>
      <c r="K678" s="57"/>
      <c r="L678" s="58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</row>
    <row r="679" ht="18.75" customHeight="1">
      <c r="A679" s="55"/>
      <c r="B679" s="56"/>
      <c r="C679" s="56"/>
      <c r="D679" s="57"/>
      <c r="E679" s="57"/>
      <c r="F679" s="57"/>
      <c r="G679" s="58"/>
      <c r="H679" s="57"/>
      <c r="I679" s="57"/>
      <c r="J679" s="57"/>
      <c r="K679" s="57"/>
      <c r="L679" s="58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</row>
    <row r="680" ht="18.75" customHeight="1">
      <c r="A680" s="55"/>
      <c r="B680" s="56"/>
      <c r="C680" s="56"/>
      <c r="D680" s="57"/>
      <c r="E680" s="57"/>
      <c r="F680" s="57"/>
      <c r="G680" s="58"/>
      <c r="H680" s="57"/>
      <c r="I680" s="57"/>
      <c r="J680" s="57"/>
      <c r="K680" s="57"/>
      <c r="L680" s="58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</row>
    <row r="681" ht="18.75" customHeight="1">
      <c r="A681" s="55"/>
      <c r="B681" s="56"/>
      <c r="C681" s="56"/>
      <c r="D681" s="57"/>
      <c r="E681" s="57"/>
      <c r="F681" s="57"/>
      <c r="G681" s="58"/>
      <c r="H681" s="57"/>
      <c r="I681" s="57"/>
      <c r="J681" s="57"/>
      <c r="K681" s="57"/>
      <c r="L681" s="58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</row>
    <row r="682" ht="18.75" customHeight="1">
      <c r="A682" s="55"/>
      <c r="B682" s="56"/>
      <c r="C682" s="56"/>
      <c r="D682" s="57"/>
      <c r="E682" s="57"/>
      <c r="F682" s="57"/>
      <c r="G682" s="58"/>
      <c r="H682" s="57"/>
      <c r="I682" s="57"/>
      <c r="J682" s="57"/>
      <c r="K682" s="57"/>
      <c r="L682" s="58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</row>
    <row r="683" ht="18.75" customHeight="1">
      <c r="A683" s="55"/>
      <c r="B683" s="56"/>
      <c r="C683" s="56"/>
      <c r="D683" s="57"/>
      <c r="E683" s="57"/>
      <c r="F683" s="57"/>
      <c r="G683" s="58"/>
      <c r="H683" s="57"/>
      <c r="I683" s="57"/>
      <c r="J683" s="57"/>
      <c r="K683" s="57"/>
      <c r="L683" s="58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</row>
    <row r="684" ht="18.75" customHeight="1">
      <c r="A684" s="55"/>
      <c r="B684" s="56"/>
      <c r="C684" s="56"/>
      <c r="D684" s="57"/>
      <c r="E684" s="57"/>
      <c r="F684" s="57"/>
      <c r="G684" s="58"/>
      <c r="H684" s="57"/>
      <c r="I684" s="57"/>
      <c r="J684" s="57"/>
      <c r="K684" s="57"/>
      <c r="L684" s="58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</row>
    <row r="685" ht="18.75" customHeight="1">
      <c r="A685" s="55"/>
      <c r="B685" s="56"/>
      <c r="C685" s="56"/>
      <c r="D685" s="57"/>
      <c r="E685" s="57"/>
      <c r="F685" s="57"/>
      <c r="G685" s="58"/>
      <c r="H685" s="57"/>
      <c r="I685" s="57"/>
      <c r="J685" s="57"/>
      <c r="K685" s="57"/>
      <c r="L685" s="58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</row>
    <row r="686" ht="18.75" customHeight="1">
      <c r="A686" s="55"/>
      <c r="B686" s="56"/>
      <c r="C686" s="56"/>
      <c r="D686" s="57"/>
      <c r="E686" s="57"/>
      <c r="F686" s="57"/>
      <c r="G686" s="58"/>
      <c r="H686" s="57"/>
      <c r="I686" s="57"/>
      <c r="J686" s="57"/>
      <c r="K686" s="57"/>
      <c r="L686" s="58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</row>
    <row r="687" ht="18.75" customHeight="1">
      <c r="A687" s="55"/>
      <c r="B687" s="56"/>
      <c r="C687" s="56"/>
      <c r="D687" s="57"/>
      <c r="E687" s="57"/>
      <c r="F687" s="57"/>
      <c r="G687" s="58"/>
      <c r="H687" s="57"/>
      <c r="I687" s="57"/>
      <c r="J687" s="57"/>
      <c r="K687" s="57"/>
      <c r="L687" s="58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</row>
    <row r="688" ht="18.75" customHeight="1">
      <c r="A688" s="55"/>
      <c r="B688" s="56"/>
      <c r="C688" s="56"/>
      <c r="D688" s="57"/>
      <c r="E688" s="57"/>
      <c r="F688" s="57"/>
      <c r="G688" s="58"/>
      <c r="H688" s="57"/>
      <c r="I688" s="57"/>
      <c r="J688" s="57"/>
      <c r="K688" s="57"/>
      <c r="L688" s="58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</row>
    <row r="689" ht="18.75" customHeight="1">
      <c r="A689" s="55"/>
      <c r="B689" s="56"/>
      <c r="C689" s="56"/>
      <c r="D689" s="57"/>
      <c r="E689" s="57"/>
      <c r="F689" s="57"/>
      <c r="G689" s="58"/>
      <c r="H689" s="57"/>
      <c r="I689" s="57"/>
      <c r="J689" s="57"/>
      <c r="K689" s="57"/>
      <c r="L689" s="58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</row>
    <row r="690" ht="18.75" customHeight="1">
      <c r="A690" s="55"/>
      <c r="B690" s="56"/>
      <c r="C690" s="56"/>
      <c r="D690" s="57"/>
      <c r="E690" s="57"/>
      <c r="F690" s="57"/>
      <c r="G690" s="58"/>
      <c r="H690" s="57"/>
      <c r="I690" s="57"/>
      <c r="J690" s="57"/>
      <c r="K690" s="57"/>
      <c r="L690" s="58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</row>
    <row r="691" ht="18.75" customHeight="1">
      <c r="A691" s="55"/>
      <c r="B691" s="56"/>
      <c r="C691" s="56"/>
      <c r="D691" s="57"/>
      <c r="E691" s="57"/>
      <c r="F691" s="57"/>
      <c r="G691" s="58"/>
      <c r="H691" s="57"/>
      <c r="I691" s="57"/>
      <c r="J691" s="57"/>
      <c r="K691" s="57"/>
      <c r="L691" s="58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</row>
    <row r="692" ht="18.75" customHeight="1">
      <c r="A692" s="55"/>
      <c r="B692" s="56"/>
      <c r="C692" s="56"/>
      <c r="D692" s="57"/>
      <c r="E692" s="57"/>
      <c r="F692" s="57"/>
      <c r="G692" s="58"/>
      <c r="H692" s="57"/>
      <c r="I692" s="57"/>
      <c r="J692" s="57"/>
      <c r="K692" s="57"/>
      <c r="L692" s="58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</row>
    <row r="693" ht="18.75" customHeight="1">
      <c r="A693" s="55"/>
      <c r="B693" s="56"/>
      <c r="C693" s="56"/>
      <c r="D693" s="57"/>
      <c r="E693" s="57"/>
      <c r="F693" s="57"/>
      <c r="G693" s="58"/>
      <c r="H693" s="57"/>
      <c r="I693" s="57"/>
      <c r="J693" s="57"/>
      <c r="K693" s="57"/>
      <c r="L693" s="58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</row>
    <row r="694" ht="18.75" customHeight="1">
      <c r="A694" s="55"/>
      <c r="B694" s="56"/>
      <c r="C694" s="56"/>
      <c r="D694" s="57"/>
      <c r="E694" s="57"/>
      <c r="F694" s="57"/>
      <c r="G694" s="58"/>
      <c r="H694" s="57"/>
      <c r="I694" s="57"/>
      <c r="J694" s="57"/>
      <c r="K694" s="57"/>
      <c r="L694" s="58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</row>
    <row r="695" ht="18.75" customHeight="1">
      <c r="A695" s="55"/>
      <c r="B695" s="56"/>
      <c r="C695" s="56"/>
      <c r="D695" s="57"/>
      <c r="E695" s="57"/>
      <c r="F695" s="57"/>
      <c r="G695" s="58"/>
      <c r="H695" s="57"/>
      <c r="I695" s="57"/>
      <c r="J695" s="57"/>
      <c r="K695" s="57"/>
      <c r="L695" s="58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</row>
    <row r="696" ht="18.75" customHeight="1">
      <c r="A696" s="55"/>
      <c r="B696" s="56"/>
      <c r="C696" s="56"/>
      <c r="D696" s="57"/>
      <c r="E696" s="57"/>
      <c r="F696" s="57"/>
      <c r="G696" s="58"/>
      <c r="H696" s="57"/>
      <c r="I696" s="57"/>
      <c r="J696" s="57"/>
      <c r="K696" s="57"/>
      <c r="L696" s="58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</row>
    <row r="697" ht="18.75" customHeight="1">
      <c r="A697" s="55"/>
      <c r="B697" s="56"/>
      <c r="C697" s="56"/>
      <c r="D697" s="57"/>
      <c r="E697" s="57"/>
      <c r="F697" s="57"/>
      <c r="G697" s="58"/>
      <c r="H697" s="57"/>
      <c r="I697" s="57"/>
      <c r="J697" s="57"/>
      <c r="K697" s="57"/>
      <c r="L697" s="58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</row>
    <row r="698" ht="18.75" customHeight="1">
      <c r="A698" s="55"/>
      <c r="B698" s="56"/>
      <c r="C698" s="56"/>
      <c r="D698" s="57"/>
      <c r="E698" s="57"/>
      <c r="F698" s="57"/>
      <c r="G698" s="58"/>
      <c r="H698" s="57"/>
      <c r="I698" s="57"/>
      <c r="J698" s="57"/>
      <c r="K698" s="57"/>
      <c r="L698" s="58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</row>
    <row r="699" ht="18.75" customHeight="1">
      <c r="A699" s="55"/>
      <c r="B699" s="56"/>
      <c r="C699" s="56"/>
      <c r="D699" s="57"/>
      <c r="E699" s="57"/>
      <c r="F699" s="57"/>
      <c r="G699" s="58"/>
      <c r="H699" s="57"/>
      <c r="I699" s="57"/>
      <c r="J699" s="57"/>
      <c r="K699" s="57"/>
      <c r="L699" s="58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</row>
    <row r="700" ht="18.75" customHeight="1">
      <c r="A700" s="55"/>
      <c r="B700" s="56"/>
      <c r="C700" s="56"/>
      <c r="D700" s="57"/>
      <c r="E700" s="57"/>
      <c r="F700" s="57"/>
      <c r="G700" s="58"/>
      <c r="H700" s="57"/>
      <c r="I700" s="57"/>
      <c r="J700" s="57"/>
      <c r="K700" s="57"/>
      <c r="L700" s="58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</row>
    <row r="701" ht="18.75" customHeight="1">
      <c r="A701" s="55"/>
      <c r="B701" s="56"/>
      <c r="C701" s="56"/>
      <c r="D701" s="57"/>
      <c r="E701" s="57"/>
      <c r="F701" s="57"/>
      <c r="G701" s="58"/>
      <c r="H701" s="57"/>
      <c r="I701" s="57"/>
      <c r="J701" s="57"/>
      <c r="K701" s="57"/>
      <c r="L701" s="58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</row>
    <row r="702" ht="18.75" customHeight="1">
      <c r="A702" s="55"/>
      <c r="B702" s="56"/>
      <c r="C702" s="56"/>
      <c r="D702" s="57"/>
      <c r="E702" s="57"/>
      <c r="F702" s="57"/>
      <c r="G702" s="58"/>
      <c r="H702" s="57"/>
      <c r="I702" s="57"/>
      <c r="J702" s="57"/>
      <c r="K702" s="57"/>
      <c r="L702" s="58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</row>
    <row r="703" ht="18.75" customHeight="1">
      <c r="A703" s="55"/>
      <c r="B703" s="56"/>
      <c r="C703" s="56"/>
      <c r="D703" s="57"/>
      <c r="E703" s="57"/>
      <c r="F703" s="57"/>
      <c r="G703" s="58"/>
      <c r="H703" s="57"/>
      <c r="I703" s="57"/>
      <c r="J703" s="57"/>
      <c r="K703" s="57"/>
      <c r="L703" s="58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</row>
    <row r="704" ht="18.75" customHeight="1">
      <c r="A704" s="55"/>
      <c r="B704" s="56"/>
      <c r="C704" s="56"/>
      <c r="D704" s="57"/>
      <c r="E704" s="57"/>
      <c r="F704" s="57"/>
      <c r="G704" s="58"/>
      <c r="H704" s="57"/>
      <c r="I704" s="57"/>
      <c r="J704" s="57"/>
      <c r="K704" s="57"/>
      <c r="L704" s="58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</row>
    <row r="705" ht="18.75" customHeight="1">
      <c r="A705" s="55"/>
      <c r="B705" s="56"/>
      <c r="C705" s="56"/>
      <c r="D705" s="57"/>
      <c r="E705" s="57"/>
      <c r="F705" s="57"/>
      <c r="G705" s="58"/>
      <c r="H705" s="57"/>
      <c r="I705" s="57"/>
      <c r="J705" s="57"/>
      <c r="K705" s="57"/>
      <c r="L705" s="58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</row>
    <row r="706" ht="18.75" customHeight="1">
      <c r="A706" s="55"/>
      <c r="B706" s="56"/>
      <c r="C706" s="56"/>
      <c r="D706" s="57"/>
      <c r="E706" s="57"/>
      <c r="F706" s="57"/>
      <c r="G706" s="58"/>
      <c r="H706" s="57"/>
      <c r="I706" s="57"/>
      <c r="J706" s="57"/>
      <c r="K706" s="57"/>
      <c r="L706" s="58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</row>
    <row r="707" ht="18.75" customHeight="1">
      <c r="A707" s="55"/>
      <c r="B707" s="56"/>
      <c r="C707" s="56"/>
      <c r="D707" s="57"/>
      <c r="E707" s="57"/>
      <c r="F707" s="57"/>
      <c r="G707" s="58"/>
      <c r="H707" s="57"/>
      <c r="I707" s="57"/>
      <c r="J707" s="57"/>
      <c r="K707" s="57"/>
      <c r="L707" s="58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</row>
    <row r="708" ht="18.75" customHeight="1">
      <c r="A708" s="55"/>
      <c r="B708" s="56"/>
      <c r="C708" s="56"/>
      <c r="D708" s="57"/>
      <c r="E708" s="57"/>
      <c r="F708" s="57"/>
      <c r="G708" s="58"/>
      <c r="H708" s="57"/>
      <c r="I708" s="57"/>
      <c r="J708" s="57"/>
      <c r="K708" s="57"/>
      <c r="L708" s="58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</row>
    <row r="709" ht="18.75" customHeight="1">
      <c r="A709" s="55"/>
      <c r="B709" s="56"/>
      <c r="C709" s="56"/>
      <c r="D709" s="57"/>
      <c r="E709" s="57"/>
      <c r="F709" s="57"/>
      <c r="G709" s="58"/>
      <c r="H709" s="57"/>
      <c r="I709" s="57"/>
      <c r="J709" s="57"/>
      <c r="K709" s="57"/>
      <c r="L709" s="58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</row>
    <row r="710" ht="18.75" customHeight="1">
      <c r="A710" s="55"/>
      <c r="B710" s="56"/>
      <c r="C710" s="56"/>
      <c r="D710" s="57"/>
      <c r="E710" s="57"/>
      <c r="F710" s="57"/>
      <c r="G710" s="58"/>
      <c r="H710" s="57"/>
      <c r="I710" s="57"/>
      <c r="J710" s="57"/>
      <c r="K710" s="57"/>
      <c r="L710" s="58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</row>
    <row r="711" ht="18.75" customHeight="1">
      <c r="A711" s="55"/>
      <c r="B711" s="56"/>
      <c r="C711" s="56"/>
      <c r="D711" s="57"/>
      <c r="E711" s="57"/>
      <c r="F711" s="57"/>
      <c r="G711" s="58"/>
      <c r="H711" s="57"/>
      <c r="I711" s="57"/>
      <c r="J711" s="57"/>
      <c r="K711" s="57"/>
      <c r="L711" s="58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</row>
    <row r="712" ht="18.75" customHeight="1">
      <c r="A712" s="55"/>
      <c r="B712" s="56"/>
      <c r="C712" s="56"/>
      <c r="D712" s="57"/>
      <c r="E712" s="57"/>
      <c r="F712" s="57"/>
      <c r="G712" s="58"/>
      <c r="H712" s="57"/>
      <c r="I712" s="57"/>
      <c r="J712" s="57"/>
      <c r="K712" s="57"/>
      <c r="L712" s="58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</row>
    <row r="713" ht="18.75" customHeight="1">
      <c r="A713" s="55"/>
      <c r="B713" s="56"/>
      <c r="C713" s="56"/>
      <c r="D713" s="57"/>
      <c r="E713" s="57"/>
      <c r="F713" s="57"/>
      <c r="G713" s="58"/>
      <c r="H713" s="57"/>
      <c r="I713" s="57"/>
      <c r="J713" s="57"/>
      <c r="K713" s="57"/>
      <c r="L713" s="58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</row>
    <row r="714" ht="18.75" customHeight="1">
      <c r="A714" s="55"/>
      <c r="B714" s="56"/>
      <c r="C714" s="56"/>
      <c r="D714" s="57"/>
      <c r="E714" s="57"/>
      <c r="F714" s="57"/>
      <c r="G714" s="58"/>
      <c r="H714" s="57"/>
      <c r="I714" s="57"/>
      <c r="J714" s="57"/>
      <c r="K714" s="57"/>
      <c r="L714" s="58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</row>
    <row r="715" ht="18.75" customHeight="1">
      <c r="A715" s="55"/>
      <c r="B715" s="56"/>
      <c r="C715" s="56"/>
      <c r="D715" s="57"/>
      <c r="E715" s="57"/>
      <c r="F715" s="57"/>
      <c r="G715" s="58"/>
      <c r="H715" s="57"/>
      <c r="I715" s="57"/>
      <c r="J715" s="57"/>
      <c r="K715" s="57"/>
      <c r="L715" s="58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</row>
    <row r="716" ht="18.75" customHeight="1">
      <c r="A716" s="55"/>
      <c r="B716" s="56"/>
      <c r="C716" s="56"/>
      <c r="D716" s="57"/>
      <c r="E716" s="57"/>
      <c r="F716" s="57"/>
      <c r="G716" s="58"/>
      <c r="H716" s="57"/>
      <c r="I716" s="57"/>
      <c r="J716" s="57"/>
      <c r="K716" s="57"/>
      <c r="L716" s="58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</row>
    <row r="717" ht="18.75" customHeight="1">
      <c r="A717" s="55"/>
      <c r="B717" s="56"/>
      <c r="C717" s="56"/>
      <c r="D717" s="57"/>
      <c r="E717" s="57"/>
      <c r="F717" s="57"/>
      <c r="G717" s="58"/>
      <c r="H717" s="57"/>
      <c r="I717" s="57"/>
      <c r="J717" s="57"/>
      <c r="K717" s="57"/>
      <c r="L717" s="58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</row>
    <row r="718" ht="18.75" customHeight="1">
      <c r="A718" s="55"/>
      <c r="B718" s="56"/>
      <c r="C718" s="56"/>
      <c r="D718" s="57"/>
      <c r="E718" s="57"/>
      <c r="F718" s="57"/>
      <c r="G718" s="58"/>
      <c r="H718" s="57"/>
      <c r="I718" s="57"/>
      <c r="J718" s="57"/>
      <c r="K718" s="57"/>
      <c r="L718" s="58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</row>
    <row r="719" ht="18.75" customHeight="1">
      <c r="A719" s="55"/>
      <c r="B719" s="56"/>
      <c r="C719" s="56"/>
      <c r="D719" s="57"/>
      <c r="E719" s="57"/>
      <c r="F719" s="57"/>
      <c r="G719" s="58"/>
      <c r="H719" s="57"/>
      <c r="I719" s="57"/>
      <c r="J719" s="57"/>
      <c r="K719" s="57"/>
      <c r="L719" s="58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</row>
    <row r="720" ht="18.75" customHeight="1">
      <c r="A720" s="55"/>
      <c r="B720" s="56"/>
      <c r="C720" s="56"/>
      <c r="D720" s="57"/>
      <c r="E720" s="57"/>
      <c r="F720" s="57"/>
      <c r="G720" s="58"/>
      <c r="H720" s="57"/>
      <c r="I720" s="57"/>
      <c r="J720" s="57"/>
      <c r="K720" s="57"/>
      <c r="L720" s="58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</row>
    <row r="721" ht="18.75" customHeight="1">
      <c r="A721" s="55"/>
      <c r="B721" s="56"/>
      <c r="C721" s="56"/>
      <c r="D721" s="57"/>
      <c r="E721" s="57"/>
      <c r="F721" s="57"/>
      <c r="G721" s="58"/>
      <c r="H721" s="57"/>
      <c r="I721" s="57"/>
      <c r="J721" s="57"/>
      <c r="K721" s="57"/>
      <c r="L721" s="58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</row>
    <row r="722" ht="18.75" customHeight="1">
      <c r="A722" s="55"/>
      <c r="B722" s="56"/>
      <c r="C722" s="56"/>
      <c r="D722" s="57"/>
      <c r="E722" s="57"/>
      <c r="F722" s="57"/>
      <c r="G722" s="58"/>
      <c r="H722" s="57"/>
      <c r="I722" s="57"/>
      <c r="J722" s="57"/>
      <c r="K722" s="57"/>
      <c r="L722" s="58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</row>
    <row r="723" ht="18.75" customHeight="1">
      <c r="A723" s="55"/>
      <c r="B723" s="56"/>
      <c r="C723" s="56"/>
      <c r="D723" s="57"/>
      <c r="E723" s="57"/>
      <c r="F723" s="57"/>
      <c r="G723" s="58"/>
      <c r="H723" s="57"/>
      <c r="I723" s="57"/>
      <c r="J723" s="57"/>
      <c r="K723" s="57"/>
      <c r="L723" s="58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</row>
    <row r="724" ht="18.75" customHeight="1">
      <c r="A724" s="55"/>
      <c r="B724" s="56"/>
      <c r="C724" s="56"/>
      <c r="D724" s="57"/>
      <c r="E724" s="57"/>
      <c r="F724" s="57"/>
      <c r="G724" s="58"/>
      <c r="H724" s="57"/>
      <c r="I724" s="57"/>
      <c r="J724" s="57"/>
      <c r="K724" s="57"/>
      <c r="L724" s="58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</row>
    <row r="725" ht="18.75" customHeight="1">
      <c r="A725" s="55"/>
      <c r="B725" s="56"/>
      <c r="C725" s="56"/>
      <c r="D725" s="57"/>
      <c r="E725" s="57"/>
      <c r="F725" s="57"/>
      <c r="G725" s="58"/>
      <c r="H725" s="57"/>
      <c r="I725" s="57"/>
      <c r="J725" s="57"/>
      <c r="K725" s="57"/>
      <c r="L725" s="58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</row>
    <row r="726" ht="18.75" customHeight="1">
      <c r="A726" s="55"/>
      <c r="B726" s="56"/>
      <c r="C726" s="56"/>
      <c r="D726" s="57"/>
      <c r="E726" s="57"/>
      <c r="F726" s="57"/>
      <c r="G726" s="58"/>
      <c r="H726" s="57"/>
      <c r="I726" s="57"/>
      <c r="J726" s="57"/>
      <c r="K726" s="57"/>
      <c r="L726" s="58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</row>
    <row r="727" ht="18.75" customHeight="1">
      <c r="A727" s="55"/>
      <c r="B727" s="56"/>
      <c r="C727" s="56"/>
      <c r="D727" s="57"/>
      <c r="E727" s="57"/>
      <c r="F727" s="57"/>
      <c r="G727" s="58"/>
      <c r="H727" s="57"/>
      <c r="I727" s="57"/>
      <c r="J727" s="57"/>
      <c r="K727" s="57"/>
      <c r="L727" s="58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</row>
    <row r="728" ht="18.75" customHeight="1">
      <c r="A728" s="55"/>
      <c r="B728" s="56"/>
      <c r="C728" s="56"/>
      <c r="D728" s="57"/>
      <c r="E728" s="57"/>
      <c r="F728" s="57"/>
      <c r="G728" s="58"/>
      <c r="H728" s="57"/>
      <c r="I728" s="57"/>
      <c r="J728" s="57"/>
      <c r="K728" s="57"/>
      <c r="L728" s="58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</row>
    <row r="729" ht="18.75" customHeight="1">
      <c r="A729" s="55"/>
      <c r="B729" s="56"/>
      <c r="C729" s="56"/>
      <c r="D729" s="57"/>
      <c r="E729" s="57"/>
      <c r="F729" s="57"/>
      <c r="G729" s="58"/>
      <c r="H729" s="57"/>
      <c r="I729" s="57"/>
      <c r="J729" s="57"/>
      <c r="K729" s="57"/>
      <c r="L729" s="58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</row>
    <row r="730" ht="18.75" customHeight="1">
      <c r="A730" s="55"/>
      <c r="B730" s="56"/>
      <c r="C730" s="56"/>
      <c r="D730" s="57"/>
      <c r="E730" s="57"/>
      <c r="F730" s="57"/>
      <c r="G730" s="58"/>
      <c r="H730" s="57"/>
      <c r="I730" s="57"/>
      <c r="J730" s="57"/>
      <c r="K730" s="57"/>
      <c r="L730" s="58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</row>
    <row r="731" ht="18.75" customHeight="1">
      <c r="A731" s="55"/>
      <c r="B731" s="56"/>
      <c r="C731" s="56"/>
      <c r="D731" s="57"/>
      <c r="E731" s="57"/>
      <c r="F731" s="57"/>
      <c r="G731" s="58"/>
      <c r="H731" s="57"/>
      <c r="I731" s="57"/>
      <c r="J731" s="57"/>
      <c r="K731" s="57"/>
      <c r="L731" s="58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</row>
    <row r="732" ht="18.75" customHeight="1">
      <c r="A732" s="55"/>
      <c r="B732" s="56"/>
      <c r="C732" s="56"/>
      <c r="D732" s="57"/>
      <c r="E732" s="57"/>
      <c r="F732" s="57"/>
      <c r="G732" s="58"/>
      <c r="H732" s="57"/>
      <c r="I732" s="57"/>
      <c r="J732" s="57"/>
      <c r="K732" s="57"/>
      <c r="L732" s="58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</row>
    <row r="733" ht="18.75" customHeight="1">
      <c r="A733" s="55"/>
      <c r="B733" s="56"/>
      <c r="C733" s="56"/>
      <c r="D733" s="57"/>
      <c r="E733" s="57"/>
      <c r="F733" s="57"/>
      <c r="G733" s="58"/>
      <c r="H733" s="57"/>
      <c r="I733" s="57"/>
      <c r="J733" s="57"/>
      <c r="K733" s="57"/>
      <c r="L733" s="58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</row>
    <row r="734" ht="18.75" customHeight="1">
      <c r="A734" s="55"/>
      <c r="B734" s="56"/>
      <c r="C734" s="56"/>
      <c r="D734" s="57"/>
      <c r="E734" s="57"/>
      <c r="F734" s="57"/>
      <c r="G734" s="58"/>
      <c r="H734" s="57"/>
      <c r="I734" s="57"/>
      <c r="J734" s="57"/>
      <c r="K734" s="57"/>
      <c r="L734" s="58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</row>
    <row r="735" ht="18.75" customHeight="1">
      <c r="A735" s="55"/>
      <c r="B735" s="56"/>
      <c r="C735" s="56"/>
      <c r="D735" s="57"/>
      <c r="E735" s="57"/>
      <c r="F735" s="57"/>
      <c r="G735" s="58"/>
      <c r="H735" s="57"/>
      <c r="I735" s="57"/>
      <c r="J735" s="57"/>
      <c r="K735" s="57"/>
      <c r="L735" s="58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</row>
    <row r="736" ht="18.75" customHeight="1">
      <c r="A736" s="55"/>
      <c r="B736" s="56"/>
      <c r="C736" s="56"/>
      <c r="D736" s="57"/>
      <c r="E736" s="57"/>
      <c r="F736" s="57"/>
      <c r="G736" s="58"/>
      <c r="H736" s="57"/>
      <c r="I736" s="57"/>
      <c r="J736" s="57"/>
      <c r="K736" s="57"/>
      <c r="L736" s="58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</row>
    <row r="737" ht="18.75" customHeight="1">
      <c r="A737" s="55"/>
      <c r="B737" s="56"/>
      <c r="C737" s="56"/>
      <c r="D737" s="57"/>
      <c r="E737" s="57"/>
      <c r="F737" s="57"/>
      <c r="G737" s="58"/>
      <c r="H737" s="57"/>
      <c r="I737" s="57"/>
      <c r="J737" s="57"/>
      <c r="K737" s="57"/>
      <c r="L737" s="58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</row>
    <row r="738" ht="18.75" customHeight="1">
      <c r="A738" s="55"/>
      <c r="B738" s="56"/>
      <c r="C738" s="56"/>
      <c r="D738" s="57"/>
      <c r="E738" s="57"/>
      <c r="F738" s="57"/>
      <c r="G738" s="58"/>
      <c r="H738" s="57"/>
      <c r="I738" s="57"/>
      <c r="J738" s="57"/>
      <c r="K738" s="57"/>
      <c r="L738" s="58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</row>
    <row r="739" ht="18.75" customHeight="1">
      <c r="A739" s="55"/>
      <c r="B739" s="56"/>
      <c r="C739" s="56"/>
      <c r="D739" s="57"/>
      <c r="E739" s="57"/>
      <c r="F739" s="57"/>
      <c r="G739" s="58"/>
      <c r="H739" s="57"/>
      <c r="I739" s="57"/>
      <c r="J739" s="57"/>
      <c r="K739" s="57"/>
      <c r="L739" s="58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</row>
    <row r="740" ht="18.75" customHeight="1">
      <c r="A740" s="55"/>
      <c r="B740" s="56"/>
      <c r="C740" s="56"/>
      <c r="D740" s="57"/>
      <c r="E740" s="57"/>
      <c r="F740" s="57"/>
      <c r="G740" s="58"/>
      <c r="H740" s="57"/>
      <c r="I740" s="57"/>
      <c r="J740" s="57"/>
      <c r="K740" s="57"/>
      <c r="L740" s="58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</row>
    <row r="741" ht="18.75" customHeight="1">
      <c r="A741" s="55"/>
      <c r="B741" s="56"/>
      <c r="C741" s="56"/>
      <c r="D741" s="57"/>
      <c r="E741" s="57"/>
      <c r="F741" s="57"/>
      <c r="G741" s="58"/>
      <c r="H741" s="57"/>
      <c r="I741" s="57"/>
      <c r="J741" s="57"/>
      <c r="K741" s="57"/>
      <c r="L741" s="58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</row>
    <row r="742" ht="18.75" customHeight="1">
      <c r="A742" s="55"/>
      <c r="B742" s="56"/>
      <c r="C742" s="56"/>
      <c r="D742" s="57"/>
      <c r="E742" s="57"/>
      <c r="F742" s="57"/>
      <c r="G742" s="58"/>
      <c r="H742" s="57"/>
      <c r="I742" s="57"/>
      <c r="J742" s="57"/>
      <c r="K742" s="57"/>
      <c r="L742" s="58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</row>
    <row r="743" ht="18.75" customHeight="1">
      <c r="A743" s="55"/>
      <c r="B743" s="56"/>
      <c r="C743" s="56"/>
      <c r="D743" s="57"/>
      <c r="E743" s="57"/>
      <c r="F743" s="57"/>
      <c r="G743" s="58"/>
      <c r="H743" s="57"/>
      <c r="I743" s="57"/>
      <c r="J743" s="57"/>
      <c r="K743" s="57"/>
      <c r="L743" s="58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</row>
    <row r="744" ht="18.75" customHeight="1">
      <c r="A744" s="55"/>
      <c r="B744" s="56"/>
      <c r="C744" s="56"/>
      <c r="D744" s="57"/>
      <c r="E744" s="57"/>
      <c r="F744" s="57"/>
      <c r="G744" s="58"/>
      <c r="H744" s="57"/>
      <c r="I744" s="57"/>
      <c r="J744" s="57"/>
      <c r="K744" s="57"/>
      <c r="L744" s="58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</row>
    <row r="745" ht="18.75" customHeight="1">
      <c r="A745" s="55"/>
      <c r="B745" s="56"/>
      <c r="C745" s="56"/>
      <c r="D745" s="57"/>
      <c r="E745" s="57"/>
      <c r="F745" s="57"/>
      <c r="G745" s="58"/>
      <c r="H745" s="57"/>
      <c r="I745" s="57"/>
      <c r="J745" s="57"/>
      <c r="K745" s="57"/>
      <c r="L745" s="58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</row>
    <row r="746" ht="18.75" customHeight="1">
      <c r="A746" s="55"/>
      <c r="B746" s="56"/>
      <c r="C746" s="56"/>
      <c r="D746" s="57"/>
      <c r="E746" s="57"/>
      <c r="F746" s="57"/>
      <c r="G746" s="58"/>
      <c r="H746" s="57"/>
      <c r="I746" s="57"/>
      <c r="J746" s="57"/>
      <c r="K746" s="57"/>
      <c r="L746" s="58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</row>
    <row r="747" ht="18.75" customHeight="1">
      <c r="A747" s="55"/>
      <c r="B747" s="56"/>
      <c r="C747" s="56"/>
      <c r="D747" s="57"/>
      <c r="E747" s="57"/>
      <c r="F747" s="57"/>
      <c r="G747" s="58"/>
      <c r="H747" s="57"/>
      <c r="I747" s="57"/>
      <c r="J747" s="57"/>
      <c r="K747" s="57"/>
      <c r="L747" s="58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</row>
    <row r="748" ht="18.75" customHeight="1">
      <c r="A748" s="55"/>
      <c r="B748" s="56"/>
      <c r="C748" s="56"/>
      <c r="D748" s="57"/>
      <c r="E748" s="57"/>
      <c r="F748" s="57"/>
      <c r="G748" s="58"/>
      <c r="H748" s="57"/>
      <c r="I748" s="57"/>
      <c r="J748" s="57"/>
      <c r="K748" s="57"/>
      <c r="L748" s="58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</row>
    <row r="749" ht="18.75" customHeight="1">
      <c r="A749" s="55"/>
      <c r="B749" s="56"/>
      <c r="C749" s="56"/>
      <c r="D749" s="57"/>
      <c r="E749" s="57"/>
      <c r="F749" s="57"/>
      <c r="G749" s="58"/>
      <c r="H749" s="57"/>
      <c r="I749" s="57"/>
      <c r="J749" s="57"/>
      <c r="K749" s="57"/>
      <c r="L749" s="58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</row>
    <row r="750" ht="18.75" customHeight="1">
      <c r="A750" s="55"/>
      <c r="B750" s="56"/>
      <c r="C750" s="56"/>
      <c r="D750" s="57"/>
      <c r="E750" s="57"/>
      <c r="F750" s="57"/>
      <c r="G750" s="58"/>
      <c r="H750" s="57"/>
      <c r="I750" s="57"/>
      <c r="J750" s="57"/>
      <c r="K750" s="57"/>
      <c r="L750" s="58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</row>
    <row r="751" ht="18.75" customHeight="1">
      <c r="A751" s="55"/>
      <c r="B751" s="56"/>
      <c r="C751" s="56"/>
      <c r="D751" s="57"/>
      <c r="E751" s="57"/>
      <c r="F751" s="57"/>
      <c r="G751" s="58"/>
      <c r="H751" s="57"/>
      <c r="I751" s="57"/>
      <c r="J751" s="57"/>
      <c r="K751" s="57"/>
      <c r="L751" s="58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</row>
    <row r="752" ht="18.75" customHeight="1">
      <c r="A752" s="55"/>
      <c r="B752" s="56"/>
      <c r="C752" s="56"/>
      <c r="D752" s="57"/>
      <c r="E752" s="57"/>
      <c r="F752" s="57"/>
      <c r="G752" s="58"/>
      <c r="H752" s="57"/>
      <c r="I752" s="57"/>
      <c r="J752" s="57"/>
      <c r="K752" s="57"/>
      <c r="L752" s="58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</row>
    <row r="753" ht="18.75" customHeight="1">
      <c r="A753" s="55"/>
      <c r="B753" s="56"/>
      <c r="C753" s="56"/>
      <c r="D753" s="57"/>
      <c r="E753" s="57"/>
      <c r="F753" s="57"/>
      <c r="G753" s="58"/>
      <c r="H753" s="57"/>
      <c r="I753" s="57"/>
      <c r="J753" s="57"/>
      <c r="K753" s="57"/>
      <c r="L753" s="58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</row>
    <row r="754" ht="18.75" customHeight="1">
      <c r="A754" s="55"/>
      <c r="B754" s="56"/>
      <c r="C754" s="56"/>
      <c r="D754" s="57"/>
      <c r="E754" s="57"/>
      <c r="F754" s="57"/>
      <c r="G754" s="58"/>
      <c r="H754" s="57"/>
      <c r="I754" s="57"/>
      <c r="J754" s="57"/>
      <c r="K754" s="57"/>
      <c r="L754" s="58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</row>
    <row r="755" ht="18.75" customHeight="1">
      <c r="A755" s="55"/>
      <c r="B755" s="56"/>
      <c r="C755" s="56"/>
      <c r="D755" s="57"/>
      <c r="E755" s="57"/>
      <c r="F755" s="57"/>
      <c r="G755" s="58"/>
      <c r="H755" s="57"/>
      <c r="I755" s="57"/>
      <c r="J755" s="57"/>
      <c r="K755" s="57"/>
      <c r="L755" s="58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</row>
    <row r="756" ht="18.75" customHeight="1">
      <c r="A756" s="55"/>
      <c r="B756" s="56"/>
      <c r="C756" s="56"/>
      <c r="D756" s="57"/>
      <c r="E756" s="57"/>
      <c r="F756" s="57"/>
      <c r="G756" s="58"/>
      <c r="H756" s="57"/>
      <c r="I756" s="57"/>
      <c r="J756" s="57"/>
      <c r="K756" s="57"/>
      <c r="L756" s="58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</row>
    <row r="757" ht="18.75" customHeight="1">
      <c r="A757" s="55"/>
      <c r="B757" s="56"/>
      <c r="C757" s="56"/>
      <c r="D757" s="57"/>
      <c r="E757" s="57"/>
      <c r="F757" s="57"/>
      <c r="G757" s="58"/>
      <c r="H757" s="57"/>
      <c r="I757" s="57"/>
      <c r="J757" s="57"/>
      <c r="K757" s="57"/>
      <c r="L757" s="58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</row>
    <row r="758" ht="18.75" customHeight="1">
      <c r="A758" s="55"/>
      <c r="B758" s="56"/>
      <c r="C758" s="56"/>
      <c r="D758" s="57"/>
      <c r="E758" s="57"/>
      <c r="F758" s="57"/>
      <c r="G758" s="58"/>
      <c r="H758" s="57"/>
      <c r="I758" s="57"/>
      <c r="J758" s="57"/>
      <c r="K758" s="57"/>
      <c r="L758" s="58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</row>
    <row r="759" ht="18.75" customHeight="1">
      <c r="A759" s="55"/>
      <c r="B759" s="56"/>
      <c r="C759" s="56"/>
      <c r="D759" s="57"/>
      <c r="E759" s="57"/>
      <c r="F759" s="57"/>
      <c r="G759" s="58"/>
      <c r="H759" s="57"/>
      <c r="I759" s="57"/>
      <c r="J759" s="57"/>
      <c r="K759" s="57"/>
      <c r="L759" s="58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</row>
    <row r="760" ht="18.75" customHeight="1">
      <c r="A760" s="55"/>
      <c r="B760" s="56"/>
      <c r="C760" s="56"/>
      <c r="D760" s="57"/>
      <c r="E760" s="57"/>
      <c r="F760" s="57"/>
      <c r="G760" s="58"/>
      <c r="H760" s="57"/>
      <c r="I760" s="57"/>
      <c r="J760" s="57"/>
      <c r="K760" s="57"/>
      <c r="L760" s="58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</row>
    <row r="761" ht="18.75" customHeight="1">
      <c r="A761" s="55"/>
      <c r="B761" s="56"/>
      <c r="C761" s="56"/>
      <c r="D761" s="57"/>
      <c r="E761" s="57"/>
      <c r="F761" s="57"/>
      <c r="G761" s="58"/>
      <c r="H761" s="57"/>
      <c r="I761" s="57"/>
      <c r="J761" s="57"/>
      <c r="K761" s="57"/>
      <c r="L761" s="58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</row>
    <row r="762" ht="18.75" customHeight="1">
      <c r="A762" s="55"/>
      <c r="B762" s="56"/>
      <c r="C762" s="56"/>
      <c r="D762" s="57"/>
      <c r="E762" s="57"/>
      <c r="F762" s="57"/>
      <c r="G762" s="58"/>
      <c r="H762" s="57"/>
      <c r="I762" s="57"/>
      <c r="J762" s="57"/>
      <c r="K762" s="57"/>
      <c r="L762" s="58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</row>
    <row r="763" ht="18.75" customHeight="1">
      <c r="A763" s="55"/>
      <c r="B763" s="56"/>
      <c r="C763" s="56"/>
      <c r="D763" s="57"/>
      <c r="E763" s="57"/>
      <c r="F763" s="57"/>
      <c r="G763" s="58"/>
      <c r="H763" s="57"/>
      <c r="I763" s="57"/>
      <c r="J763" s="57"/>
      <c r="K763" s="57"/>
      <c r="L763" s="58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</row>
    <row r="764" ht="18.75" customHeight="1">
      <c r="A764" s="55"/>
      <c r="B764" s="56"/>
      <c r="C764" s="56"/>
      <c r="D764" s="57"/>
      <c r="E764" s="57"/>
      <c r="F764" s="57"/>
      <c r="G764" s="58"/>
      <c r="H764" s="57"/>
      <c r="I764" s="57"/>
      <c r="J764" s="57"/>
      <c r="K764" s="57"/>
      <c r="L764" s="58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</row>
    <row r="765" ht="18.75" customHeight="1">
      <c r="A765" s="55"/>
      <c r="B765" s="56"/>
      <c r="C765" s="56"/>
      <c r="D765" s="57"/>
      <c r="E765" s="57"/>
      <c r="F765" s="57"/>
      <c r="G765" s="58"/>
      <c r="H765" s="57"/>
      <c r="I765" s="57"/>
      <c r="J765" s="57"/>
      <c r="K765" s="57"/>
      <c r="L765" s="58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</row>
    <row r="766" ht="18.75" customHeight="1">
      <c r="A766" s="55"/>
      <c r="B766" s="56"/>
      <c r="C766" s="56"/>
      <c r="D766" s="57"/>
      <c r="E766" s="57"/>
      <c r="F766" s="57"/>
      <c r="G766" s="58"/>
      <c r="H766" s="57"/>
      <c r="I766" s="57"/>
      <c r="J766" s="57"/>
      <c r="K766" s="57"/>
      <c r="L766" s="58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</row>
    <row r="767" ht="18.75" customHeight="1">
      <c r="A767" s="55"/>
      <c r="B767" s="56"/>
      <c r="C767" s="56"/>
      <c r="D767" s="57"/>
      <c r="E767" s="57"/>
      <c r="F767" s="57"/>
      <c r="G767" s="58"/>
      <c r="H767" s="57"/>
      <c r="I767" s="57"/>
      <c r="J767" s="57"/>
      <c r="K767" s="57"/>
      <c r="L767" s="58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</row>
    <row r="768" ht="18.75" customHeight="1">
      <c r="A768" s="55"/>
      <c r="B768" s="56"/>
      <c r="C768" s="56"/>
      <c r="D768" s="57"/>
      <c r="E768" s="57"/>
      <c r="F768" s="57"/>
      <c r="G768" s="58"/>
      <c r="H768" s="57"/>
      <c r="I768" s="57"/>
      <c r="J768" s="57"/>
      <c r="K768" s="57"/>
      <c r="L768" s="58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</row>
    <row r="769" ht="18.75" customHeight="1">
      <c r="A769" s="55"/>
      <c r="B769" s="56"/>
      <c r="C769" s="56"/>
      <c r="D769" s="57"/>
      <c r="E769" s="57"/>
      <c r="F769" s="57"/>
      <c r="G769" s="58"/>
      <c r="H769" s="57"/>
      <c r="I769" s="57"/>
      <c r="J769" s="57"/>
      <c r="K769" s="57"/>
      <c r="L769" s="58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</row>
    <row r="770" ht="18.75" customHeight="1">
      <c r="A770" s="55"/>
      <c r="B770" s="56"/>
      <c r="C770" s="56"/>
      <c r="D770" s="57"/>
      <c r="E770" s="57"/>
      <c r="F770" s="57"/>
      <c r="G770" s="58"/>
      <c r="H770" s="57"/>
      <c r="I770" s="57"/>
      <c r="J770" s="57"/>
      <c r="K770" s="57"/>
      <c r="L770" s="58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</row>
    <row r="771" ht="18.75" customHeight="1">
      <c r="A771" s="55"/>
      <c r="B771" s="56"/>
      <c r="C771" s="56"/>
      <c r="D771" s="57"/>
      <c r="E771" s="57"/>
      <c r="F771" s="57"/>
      <c r="G771" s="58"/>
      <c r="H771" s="57"/>
      <c r="I771" s="57"/>
      <c r="J771" s="57"/>
      <c r="K771" s="57"/>
      <c r="L771" s="58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</row>
    <row r="772" ht="18.75" customHeight="1">
      <c r="A772" s="55"/>
      <c r="B772" s="56"/>
      <c r="C772" s="56"/>
      <c r="D772" s="57"/>
      <c r="E772" s="57"/>
      <c r="F772" s="57"/>
      <c r="G772" s="58"/>
      <c r="H772" s="57"/>
      <c r="I772" s="57"/>
      <c r="J772" s="57"/>
      <c r="K772" s="57"/>
      <c r="L772" s="58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</row>
    <row r="773" ht="18.75" customHeight="1">
      <c r="A773" s="55"/>
      <c r="B773" s="56"/>
      <c r="C773" s="56"/>
      <c r="D773" s="57"/>
      <c r="E773" s="57"/>
      <c r="F773" s="57"/>
      <c r="G773" s="58"/>
      <c r="H773" s="57"/>
      <c r="I773" s="57"/>
      <c r="J773" s="57"/>
      <c r="K773" s="57"/>
      <c r="L773" s="58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</row>
    <row r="774" ht="18.75" customHeight="1">
      <c r="A774" s="55"/>
      <c r="B774" s="56"/>
      <c r="C774" s="56"/>
      <c r="D774" s="57"/>
      <c r="E774" s="57"/>
      <c r="F774" s="57"/>
      <c r="G774" s="58"/>
      <c r="H774" s="57"/>
      <c r="I774" s="57"/>
      <c r="J774" s="57"/>
      <c r="K774" s="57"/>
      <c r="L774" s="58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</row>
    <row r="775" ht="18.75" customHeight="1">
      <c r="A775" s="55"/>
      <c r="B775" s="56"/>
      <c r="C775" s="56"/>
      <c r="D775" s="57"/>
      <c r="E775" s="57"/>
      <c r="F775" s="57"/>
      <c r="G775" s="58"/>
      <c r="H775" s="57"/>
      <c r="I775" s="57"/>
      <c r="J775" s="57"/>
      <c r="K775" s="57"/>
      <c r="L775" s="58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</row>
    <row r="776" ht="18.75" customHeight="1">
      <c r="A776" s="55"/>
      <c r="B776" s="56"/>
      <c r="C776" s="56"/>
      <c r="D776" s="57"/>
      <c r="E776" s="57"/>
      <c r="F776" s="57"/>
      <c r="G776" s="58"/>
      <c r="H776" s="57"/>
      <c r="I776" s="57"/>
      <c r="J776" s="57"/>
      <c r="K776" s="57"/>
      <c r="L776" s="58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</row>
    <row r="777" ht="18.75" customHeight="1">
      <c r="A777" s="55"/>
      <c r="B777" s="56"/>
      <c r="C777" s="56"/>
      <c r="D777" s="57"/>
      <c r="E777" s="57"/>
      <c r="F777" s="57"/>
      <c r="G777" s="58"/>
      <c r="H777" s="57"/>
      <c r="I777" s="57"/>
      <c r="J777" s="57"/>
      <c r="K777" s="57"/>
      <c r="L777" s="58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</row>
    <row r="778" ht="18.75" customHeight="1">
      <c r="A778" s="55"/>
      <c r="B778" s="56"/>
      <c r="C778" s="56"/>
      <c r="D778" s="57"/>
      <c r="E778" s="57"/>
      <c r="F778" s="57"/>
      <c r="G778" s="58"/>
      <c r="H778" s="57"/>
      <c r="I778" s="57"/>
      <c r="J778" s="57"/>
      <c r="K778" s="57"/>
      <c r="L778" s="58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</row>
    <row r="779" ht="18.75" customHeight="1">
      <c r="A779" s="55"/>
      <c r="B779" s="56"/>
      <c r="C779" s="56"/>
      <c r="D779" s="57"/>
      <c r="E779" s="57"/>
      <c r="F779" s="57"/>
      <c r="G779" s="58"/>
      <c r="H779" s="57"/>
      <c r="I779" s="57"/>
      <c r="J779" s="57"/>
      <c r="K779" s="57"/>
      <c r="L779" s="58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</row>
    <row r="780" ht="18.75" customHeight="1">
      <c r="A780" s="55"/>
      <c r="B780" s="56"/>
      <c r="C780" s="56"/>
      <c r="D780" s="57"/>
      <c r="E780" s="57"/>
      <c r="F780" s="57"/>
      <c r="G780" s="58"/>
      <c r="H780" s="57"/>
      <c r="I780" s="57"/>
      <c r="J780" s="57"/>
      <c r="K780" s="57"/>
      <c r="L780" s="58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</row>
    <row r="781" ht="18.75" customHeight="1">
      <c r="A781" s="55"/>
      <c r="B781" s="56"/>
      <c r="C781" s="56"/>
      <c r="D781" s="57"/>
      <c r="E781" s="57"/>
      <c r="F781" s="57"/>
      <c r="G781" s="58"/>
      <c r="H781" s="57"/>
      <c r="I781" s="57"/>
      <c r="J781" s="57"/>
      <c r="K781" s="57"/>
      <c r="L781" s="58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</row>
    <row r="782" ht="18.75" customHeight="1">
      <c r="A782" s="55"/>
      <c r="B782" s="56"/>
      <c r="C782" s="56"/>
      <c r="D782" s="57"/>
      <c r="E782" s="57"/>
      <c r="F782" s="57"/>
      <c r="G782" s="58"/>
      <c r="H782" s="57"/>
      <c r="I782" s="57"/>
      <c r="J782" s="57"/>
      <c r="K782" s="57"/>
      <c r="L782" s="58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</row>
    <row r="783" ht="18.75" customHeight="1">
      <c r="A783" s="55"/>
      <c r="B783" s="56"/>
      <c r="C783" s="56"/>
      <c r="D783" s="57"/>
      <c r="E783" s="57"/>
      <c r="F783" s="57"/>
      <c r="G783" s="58"/>
      <c r="H783" s="57"/>
      <c r="I783" s="57"/>
      <c r="J783" s="57"/>
      <c r="K783" s="57"/>
      <c r="L783" s="58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</row>
    <row r="784" ht="18.75" customHeight="1">
      <c r="A784" s="55"/>
      <c r="B784" s="56"/>
      <c r="C784" s="56"/>
      <c r="D784" s="57"/>
      <c r="E784" s="57"/>
      <c r="F784" s="57"/>
      <c r="G784" s="58"/>
      <c r="H784" s="57"/>
      <c r="I784" s="57"/>
      <c r="J784" s="57"/>
      <c r="K784" s="57"/>
      <c r="L784" s="58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</row>
    <row r="785" ht="18.75" customHeight="1">
      <c r="A785" s="55"/>
      <c r="B785" s="56"/>
      <c r="C785" s="56"/>
      <c r="D785" s="57"/>
      <c r="E785" s="57"/>
      <c r="F785" s="57"/>
      <c r="G785" s="58"/>
      <c r="H785" s="57"/>
      <c r="I785" s="57"/>
      <c r="J785" s="57"/>
      <c r="K785" s="57"/>
      <c r="L785" s="58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</row>
    <row r="786" ht="18.75" customHeight="1">
      <c r="A786" s="55"/>
      <c r="B786" s="56"/>
      <c r="C786" s="56"/>
      <c r="D786" s="57"/>
      <c r="E786" s="57"/>
      <c r="F786" s="57"/>
      <c r="G786" s="58"/>
      <c r="H786" s="57"/>
      <c r="I786" s="57"/>
      <c r="J786" s="57"/>
      <c r="K786" s="57"/>
      <c r="L786" s="58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</row>
    <row r="787" ht="18.75" customHeight="1">
      <c r="A787" s="55"/>
      <c r="B787" s="56"/>
      <c r="C787" s="56"/>
      <c r="D787" s="57"/>
      <c r="E787" s="57"/>
      <c r="F787" s="57"/>
      <c r="G787" s="58"/>
      <c r="H787" s="57"/>
      <c r="I787" s="57"/>
      <c r="J787" s="57"/>
      <c r="K787" s="57"/>
      <c r="L787" s="58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</row>
    <row r="788" ht="18.75" customHeight="1">
      <c r="A788" s="55"/>
      <c r="B788" s="56"/>
      <c r="C788" s="56"/>
      <c r="D788" s="57"/>
      <c r="E788" s="57"/>
      <c r="F788" s="57"/>
      <c r="G788" s="58"/>
      <c r="H788" s="57"/>
      <c r="I788" s="57"/>
      <c r="J788" s="57"/>
      <c r="K788" s="57"/>
      <c r="L788" s="58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</row>
    <row r="789" ht="18.75" customHeight="1">
      <c r="A789" s="55"/>
      <c r="B789" s="56"/>
      <c r="C789" s="56"/>
      <c r="D789" s="57"/>
      <c r="E789" s="57"/>
      <c r="F789" s="57"/>
      <c r="G789" s="58"/>
      <c r="H789" s="57"/>
      <c r="I789" s="57"/>
      <c r="J789" s="57"/>
      <c r="K789" s="57"/>
      <c r="L789" s="58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</row>
    <row r="790" ht="18.75" customHeight="1">
      <c r="A790" s="55"/>
      <c r="B790" s="56"/>
      <c r="C790" s="56"/>
      <c r="D790" s="57"/>
      <c r="E790" s="57"/>
      <c r="F790" s="57"/>
      <c r="G790" s="58"/>
      <c r="H790" s="57"/>
      <c r="I790" s="57"/>
      <c r="J790" s="57"/>
      <c r="K790" s="57"/>
      <c r="L790" s="58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</row>
    <row r="791" ht="18.75" customHeight="1">
      <c r="A791" s="55"/>
      <c r="B791" s="56"/>
      <c r="C791" s="56"/>
      <c r="D791" s="57"/>
      <c r="E791" s="57"/>
      <c r="F791" s="57"/>
      <c r="G791" s="58"/>
      <c r="H791" s="57"/>
      <c r="I791" s="57"/>
      <c r="J791" s="57"/>
      <c r="K791" s="57"/>
      <c r="L791" s="58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</row>
    <row r="792" ht="18.75" customHeight="1">
      <c r="A792" s="55"/>
      <c r="B792" s="56"/>
      <c r="C792" s="56"/>
      <c r="D792" s="57"/>
      <c r="E792" s="57"/>
      <c r="F792" s="57"/>
      <c r="G792" s="58"/>
      <c r="H792" s="57"/>
      <c r="I792" s="57"/>
      <c r="J792" s="57"/>
      <c r="K792" s="57"/>
      <c r="L792" s="58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</row>
    <row r="793" ht="18.75" customHeight="1">
      <c r="A793" s="55"/>
      <c r="B793" s="56"/>
      <c r="C793" s="56"/>
      <c r="D793" s="57"/>
      <c r="E793" s="57"/>
      <c r="F793" s="57"/>
      <c r="G793" s="58"/>
      <c r="H793" s="57"/>
      <c r="I793" s="57"/>
      <c r="J793" s="57"/>
      <c r="K793" s="57"/>
      <c r="L793" s="58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</row>
    <row r="794" ht="18.75" customHeight="1">
      <c r="A794" s="55"/>
      <c r="B794" s="56"/>
      <c r="C794" s="56"/>
      <c r="D794" s="57"/>
      <c r="E794" s="57"/>
      <c r="F794" s="57"/>
      <c r="G794" s="58"/>
      <c r="H794" s="57"/>
      <c r="I794" s="57"/>
      <c r="J794" s="57"/>
      <c r="K794" s="57"/>
      <c r="L794" s="58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</row>
    <row r="795" ht="18.75" customHeight="1">
      <c r="A795" s="55"/>
      <c r="B795" s="56"/>
      <c r="C795" s="56"/>
      <c r="D795" s="57"/>
      <c r="E795" s="57"/>
      <c r="F795" s="57"/>
      <c r="G795" s="58"/>
      <c r="H795" s="57"/>
      <c r="I795" s="57"/>
      <c r="J795" s="57"/>
      <c r="K795" s="57"/>
      <c r="L795" s="58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</row>
    <row r="796" ht="18.75" customHeight="1">
      <c r="A796" s="55"/>
      <c r="B796" s="56"/>
      <c r="C796" s="56"/>
      <c r="D796" s="57"/>
      <c r="E796" s="57"/>
      <c r="F796" s="57"/>
      <c r="G796" s="58"/>
      <c r="H796" s="57"/>
      <c r="I796" s="57"/>
      <c r="J796" s="57"/>
      <c r="K796" s="57"/>
      <c r="L796" s="58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</row>
    <row r="797" ht="18.75" customHeight="1">
      <c r="A797" s="55"/>
      <c r="B797" s="56"/>
      <c r="C797" s="56"/>
      <c r="D797" s="57"/>
      <c r="E797" s="57"/>
      <c r="F797" s="57"/>
      <c r="G797" s="58"/>
      <c r="H797" s="57"/>
      <c r="I797" s="57"/>
      <c r="J797" s="57"/>
      <c r="K797" s="57"/>
      <c r="L797" s="58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</row>
    <row r="798" ht="18.75" customHeight="1">
      <c r="A798" s="55"/>
      <c r="B798" s="56"/>
      <c r="C798" s="56"/>
      <c r="D798" s="57"/>
      <c r="E798" s="57"/>
      <c r="F798" s="57"/>
      <c r="G798" s="58"/>
      <c r="H798" s="57"/>
      <c r="I798" s="57"/>
      <c r="J798" s="57"/>
      <c r="K798" s="57"/>
      <c r="L798" s="58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</row>
    <row r="799" ht="18.75" customHeight="1">
      <c r="A799" s="55"/>
      <c r="B799" s="56"/>
      <c r="C799" s="56"/>
      <c r="D799" s="57"/>
      <c r="E799" s="57"/>
      <c r="F799" s="57"/>
      <c r="G799" s="58"/>
      <c r="H799" s="57"/>
      <c r="I799" s="57"/>
      <c r="J799" s="57"/>
      <c r="K799" s="57"/>
      <c r="L799" s="58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</row>
    <row r="800" ht="18.75" customHeight="1">
      <c r="A800" s="55"/>
      <c r="B800" s="56"/>
      <c r="C800" s="56"/>
      <c r="D800" s="57"/>
      <c r="E800" s="57"/>
      <c r="F800" s="57"/>
      <c r="G800" s="58"/>
      <c r="H800" s="57"/>
      <c r="I800" s="57"/>
      <c r="J800" s="57"/>
      <c r="K800" s="57"/>
      <c r="L800" s="58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</row>
    <row r="801" ht="18.75" customHeight="1">
      <c r="A801" s="55"/>
      <c r="B801" s="56"/>
      <c r="C801" s="56"/>
      <c r="D801" s="57"/>
      <c r="E801" s="57"/>
      <c r="F801" s="57"/>
      <c r="G801" s="58"/>
      <c r="H801" s="57"/>
      <c r="I801" s="57"/>
      <c r="J801" s="57"/>
      <c r="K801" s="57"/>
      <c r="L801" s="58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</row>
    <row r="802" ht="18.75" customHeight="1">
      <c r="A802" s="55"/>
      <c r="B802" s="56"/>
      <c r="C802" s="56"/>
      <c r="D802" s="57"/>
      <c r="E802" s="57"/>
      <c r="F802" s="57"/>
      <c r="G802" s="58"/>
      <c r="H802" s="57"/>
      <c r="I802" s="57"/>
      <c r="J802" s="57"/>
      <c r="K802" s="57"/>
      <c r="L802" s="58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</row>
    <row r="803" ht="18.75" customHeight="1">
      <c r="A803" s="55"/>
      <c r="B803" s="56"/>
      <c r="C803" s="56"/>
      <c r="D803" s="57"/>
      <c r="E803" s="57"/>
      <c r="F803" s="57"/>
      <c r="G803" s="58"/>
      <c r="H803" s="57"/>
      <c r="I803" s="57"/>
      <c r="J803" s="57"/>
      <c r="K803" s="57"/>
      <c r="L803" s="58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</row>
    <row r="804" ht="18.75" customHeight="1">
      <c r="A804" s="55"/>
      <c r="B804" s="56"/>
      <c r="C804" s="56"/>
      <c r="D804" s="57"/>
      <c r="E804" s="57"/>
      <c r="F804" s="57"/>
      <c r="G804" s="58"/>
      <c r="H804" s="57"/>
      <c r="I804" s="57"/>
      <c r="J804" s="57"/>
      <c r="K804" s="57"/>
      <c r="L804" s="58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</row>
    <row r="805" ht="18.75" customHeight="1">
      <c r="A805" s="55"/>
      <c r="B805" s="56"/>
      <c r="C805" s="56"/>
      <c r="D805" s="57"/>
      <c r="E805" s="57"/>
      <c r="F805" s="57"/>
      <c r="G805" s="58"/>
      <c r="H805" s="57"/>
      <c r="I805" s="57"/>
      <c r="J805" s="57"/>
      <c r="K805" s="57"/>
      <c r="L805" s="58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</row>
    <row r="806" ht="18.75" customHeight="1">
      <c r="A806" s="55"/>
      <c r="B806" s="56"/>
      <c r="C806" s="56"/>
      <c r="D806" s="57"/>
      <c r="E806" s="57"/>
      <c r="F806" s="57"/>
      <c r="G806" s="58"/>
      <c r="H806" s="57"/>
      <c r="I806" s="57"/>
      <c r="J806" s="57"/>
      <c r="K806" s="57"/>
      <c r="L806" s="58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</row>
    <row r="807" ht="18.75" customHeight="1">
      <c r="A807" s="55"/>
      <c r="B807" s="56"/>
      <c r="C807" s="56"/>
      <c r="D807" s="57"/>
      <c r="E807" s="57"/>
      <c r="F807" s="57"/>
      <c r="G807" s="58"/>
      <c r="H807" s="57"/>
      <c r="I807" s="57"/>
      <c r="J807" s="57"/>
      <c r="K807" s="57"/>
      <c r="L807" s="58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</row>
    <row r="808" ht="18.75" customHeight="1">
      <c r="A808" s="55"/>
      <c r="B808" s="56"/>
      <c r="C808" s="56"/>
      <c r="D808" s="57"/>
      <c r="E808" s="57"/>
      <c r="F808" s="57"/>
      <c r="G808" s="58"/>
      <c r="H808" s="57"/>
      <c r="I808" s="57"/>
      <c r="J808" s="57"/>
      <c r="K808" s="57"/>
      <c r="L808" s="58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</row>
    <row r="809" ht="18.75" customHeight="1">
      <c r="A809" s="55"/>
      <c r="B809" s="56"/>
      <c r="C809" s="56"/>
      <c r="D809" s="57"/>
      <c r="E809" s="57"/>
      <c r="F809" s="57"/>
      <c r="G809" s="58"/>
      <c r="H809" s="57"/>
      <c r="I809" s="57"/>
      <c r="J809" s="57"/>
      <c r="K809" s="57"/>
      <c r="L809" s="58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</row>
    <row r="810" ht="18.75" customHeight="1">
      <c r="A810" s="55"/>
      <c r="B810" s="56"/>
      <c r="C810" s="56"/>
      <c r="D810" s="57"/>
      <c r="E810" s="57"/>
      <c r="F810" s="57"/>
      <c r="G810" s="58"/>
      <c r="H810" s="57"/>
      <c r="I810" s="57"/>
      <c r="J810" s="57"/>
      <c r="K810" s="57"/>
      <c r="L810" s="58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</row>
    <row r="811" ht="18.75" customHeight="1">
      <c r="A811" s="55"/>
      <c r="B811" s="56"/>
      <c r="C811" s="56"/>
      <c r="D811" s="57"/>
      <c r="E811" s="57"/>
      <c r="F811" s="57"/>
      <c r="G811" s="58"/>
      <c r="H811" s="57"/>
      <c r="I811" s="57"/>
      <c r="J811" s="57"/>
      <c r="K811" s="57"/>
      <c r="L811" s="58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</row>
    <row r="812" ht="18.75" customHeight="1">
      <c r="A812" s="55"/>
      <c r="B812" s="56"/>
      <c r="C812" s="56"/>
      <c r="D812" s="57"/>
      <c r="E812" s="57"/>
      <c r="F812" s="57"/>
      <c r="G812" s="58"/>
      <c r="H812" s="57"/>
      <c r="I812" s="57"/>
      <c r="J812" s="57"/>
      <c r="K812" s="57"/>
      <c r="L812" s="58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</row>
    <row r="813" ht="18.75" customHeight="1">
      <c r="A813" s="55"/>
      <c r="B813" s="56"/>
      <c r="C813" s="56"/>
      <c r="D813" s="57"/>
      <c r="E813" s="57"/>
      <c r="F813" s="57"/>
      <c r="G813" s="58"/>
      <c r="H813" s="57"/>
      <c r="I813" s="57"/>
      <c r="J813" s="57"/>
      <c r="K813" s="57"/>
      <c r="L813" s="58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</row>
    <row r="814" ht="18.75" customHeight="1">
      <c r="A814" s="55"/>
      <c r="B814" s="56"/>
      <c r="C814" s="56"/>
      <c r="D814" s="57"/>
      <c r="E814" s="57"/>
      <c r="F814" s="57"/>
      <c r="G814" s="58"/>
      <c r="H814" s="57"/>
      <c r="I814" s="57"/>
      <c r="J814" s="57"/>
      <c r="K814" s="57"/>
      <c r="L814" s="58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</row>
    <row r="815" ht="18.75" customHeight="1">
      <c r="A815" s="55"/>
      <c r="B815" s="56"/>
      <c r="C815" s="56"/>
      <c r="D815" s="57"/>
      <c r="E815" s="57"/>
      <c r="F815" s="57"/>
      <c r="G815" s="58"/>
      <c r="H815" s="57"/>
      <c r="I815" s="57"/>
      <c r="J815" s="57"/>
      <c r="K815" s="57"/>
      <c r="L815" s="58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</row>
    <row r="816" ht="18.75" customHeight="1">
      <c r="A816" s="55"/>
      <c r="B816" s="56"/>
      <c r="C816" s="56"/>
      <c r="D816" s="57"/>
      <c r="E816" s="57"/>
      <c r="F816" s="57"/>
      <c r="G816" s="58"/>
      <c r="H816" s="57"/>
      <c r="I816" s="57"/>
      <c r="J816" s="57"/>
      <c r="K816" s="57"/>
      <c r="L816" s="58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</row>
    <row r="817" ht="18.75" customHeight="1">
      <c r="A817" s="55"/>
      <c r="B817" s="56"/>
      <c r="C817" s="56"/>
      <c r="D817" s="57"/>
      <c r="E817" s="57"/>
      <c r="F817" s="57"/>
      <c r="G817" s="58"/>
      <c r="H817" s="57"/>
      <c r="I817" s="57"/>
      <c r="J817" s="57"/>
      <c r="K817" s="57"/>
      <c r="L817" s="58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</row>
    <row r="818" ht="18.75" customHeight="1">
      <c r="A818" s="55"/>
      <c r="B818" s="56"/>
      <c r="C818" s="56"/>
      <c r="D818" s="57"/>
      <c r="E818" s="57"/>
      <c r="F818" s="57"/>
      <c r="G818" s="58"/>
      <c r="H818" s="57"/>
      <c r="I818" s="57"/>
      <c r="J818" s="57"/>
      <c r="K818" s="57"/>
      <c r="L818" s="58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</row>
    <row r="819" ht="18.75" customHeight="1">
      <c r="A819" s="55"/>
      <c r="B819" s="56"/>
      <c r="C819" s="56"/>
      <c r="D819" s="57"/>
      <c r="E819" s="57"/>
      <c r="F819" s="57"/>
      <c r="G819" s="58"/>
      <c r="H819" s="57"/>
      <c r="I819" s="57"/>
      <c r="J819" s="57"/>
      <c r="K819" s="57"/>
      <c r="L819" s="58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</row>
    <row r="820" ht="18.75" customHeight="1">
      <c r="A820" s="55"/>
      <c r="B820" s="56"/>
      <c r="C820" s="56"/>
      <c r="D820" s="57"/>
      <c r="E820" s="57"/>
      <c r="F820" s="57"/>
      <c r="G820" s="58"/>
      <c r="H820" s="57"/>
      <c r="I820" s="57"/>
      <c r="J820" s="57"/>
      <c r="K820" s="57"/>
      <c r="L820" s="58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</row>
    <row r="821" ht="18.75" customHeight="1">
      <c r="A821" s="55"/>
      <c r="B821" s="56"/>
      <c r="C821" s="56"/>
      <c r="D821" s="57"/>
      <c r="E821" s="57"/>
      <c r="F821" s="57"/>
      <c r="G821" s="58"/>
      <c r="H821" s="57"/>
      <c r="I821" s="57"/>
      <c r="J821" s="57"/>
      <c r="K821" s="57"/>
      <c r="L821" s="58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</row>
    <row r="822" ht="18.75" customHeight="1">
      <c r="A822" s="55"/>
      <c r="B822" s="56"/>
      <c r="C822" s="56"/>
      <c r="D822" s="57"/>
      <c r="E822" s="57"/>
      <c r="F822" s="57"/>
      <c r="G822" s="58"/>
      <c r="H822" s="57"/>
      <c r="I822" s="57"/>
      <c r="J822" s="57"/>
      <c r="K822" s="57"/>
      <c r="L822" s="58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</row>
    <row r="823" ht="18.75" customHeight="1">
      <c r="A823" s="55"/>
      <c r="B823" s="56"/>
      <c r="C823" s="56"/>
      <c r="D823" s="57"/>
      <c r="E823" s="57"/>
      <c r="F823" s="57"/>
      <c r="G823" s="58"/>
      <c r="H823" s="57"/>
      <c r="I823" s="57"/>
      <c r="J823" s="57"/>
      <c r="K823" s="57"/>
      <c r="L823" s="58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</row>
    <row r="824" ht="18.75" customHeight="1">
      <c r="A824" s="55"/>
      <c r="B824" s="56"/>
      <c r="C824" s="56"/>
      <c r="D824" s="57"/>
      <c r="E824" s="57"/>
      <c r="F824" s="57"/>
      <c r="G824" s="58"/>
      <c r="H824" s="57"/>
      <c r="I824" s="57"/>
      <c r="J824" s="57"/>
      <c r="K824" s="57"/>
      <c r="L824" s="58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</row>
    <row r="825" ht="18.75" customHeight="1">
      <c r="A825" s="55"/>
      <c r="B825" s="56"/>
      <c r="C825" s="56"/>
      <c r="D825" s="57"/>
      <c r="E825" s="57"/>
      <c r="F825" s="57"/>
      <c r="G825" s="58"/>
      <c r="H825" s="57"/>
      <c r="I825" s="57"/>
      <c r="J825" s="57"/>
      <c r="K825" s="57"/>
      <c r="L825" s="58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</row>
    <row r="826" ht="18.75" customHeight="1">
      <c r="A826" s="55"/>
      <c r="B826" s="56"/>
      <c r="C826" s="56"/>
      <c r="D826" s="57"/>
      <c r="E826" s="57"/>
      <c r="F826" s="57"/>
      <c r="G826" s="58"/>
      <c r="H826" s="57"/>
      <c r="I826" s="57"/>
      <c r="J826" s="57"/>
      <c r="K826" s="57"/>
      <c r="L826" s="58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</row>
    <row r="827" ht="18.75" customHeight="1">
      <c r="A827" s="55"/>
      <c r="B827" s="56"/>
      <c r="C827" s="56"/>
      <c r="D827" s="57"/>
      <c r="E827" s="57"/>
      <c r="F827" s="57"/>
      <c r="G827" s="58"/>
      <c r="H827" s="57"/>
      <c r="I827" s="57"/>
      <c r="J827" s="57"/>
      <c r="K827" s="57"/>
      <c r="L827" s="58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</row>
    <row r="828" ht="18.75" customHeight="1">
      <c r="A828" s="55"/>
      <c r="B828" s="56"/>
      <c r="C828" s="56"/>
      <c r="D828" s="57"/>
      <c r="E828" s="57"/>
      <c r="F828" s="57"/>
      <c r="G828" s="58"/>
      <c r="H828" s="57"/>
      <c r="I828" s="57"/>
      <c r="J828" s="57"/>
      <c r="K828" s="57"/>
      <c r="L828" s="58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</row>
    <row r="829" ht="18.75" customHeight="1">
      <c r="A829" s="55"/>
      <c r="B829" s="56"/>
      <c r="C829" s="56"/>
      <c r="D829" s="57"/>
      <c r="E829" s="57"/>
      <c r="F829" s="57"/>
      <c r="G829" s="58"/>
      <c r="H829" s="57"/>
      <c r="I829" s="57"/>
      <c r="J829" s="57"/>
      <c r="K829" s="57"/>
      <c r="L829" s="58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</row>
    <row r="830" ht="18.75" customHeight="1">
      <c r="A830" s="55"/>
      <c r="B830" s="56"/>
      <c r="C830" s="56"/>
      <c r="D830" s="57"/>
      <c r="E830" s="57"/>
      <c r="F830" s="57"/>
      <c r="G830" s="58"/>
      <c r="H830" s="57"/>
      <c r="I830" s="57"/>
      <c r="J830" s="57"/>
      <c r="K830" s="57"/>
      <c r="L830" s="58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</row>
    <row r="831" ht="18.75" customHeight="1">
      <c r="A831" s="55"/>
      <c r="B831" s="56"/>
      <c r="C831" s="56"/>
      <c r="D831" s="57"/>
      <c r="E831" s="57"/>
      <c r="F831" s="57"/>
      <c r="G831" s="58"/>
      <c r="H831" s="57"/>
      <c r="I831" s="57"/>
      <c r="J831" s="57"/>
      <c r="K831" s="57"/>
      <c r="L831" s="58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</row>
    <row r="832" ht="18.75" customHeight="1">
      <c r="A832" s="55"/>
      <c r="B832" s="56"/>
      <c r="C832" s="56"/>
      <c r="D832" s="57"/>
      <c r="E832" s="57"/>
      <c r="F832" s="57"/>
      <c r="G832" s="58"/>
      <c r="H832" s="57"/>
      <c r="I832" s="57"/>
      <c r="J832" s="57"/>
      <c r="K832" s="57"/>
      <c r="L832" s="58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</row>
    <row r="833" ht="18.75" customHeight="1">
      <c r="A833" s="55"/>
      <c r="B833" s="56"/>
      <c r="C833" s="56"/>
      <c r="D833" s="57"/>
      <c r="E833" s="57"/>
      <c r="F833" s="57"/>
      <c r="G833" s="58"/>
      <c r="H833" s="57"/>
      <c r="I833" s="57"/>
      <c r="J833" s="57"/>
      <c r="K833" s="57"/>
      <c r="L833" s="58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</row>
    <row r="834" ht="18.75" customHeight="1">
      <c r="A834" s="55"/>
      <c r="B834" s="56"/>
      <c r="C834" s="56"/>
      <c r="D834" s="57"/>
      <c r="E834" s="57"/>
      <c r="F834" s="57"/>
      <c r="G834" s="58"/>
      <c r="H834" s="57"/>
      <c r="I834" s="57"/>
      <c r="J834" s="57"/>
      <c r="K834" s="57"/>
      <c r="L834" s="58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</row>
    <row r="835" ht="18.75" customHeight="1">
      <c r="A835" s="55"/>
      <c r="B835" s="56"/>
      <c r="C835" s="56"/>
      <c r="D835" s="57"/>
      <c r="E835" s="57"/>
      <c r="F835" s="57"/>
      <c r="G835" s="58"/>
      <c r="H835" s="57"/>
      <c r="I835" s="57"/>
      <c r="J835" s="57"/>
      <c r="K835" s="57"/>
      <c r="L835" s="58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</row>
    <row r="836" ht="18.75" customHeight="1">
      <c r="A836" s="55"/>
      <c r="B836" s="56"/>
      <c r="C836" s="56"/>
      <c r="D836" s="57"/>
      <c r="E836" s="57"/>
      <c r="F836" s="57"/>
      <c r="G836" s="58"/>
      <c r="H836" s="57"/>
      <c r="I836" s="57"/>
      <c r="J836" s="57"/>
      <c r="K836" s="57"/>
      <c r="L836" s="58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</row>
    <row r="837" ht="18.75" customHeight="1">
      <c r="A837" s="55"/>
      <c r="B837" s="56"/>
      <c r="C837" s="56"/>
      <c r="D837" s="57"/>
      <c r="E837" s="57"/>
      <c r="F837" s="57"/>
      <c r="G837" s="58"/>
      <c r="H837" s="57"/>
      <c r="I837" s="57"/>
      <c r="J837" s="57"/>
      <c r="K837" s="57"/>
      <c r="L837" s="58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</row>
    <row r="838" ht="18.75" customHeight="1">
      <c r="A838" s="55"/>
      <c r="B838" s="56"/>
      <c r="C838" s="56"/>
      <c r="D838" s="57"/>
      <c r="E838" s="57"/>
      <c r="F838" s="57"/>
      <c r="G838" s="58"/>
      <c r="H838" s="57"/>
      <c r="I838" s="57"/>
      <c r="J838" s="57"/>
      <c r="K838" s="57"/>
      <c r="L838" s="58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</row>
    <row r="839" ht="18.75" customHeight="1">
      <c r="A839" s="55"/>
      <c r="B839" s="56"/>
      <c r="C839" s="56"/>
      <c r="D839" s="57"/>
      <c r="E839" s="57"/>
      <c r="F839" s="57"/>
      <c r="G839" s="58"/>
      <c r="H839" s="57"/>
      <c r="I839" s="57"/>
      <c r="J839" s="57"/>
      <c r="K839" s="57"/>
      <c r="L839" s="58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</row>
    <row r="840" ht="18.75" customHeight="1">
      <c r="A840" s="55"/>
      <c r="B840" s="56"/>
      <c r="C840" s="56"/>
      <c r="D840" s="57"/>
      <c r="E840" s="57"/>
      <c r="F840" s="57"/>
      <c r="G840" s="58"/>
      <c r="H840" s="57"/>
      <c r="I840" s="57"/>
      <c r="J840" s="57"/>
      <c r="K840" s="57"/>
      <c r="L840" s="58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</row>
    <row r="841" ht="18.75" customHeight="1">
      <c r="A841" s="55"/>
      <c r="B841" s="56"/>
      <c r="C841" s="56"/>
      <c r="D841" s="57"/>
      <c r="E841" s="57"/>
      <c r="F841" s="57"/>
      <c r="G841" s="58"/>
      <c r="H841" s="57"/>
      <c r="I841" s="57"/>
      <c r="J841" s="57"/>
      <c r="K841" s="57"/>
      <c r="L841" s="58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</row>
    <row r="842" ht="18.75" customHeight="1">
      <c r="A842" s="55"/>
      <c r="B842" s="56"/>
      <c r="C842" s="56"/>
      <c r="D842" s="57"/>
      <c r="E842" s="57"/>
      <c r="F842" s="57"/>
      <c r="G842" s="58"/>
      <c r="H842" s="57"/>
      <c r="I842" s="57"/>
      <c r="J842" s="57"/>
      <c r="K842" s="57"/>
      <c r="L842" s="58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</row>
    <row r="843" ht="18.75" customHeight="1">
      <c r="A843" s="55"/>
      <c r="B843" s="56"/>
      <c r="C843" s="56"/>
      <c r="D843" s="57"/>
      <c r="E843" s="57"/>
      <c r="F843" s="57"/>
      <c r="G843" s="58"/>
      <c r="H843" s="57"/>
      <c r="I843" s="57"/>
      <c r="J843" s="57"/>
      <c r="K843" s="57"/>
      <c r="L843" s="58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</row>
    <row r="844" ht="18.75" customHeight="1">
      <c r="A844" s="55"/>
      <c r="B844" s="56"/>
      <c r="C844" s="56"/>
      <c r="D844" s="57"/>
      <c r="E844" s="57"/>
      <c r="F844" s="57"/>
      <c r="G844" s="58"/>
      <c r="H844" s="57"/>
      <c r="I844" s="57"/>
      <c r="J844" s="57"/>
      <c r="K844" s="57"/>
      <c r="L844" s="58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</row>
    <row r="845" ht="18.75" customHeight="1">
      <c r="A845" s="55"/>
      <c r="B845" s="56"/>
      <c r="C845" s="56"/>
      <c r="D845" s="57"/>
      <c r="E845" s="57"/>
      <c r="F845" s="57"/>
      <c r="G845" s="58"/>
      <c r="H845" s="57"/>
      <c r="I845" s="57"/>
      <c r="J845" s="57"/>
      <c r="K845" s="57"/>
      <c r="L845" s="58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</row>
    <row r="846" ht="18.75" customHeight="1">
      <c r="A846" s="55"/>
      <c r="B846" s="56"/>
      <c r="C846" s="56"/>
      <c r="D846" s="57"/>
      <c r="E846" s="57"/>
      <c r="F846" s="57"/>
      <c r="G846" s="58"/>
      <c r="H846" s="57"/>
      <c r="I846" s="57"/>
      <c r="J846" s="57"/>
      <c r="K846" s="57"/>
      <c r="L846" s="58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</row>
    <row r="847" ht="18.75" customHeight="1">
      <c r="A847" s="55"/>
      <c r="B847" s="56"/>
      <c r="C847" s="56"/>
      <c r="D847" s="57"/>
      <c r="E847" s="57"/>
      <c r="F847" s="57"/>
      <c r="G847" s="58"/>
      <c r="H847" s="57"/>
      <c r="I847" s="57"/>
      <c r="J847" s="57"/>
      <c r="K847" s="57"/>
      <c r="L847" s="58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</row>
    <row r="848" ht="18.75" customHeight="1">
      <c r="A848" s="55"/>
      <c r="B848" s="56"/>
      <c r="C848" s="56"/>
      <c r="D848" s="57"/>
      <c r="E848" s="57"/>
      <c r="F848" s="57"/>
      <c r="G848" s="58"/>
      <c r="H848" s="57"/>
      <c r="I848" s="57"/>
      <c r="J848" s="57"/>
      <c r="K848" s="57"/>
      <c r="L848" s="58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</row>
    <row r="849" ht="18.75" customHeight="1">
      <c r="A849" s="55"/>
      <c r="B849" s="56"/>
      <c r="C849" s="56"/>
      <c r="D849" s="57"/>
      <c r="E849" s="57"/>
      <c r="F849" s="57"/>
      <c r="G849" s="58"/>
      <c r="H849" s="57"/>
      <c r="I849" s="57"/>
      <c r="J849" s="57"/>
      <c r="K849" s="57"/>
      <c r="L849" s="58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</row>
    <row r="850" ht="18.75" customHeight="1">
      <c r="A850" s="55"/>
      <c r="B850" s="56"/>
      <c r="C850" s="56"/>
      <c r="D850" s="57"/>
      <c r="E850" s="57"/>
      <c r="F850" s="57"/>
      <c r="G850" s="58"/>
      <c r="H850" s="57"/>
      <c r="I850" s="57"/>
      <c r="J850" s="57"/>
      <c r="K850" s="57"/>
      <c r="L850" s="58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</row>
    <row r="851" ht="18.75" customHeight="1">
      <c r="A851" s="55"/>
      <c r="B851" s="56"/>
      <c r="C851" s="56"/>
      <c r="D851" s="57"/>
      <c r="E851" s="57"/>
      <c r="F851" s="57"/>
      <c r="G851" s="58"/>
      <c r="H851" s="57"/>
      <c r="I851" s="57"/>
      <c r="J851" s="57"/>
      <c r="K851" s="57"/>
      <c r="L851" s="58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</row>
    <row r="852" ht="18.75" customHeight="1">
      <c r="A852" s="55"/>
      <c r="B852" s="56"/>
      <c r="C852" s="56"/>
      <c r="D852" s="57"/>
      <c r="E852" s="57"/>
      <c r="F852" s="57"/>
      <c r="G852" s="58"/>
      <c r="H852" s="57"/>
      <c r="I852" s="57"/>
      <c r="J852" s="57"/>
      <c r="K852" s="57"/>
      <c r="L852" s="58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</row>
    <row r="853" ht="18.75" customHeight="1">
      <c r="A853" s="55"/>
      <c r="B853" s="56"/>
      <c r="C853" s="56"/>
      <c r="D853" s="57"/>
      <c r="E853" s="57"/>
      <c r="F853" s="57"/>
      <c r="G853" s="58"/>
      <c r="H853" s="57"/>
      <c r="I853" s="57"/>
      <c r="J853" s="57"/>
      <c r="K853" s="57"/>
      <c r="L853" s="58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</row>
    <row r="854" ht="18.75" customHeight="1">
      <c r="A854" s="55"/>
      <c r="B854" s="56"/>
      <c r="C854" s="56"/>
      <c r="D854" s="57"/>
      <c r="E854" s="57"/>
      <c r="F854" s="57"/>
      <c r="G854" s="58"/>
      <c r="H854" s="57"/>
      <c r="I854" s="57"/>
      <c r="J854" s="57"/>
      <c r="K854" s="57"/>
      <c r="L854" s="58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</row>
    <row r="855" ht="18.75" customHeight="1">
      <c r="A855" s="55"/>
      <c r="B855" s="56"/>
      <c r="C855" s="56"/>
      <c r="D855" s="57"/>
      <c r="E855" s="57"/>
      <c r="F855" s="57"/>
      <c r="G855" s="58"/>
      <c r="H855" s="57"/>
      <c r="I855" s="57"/>
      <c r="J855" s="57"/>
      <c r="K855" s="57"/>
      <c r="L855" s="58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</row>
    <row r="856" ht="18.75" customHeight="1">
      <c r="A856" s="55"/>
      <c r="B856" s="56"/>
      <c r="C856" s="56"/>
      <c r="D856" s="57"/>
      <c r="E856" s="57"/>
      <c r="F856" s="57"/>
      <c r="G856" s="58"/>
      <c r="H856" s="57"/>
      <c r="I856" s="57"/>
      <c r="J856" s="57"/>
      <c r="K856" s="57"/>
      <c r="L856" s="58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</row>
    <row r="857" ht="18.75" customHeight="1">
      <c r="A857" s="55"/>
      <c r="B857" s="56"/>
      <c r="C857" s="56"/>
      <c r="D857" s="57"/>
      <c r="E857" s="57"/>
      <c r="F857" s="57"/>
      <c r="G857" s="58"/>
      <c r="H857" s="57"/>
      <c r="I857" s="57"/>
      <c r="J857" s="57"/>
      <c r="K857" s="57"/>
      <c r="L857" s="58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</row>
    <row r="858" ht="18.75" customHeight="1">
      <c r="A858" s="55"/>
      <c r="B858" s="56"/>
      <c r="C858" s="56"/>
      <c r="D858" s="57"/>
      <c r="E858" s="57"/>
      <c r="F858" s="57"/>
      <c r="G858" s="58"/>
      <c r="H858" s="57"/>
      <c r="I858" s="57"/>
      <c r="J858" s="57"/>
      <c r="K858" s="57"/>
      <c r="L858" s="58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</row>
    <row r="859" ht="18.75" customHeight="1">
      <c r="A859" s="55"/>
      <c r="B859" s="56"/>
      <c r="C859" s="56"/>
      <c r="D859" s="57"/>
      <c r="E859" s="57"/>
      <c r="F859" s="57"/>
      <c r="G859" s="58"/>
      <c r="H859" s="57"/>
      <c r="I859" s="57"/>
      <c r="J859" s="57"/>
      <c r="K859" s="57"/>
      <c r="L859" s="58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</row>
    <row r="860" ht="18.75" customHeight="1">
      <c r="A860" s="55"/>
      <c r="B860" s="56"/>
      <c r="C860" s="56"/>
      <c r="D860" s="57"/>
      <c r="E860" s="57"/>
      <c r="F860" s="57"/>
      <c r="G860" s="58"/>
      <c r="H860" s="57"/>
      <c r="I860" s="57"/>
      <c r="J860" s="57"/>
      <c r="K860" s="57"/>
      <c r="L860" s="58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</row>
    <row r="861" ht="18.75" customHeight="1">
      <c r="A861" s="55"/>
      <c r="B861" s="56"/>
      <c r="C861" s="56"/>
      <c r="D861" s="57"/>
      <c r="E861" s="57"/>
      <c r="F861" s="57"/>
      <c r="G861" s="58"/>
      <c r="H861" s="57"/>
      <c r="I861" s="57"/>
      <c r="J861" s="57"/>
      <c r="K861" s="57"/>
      <c r="L861" s="58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</row>
    <row r="862" ht="18.75" customHeight="1">
      <c r="A862" s="55"/>
      <c r="B862" s="56"/>
      <c r="C862" s="56"/>
      <c r="D862" s="57"/>
      <c r="E862" s="57"/>
      <c r="F862" s="57"/>
      <c r="G862" s="58"/>
      <c r="H862" s="57"/>
      <c r="I862" s="57"/>
      <c r="J862" s="57"/>
      <c r="K862" s="57"/>
      <c r="L862" s="58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</row>
    <row r="863" ht="18.75" customHeight="1">
      <c r="A863" s="55"/>
      <c r="B863" s="56"/>
      <c r="C863" s="56"/>
      <c r="D863" s="57"/>
      <c r="E863" s="57"/>
      <c r="F863" s="57"/>
      <c r="G863" s="58"/>
      <c r="H863" s="57"/>
      <c r="I863" s="57"/>
      <c r="J863" s="57"/>
      <c r="K863" s="57"/>
      <c r="L863" s="58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</row>
    <row r="864" ht="18.75" customHeight="1">
      <c r="A864" s="55"/>
      <c r="B864" s="56"/>
      <c r="C864" s="56"/>
      <c r="D864" s="57"/>
      <c r="E864" s="57"/>
      <c r="F864" s="57"/>
      <c r="G864" s="58"/>
      <c r="H864" s="57"/>
      <c r="I864" s="57"/>
      <c r="J864" s="57"/>
      <c r="K864" s="57"/>
      <c r="L864" s="58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</row>
    <row r="865" ht="18.75" customHeight="1">
      <c r="A865" s="55"/>
      <c r="B865" s="56"/>
      <c r="C865" s="56"/>
      <c r="D865" s="57"/>
      <c r="E865" s="57"/>
      <c r="F865" s="57"/>
      <c r="G865" s="58"/>
      <c r="H865" s="57"/>
      <c r="I865" s="57"/>
      <c r="J865" s="57"/>
      <c r="K865" s="57"/>
      <c r="L865" s="58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</row>
    <row r="866" ht="18.75" customHeight="1">
      <c r="A866" s="55"/>
      <c r="B866" s="56"/>
      <c r="C866" s="56"/>
      <c r="D866" s="57"/>
      <c r="E866" s="57"/>
      <c r="F866" s="57"/>
      <c r="G866" s="58"/>
      <c r="H866" s="57"/>
      <c r="I866" s="57"/>
      <c r="J866" s="57"/>
      <c r="K866" s="57"/>
      <c r="L866" s="58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</row>
    <row r="867" ht="18.75" customHeight="1">
      <c r="A867" s="55"/>
      <c r="B867" s="56"/>
      <c r="C867" s="56"/>
      <c r="D867" s="57"/>
      <c r="E867" s="57"/>
      <c r="F867" s="57"/>
      <c r="G867" s="58"/>
      <c r="H867" s="57"/>
      <c r="I867" s="57"/>
      <c r="J867" s="57"/>
      <c r="K867" s="57"/>
      <c r="L867" s="58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</row>
    <row r="868" ht="18.75" customHeight="1">
      <c r="A868" s="55"/>
      <c r="B868" s="56"/>
      <c r="C868" s="56"/>
      <c r="D868" s="57"/>
      <c r="E868" s="57"/>
      <c r="F868" s="57"/>
      <c r="G868" s="58"/>
      <c r="H868" s="57"/>
      <c r="I868" s="57"/>
      <c r="J868" s="57"/>
      <c r="K868" s="57"/>
      <c r="L868" s="58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</row>
    <row r="869" ht="18.75" customHeight="1">
      <c r="A869" s="55"/>
      <c r="B869" s="56"/>
      <c r="C869" s="56"/>
      <c r="D869" s="57"/>
      <c r="E869" s="57"/>
      <c r="F869" s="57"/>
      <c r="G869" s="58"/>
      <c r="H869" s="57"/>
      <c r="I869" s="57"/>
      <c r="J869" s="57"/>
      <c r="K869" s="57"/>
      <c r="L869" s="58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</row>
    <row r="870" ht="18.75" customHeight="1">
      <c r="A870" s="55"/>
      <c r="B870" s="56"/>
      <c r="C870" s="56"/>
      <c r="D870" s="57"/>
      <c r="E870" s="57"/>
      <c r="F870" s="57"/>
      <c r="G870" s="58"/>
      <c r="H870" s="57"/>
      <c r="I870" s="57"/>
      <c r="J870" s="57"/>
      <c r="K870" s="57"/>
      <c r="L870" s="58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</row>
    <row r="871" ht="18.75" customHeight="1">
      <c r="A871" s="55"/>
      <c r="B871" s="56"/>
      <c r="C871" s="56"/>
      <c r="D871" s="57"/>
      <c r="E871" s="57"/>
      <c r="F871" s="57"/>
      <c r="G871" s="58"/>
      <c r="H871" s="57"/>
      <c r="I871" s="57"/>
      <c r="J871" s="57"/>
      <c r="K871" s="57"/>
      <c r="L871" s="58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</row>
    <row r="872" ht="18.75" customHeight="1">
      <c r="A872" s="55"/>
      <c r="B872" s="56"/>
      <c r="C872" s="56"/>
      <c r="D872" s="57"/>
      <c r="E872" s="57"/>
      <c r="F872" s="57"/>
      <c r="G872" s="58"/>
      <c r="H872" s="57"/>
      <c r="I872" s="57"/>
      <c r="J872" s="57"/>
      <c r="K872" s="57"/>
      <c r="L872" s="58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</row>
    <row r="873" ht="18.75" customHeight="1">
      <c r="A873" s="55"/>
      <c r="B873" s="56"/>
      <c r="C873" s="56"/>
      <c r="D873" s="57"/>
      <c r="E873" s="57"/>
      <c r="F873" s="57"/>
      <c r="G873" s="58"/>
      <c r="H873" s="57"/>
      <c r="I873" s="57"/>
      <c r="J873" s="57"/>
      <c r="K873" s="57"/>
      <c r="L873" s="58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</row>
    <row r="874" ht="18.75" customHeight="1">
      <c r="A874" s="55"/>
      <c r="B874" s="56"/>
      <c r="C874" s="56"/>
      <c r="D874" s="57"/>
      <c r="E874" s="57"/>
      <c r="F874" s="57"/>
      <c r="G874" s="58"/>
      <c r="H874" s="57"/>
      <c r="I874" s="57"/>
      <c r="J874" s="57"/>
      <c r="K874" s="57"/>
      <c r="L874" s="58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</row>
    <row r="875" ht="18.75" customHeight="1">
      <c r="A875" s="55"/>
      <c r="B875" s="56"/>
      <c r="C875" s="56"/>
      <c r="D875" s="57"/>
      <c r="E875" s="57"/>
      <c r="F875" s="57"/>
      <c r="G875" s="58"/>
      <c r="H875" s="57"/>
      <c r="I875" s="57"/>
      <c r="J875" s="57"/>
      <c r="K875" s="57"/>
      <c r="L875" s="58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</row>
    <row r="876" ht="18.75" customHeight="1">
      <c r="A876" s="55"/>
      <c r="B876" s="56"/>
      <c r="C876" s="56"/>
      <c r="D876" s="57"/>
      <c r="E876" s="57"/>
      <c r="F876" s="57"/>
      <c r="G876" s="58"/>
      <c r="H876" s="57"/>
      <c r="I876" s="57"/>
      <c r="J876" s="57"/>
      <c r="K876" s="57"/>
      <c r="L876" s="58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</row>
    <row r="877" ht="18.75" customHeight="1">
      <c r="A877" s="55"/>
      <c r="B877" s="56"/>
      <c r="C877" s="56"/>
      <c r="D877" s="57"/>
      <c r="E877" s="57"/>
      <c r="F877" s="57"/>
      <c r="G877" s="58"/>
      <c r="H877" s="57"/>
      <c r="I877" s="57"/>
      <c r="J877" s="57"/>
      <c r="K877" s="57"/>
      <c r="L877" s="58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</row>
    <row r="878" ht="18.75" customHeight="1">
      <c r="A878" s="55"/>
      <c r="B878" s="56"/>
      <c r="C878" s="56"/>
      <c r="D878" s="57"/>
      <c r="E878" s="57"/>
      <c r="F878" s="57"/>
      <c r="G878" s="58"/>
      <c r="H878" s="57"/>
      <c r="I878" s="57"/>
      <c r="J878" s="57"/>
      <c r="K878" s="57"/>
      <c r="L878" s="58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</row>
    <row r="879" ht="18.75" customHeight="1">
      <c r="A879" s="55"/>
      <c r="B879" s="56"/>
      <c r="C879" s="56"/>
      <c r="D879" s="57"/>
      <c r="E879" s="57"/>
      <c r="F879" s="57"/>
      <c r="G879" s="58"/>
      <c r="H879" s="57"/>
      <c r="I879" s="57"/>
      <c r="J879" s="57"/>
      <c r="K879" s="57"/>
      <c r="L879" s="58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</row>
    <row r="880" ht="18.75" customHeight="1">
      <c r="A880" s="55"/>
      <c r="B880" s="56"/>
      <c r="C880" s="56"/>
      <c r="D880" s="57"/>
      <c r="E880" s="57"/>
      <c r="F880" s="57"/>
      <c r="G880" s="58"/>
      <c r="H880" s="57"/>
      <c r="I880" s="57"/>
      <c r="J880" s="57"/>
      <c r="K880" s="57"/>
      <c r="L880" s="58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</row>
    <row r="881" ht="18.75" customHeight="1">
      <c r="A881" s="55"/>
      <c r="B881" s="56"/>
      <c r="C881" s="56"/>
      <c r="D881" s="57"/>
      <c r="E881" s="57"/>
      <c r="F881" s="57"/>
      <c r="G881" s="58"/>
      <c r="H881" s="57"/>
      <c r="I881" s="57"/>
      <c r="J881" s="57"/>
      <c r="K881" s="57"/>
      <c r="L881" s="58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</row>
    <row r="882" ht="18.75" customHeight="1">
      <c r="A882" s="55"/>
      <c r="B882" s="56"/>
      <c r="C882" s="56"/>
      <c r="D882" s="57"/>
      <c r="E882" s="57"/>
      <c r="F882" s="57"/>
      <c r="G882" s="58"/>
      <c r="H882" s="57"/>
      <c r="I882" s="57"/>
      <c r="J882" s="57"/>
      <c r="K882" s="57"/>
      <c r="L882" s="58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</row>
    <row r="883" ht="18.75" customHeight="1">
      <c r="A883" s="55"/>
      <c r="B883" s="56"/>
      <c r="C883" s="56"/>
      <c r="D883" s="57"/>
      <c r="E883" s="57"/>
      <c r="F883" s="57"/>
      <c r="G883" s="58"/>
      <c r="H883" s="57"/>
      <c r="I883" s="57"/>
      <c r="J883" s="57"/>
      <c r="K883" s="57"/>
      <c r="L883" s="58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</row>
    <row r="884" ht="18.75" customHeight="1">
      <c r="A884" s="55"/>
      <c r="B884" s="56"/>
      <c r="C884" s="56"/>
      <c r="D884" s="57"/>
      <c r="E884" s="57"/>
      <c r="F884" s="57"/>
      <c r="G884" s="58"/>
      <c r="H884" s="57"/>
      <c r="I884" s="57"/>
      <c r="J884" s="57"/>
      <c r="K884" s="57"/>
      <c r="L884" s="58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</row>
    <row r="885" ht="18.75" customHeight="1">
      <c r="A885" s="55"/>
      <c r="B885" s="56"/>
      <c r="C885" s="56"/>
      <c r="D885" s="57"/>
      <c r="E885" s="57"/>
      <c r="F885" s="57"/>
      <c r="G885" s="58"/>
      <c r="H885" s="57"/>
      <c r="I885" s="57"/>
      <c r="J885" s="57"/>
      <c r="K885" s="57"/>
      <c r="L885" s="58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</row>
    <row r="886" ht="18.75" customHeight="1">
      <c r="A886" s="55"/>
      <c r="B886" s="56"/>
      <c r="C886" s="56"/>
      <c r="D886" s="57"/>
      <c r="E886" s="57"/>
      <c r="F886" s="57"/>
      <c r="G886" s="58"/>
      <c r="H886" s="57"/>
      <c r="I886" s="57"/>
      <c r="J886" s="57"/>
      <c r="K886" s="57"/>
      <c r="L886" s="58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</row>
    <row r="887" ht="18.75" customHeight="1">
      <c r="A887" s="55"/>
      <c r="B887" s="56"/>
      <c r="C887" s="56"/>
      <c r="D887" s="57"/>
      <c r="E887" s="57"/>
      <c r="F887" s="57"/>
      <c r="G887" s="58"/>
      <c r="H887" s="57"/>
      <c r="I887" s="57"/>
      <c r="J887" s="57"/>
      <c r="K887" s="57"/>
      <c r="L887" s="58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</row>
    <row r="888" ht="18.75" customHeight="1">
      <c r="A888" s="55"/>
      <c r="B888" s="56"/>
      <c r="C888" s="56"/>
      <c r="D888" s="57"/>
      <c r="E888" s="57"/>
      <c r="F888" s="57"/>
      <c r="G888" s="58"/>
      <c r="H888" s="57"/>
      <c r="I888" s="57"/>
      <c r="J888" s="57"/>
      <c r="K888" s="57"/>
      <c r="L888" s="58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</row>
    <row r="889" ht="18.75" customHeight="1">
      <c r="A889" s="55"/>
      <c r="B889" s="56"/>
      <c r="C889" s="56"/>
      <c r="D889" s="57"/>
      <c r="E889" s="57"/>
      <c r="F889" s="57"/>
      <c r="G889" s="58"/>
      <c r="H889" s="57"/>
      <c r="I889" s="57"/>
      <c r="J889" s="57"/>
      <c r="K889" s="57"/>
      <c r="L889" s="58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</row>
    <row r="890" ht="18.75" customHeight="1">
      <c r="A890" s="55"/>
      <c r="B890" s="56"/>
      <c r="C890" s="56"/>
      <c r="D890" s="57"/>
      <c r="E890" s="57"/>
      <c r="F890" s="57"/>
      <c r="G890" s="58"/>
      <c r="H890" s="57"/>
      <c r="I890" s="57"/>
      <c r="J890" s="57"/>
      <c r="K890" s="57"/>
      <c r="L890" s="58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</row>
    <row r="891" ht="18.75" customHeight="1">
      <c r="A891" s="55"/>
      <c r="B891" s="56"/>
      <c r="C891" s="56"/>
      <c r="D891" s="57"/>
      <c r="E891" s="57"/>
      <c r="F891" s="57"/>
      <c r="G891" s="58"/>
      <c r="H891" s="57"/>
      <c r="I891" s="57"/>
      <c r="J891" s="57"/>
      <c r="K891" s="57"/>
      <c r="L891" s="58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</row>
    <row r="892" ht="18.75" customHeight="1">
      <c r="A892" s="55"/>
      <c r="B892" s="56"/>
      <c r="C892" s="56"/>
      <c r="D892" s="57"/>
      <c r="E892" s="57"/>
      <c r="F892" s="57"/>
      <c r="G892" s="58"/>
      <c r="H892" s="57"/>
      <c r="I892" s="57"/>
      <c r="J892" s="57"/>
      <c r="K892" s="57"/>
      <c r="L892" s="58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</row>
    <row r="893" ht="18.75" customHeight="1">
      <c r="A893" s="55"/>
      <c r="B893" s="56"/>
      <c r="C893" s="56"/>
      <c r="D893" s="57"/>
      <c r="E893" s="57"/>
      <c r="F893" s="57"/>
      <c r="G893" s="58"/>
      <c r="H893" s="57"/>
      <c r="I893" s="57"/>
      <c r="J893" s="57"/>
      <c r="K893" s="57"/>
      <c r="L893" s="58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</row>
    <row r="894" ht="18.75" customHeight="1">
      <c r="A894" s="55"/>
      <c r="B894" s="56"/>
      <c r="C894" s="56"/>
      <c r="D894" s="57"/>
      <c r="E894" s="57"/>
      <c r="F894" s="57"/>
      <c r="G894" s="58"/>
      <c r="H894" s="57"/>
      <c r="I894" s="57"/>
      <c r="J894" s="57"/>
      <c r="K894" s="57"/>
      <c r="L894" s="58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</row>
    <row r="895" ht="18.75" customHeight="1">
      <c r="A895" s="55"/>
      <c r="B895" s="56"/>
      <c r="C895" s="56"/>
      <c r="D895" s="57"/>
      <c r="E895" s="57"/>
      <c r="F895" s="57"/>
      <c r="G895" s="58"/>
      <c r="H895" s="57"/>
      <c r="I895" s="57"/>
      <c r="J895" s="57"/>
      <c r="K895" s="57"/>
      <c r="L895" s="58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</row>
    <row r="896" ht="18.75" customHeight="1">
      <c r="A896" s="55"/>
      <c r="B896" s="56"/>
      <c r="C896" s="56"/>
      <c r="D896" s="57"/>
      <c r="E896" s="57"/>
      <c r="F896" s="57"/>
      <c r="G896" s="58"/>
      <c r="H896" s="57"/>
      <c r="I896" s="57"/>
      <c r="J896" s="57"/>
      <c r="K896" s="57"/>
      <c r="L896" s="58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</row>
    <row r="897" ht="18.75" customHeight="1">
      <c r="A897" s="55"/>
      <c r="B897" s="56"/>
      <c r="C897" s="56"/>
      <c r="D897" s="57"/>
      <c r="E897" s="57"/>
      <c r="F897" s="57"/>
      <c r="G897" s="58"/>
      <c r="H897" s="57"/>
      <c r="I897" s="57"/>
      <c r="J897" s="57"/>
      <c r="K897" s="57"/>
      <c r="L897" s="58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</row>
    <row r="898" ht="18.75" customHeight="1">
      <c r="A898" s="55"/>
      <c r="B898" s="56"/>
      <c r="C898" s="56"/>
      <c r="D898" s="57"/>
      <c r="E898" s="57"/>
      <c r="F898" s="57"/>
      <c r="G898" s="58"/>
      <c r="H898" s="57"/>
      <c r="I898" s="57"/>
      <c r="J898" s="57"/>
      <c r="K898" s="57"/>
      <c r="L898" s="58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</row>
    <row r="899" ht="18.75" customHeight="1">
      <c r="A899" s="55"/>
      <c r="B899" s="56"/>
      <c r="C899" s="56"/>
      <c r="D899" s="57"/>
      <c r="E899" s="57"/>
      <c r="F899" s="57"/>
      <c r="G899" s="58"/>
      <c r="H899" s="57"/>
      <c r="I899" s="57"/>
      <c r="J899" s="57"/>
      <c r="K899" s="57"/>
      <c r="L899" s="58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</row>
    <row r="900" ht="18.75" customHeight="1">
      <c r="A900" s="55"/>
      <c r="B900" s="56"/>
      <c r="C900" s="56"/>
      <c r="D900" s="57"/>
      <c r="E900" s="57"/>
      <c r="F900" s="57"/>
      <c r="G900" s="58"/>
      <c r="H900" s="57"/>
      <c r="I900" s="57"/>
      <c r="J900" s="57"/>
      <c r="K900" s="57"/>
      <c r="L900" s="58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</row>
    <row r="901" ht="18.75" customHeight="1">
      <c r="A901" s="55"/>
      <c r="B901" s="56"/>
      <c r="C901" s="56"/>
      <c r="D901" s="57"/>
      <c r="E901" s="57"/>
      <c r="F901" s="57"/>
      <c r="G901" s="58"/>
      <c r="H901" s="57"/>
      <c r="I901" s="57"/>
      <c r="J901" s="57"/>
      <c r="K901" s="57"/>
      <c r="L901" s="58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</row>
    <row r="902" ht="18.75" customHeight="1">
      <c r="A902" s="55"/>
      <c r="B902" s="56"/>
      <c r="C902" s="56"/>
      <c r="D902" s="57"/>
      <c r="E902" s="57"/>
      <c r="F902" s="57"/>
      <c r="G902" s="58"/>
      <c r="H902" s="57"/>
      <c r="I902" s="57"/>
      <c r="J902" s="57"/>
      <c r="K902" s="57"/>
      <c r="L902" s="58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</row>
    <row r="903" ht="18.75" customHeight="1">
      <c r="A903" s="55"/>
      <c r="B903" s="56"/>
      <c r="C903" s="56"/>
      <c r="D903" s="57"/>
      <c r="E903" s="57"/>
      <c r="F903" s="57"/>
      <c r="G903" s="58"/>
      <c r="H903" s="57"/>
      <c r="I903" s="57"/>
      <c r="J903" s="57"/>
      <c r="K903" s="57"/>
      <c r="L903" s="58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</row>
    <row r="904" ht="18.75" customHeight="1">
      <c r="A904" s="55"/>
      <c r="B904" s="56"/>
      <c r="C904" s="56"/>
      <c r="D904" s="57"/>
      <c r="E904" s="57"/>
      <c r="F904" s="57"/>
      <c r="G904" s="58"/>
      <c r="H904" s="57"/>
      <c r="I904" s="57"/>
      <c r="J904" s="57"/>
      <c r="K904" s="57"/>
      <c r="L904" s="58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</row>
    <row r="905" ht="18.75" customHeight="1">
      <c r="A905" s="55"/>
      <c r="B905" s="56"/>
      <c r="C905" s="56"/>
      <c r="D905" s="57"/>
      <c r="E905" s="57"/>
      <c r="F905" s="57"/>
      <c r="G905" s="58"/>
      <c r="H905" s="57"/>
      <c r="I905" s="57"/>
      <c r="J905" s="57"/>
      <c r="K905" s="57"/>
      <c r="L905" s="58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</row>
    <row r="906" ht="18.75" customHeight="1">
      <c r="A906" s="55"/>
      <c r="B906" s="56"/>
      <c r="C906" s="56"/>
      <c r="D906" s="57"/>
      <c r="E906" s="57"/>
      <c r="F906" s="57"/>
      <c r="G906" s="58"/>
      <c r="H906" s="57"/>
      <c r="I906" s="57"/>
      <c r="J906" s="57"/>
      <c r="K906" s="57"/>
      <c r="L906" s="58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</row>
    <row r="907" ht="18.75" customHeight="1">
      <c r="A907" s="55"/>
      <c r="B907" s="56"/>
      <c r="C907" s="56"/>
      <c r="D907" s="57"/>
      <c r="E907" s="57"/>
      <c r="F907" s="57"/>
      <c r="G907" s="58"/>
      <c r="H907" s="57"/>
      <c r="I907" s="57"/>
      <c r="J907" s="57"/>
      <c r="K907" s="57"/>
      <c r="L907" s="58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</row>
    <row r="908" ht="18.75" customHeight="1">
      <c r="A908" s="55"/>
      <c r="B908" s="56"/>
      <c r="C908" s="56"/>
      <c r="D908" s="57"/>
      <c r="E908" s="57"/>
      <c r="F908" s="57"/>
      <c r="G908" s="58"/>
      <c r="H908" s="57"/>
      <c r="I908" s="57"/>
      <c r="J908" s="57"/>
      <c r="K908" s="57"/>
      <c r="L908" s="58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</row>
    <row r="909" ht="18.75" customHeight="1">
      <c r="A909" s="55"/>
      <c r="B909" s="56"/>
      <c r="C909" s="56"/>
      <c r="D909" s="57"/>
      <c r="E909" s="57"/>
      <c r="F909" s="57"/>
      <c r="G909" s="58"/>
      <c r="H909" s="57"/>
      <c r="I909" s="57"/>
      <c r="J909" s="57"/>
      <c r="K909" s="57"/>
      <c r="L909" s="58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</row>
    <row r="910" ht="18.75" customHeight="1">
      <c r="A910" s="55"/>
      <c r="B910" s="56"/>
      <c r="C910" s="56"/>
      <c r="D910" s="57"/>
      <c r="E910" s="57"/>
      <c r="F910" s="57"/>
      <c r="G910" s="58"/>
      <c r="H910" s="57"/>
      <c r="I910" s="57"/>
      <c r="J910" s="57"/>
      <c r="K910" s="57"/>
      <c r="L910" s="58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</row>
    <row r="911" ht="18.75" customHeight="1">
      <c r="A911" s="55"/>
      <c r="B911" s="56"/>
      <c r="C911" s="56"/>
      <c r="D911" s="57"/>
      <c r="E911" s="57"/>
      <c r="F911" s="57"/>
      <c r="G911" s="58"/>
      <c r="H911" s="57"/>
      <c r="I911" s="57"/>
      <c r="J911" s="57"/>
      <c r="K911" s="57"/>
      <c r="L911" s="58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</row>
    <row r="912" ht="18.75" customHeight="1">
      <c r="A912" s="55"/>
      <c r="B912" s="56"/>
      <c r="C912" s="56"/>
      <c r="D912" s="57"/>
      <c r="E912" s="57"/>
      <c r="F912" s="57"/>
      <c r="G912" s="58"/>
      <c r="H912" s="57"/>
      <c r="I912" s="57"/>
      <c r="J912" s="57"/>
      <c r="K912" s="57"/>
      <c r="L912" s="58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</row>
    <row r="913" ht="18.75" customHeight="1">
      <c r="A913" s="55"/>
      <c r="B913" s="56"/>
      <c r="C913" s="56"/>
      <c r="D913" s="57"/>
      <c r="E913" s="57"/>
      <c r="F913" s="57"/>
      <c r="G913" s="58"/>
      <c r="H913" s="57"/>
      <c r="I913" s="57"/>
      <c r="J913" s="57"/>
      <c r="K913" s="57"/>
      <c r="L913" s="58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</row>
    <row r="914" ht="18.75" customHeight="1">
      <c r="A914" s="55"/>
      <c r="B914" s="56"/>
      <c r="C914" s="56"/>
      <c r="D914" s="57"/>
      <c r="E914" s="57"/>
      <c r="F914" s="57"/>
      <c r="G914" s="58"/>
      <c r="H914" s="57"/>
      <c r="I914" s="57"/>
      <c r="J914" s="57"/>
      <c r="K914" s="57"/>
      <c r="L914" s="58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</row>
    <row r="915" ht="18.75" customHeight="1">
      <c r="A915" s="55"/>
      <c r="B915" s="56"/>
      <c r="C915" s="56"/>
      <c r="D915" s="57"/>
      <c r="E915" s="57"/>
      <c r="F915" s="57"/>
      <c r="G915" s="58"/>
      <c r="H915" s="57"/>
      <c r="I915" s="57"/>
      <c r="J915" s="57"/>
      <c r="K915" s="57"/>
      <c r="L915" s="58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</row>
    <row r="916" ht="18.75" customHeight="1">
      <c r="A916" s="55"/>
      <c r="B916" s="56"/>
      <c r="C916" s="56"/>
      <c r="D916" s="57"/>
      <c r="E916" s="57"/>
      <c r="F916" s="57"/>
      <c r="G916" s="58"/>
      <c r="H916" s="57"/>
      <c r="I916" s="57"/>
      <c r="J916" s="57"/>
      <c r="K916" s="57"/>
      <c r="L916" s="58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</row>
    <row r="917" ht="18.75" customHeight="1">
      <c r="A917" s="55"/>
      <c r="B917" s="56"/>
      <c r="C917" s="56"/>
      <c r="D917" s="57"/>
      <c r="E917" s="57"/>
      <c r="F917" s="57"/>
      <c r="G917" s="58"/>
      <c r="H917" s="57"/>
      <c r="I917" s="57"/>
      <c r="J917" s="57"/>
      <c r="K917" s="57"/>
      <c r="L917" s="58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</row>
    <row r="918" ht="18.75" customHeight="1">
      <c r="A918" s="55"/>
      <c r="B918" s="56"/>
      <c r="C918" s="56"/>
      <c r="D918" s="57"/>
      <c r="E918" s="57"/>
      <c r="F918" s="57"/>
      <c r="G918" s="58"/>
      <c r="H918" s="57"/>
      <c r="I918" s="57"/>
      <c r="J918" s="57"/>
      <c r="K918" s="57"/>
      <c r="L918" s="58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</row>
    <row r="919" ht="18.75" customHeight="1">
      <c r="A919" s="55"/>
      <c r="B919" s="56"/>
      <c r="C919" s="56"/>
      <c r="D919" s="57"/>
      <c r="E919" s="57"/>
      <c r="F919" s="57"/>
      <c r="G919" s="58"/>
      <c r="H919" s="57"/>
      <c r="I919" s="57"/>
      <c r="J919" s="57"/>
      <c r="K919" s="57"/>
      <c r="L919" s="58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</row>
    <row r="920" ht="18.75" customHeight="1">
      <c r="A920" s="55"/>
      <c r="B920" s="56"/>
      <c r="C920" s="56"/>
      <c r="D920" s="57"/>
      <c r="E920" s="57"/>
      <c r="F920" s="57"/>
      <c r="G920" s="58"/>
      <c r="H920" s="57"/>
      <c r="I920" s="57"/>
      <c r="J920" s="57"/>
      <c r="K920" s="57"/>
      <c r="L920" s="58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</row>
    <row r="921" ht="18.75" customHeight="1">
      <c r="A921" s="55"/>
      <c r="B921" s="56"/>
      <c r="C921" s="56"/>
      <c r="D921" s="57"/>
      <c r="E921" s="57"/>
      <c r="F921" s="57"/>
      <c r="G921" s="58"/>
      <c r="H921" s="57"/>
      <c r="I921" s="57"/>
      <c r="J921" s="57"/>
      <c r="K921" s="57"/>
      <c r="L921" s="58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</row>
    <row r="922" ht="18.75" customHeight="1">
      <c r="A922" s="55"/>
      <c r="B922" s="56"/>
      <c r="C922" s="56"/>
      <c r="D922" s="57"/>
      <c r="E922" s="57"/>
      <c r="F922" s="57"/>
      <c r="G922" s="58"/>
      <c r="H922" s="57"/>
      <c r="I922" s="57"/>
      <c r="J922" s="57"/>
      <c r="K922" s="57"/>
      <c r="L922" s="58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</row>
    <row r="923" ht="18.75" customHeight="1">
      <c r="A923" s="55"/>
      <c r="B923" s="56"/>
      <c r="C923" s="56"/>
      <c r="D923" s="57"/>
      <c r="E923" s="57"/>
      <c r="F923" s="57"/>
      <c r="G923" s="58"/>
      <c r="H923" s="57"/>
      <c r="I923" s="57"/>
      <c r="J923" s="57"/>
      <c r="K923" s="57"/>
      <c r="L923" s="58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</row>
    <row r="924" ht="18.75" customHeight="1">
      <c r="A924" s="55"/>
      <c r="B924" s="56"/>
      <c r="C924" s="56"/>
      <c r="D924" s="57"/>
      <c r="E924" s="57"/>
      <c r="F924" s="57"/>
      <c r="G924" s="58"/>
      <c r="H924" s="57"/>
      <c r="I924" s="57"/>
      <c r="J924" s="57"/>
      <c r="K924" s="57"/>
      <c r="L924" s="58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</row>
    <row r="925" ht="18.75" customHeight="1">
      <c r="A925" s="55"/>
      <c r="B925" s="56"/>
      <c r="C925" s="56"/>
      <c r="D925" s="57"/>
      <c r="E925" s="57"/>
      <c r="F925" s="57"/>
      <c r="G925" s="58"/>
      <c r="H925" s="57"/>
      <c r="I925" s="57"/>
      <c r="J925" s="57"/>
      <c r="K925" s="57"/>
      <c r="L925" s="58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</row>
    <row r="926" ht="18.75" customHeight="1">
      <c r="A926" s="55"/>
      <c r="B926" s="56"/>
      <c r="C926" s="56"/>
      <c r="D926" s="57"/>
      <c r="E926" s="57"/>
      <c r="F926" s="57"/>
      <c r="G926" s="58"/>
      <c r="H926" s="57"/>
      <c r="I926" s="57"/>
      <c r="J926" s="57"/>
      <c r="K926" s="57"/>
      <c r="L926" s="58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</row>
    <row r="927" ht="18.75" customHeight="1">
      <c r="A927" s="55"/>
      <c r="B927" s="56"/>
      <c r="C927" s="56"/>
      <c r="D927" s="57"/>
      <c r="E927" s="57"/>
      <c r="F927" s="57"/>
      <c r="G927" s="58"/>
      <c r="H927" s="57"/>
      <c r="I927" s="57"/>
      <c r="J927" s="57"/>
      <c r="K927" s="57"/>
      <c r="L927" s="58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</row>
    <row r="928" ht="18.75" customHeight="1">
      <c r="A928" s="55"/>
      <c r="B928" s="56"/>
      <c r="C928" s="56"/>
      <c r="D928" s="57"/>
      <c r="E928" s="57"/>
      <c r="F928" s="57"/>
      <c r="G928" s="58"/>
      <c r="H928" s="57"/>
      <c r="I928" s="57"/>
      <c r="J928" s="57"/>
      <c r="K928" s="57"/>
      <c r="L928" s="58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</row>
    <row r="929" ht="18.75" customHeight="1">
      <c r="A929" s="55"/>
      <c r="B929" s="56"/>
      <c r="C929" s="56"/>
      <c r="D929" s="57"/>
      <c r="E929" s="57"/>
      <c r="F929" s="57"/>
      <c r="G929" s="58"/>
      <c r="H929" s="57"/>
      <c r="I929" s="57"/>
      <c r="J929" s="57"/>
      <c r="K929" s="57"/>
      <c r="L929" s="58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</row>
    <row r="930" ht="18.75" customHeight="1">
      <c r="A930" s="55"/>
      <c r="B930" s="56"/>
      <c r="C930" s="56"/>
      <c r="D930" s="57"/>
      <c r="E930" s="57"/>
      <c r="F930" s="57"/>
      <c r="G930" s="58"/>
      <c r="H930" s="57"/>
      <c r="I930" s="57"/>
      <c r="J930" s="57"/>
      <c r="K930" s="57"/>
      <c r="L930" s="58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</row>
    <row r="931" ht="18.75" customHeight="1">
      <c r="A931" s="55"/>
      <c r="B931" s="56"/>
      <c r="C931" s="56"/>
      <c r="D931" s="57"/>
      <c r="E931" s="57"/>
      <c r="F931" s="57"/>
      <c r="G931" s="58"/>
      <c r="H931" s="57"/>
      <c r="I931" s="57"/>
      <c r="J931" s="57"/>
      <c r="K931" s="57"/>
      <c r="L931" s="58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</row>
    <row r="932" ht="18.75" customHeight="1">
      <c r="A932" s="55"/>
      <c r="B932" s="56"/>
      <c r="C932" s="56"/>
      <c r="D932" s="57"/>
      <c r="E932" s="57"/>
      <c r="F932" s="57"/>
      <c r="G932" s="58"/>
      <c r="H932" s="57"/>
      <c r="I932" s="57"/>
      <c r="J932" s="57"/>
      <c r="K932" s="57"/>
      <c r="L932" s="58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</row>
    <row r="933" ht="18.75" customHeight="1">
      <c r="A933" s="55"/>
      <c r="B933" s="56"/>
      <c r="C933" s="56"/>
      <c r="D933" s="57"/>
      <c r="E933" s="57"/>
      <c r="F933" s="57"/>
      <c r="G933" s="58"/>
      <c r="H933" s="57"/>
      <c r="I933" s="57"/>
      <c r="J933" s="57"/>
      <c r="K933" s="57"/>
      <c r="L933" s="58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</row>
    <row r="934" ht="18.75" customHeight="1">
      <c r="A934" s="55"/>
      <c r="B934" s="56"/>
      <c r="C934" s="56"/>
      <c r="D934" s="57"/>
      <c r="E934" s="57"/>
      <c r="F934" s="57"/>
      <c r="G934" s="58"/>
      <c r="H934" s="57"/>
      <c r="I934" s="57"/>
      <c r="J934" s="57"/>
      <c r="K934" s="57"/>
      <c r="L934" s="58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</row>
    <row r="935" ht="18.75" customHeight="1">
      <c r="A935" s="55"/>
      <c r="B935" s="56"/>
      <c r="C935" s="56"/>
      <c r="D935" s="57"/>
      <c r="E935" s="57"/>
      <c r="F935" s="57"/>
      <c r="G935" s="58"/>
      <c r="H935" s="57"/>
      <c r="I935" s="57"/>
      <c r="J935" s="57"/>
      <c r="K935" s="57"/>
      <c r="L935" s="58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</row>
    <row r="936" ht="18.75" customHeight="1">
      <c r="A936" s="55"/>
      <c r="B936" s="56"/>
      <c r="C936" s="56"/>
      <c r="D936" s="57"/>
      <c r="E936" s="57"/>
      <c r="F936" s="57"/>
      <c r="G936" s="58"/>
      <c r="H936" s="57"/>
      <c r="I936" s="57"/>
      <c r="J936" s="57"/>
      <c r="K936" s="57"/>
      <c r="L936" s="58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</row>
    <row r="937" ht="18.75" customHeight="1">
      <c r="A937" s="55"/>
      <c r="B937" s="56"/>
      <c r="C937" s="56"/>
      <c r="D937" s="57"/>
      <c r="E937" s="57"/>
      <c r="F937" s="57"/>
      <c r="G937" s="58"/>
      <c r="H937" s="57"/>
      <c r="I937" s="57"/>
      <c r="J937" s="57"/>
      <c r="K937" s="57"/>
      <c r="L937" s="58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</row>
    <row r="938" ht="18.75" customHeight="1">
      <c r="A938" s="55"/>
      <c r="B938" s="56"/>
      <c r="C938" s="56"/>
      <c r="D938" s="57"/>
      <c r="E938" s="57"/>
      <c r="F938" s="57"/>
      <c r="G938" s="58"/>
      <c r="H938" s="57"/>
      <c r="I938" s="57"/>
      <c r="J938" s="57"/>
      <c r="K938" s="57"/>
      <c r="L938" s="58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</row>
    <row r="939" ht="18.75" customHeight="1">
      <c r="A939" s="55"/>
      <c r="B939" s="56"/>
      <c r="C939" s="56"/>
      <c r="D939" s="57"/>
      <c r="E939" s="57"/>
      <c r="F939" s="57"/>
      <c r="G939" s="58"/>
      <c r="H939" s="57"/>
      <c r="I939" s="57"/>
      <c r="J939" s="57"/>
      <c r="K939" s="57"/>
      <c r="L939" s="58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</row>
    <row r="940" ht="18.75" customHeight="1">
      <c r="A940" s="55"/>
      <c r="B940" s="56"/>
      <c r="C940" s="56"/>
      <c r="D940" s="57"/>
      <c r="E940" s="57"/>
      <c r="F940" s="57"/>
      <c r="G940" s="58"/>
      <c r="H940" s="57"/>
      <c r="I940" s="57"/>
      <c r="J940" s="57"/>
      <c r="K940" s="57"/>
      <c r="L940" s="58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</row>
    <row r="941" ht="18.75" customHeight="1">
      <c r="A941" s="55"/>
      <c r="B941" s="56"/>
      <c r="C941" s="56"/>
      <c r="D941" s="57"/>
      <c r="E941" s="57"/>
      <c r="F941" s="57"/>
      <c r="G941" s="58"/>
      <c r="H941" s="57"/>
      <c r="I941" s="57"/>
      <c r="J941" s="57"/>
      <c r="K941" s="57"/>
      <c r="L941" s="58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</row>
    <row r="942" ht="18.75" customHeight="1">
      <c r="A942" s="55"/>
      <c r="B942" s="56"/>
      <c r="C942" s="56"/>
      <c r="D942" s="57"/>
      <c r="E942" s="57"/>
      <c r="F942" s="57"/>
      <c r="G942" s="58"/>
      <c r="H942" s="57"/>
      <c r="I942" s="57"/>
      <c r="J942" s="57"/>
      <c r="K942" s="57"/>
      <c r="L942" s="58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</row>
    <row r="943" ht="18.75" customHeight="1">
      <c r="A943" s="55"/>
      <c r="B943" s="56"/>
      <c r="C943" s="56"/>
      <c r="D943" s="57"/>
      <c r="E943" s="57"/>
      <c r="F943" s="57"/>
      <c r="G943" s="58"/>
      <c r="H943" s="57"/>
      <c r="I943" s="57"/>
      <c r="J943" s="57"/>
      <c r="K943" s="57"/>
      <c r="L943" s="58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</row>
    <row r="944" ht="18.75" customHeight="1">
      <c r="A944" s="55"/>
      <c r="B944" s="56"/>
      <c r="C944" s="56"/>
      <c r="D944" s="57"/>
      <c r="E944" s="57"/>
      <c r="F944" s="57"/>
      <c r="G944" s="58"/>
      <c r="H944" s="57"/>
      <c r="I944" s="57"/>
      <c r="J944" s="57"/>
      <c r="K944" s="57"/>
      <c r="L944" s="58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</row>
    <row r="945" ht="18.75" customHeight="1">
      <c r="A945" s="55"/>
      <c r="B945" s="56"/>
      <c r="C945" s="56"/>
      <c r="D945" s="57"/>
      <c r="E945" s="57"/>
      <c r="F945" s="57"/>
      <c r="G945" s="58"/>
      <c r="H945" s="57"/>
      <c r="I945" s="57"/>
      <c r="J945" s="57"/>
      <c r="K945" s="57"/>
      <c r="L945" s="58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</row>
    <row r="946" ht="18.75" customHeight="1">
      <c r="A946" s="55"/>
      <c r="B946" s="56"/>
      <c r="C946" s="56"/>
      <c r="D946" s="57"/>
      <c r="E946" s="57"/>
      <c r="F946" s="57"/>
      <c r="G946" s="58"/>
      <c r="H946" s="57"/>
      <c r="I946" s="57"/>
      <c r="J946" s="57"/>
      <c r="K946" s="57"/>
      <c r="L946" s="58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</row>
    <row r="947" ht="18.75" customHeight="1">
      <c r="A947" s="55"/>
      <c r="B947" s="56"/>
      <c r="C947" s="56"/>
      <c r="D947" s="57"/>
      <c r="E947" s="57"/>
      <c r="F947" s="57"/>
      <c r="G947" s="58"/>
      <c r="H947" s="57"/>
      <c r="I947" s="57"/>
      <c r="J947" s="57"/>
      <c r="K947" s="57"/>
      <c r="L947" s="58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</row>
    <row r="948" ht="18.75" customHeight="1">
      <c r="A948" s="55"/>
      <c r="B948" s="56"/>
      <c r="C948" s="56"/>
      <c r="D948" s="57"/>
      <c r="E948" s="57"/>
      <c r="F948" s="57"/>
      <c r="G948" s="58"/>
      <c r="H948" s="57"/>
      <c r="I948" s="57"/>
      <c r="J948" s="57"/>
      <c r="K948" s="57"/>
      <c r="L948" s="58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</row>
    <row r="949" ht="18.75" customHeight="1">
      <c r="A949" s="55"/>
      <c r="B949" s="56"/>
      <c r="C949" s="56"/>
      <c r="D949" s="57"/>
      <c r="E949" s="57"/>
      <c r="F949" s="57"/>
      <c r="G949" s="58"/>
      <c r="H949" s="57"/>
      <c r="I949" s="57"/>
      <c r="J949" s="57"/>
      <c r="K949" s="57"/>
      <c r="L949" s="58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</row>
    <row r="950" ht="18.75" customHeight="1">
      <c r="A950" s="55"/>
      <c r="B950" s="56"/>
      <c r="C950" s="56"/>
      <c r="D950" s="57"/>
      <c r="E950" s="57"/>
      <c r="F950" s="57"/>
      <c r="G950" s="58"/>
      <c r="H950" s="57"/>
      <c r="I950" s="57"/>
      <c r="J950" s="57"/>
      <c r="K950" s="57"/>
      <c r="L950" s="58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</row>
    <row r="951" ht="18.75" customHeight="1">
      <c r="A951" s="55"/>
      <c r="B951" s="56"/>
      <c r="C951" s="56"/>
      <c r="D951" s="57"/>
      <c r="E951" s="57"/>
      <c r="F951" s="57"/>
      <c r="G951" s="58"/>
      <c r="H951" s="57"/>
      <c r="I951" s="57"/>
      <c r="J951" s="57"/>
      <c r="K951" s="57"/>
      <c r="L951" s="58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</row>
    <row r="952" ht="18.75" customHeight="1">
      <c r="A952" s="55"/>
      <c r="B952" s="56"/>
      <c r="C952" s="56"/>
      <c r="D952" s="57"/>
      <c r="E952" s="57"/>
      <c r="F952" s="57"/>
      <c r="G952" s="58"/>
      <c r="H952" s="57"/>
      <c r="I952" s="57"/>
      <c r="J952" s="57"/>
      <c r="K952" s="57"/>
      <c r="L952" s="58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</row>
    <row r="953" ht="18.75" customHeight="1">
      <c r="A953" s="55"/>
      <c r="B953" s="56"/>
      <c r="C953" s="56"/>
      <c r="D953" s="57"/>
      <c r="E953" s="57"/>
      <c r="F953" s="57"/>
      <c r="G953" s="58"/>
      <c r="H953" s="57"/>
      <c r="I953" s="57"/>
      <c r="J953" s="57"/>
      <c r="K953" s="57"/>
      <c r="L953" s="58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</row>
    <row r="954" ht="18.75" customHeight="1">
      <c r="A954" s="55"/>
      <c r="B954" s="56"/>
      <c r="C954" s="56"/>
      <c r="D954" s="57"/>
      <c r="E954" s="57"/>
      <c r="F954" s="57"/>
      <c r="G954" s="58"/>
      <c r="H954" s="57"/>
      <c r="I954" s="57"/>
      <c r="J954" s="57"/>
      <c r="K954" s="57"/>
      <c r="L954" s="58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</row>
    <row r="955" ht="18.75" customHeight="1">
      <c r="A955" s="55"/>
      <c r="B955" s="56"/>
      <c r="C955" s="56"/>
      <c r="D955" s="57"/>
      <c r="E955" s="57"/>
      <c r="F955" s="57"/>
      <c r="G955" s="58"/>
      <c r="H955" s="57"/>
      <c r="I955" s="57"/>
      <c r="J955" s="57"/>
      <c r="K955" s="57"/>
      <c r="L955" s="58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</row>
    <row r="956" ht="18.75" customHeight="1">
      <c r="A956" s="55"/>
      <c r="B956" s="56"/>
      <c r="C956" s="56"/>
      <c r="D956" s="57"/>
      <c r="E956" s="57"/>
      <c r="F956" s="57"/>
      <c r="G956" s="58"/>
      <c r="H956" s="57"/>
      <c r="I956" s="57"/>
      <c r="J956" s="57"/>
      <c r="K956" s="57"/>
      <c r="L956" s="58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</row>
    <row r="957" ht="18.75" customHeight="1">
      <c r="A957" s="55"/>
      <c r="B957" s="56"/>
      <c r="C957" s="56"/>
      <c r="D957" s="57"/>
      <c r="E957" s="57"/>
      <c r="F957" s="57"/>
      <c r="G957" s="58"/>
      <c r="H957" s="57"/>
      <c r="I957" s="57"/>
      <c r="J957" s="57"/>
      <c r="K957" s="57"/>
      <c r="L957" s="58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</row>
    <row r="958" ht="18.75" customHeight="1">
      <c r="A958" s="55"/>
      <c r="B958" s="56"/>
      <c r="C958" s="56"/>
      <c r="D958" s="57"/>
      <c r="E958" s="57"/>
      <c r="F958" s="57"/>
      <c r="G958" s="58"/>
      <c r="H958" s="57"/>
      <c r="I958" s="57"/>
      <c r="J958" s="57"/>
      <c r="K958" s="57"/>
      <c r="L958" s="58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</row>
    <row r="959" ht="18.75" customHeight="1">
      <c r="A959" s="55"/>
      <c r="B959" s="56"/>
      <c r="C959" s="56"/>
      <c r="D959" s="57"/>
      <c r="E959" s="57"/>
      <c r="F959" s="57"/>
      <c r="G959" s="58"/>
      <c r="H959" s="57"/>
      <c r="I959" s="57"/>
      <c r="J959" s="57"/>
      <c r="K959" s="57"/>
      <c r="L959" s="58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</row>
    <row r="960" ht="18.75" customHeight="1">
      <c r="A960" s="55"/>
      <c r="B960" s="56"/>
      <c r="C960" s="56"/>
      <c r="D960" s="57"/>
      <c r="E960" s="57"/>
      <c r="F960" s="57"/>
      <c r="G960" s="58"/>
      <c r="H960" s="57"/>
      <c r="I960" s="57"/>
      <c r="J960" s="57"/>
      <c r="K960" s="57"/>
      <c r="L960" s="58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</row>
    <row r="961" ht="18.75" customHeight="1">
      <c r="A961" s="55"/>
      <c r="B961" s="56"/>
      <c r="C961" s="56"/>
      <c r="D961" s="57"/>
      <c r="E961" s="57"/>
      <c r="F961" s="57"/>
      <c r="G961" s="58"/>
      <c r="H961" s="57"/>
      <c r="I961" s="57"/>
      <c r="J961" s="57"/>
      <c r="K961" s="57"/>
      <c r="L961" s="58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</row>
    <row r="962" ht="18.75" customHeight="1">
      <c r="A962" s="55"/>
      <c r="B962" s="56"/>
      <c r="C962" s="56"/>
      <c r="D962" s="57"/>
      <c r="E962" s="57"/>
      <c r="F962" s="57"/>
      <c r="G962" s="58"/>
      <c r="H962" s="57"/>
      <c r="I962" s="57"/>
      <c r="J962" s="57"/>
      <c r="K962" s="57"/>
      <c r="L962" s="58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</row>
    <row r="963" ht="18.75" customHeight="1">
      <c r="A963" s="55"/>
      <c r="B963" s="56"/>
      <c r="C963" s="56"/>
      <c r="D963" s="57"/>
      <c r="E963" s="57"/>
      <c r="F963" s="57"/>
      <c r="G963" s="58"/>
      <c r="H963" s="57"/>
      <c r="I963" s="57"/>
      <c r="J963" s="57"/>
      <c r="K963" s="57"/>
      <c r="L963" s="58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</row>
    <row r="964" ht="18.75" customHeight="1">
      <c r="A964" s="55"/>
      <c r="B964" s="56"/>
      <c r="C964" s="56"/>
      <c r="D964" s="57"/>
      <c r="E964" s="57"/>
      <c r="F964" s="57"/>
      <c r="G964" s="58"/>
      <c r="H964" s="57"/>
      <c r="I964" s="57"/>
      <c r="J964" s="57"/>
      <c r="K964" s="57"/>
      <c r="L964" s="58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</row>
    <row r="965" ht="18.75" customHeight="1">
      <c r="A965" s="55"/>
      <c r="B965" s="56"/>
      <c r="C965" s="56"/>
      <c r="D965" s="57"/>
      <c r="E965" s="57"/>
      <c r="F965" s="57"/>
      <c r="G965" s="58"/>
      <c r="H965" s="57"/>
      <c r="I965" s="57"/>
      <c r="J965" s="57"/>
      <c r="K965" s="57"/>
      <c r="L965" s="58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</row>
    <row r="966" ht="18.75" customHeight="1">
      <c r="A966" s="55"/>
      <c r="B966" s="56"/>
      <c r="C966" s="56"/>
      <c r="D966" s="57"/>
      <c r="E966" s="57"/>
      <c r="F966" s="57"/>
      <c r="G966" s="58"/>
      <c r="H966" s="57"/>
      <c r="I966" s="57"/>
      <c r="J966" s="57"/>
      <c r="K966" s="57"/>
      <c r="L966" s="58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</row>
    <row r="967" ht="18.75" customHeight="1">
      <c r="A967" s="55"/>
      <c r="B967" s="56"/>
      <c r="C967" s="56"/>
      <c r="D967" s="57"/>
      <c r="E967" s="57"/>
      <c r="F967" s="57"/>
      <c r="G967" s="58"/>
      <c r="H967" s="57"/>
      <c r="I967" s="57"/>
      <c r="J967" s="57"/>
      <c r="K967" s="57"/>
      <c r="L967" s="58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</row>
    <row r="968" ht="18.75" customHeight="1">
      <c r="A968" s="55"/>
      <c r="B968" s="56"/>
      <c r="C968" s="56"/>
      <c r="D968" s="57"/>
      <c r="E968" s="57"/>
      <c r="F968" s="57"/>
      <c r="G968" s="58"/>
      <c r="H968" s="57"/>
      <c r="I968" s="57"/>
      <c r="J968" s="57"/>
      <c r="K968" s="57"/>
      <c r="L968" s="58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</row>
    <row r="969" ht="18.75" customHeight="1">
      <c r="A969" s="55"/>
      <c r="B969" s="56"/>
      <c r="C969" s="56"/>
      <c r="D969" s="57"/>
      <c r="E969" s="57"/>
      <c r="F969" s="57"/>
      <c r="G969" s="58"/>
      <c r="H969" s="57"/>
      <c r="I969" s="57"/>
      <c r="J969" s="57"/>
      <c r="K969" s="57"/>
      <c r="L969" s="58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</row>
    <row r="970" ht="18.75" customHeight="1">
      <c r="A970" s="55"/>
      <c r="B970" s="56"/>
      <c r="C970" s="56"/>
      <c r="D970" s="57"/>
      <c r="E970" s="57"/>
      <c r="F970" s="57"/>
      <c r="G970" s="58"/>
      <c r="H970" s="57"/>
      <c r="I970" s="57"/>
      <c r="J970" s="57"/>
      <c r="K970" s="57"/>
      <c r="L970" s="58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</row>
    <row r="971" ht="18.75" customHeight="1">
      <c r="A971" s="55"/>
      <c r="B971" s="56"/>
      <c r="C971" s="56"/>
      <c r="D971" s="57"/>
      <c r="E971" s="57"/>
      <c r="F971" s="57"/>
      <c r="G971" s="58"/>
      <c r="H971" s="57"/>
      <c r="I971" s="57"/>
      <c r="J971" s="57"/>
      <c r="K971" s="57"/>
      <c r="L971" s="58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</row>
    <row r="972" ht="18.75" customHeight="1">
      <c r="A972" s="55"/>
      <c r="B972" s="56"/>
      <c r="C972" s="56"/>
      <c r="D972" s="57"/>
      <c r="E972" s="57"/>
      <c r="F972" s="57"/>
      <c r="G972" s="58"/>
      <c r="H972" s="57"/>
      <c r="I972" s="57"/>
      <c r="J972" s="57"/>
      <c r="K972" s="57"/>
      <c r="L972" s="58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</row>
    <row r="973" ht="18.75" customHeight="1">
      <c r="A973" s="55"/>
      <c r="B973" s="56"/>
      <c r="C973" s="56"/>
      <c r="D973" s="57"/>
      <c r="E973" s="57"/>
      <c r="F973" s="57"/>
      <c r="G973" s="58"/>
      <c r="H973" s="57"/>
      <c r="I973" s="57"/>
      <c r="J973" s="57"/>
      <c r="K973" s="57"/>
      <c r="L973" s="58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</row>
    <row r="974" ht="18.75" customHeight="1">
      <c r="A974" s="55"/>
      <c r="B974" s="56"/>
      <c r="C974" s="56"/>
      <c r="D974" s="57"/>
      <c r="E974" s="57"/>
      <c r="F974" s="57"/>
      <c r="G974" s="58"/>
      <c r="H974" s="57"/>
      <c r="I974" s="57"/>
      <c r="J974" s="57"/>
      <c r="K974" s="57"/>
      <c r="L974" s="58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</row>
    <row r="975" ht="18.75" customHeight="1">
      <c r="A975" s="55"/>
      <c r="B975" s="56"/>
      <c r="C975" s="56"/>
      <c r="D975" s="57"/>
      <c r="E975" s="57"/>
      <c r="F975" s="57"/>
      <c r="G975" s="58"/>
      <c r="H975" s="57"/>
      <c r="I975" s="57"/>
      <c r="J975" s="57"/>
      <c r="K975" s="57"/>
      <c r="L975" s="58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</row>
    <row r="976" ht="18.75" customHeight="1">
      <c r="A976" s="55"/>
      <c r="B976" s="56"/>
      <c r="C976" s="56"/>
      <c r="D976" s="57"/>
      <c r="E976" s="57"/>
      <c r="F976" s="57"/>
      <c r="G976" s="58"/>
      <c r="H976" s="57"/>
      <c r="I976" s="57"/>
      <c r="J976" s="57"/>
      <c r="K976" s="57"/>
      <c r="L976" s="58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</row>
    <row r="977" ht="18.75" customHeight="1">
      <c r="A977" s="55"/>
      <c r="B977" s="56"/>
      <c r="C977" s="56"/>
      <c r="D977" s="57"/>
      <c r="E977" s="57"/>
      <c r="F977" s="57"/>
      <c r="G977" s="58"/>
      <c r="H977" s="57"/>
      <c r="I977" s="57"/>
      <c r="J977" s="57"/>
      <c r="K977" s="57"/>
      <c r="L977" s="58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</row>
    <row r="978" ht="18.75" customHeight="1">
      <c r="A978" s="55"/>
      <c r="B978" s="56"/>
      <c r="C978" s="56"/>
      <c r="D978" s="57"/>
      <c r="E978" s="57"/>
      <c r="F978" s="57"/>
      <c r="G978" s="58"/>
      <c r="H978" s="57"/>
      <c r="I978" s="57"/>
      <c r="J978" s="57"/>
      <c r="K978" s="57"/>
      <c r="L978" s="58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</row>
    <row r="979" ht="18.75" customHeight="1">
      <c r="A979" s="55"/>
      <c r="B979" s="56"/>
      <c r="C979" s="56"/>
      <c r="D979" s="57"/>
      <c r="E979" s="57"/>
      <c r="F979" s="57"/>
      <c r="G979" s="58"/>
      <c r="H979" s="57"/>
      <c r="I979" s="57"/>
      <c r="J979" s="57"/>
      <c r="K979" s="57"/>
      <c r="L979" s="58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</row>
    <row r="980" ht="18.75" customHeight="1">
      <c r="A980" s="55"/>
      <c r="B980" s="56"/>
      <c r="C980" s="56"/>
      <c r="D980" s="57"/>
      <c r="E980" s="57"/>
      <c r="F980" s="57"/>
      <c r="G980" s="58"/>
      <c r="H980" s="57"/>
      <c r="I980" s="57"/>
      <c r="J980" s="57"/>
      <c r="K980" s="57"/>
      <c r="L980" s="58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</row>
    <row r="981" ht="18.75" customHeight="1">
      <c r="A981" s="55"/>
      <c r="B981" s="56"/>
      <c r="C981" s="56"/>
      <c r="D981" s="57"/>
      <c r="E981" s="57"/>
      <c r="F981" s="57"/>
      <c r="G981" s="58"/>
      <c r="H981" s="57"/>
      <c r="I981" s="57"/>
      <c r="J981" s="57"/>
      <c r="K981" s="57"/>
      <c r="L981" s="58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</row>
    <row r="982" ht="18.75" customHeight="1">
      <c r="A982" s="55"/>
      <c r="B982" s="56"/>
      <c r="C982" s="56"/>
      <c r="D982" s="57"/>
      <c r="E982" s="57"/>
      <c r="F982" s="57"/>
      <c r="G982" s="58"/>
      <c r="H982" s="57"/>
      <c r="I982" s="57"/>
      <c r="J982" s="57"/>
      <c r="K982" s="57"/>
      <c r="L982" s="58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</row>
    <row r="983" ht="18.75" customHeight="1">
      <c r="A983" s="55"/>
      <c r="B983" s="56"/>
      <c r="C983" s="56"/>
      <c r="D983" s="57"/>
      <c r="E983" s="57"/>
      <c r="F983" s="57"/>
      <c r="G983" s="58"/>
      <c r="H983" s="57"/>
      <c r="I983" s="57"/>
      <c r="J983" s="57"/>
      <c r="K983" s="57"/>
      <c r="L983" s="58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</row>
    <row r="984" ht="18.75" customHeight="1">
      <c r="A984" s="55"/>
      <c r="B984" s="56"/>
      <c r="C984" s="56"/>
      <c r="D984" s="57"/>
      <c r="E984" s="57"/>
      <c r="F984" s="57"/>
      <c r="G984" s="58"/>
      <c r="H984" s="57"/>
      <c r="I984" s="57"/>
      <c r="J984" s="57"/>
      <c r="K984" s="57"/>
      <c r="L984" s="58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</row>
    <row r="985" ht="18.75" customHeight="1">
      <c r="A985" s="55"/>
      <c r="B985" s="56"/>
      <c r="C985" s="56"/>
      <c r="D985" s="57"/>
      <c r="E985" s="57"/>
      <c r="F985" s="57"/>
      <c r="G985" s="58"/>
      <c r="H985" s="57"/>
      <c r="I985" s="57"/>
      <c r="J985" s="57"/>
      <c r="K985" s="57"/>
      <c r="L985" s="58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</row>
    <row r="986" ht="18.75" customHeight="1">
      <c r="A986" s="55"/>
      <c r="B986" s="56"/>
      <c r="C986" s="56"/>
      <c r="D986" s="57"/>
      <c r="E986" s="57"/>
      <c r="F986" s="57"/>
      <c r="G986" s="58"/>
      <c r="H986" s="57"/>
      <c r="I986" s="57"/>
      <c r="J986" s="57"/>
      <c r="K986" s="57"/>
      <c r="L986" s="58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</row>
    <row r="987" ht="18.75" customHeight="1">
      <c r="A987" s="55"/>
      <c r="B987" s="56"/>
      <c r="C987" s="56"/>
      <c r="D987" s="57"/>
      <c r="E987" s="57"/>
      <c r="F987" s="57"/>
      <c r="G987" s="58"/>
      <c r="H987" s="57"/>
      <c r="I987" s="57"/>
      <c r="J987" s="57"/>
      <c r="K987" s="57"/>
      <c r="L987" s="58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</row>
    <row r="988" ht="18.75" customHeight="1">
      <c r="A988" s="55"/>
      <c r="B988" s="56"/>
      <c r="C988" s="56"/>
      <c r="D988" s="57"/>
      <c r="E988" s="57"/>
      <c r="F988" s="57"/>
      <c r="G988" s="58"/>
      <c r="H988" s="57"/>
      <c r="I988" s="57"/>
      <c r="J988" s="57"/>
      <c r="K988" s="57"/>
      <c r="L988" s="58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</row>
    <row r="989" ht="18.75" customHeight="1">
      <c r="A989" s="55"/>
      <c r="B989" s="56"/>
      <c r="C989" s="56"/>
      <c r="D989" s="57"/>
      <c r="E989" s="57"/>
      <c r="F989" s="57"/>
      <c r="G989" s="58"/>
      <c r="H989" s="57"/>
      <c r="I989" s="57"/>
      <c r="J989" s="57"/>
      <c r="K989" s="57"/>
      <c r="L989" s="58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</row>
    <row r="990" ht="18.75" customHeight="1">
      <c r="A990" s="55"/>
      <c r="B990" s="56"/>
      <c r="C990" s="56"/>
      <c r="D990" s="57"/>
      <c r="E990" s="57"/>
      <c r="F990" s="57"/>
      <c r="G990" s="58"/>
      <c r="H990" s="57"/>
      <c r="I990" s="57"/>
      <c r="J990" s="57"/>
      <c r="K990" s="57"/>
      <c r="L990" s="58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</row>
    <row r="991" ht="18.75" customHeight="1">
      <c r="A991" s="55"/>
      <c r="B991" s="56"/>
      <c r="C991" s="56"/>
      <c r="D991" s="57"/>
      <c r="E991" s="57"/>
      <c r="F991" s="57"/>
      <c r="G991" s="58"/>
      <c r="H991" s="57"/>
      <c r="I991" s="57"/>
      <c r="J991" s="57"/>
      <c r="K991" s="57"/>
      <c r="L991" s="58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</row>
    <row r="992" ht="18.75" customHeight="1">
      <c r="A992" s="55"/>
      <c r="B992" s="56"/>
      <c r="C992" s="56"/>
      <c r="D992" s="57"/>
      <c r="E992" s="57"/>
      <c r="F992" s="57"/>
      <c r="G992" s="58"/>
      <c r="H992" s="57"/>
      <c r="I992" s="57"/>
      <c r="J992" s="57"/>
      <c r="K992" s="57"/>
      <c r="L992" s="58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</row>
    <row r="993" ht="18.75" customHeight="1">
      <c r="A993" s="55"/>
      <c r="B993" s="56"/>
      <c r="C993" s="56"/>
      <c r="D993" s="57"/>
      <c r="E993" s="57"/>
      <c r="F993" s="57"/>
      <c r="G993" s="58"/>
      <c r="H993" s="57"/>
      <c r="I993" s="57"/>
      <c r="J993" s="57"/>
      <c r="K993" s="57"/>
      <c r="L993" s="58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</row>
    <row r="994" ht="18.75" customHeight="1">
      <c r="A994" s="55"/>
      <c r="B994" s="56"/>
      <c r="C994" s="56"/>
      <c r="D994" s="57"/>
      <c r="E994" s="57"/>
      <c r="F994" s="57"/>
      <c r="G994" s="58"/>
      <c r="H994" s="57"/>
      <c r="I994" s="57"/>
      <c r="J994" s="57"/>
      <c r="K994" s="57"/>
      <c r="L994" s="58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</row>
    <row r="995" ht="18.75" customHeight="1">
      <c r="A995" s="55"/>
      <c r="B995" s="56"/>
      <c r="C995" s="56"/>
      <c r="D995" s="57"/>
      <c r="E995" s="57"/>
      <c r="F995" s="57"/>
      <c r="G995" s="58"/>
      <c r="H995" s="57"/>
      <c r="I995" s="57"/>
      <c r="J995" s="57"/>
      <c r="K995" s="57"/>
      <c r="L995" s="58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</row>
    <row r="996" ht="18.75" customHeight="1">
      <c r="A996" s="55"/>
      <c r="B996" s="56"/>
      <c r="C996" s="56"/>
      <c r="D996" s="57"/>
      <c r="E996" s="57"/>
      <c r="F996" s="57"/>
      <c r="G996" s="58"/>
      <c r="H996" s="57"/>
      <c r="I996" s="57"/>
      <c r="J996" s="57"/>
      <c r="K996" s="57"/>
      <c r="L996" s="58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</row>
    <row r="997" ht="18.75" customHeight="1">
      <c r="A997" s="55"/>
      <c r="B997" s="56"/>
      <c r="C997" s="56"/>
      <c r="D997" s="57"/>
      <c r="E997" s="57"/>
      <c r="F997" s="57"/>
      <c r="G997" s="58"/>
      <c r="H997" s="57"/>
      <c r="I997" s="57"/>
      <c r="J997" s="57"/>
      <c r="K997" s="57"/>
      <c r="L997" s="58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</row>
    <row r="998" ht="18.75" customHeight="1">
      <c r="A998" s="55"/>
      <c r="B998" s="56"/>
      <c r="C998" s="56"/>
      <c r="D998" s="57"/>
      <c r="E998" s="57"/>
      <c r="F998" s="57"/>
      <c r="G998" s="58"/>
      <c r="H998" s="57"/>
      <c r="I998" s="57"/>
      <c r="J998" s="57"/>
      <c r="K998" s="57"/>
      <c r="L998" s="58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</row>
    <row r="999" ht="18.75" customHeight="1">
      <c r="A999" s="55"/>
      <c r="B999" s="56"/>
      <c r="C999" s="56"/>
      <c r="D999" s="57"/>
      <c r="E999" s="57"/>
      <c r="F999" s="57"/>
      <c r="G999" s="58"/>
      <c r="H999" s="57"/>
      <c r="I999" s="57"/>
      <c r="J999" s="57"/>
      <c r="K999" s="57"/>
      <c r="L999" s="58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</row>
    <row r="1000" ht="18.75" customHeight="1">
      <c r="A1000" s="55"/>
      <c r="B1000" s="56"/>
      <c r="C1000" s="56"/>
      <c r="D1000" s="57"/>
      <c r="E1000" s="57"/>
      <c r="F1000" s="57"/>
      <c r="G1000" s="58"/>
      <c r="H1000" s="57"/>
      <c r="I1000" s="57"/>
      <c r="J1000" s="57"/>
      <c r="K1000" s="57"/>
      <c r="L1000" s="58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</row>
  </sheetData>
  <printOptions/>
  <pageMargins bottom="0.5511811023622047" footer="0.0" header="0.0" left="0.5905511811023623" right="0.0" top="0.3937007874015748"/>
  <pageSetup paperSize="9" scale="78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5"/>
    <col customWidth="1" min="3" max="3" width="15.88"/>
    <col customWidth="1" min="4" max="4" width="22.0"/>
    <col customWidth="1" min="5" max="5" width="22.5"/>
    <col customWidth="1" min="6" max="6" width="25.13"/>
    <col customWidth="1" min="7" max="7" width="11.5"/>
    <col customWidth="1" hidden="1" min="8" max="8" width="22.5"/>
    <col customWidth="1" min="9" max="26" width="9.13"/>
  </cols>
  <sheetData>
    <row r="1" ht="19.5" customHeight="1">
      <c r="A1" s="62" t="s">
        <v>0</v>
      </c>
      <c r="B1" s="63" t="s">
        <v>262</v>
      </c>
      <c r="C1" s="64" t="s">
        <v>62</v>
      </c>
      <c r="D1" s="65" t="s">
        <v>22</v>
      </c>
      <c r="E1" s="65" t="s">
        <v>263</v>
      </c>
      <c r="F1" s="65" t="s">
        <v>23</v>
      </c>
      <c r="G1" s="66"/>
      <c r="H1" s="65" t="s">
        <v>264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19.5" customHeight="1">
      <c r="A2" s="67">
        <v>1986.0</v>
      </c>
      <c r="B2" s="68" t="s">
        <v>28</v>
      </c>
      <c r="C2" s="68" t="str">
        <f t="shared" ref="C2:C469" si="1">CONCAT(A2,B2)</f>
        <v>1986JAN</v>
      </c>
      <c r="D2" s="69">
        <v>3757.0</v>
      </c>
      <c r="E2" s="69">
        <f t="shared" ref="E2:E205" si="2">H2/1000000</f>
        <v>1898.530427</v>
      </c>
      <c r="F2" s="70">
        <v>67.92</v>
      </c>
      <c r="G2" s="66"/>
      <c r="H2" s="69">
        <v>1.898530427E9</v>
      </c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19.5" customHeight="1">
      <c r="A3" s="67">
        <v>1986.0</v>
      </c>
      <c r="B3" s="71" t="s">
        <v>29</v>
      </c>
      <c r="C3" s="68" t="str">
        <f t="shared" si="1"/>
        <v>1986FEB</v>
      </c>
      <c r="D3" s="72">
        <v>3910.4</v>
      </c>
      <c r="E3" s="72">
        <f t="shared" si="2"/>
        <v>1813.520572</v>
      </c>
      <c r="F3" s="73">
        <v>69.01</v>
      </c>
      <c r="G3" s="66"/>
      <c r="H3" s="72">
        <v>1.813520572E9</v>
      </c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19.5" customHeight="1">
      <c r="A4" s="67">
        <v>1986.0</v>
      </c>
      <c r="B4" s="71" t="s">
        <v>30</v>
      </c>
      <c r="C4" s="68" t="str">
        <f t="shared" si="1"/>
        <v>1986MAR</v>
      </c>
      <c r="D4" s="72">
        <v>4001.6</v>
      </c>
      <c r="E4" s="72">
        <f t="shared" si="2"/>
        <v>2135.432701</v>
      </c>
      <c r="F4" s="73">
        <v>71.72</v>
      </c>
      <c r="G4" s="66"/>
      <c r="H4" s="72">
        <v>2.135432701E9</v>
      </c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19.5" customHeight="1">
      <c r="A5" s="67">
        <v>1986.0</v>
      </c>
      <c r="B5" s="71" t="s">
        <v>31</v>
      </c>
      <c r="C5" s="68" t="str">
        <f t="shared" si="1"/>
        <v>1986APR</v>
      </c>
      <c r="D5" s="72">
        <v>4041.3</v>
      </c>
      <c r="E5" s="72">
        <f t="shared" si="2"/>
        <v>2155.530969</v>
      </c>
      <c r="F5" s="73">
        <v>74.08</v>
      </c>
      <c r="G5" s="66"/>
      <c r="H5" s="72">
        <v>2.155530969E9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19.5" customHeight="1">
      <c r="A6" s="67">
        <v>1986.0</v>
      </c>
      <c r="B6" s="71" t="s">
        <v>32</v>
      </c>
      <c r="C6" s="68" t="str">
        <f t="shared" si="1"/>
        <v>1986MAY</v>
      </c>
      <c r="D6" s="72">
        <v>4058.4</v>
      </c>
      <c r="E6" s="72">
        <f t="shared" si="2"/>
        <v>2152.363316</v>
      </c>
      <c r="F6" s="73">
        <v>71.28</v>
      </c>
      <c r="G6" s="66"/>
      <c r="H6" s="72">
        <v>2.152363316E9</v>
      </c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19.5" customHeight="1">
      <c r="A7" s="67">
        <v>1986.0</v>
      </c>
      <c r="B7" s="71" t="s">
        <v>33</v>
      </c>
      <c r="C7" s="68" t="str">
        <f t="shared" si="1"/>
        <v>1986JUN</v>
      </c>
      <c r="D7" s="72">
        <v>4176.8</v>
      </c>
      <c r="E7" s="72">
        <f t="shared" si="2"/>
        <v>2184.228612</v>
      </c>
      <c r="F7" s="73">
        <v>72.63</v>
      </c>
      <c r="G7" s="66"/>
      <c r="H7" s="72">
        <v>2.184228612E9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19.5" customHeight="1">
      <c r="A8" s="67">
        <v>1986.0</v>
      </c>
      <c r="B8" s="71" t="s">
        <v>34</v>
      </c>
      <c r="C8" s="68" t="str">
        <f t="shared" si="1"/>
        <v>1986JUL</v>
      </c>
      <c r="D8" s="72">
        <v>4112.3</v>
      </c>
      <c r="E8" s="72">
        <f t="shared" si="2"/>
        <v>2179.177766</v>
      </c>
      <c r="F8" s="73">
        <v>71.22</v>
      </c>
      <c r="G8" s="66"/>
      <c r="H8" s="72">
        <v>2.179177766E9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9.5" customHeight="1">
      <c r="A9" s="67">
        <v>1986.0</v>
      </c>
      <c r="B9" s="71" t="s">
        <v>35</v>
      </c>
      <c r="C9" s="68" t="str">
        <f t="shared" si="1"/>
        <v>1986AUG</v>
      </c>
      <c r="D9" s="72">
        <v>4051.9</v>
      </c>
      <c r="E9" s="72">
        <f t="shared" si="2"/>
        <v>2198.877142</v>
      </c>
      <c r="F9" s="73">
        <v>72.94</v>
      </c>
      <c r="G9" s="66"/>
      <c r="H9" s="72">
        <v>2.198877142E9</v>
      </c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19.5" customHeight="1">
      <c r="A10" s="67">
        <v>1986.0</v>
      </c>
      <c r="B10" s="71" t="s">
        <v>36</v>
      </c>
      <c r="C10" s="68" t="str">
        <f t="shared" si="1"/>
        <v>1986SEP</v>
      </c>
      <c r="D10" s="72">
        <v>4180.9</v>
      </c>
      <c r="E10" s="72">
        <f t="shared" si="2"/>
        <v>2188.988568</v>
      </c>
      <c r="F10" s="73">
        <v>72.71</v>
      </c>
      <c r="G10" s="66"/>
      <c r="H10" s="72">
        <v>2.188988568E9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19.5" customHeight="1">
      <c r="A11" s="67">
        <v>1986.0</v>
      </c>
      <c r="B11" s="71" t="s">
        <v>37</v>
      </c>
      <c r="C11" s="68" t="str">
        <f t="shared" si="1"/>
        <v>1986OCT</v>
      </c>
      <c r="D11" s="72">
        <v>4219.6</v>
      </c>
      <c r="E11" s="72">
        <f t="shared" si="2"/>
        <v>2276.975435</v>
      </c>
      <c r="F11" s="73">
        <v>72.52</v>
      </c>
      <c r="G11" s="66"/>
      <c r="H11" s="72">
        <v>2.276975435E9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19.5" customHeight="1">
      <c r="A12" s="67">
        <v>1986.0</v>
      </c>
      <c r="B12" s="71" t="s">
        <v>38</v>
      </c>
      <c r="C12" s="68" t="str">
        <f t="shared" si="1"/>
        <v>1986NOV</v>
      </c>
      <c r="D12" s="72">
        <v>4184.1</v>
      </c>
      <c r="E12" s="72">
        <f t="shared" si="2"/>
        <v>2152.066321</v>
      </c>
      <c r="F12" s="73">
        <v>71.43</v>
      </c>
      <c r="G12" s="66"/>
      <c r="H12" s="72">
        <v>2.152066321E9</v>
      </c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19.5" customHeight="1">
      <c r="A13" s="67">
        <v>1986.0</v>
      </c>
      <c r="B13" s="74" t="s">
        <v>39</v>
      </c>
      <c r="C13" s="68" t="str">
        <f t="shared" si="1"/>
        <v>1986DEC</v>
      </c>
      <c r="D13" s="75">
        <v>4102.1</v>
      </c>
      <c r="E13" s="75">
        <f t="shared" si="2"/>
        <v>2093.55609</v>
      </c>
      <c r="F13" s="76">
        <v>68.59</v>
      </c>
      <c r="G13" s="66"/>
      <c r="H13" s="75">
        <v>2.09355609E9</v>
      </c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19.5" customHeight="1">
      <c r="A14" s="67">
        <v>1987.0</v>
      </c>
      <c r="B14" s="68" t="s">
        <v>28</v>
      </c>
      <c r="C14" s="68" t="str">
        <f t="shared" si="1"/>
        <v>1987JAN</v>
      </c>
      <c r="D14" s="69">
        <v>4253.3</v>
      </c>
      <c r="E14" s="69">
        <f t="shared" si="2"/>
        <v>2125.713594</v>
      </c>
      <c r="F14" s="70">
        <v>67.17</v>
      </c>
      <c r="G14" s="66"/>
      <c r="H14" s="69">
        <v>2.125713594E9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19.5" customHeight="1">
      <c r="A15" s="67">
        <v>1987.0</v>
      </c>
      <c r="B15" s="71" t="s">
        <v>29</v>
      </c>
      <c r="C15" s="68" t="str">
        <f t="shared" si="1"/>
        <v>1987FEB</v>
      </c>
      <c r="D15" s="72">
        <v>4378.0</v>
      </c>
      <c r="E15" s="72">
        <f t="shared" si="2"/>
        <v>2090.058904</v>
      </c>
      <c r="F15" s="73">
        <v>71.04</v>
      </c>
      <c r="G15" s="66"/>
      <c r="H15" s="72">
        <v>2.090058904E9</v>
      </c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19.5" customHeight="1">
      <c r="A16" s="67">
        <v>1987.0</v>
      </c>
      <c r="B16" s="71" t="s">
        <v>30</v>
      </c>
      <c r="C16" s="68" t="str">
        <f t="shared" si="1"/>
        <v>1987MAR</v>
      </c>
      <c r="D16" s="72">
        <v>4565.2</v>
      </c>
      <c r="E16" s="72">
        <f t="shared" si="2"/>
        <v>2472.213852</v>
      </c>
      <c r="F16" s="73">
        <v>72.78</v>
      </c>
      <c r="G16" s="66"/>
      <c r="H16" s="72">
        <v>2.472213852E9</v>
      </c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19.5" customHeight="1">
      <c r="A17" s="67">
        <v>1987.0</v>
      </c>
      <c r="B17" s="71" t="s">
        <v>31</v>
      </c>
      <c r="C17" s="68" t="str">
        <f t="shared" si="1"/>
        <v>1987APR</v>
      </c>
      <c r="D17" s="72">
        <v>4554.0</v>
      </c>
      <c r="E17" s="72">
        <f t="shared" si="2"/>
        <v>2449.611557</v>
      </c>
      <c r="F17" s="73">
        <v>74.7</v>
      </c>
      <c r="G17" s="66"/>
      <c r="H17" s="72">
        <v>2.449611557E9</v>
      </c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19.5" customHeight="1">
      <c r="A18" s="67">
        <v>1987.0</v>
      </c>
      <c r="B18" s="71" t="s">
        <v>32</v>
      </c>
      <c r="C18" s="68" t="str">
        <f t="shared" si="1"/>
        <v>1987MAY</v>
      </c>
      <c r="D18" s="72">
        <v>4682.9</v>
      </c>
      <c r="E18" s="72">
        <f t="shared" si="2"/>
        <v>2528.836097</v>
      </c>
      <c r="F18" s="73">
        <v>72.58</v>
      </c>
      <c r="G18" s="66"/>
      <c r="H18" s="72">
        <v>2.528836097E9</v>
      </c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19.5" customHeight="1">
      <c r="A19" s="67">
        <v>1987.0</v>
      </c>
      <c r="B19" s="71" t="s">
        <v>33</v>
      </c>
      <c r="C19" s="68" t="str">
        <f t="shared" si="1"/>
        <v>1987JUN</v>
      </c>
      <c r="D19" s="72">
        <v>4585.7</v>
      </c>
      <c r="E19" s="72">
        <f t="shared" si="2"/>
        <v>2466.386075</v>
      </c>
      <c r="F19" s="73">
        <v>74.7</v>
      </c>
      <c r="G19" s="66"/>
      <c r="H19" s="72">
        <v>2.466386075E9</v>
      </c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9.5" customHeight="1">
      <c r="A20" s="67">
        <v>1987.0</v>
      </c>
      <c r="B20" s="71" t="s">
        <v>34</v>
      </c>
      <c r="C20" s="68" t="str">
        <f t="shared" si="1"/>
        <v>1987JUL</v>
      </c>
      <c r="D20" s="72">
        <v>4702.4</v>
      </c>
      <c r="E20" s="72">
        <f t="shared" si="2"/>
        <v>2546.218595</v>
      </c>
      <c r="F20" s="73">
        <v>72.77</v>
      </c>
      <c r="G20" s="66"/>
      <c r="H20" s="72">
        <v>2.546218595E9</v>
      </c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9.5" customHeight="1">
      <c r="A21" s="67">
        <v>1987.0</v>
      </c>
      <c r="B21" s="71" t="s">
        <v>35</v>
      </c>
      <c r="C21" s="68" t="str">
        <f t="shared" si="1"/>
        <v>1987AUG</v>
      </c>
      <c r="D21" s="72">
        <v>4729.6</v>
      </c>
      <c r="E21" s="72">
        <f t="shared" si="2"/>
        <v>2544.433565</v>
      </c>
      <c r="F21" s="73">
        <v>72.3</v>
      </c>
      <c r="G21" s="66"/>
      <c r="H21" s="72">
        <v>2.544433565E9</v>
      </c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9.5" customHeight="1">
      <c r="A22" s="67">
        <v>1987.0</v>
      </c>
      <c r="B22" s="71" t="s">
        <v>36</v>
      </c>
      <c r="C22" s="68" t="str">
        <f t="shared" si="1"/>
        <v>1987SEP</v>
      </c>
      <c r="D22" s="72">
        <v>4733.9</v>
      </c>
      <c r="E22" s="72">
        <f t="shared" si="2"/>
        <v>2448.216039</v>
      </c>
      <c r="F22" s="73">
        <v>71.82</v>
      </c>
      <c r="G22" s="66"/>
      <c r="H22" s="72">
        <v>2.448216039E9</v>
      </c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9.5" customHeight="1">
      <c r="A23" s="67">
        <v>1987.0</v>
      </c>
      <c r="B23" s="71" t="s">
        <v>37</v>
      </c>
      <c r="C23" s="68" t="str">
        <f t="shared" si="1"/>
        <v>1987OCT</v>
      </c>
      <c r="D23" s="72">
        <v>4702.1</v>
      </c>
      <c r="E23" s="72">
        <f t="shared" si="2"/>
        <v>2556.323568</v>
      </c>
      <c r="F23" s="73">
        <v>73.07</v>
      </c>
      <c r="G23" s="66"/>
      <c r="H23" s="72">
        <v>2.556323568E9</v>
      </c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9.5" customHeight="1">
      <c r="A24" s="67">
        <v>1987.0</v>
      </c>
      <c r="B24" s="71" t="s">
        <v>38</v>
      </c>
      <c r="C24" s="68" t="str">
        <f t="shared" si="1"/>
        <v>1987NOV</v>
      </c>
      <c r="D24" s="72">
        <v>4886.8</v>
      </c>
      <c r="E24" s="72">
        <f t="shared" si="2"/>
        <v>2471.374115</v>
      </c>
      <c r="F24" s="73">
        <v>70.23</v>
      </c>
      <c r="G24" s="66"/>
      <c r="H24" s="72">
        <v>2.471374115E9</v>
      </c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9.5" customHeight="1">
      <c r="A25" s="67">
        <v>1987.0</v>
      </c>
      <c r="B25" s="71" t="s">
        <v>39</v>
      </c>
      <c r="C25" s="68" t="str">
        <f t="shared" si="1"/>
        <v>1987DEC</v>
      </c>
      <c r="D25" s="72">
        <v>4589.9</v>
      </c>
      <c r="E25" s="75">
        <f t="shared" si="2"/>
        <v>2289.681758</v>
      </c>
      <c r="F25" s="73">
        <v>67.05</v>
      </c>
      <c r="G25" s="66"/>
      <c r="H25" s="72">
        <v>2.289681758E9</v>
      </c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9.5" customHeight="1">
      <c r="A26" s="67">
        <v>1988.0</v>
      </c>
      <c r="B26" s="68" t="s">
        <v>28</v>
      </c>
      <c r="C26" s="68" t="str">
        <f t="shared" si="1"/>
        <v>1988JAN</v>
      </c>
      <c r="D26" s="72">
        <v>5003.3</v>
      </c>
      <c r="E26" s="69">
        <f t="shared" si="2"/>
        <v>2473.71917</v>
      </c>
      <c r="F26" s="73">
        <v>66.45</v>
      </c>
      <c r="G26" s="66"/>
      <c r="H26" s="72">
        <v>2.47371917E9</v>
      </c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9.5" customHeight="1">
      <c r="A27" s="67">
        <v>1988.0</v>
      </c>
      <c r="B27" s="71" t="s">
        <v>29</v>
      </c>
      <c r="C27" s="68" t="str">
        <f t="shared" si="1"/>
        <v>1988FEB</v>
      </c>
      <c r="D27" s="72">
        <v>5011.2</v>
      </c>
      <c r="E27" s="72">
        <f t="shared" si="2"/>
        <v>2471.804744</v>
      </c>
      <c r="F27" s="73">
        <v>70.86</v>
      </c>
      <c r="G27" s="66"/>
      <c r="H27" s="72">
        <v>2.471804744E9</v>
      </c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9.5" customHeight="1">
      <c r="A28" s="67">
        <v>1988.0</v>
      </c>
      <c r="B28" s="71" t="s">
        <v>30</v>
      </c>
      <c r="C28" s="68" t="str">
        <f t="shared" si="1"/>
        <v>1988MAR</v>
      </c>
      <c r="D28" s="72">
        <v>5210.5</v>
      </c>
      <c r="E28" s="72">
        <f t="shared" si="2"/>
        <v>2896.329708</v>
      </c>
      <c r="F28" s="73">
        <v>74.71</v>
      </c>
      <c r="G28" s="66"/>
      <c r="H28" s="72">
        <v>2.896329708E9</v>
      </c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9.5" customHeight="1">
      <c r="A29" s="67">
        <v>1988.0</v>
      </c>
      <c r="B29" s="71" t="s">
        <v>31</v>
      </c>
      <c r="C29" s="68" t="str">
        <f t="shared" si="1"/>
        <v>1988APR</v>
      </c>
      <c r="D29" s="72">
        <v>5249.1</v>
      </c>
      <c r="E29" s="72">
        <f t="shared" si="2"/>
        <v>2777.043764</v>
      </c>
      <c r="F29" s="73">
        <v>73.47</v>
      </c>
      <c r="G29" s="66"/>
      <c r="H29" s="72">
        <v>2.777043764E9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9.5" customHeight="1">
      <c r="A30" s="67">
        <v>1988.0</v>
      </c>
      <c r="B30" s="71" t="s">
        <v>32</v>
      </c>
      <c r="C30" s="68" t="str">
        <f t="shared" si="1"/>
        <v>1988MAY</v>
      </c>
      <c r="D30" s="72">
        <v>5370.1</v>
      </c>
      <c r="E30" s="72">
        <f t="shared" si="2"/>
        <v>2783.521131</v>
      </c>
      <c r="F30" s="73">
        <v>69.66</v>
      </c>
      <c r="G30" s="66"/>
      <c r="H30" s="72">
        <v>2.783521131E9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9.5" customHeight="1">
      <c r="A31" s="67">
        <v>1988.0</v>
      </c>
      <c r="B31" s="71" t="s">
        <v>33</v>
      </c>
      <c r="C31" s="68" t="str">
        <f t="shared" si="1"/>
        <v>1988JUN</v>
      </c>
      <c r="D31" s="72">
        <v>5258.7</v>
      </c>
      <c r="E31" s="72">
        <f t="shared" si="2"/>
        <v>2760.580444</v>
      </c>
      <c r="F31" s="73">
        <v>72.91</v>
      </c>
      <c r="G31" s="66"/>
      <c r="H31" s="72">
        <v>2.760580444E9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9.5" customHeight="1">
      <c r="A32" s="67">
        <v>1988.0</v>
      </c>
      <c r="B32" s="71" t="s">
        <v>34</v>
      </c>
      <c r="C32" s="68" t="str">
        <f t="shared" si="1"/>
        <v>1988JUL</v>
      </c>
      <c r="D32" s="72">
        <v>5233.8</v>
      </c>
      <c r="E32" s="72">
        <f t="shared" si="2"/>
        <v>2806.54527</v>
      </c>
      <c r="F32" s="73">
        <v>72.07</v>
      </c>
      <c r="G32" s="66"/>
      <c r="H32" s="72">
        <v>2.80654527E9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9.5" customHeight="1">
      <c r="A33" s="67">
        <v>1988.0</v>
      </c>
      <c r="B33" s="71" t="s">
        <v>35</v>
      </c>
      <c r="C33" s="68" t="str">
        <f t="shared" si="1"/>
        <v>1988AUG</v>
      </c>
      <c r="D33" s="72">
        <v>5261.8</v>
      </c>
      <c r="E33" s="72">
        <f t="shared" si="2"/>
        <v>2866.857912</v>
      </c>
      <c r="F33" s="73">
        <v>73.23</v>
      </c>
      <c r="G33" s="66"/>
      <c r="H33" s="72">
        <v>2.866857912E9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9.5" customHeight="1">
      <c r="A34" s="67">
        <v>1988.0</v>
      </c>
      <c r="B34" s="71" t="s">
        <v>36</v>
      </c>
      <c r="C34" s="68" t="str">
        <f t="shared" si="1"/>
        <v>1988SEP</v>
      </c>
      <c r="D34" s="72">
        <v>5444.0</v>
      </c>
      <c r="E34" s="72">
        <f t="shared" si="2"/>
        <v>2843.157044</v>
      </c>
      <c r="F34" s="73">
        <v>72.53</v>
      </c>
      <c r="G34" s="66"/>
      <c r="H34" s="72">
        <v>2.843157044E9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9.5" customHeight="1">
      <c r="A35" s="67">
        <v>1988.0</v>
      </c>
      <c r="B35" s="71" t="s">
        <v>37</v>
      </c>
      <c r="C35" s="68" t="str">
        <f t="shared" si="1"/>
        <v>1988OCT</v>
      </c>
      <c r="D35" s="72">
        <v>5322.9</v>
      </c>
      <c r="E35" s="72">
        <f t="shared" si="2"/>
        <v>2858.082957</v>
      </c>
      <c r="F35" s="73">
        <v>72.16</v>
      </c>
      <c r="G35" s="66"/>
      <c r="H35" s="72">
        <v>2.858082957E9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9.5" customHeight="1">
      <c r="A36" s="67">
        <v>1988.0</v>
      </c>
      <c r="B36" s="71" t="s">
        <v>38</v>
      </c>
      <c r="C36" s="68" t="str">
        <f t="shared" si="1"/>
        <v>1988NOV</v>
      </c>
      <c r="D36" s="72">
        <v>5283.8</v>
      </c>
      <c r="E36" s="72">
        <f t="shared" si="2"/>
        <v>2638.963601</v>
      </c>
      <c r="F36" s="73">
        <v>69.36</v>
      </c>
      <c r="G36" s="66"/>
      <c r="H36" s="72">
        <v>2.638963601E9</v>
      </c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9.5" customHeight="1">
      <c r="A37" s="67">
        <v>1988.0</v>
      </c>
      <c r="B37" s="71" t="s">
        <v>39</v>
      </c>
      <c r="C37" s="68" t="str">
        <f t="shared" si="1"/>
        <v>1988DEC</v>
      </c>
      <c r="D37" s="72">
        <v>5348.8</v>
      </c>
      <c r="E37" s="75">
        <f t="shared" si="2"/>
        <v>2666.57988</v>
      </c>
      <c r="F37" s="73">
        <v>67.0</v>
      </c>
      <c r="G37" s="66"/>
      <c r="H37" s="72">
        <v>2.66657988E9</v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9.5" customHeight="1">
      <c r="A38" s="67">
        <v>1989.0</v>
      </c>
      <c r="B38" s="68" t="s">
        <v>28</v>
      </c>
      <c r="C38" s="68" t="str">
        <f t="shared" si="1"/>
        <v>1989JAN</v>
      </c>
      <c r="D38" s="72">
        <v>5567.2</v>
      </c>
      <c r="E38" s="69">
        <f t="shared" si="2"/>
        <v>2921.032942</v>
      </c>
      <c r="F38" s="73">
        <v>70.52</v>
      </c>
      <c r="G38" s="66"/>
      <c r="H38" s="72">
        <v>2.921032942E9</v>
      </c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9.5" customHeight="1">
      <c r="A39" s="67">
        <v>1989.0</v>
      </c>
      <c r="B39" s="71" t="s">
        <v>29</v>
      </c>
      <c r="C39" s="68" t="str">
        <f t="shared" si="1"/>
        <v>1989FEB</v>
      </c>
      <c r="D39" s="72">
        <v>5739.3</v>
      </c>
      <c r="E39" s="72">
        <f t="shared" si="2"/>
        <v>2668.401223</v>
      </c>
      <c r="F39" s="73">
        <v>69.18</v>
      </c>
      <c r="G39" s="66"/>
      <c r="H39" s="72">
        <v>2.668401223E9</v>
      </c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9.5" customHeight="1">
      <c r="A40" s="67">
        <v>1989.0</v>
      </c>
      <c r="B40" s="71" t="s">
        <v>30</v>
      </c>
      <c r="C40" s="68" t="str">
        <f t="shared" si="1"/>
        <v>1989MAR</v>
      </c>
      <c r="D40" s="72">
        <v>5889.6</v>
      </c>
      <c r="E40" s="72">
        <f t="shared" si="2"/>
        <v>3204.183937</v>
      </c>
      <c r="F40" s="73">
        <v>73.12</v>
      </c>
      <c r="G40" s="66"/>
      <c r="H40" s="72">
        <v>3.204183937E9</v>
      </c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9.5" customHeight="1">
      <c r="A41" s="67">
        <v>1989.0</v>
      </c>
      <c r="B41" s="71" t="s">
        <v>31</v>
      </c>
      <c r="C41" s="68" t="str">
        <f t="shared" si="1"/>
        <v>1989APR</v>
      </c>
      <c r="D41" s="72">
        <v>6081.0</v>
      </c>
      <c r="E41" s="72">
        <f t="shared" si="2"/>
        <v>3202.873557</v>
      </c>
      <c r="F41" s="73">
        <v>73.15</v>
      </c>
      <c r="G41" s="66"/>
      <c r="H41" s="72">
        <v>3.202873557E9</v>
      </c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9.5" customHeight="1">
      <c r="A42" s="67">
        <v>1989.0</v>
      </c>
      <c r="B42" s="71" t="s">
        <v>32</v>
      </c>
      <c r="C42" s="68" t="str">
        <f t="shared" si="1"/>
        <v>1989MAY</v>
      </c>
      <c r="D42" s="72">
        <v>6043.4</v>
      </c>
      <c r="E42" s="72">
        <f t="shared" si="2"/>
        <v>3312.560935</v>
      </c>
      <c r="F42" s="73">
        <v>73.67</v>
      </c>
      <c r="G42" s="66"/>
      <c r="H42" s="72">
        <v>3.312560935E9</v>
      </c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9.5" customHeight="1">
      <c r="A43" s="67">
        <v>1989.0</v>
      </c>
      <c r="B43" s="71" t="s">
        <v>33</v>
      </c>
      <c r="C43" s="68" t="str">
        <f t="shared" si="1"/>
        <v>1989JUN</v>
      </c>
      <c r="D43" s="72">
        <v>5996.8</v>
      </c>
      <c r="E43" s="72">
        <f t="shared" si="2"/>
        <v>3175.656231</v>
      </c>
      <c r="F43" s="73">
        <v>73.54</v>
      </c>
      <c r="G43" s="66"/>
      <c r="H43" s="72">
        <v>3.175656231E9</v>
      </c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9.5" customHeight="1">
      <c r="A44" s="67">
        <v>1989.0</v>
      </c>
      <c r="B44" s="71" t="s">
        <v>34</v>
      </c>
      <c r="C44" s="68" t="str">
        <f t="shared" si="1"/>
        <v>1989JUL</v>
      </c>
      <c r="D44" s="72">
        <v>5946.8</v>
      </c>
      <c r="E44" s="72">
        <f t="shared" si="2"/>
        <v>3243.004884</v>
      </c>
      <c r="F44" s="73">
        <v>73.29</v>
      </c>
      <c r="G44" s="66"/>
      <c r="H44" s="72">
        <v>3.243004884E9</v>
      </c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9.5" customHeight="1">
      <c r="A45" s="67">
        <v>1989.0</v>
      </c>
      <c r="B45" s="71" t="s">
        <v>35</v>
      </c>
      <c r="C45" s="68" t="str">
        <f t="shared" si="1"/>
        <v>1989AUG</v>
      </c>
      <c r="D45" s="72">
        <v>6183.1</v>
      </c>
      <c r="E45" s="72">
        <f t="shared" si="2"/>
        <v>3296.542973</v>
      </c>
      <c r="F45" s="73">
        <v>71.66</v>
      </c>
      <c r="G45" s="66"/>
      <c r="H45" s="72">
        <v>3.296542973E9</v>
      </c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9.5" customHeight="1">
      <c r="A46" s="67">
        <v>1989.0</v>
      </c>
      <c r="B46" s="71" t="s">
        <v>36</v>
      </c>
      <c r="C46" s="68" t="str">
        <f t="shared" si="1"/>
        <v>1989SEP</v>
      </c>
      <c r="D46" s="72">
        <v>6232.7</v>
      </c>
      <c r="E46" s="72">
        <f t="shared" si="2"/>
        <v>3268.982125</v>
      </c>
      <c r="F46" s="73">
        <v>72.84</v>
      </c>
      <c r="G46" s="66"/>
      <c r="H46" s="72">
        <v>3.268982125E9</v>
      </c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9.5" customHeight="1">
      <c r="A47" s="67">
        <v>1989.0</v>
      </c>
      <c r="B47" s="71" t="s">
        <v>37</v>
      </c>
      <c r="C47" s="68" t="str">
        <f t="shared" si="1"/>
        <v>1989OCT</v>
      </c>
      <c r="D47" s="72">
        <v>6250.5</v>
      </c>
      <c r="E47" s="72">
        <f t="shared" si="2"/>
        <v>3350.302074</v>
      </c>
      <c r="F47" s="73">
        <v>72.04</v>
      </c>
      <c r="G47" s="66"/>
      <c r="H47" s="72">
        <v>3.350302074E9</v>
      </c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9.5" customHeight="1">
      <c r="A48" s="67">
        <v>1989.0</v>
      </c>
      <c r="B48" s="71" t="s">
        <v>38</v>
      </c>
      <c r="C48" s="68" t="str">
        <f t="shared" si="1"/>
        <v>1989NOV</v>
      </c>
      <c r="D48" s="72">
        <v>6336.6</v>
      </c>
      <c r="E48" s="72">
        <f t="shared" si="2"/>
        <v>3240.199402</v>
      </c>
      <c r="F48" s="73">
        <v>71.02</v>
      </c>
      <c r="G48" s="66"/>
      <c r="H48" s="72">
        <v>3.240199402E9</v>
      </c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9.5" customHeight="1">
      <c r="A49" s="67">
        <v>1989.0</v>
      </c>
      <c r="B49" s="71" t="s">
        <v>39</v>
      </c>
      <c r="C49" s="68" t="str">
        <f t="shared" si="1"/>
        <v>1989DEC</v>
      </c>
      <c r="D49" s="72">
        <v>6165.9</v>
      </c>
      <c r="E49" s="75">
        <f t="shared" si="2"/>
        <v>3121.768213</v>
      </c>
      <c r="F49" s="73">
        <v>68.05</v>
      </c>
      <c r="G49" s="66"/>
      <c r="H49" s="72">
        <v>3.121768213E9</v>
      </c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9.5" customHeight="1">
      <c r="A50" s="67">
        <v>1990.0</v>
      </c>
      <c r="B50" s="68" t="s">
        <v>28</v>
      </c>
      <c r="C50" s="68" t="str">
        <f t="shared" si="1"/>
        <v>1990JAN</v>
      </c>
      <c r="D50" s="72">
        <v>6500.0</v>
      </c>
      <c r="E50" s="69">
        <f t="shared" si="2"/>
        <v>3410.134421</v>
      </c>
      <c r="F50" s="73">
        <v>70.51</v>
      </c>
      <c r="G50" s="66"/>
      <c r="H50" s="72">
        <v>3.410134421E9</v>
      </c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9.5" customHeight="1">
      <c r="A51" s="67">
        <v>1990.0</v>
      </c>
      <c r="B51" s="71" t="s">
        <v>29</v>
      </c>
      <c r="C51" s="68" t="str">
        <f t="shared" si="1"/>
        <v>1990FEB</v>
      </c>
      <c r="D51" s="72">
        <v>6671.0</v>
      </c>
      <c r="E51" s="72">
        <f t="shared" si="2"/>
        <v>3324.08755</v>
      </c>
      <c r="F51" s="73">
        <v>74.15</v>
      </c>
      <c r="G51" s="66"/>
      <c r="H51" s="72">
        <v>3.32408755E9</v>
      </c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9.5" customHeight="1">
      <c r="A52" s="67">
        <v>1990.0</v>
      </c>
      <c r="B52" s="71" t="s">
        <v>30</v>
      </c>
      <c r="C52" s="68" t="str">
        <f t="shared" si="1"/>
        <v>1990MAR</v>
      </c>
      <c r="D52" s="72">
        <v>6865.5</v>
      </c>
      <c r="E52" s="72">
        <f t="shared" si="2"/>
        <v>3804.886342</v>
      </c>
      <c r="F52" s="73">
        <v>74.48</v>
      </c>
      <c r="G52" s="66"/>
      <c r="H52" s="72">
        <v>3.804886342E9</v>
      </c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9.5" customHeight="1">
      <c r="A53" s="67">
        <v>1990.0</v>
      </c>
      <c r="B53" s="71" t="s">
        <v>31</v>
      </c>
      <c r="C53" s="68" t="str">
        <f t="shared" si="1"/>
        <v>1990APR</v>
      </c>
      <c r="D53" s="72">
        <v>7056.4</v>
      </c>
      <c r="E53" s="72">
        <f t="shared" si="2"/>
        <v>3709.831523</v>
      </c>
      <c r="F53" s="73">
        <v>73.01</v>
      </c>
      <c r="G53" s="66"/>
      <c r="H53" s="72">
        <v>3.709831523E9</v>
      </c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9.5" customHeight="1">
      <c r="A54" s="67">
        <v>1990.0</v>
      </c>
      <c r="B54" s="71" t="s">
        <v>32</v>
      </c>
      <c r="C54" s="68" t="str">
        <f t="shared" si="1"/>
        <v>1990MAY</v>
      </c>
      <c r="D54" s="72">
        <v>6887.3</v>
      </c>
      <c r="E54" s="72">
        <f t="shared" si="2"/>
        <v>3877.393999</v>
      </c>
      <c r="F54" s="73">
        <v>75.66</v>
      </c>
      <c r="G54" s="66"/>
      <c r="H54" s="72">
        <v>3.877393999E9</v>
      </c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9.5" customHeight="1">
      <c r="A55" s="67">
        <v>1990.0</v>
      </c>
      <c r="B55" s="71" t="s">
        <v>33</v>
      </c>
      <c r="C55" s="68" t="str">
        <f t="shared" si="1"/>
        <v>1990JUN</v>
      </c>
      <c r="D55" s="72">
        <v>6897.1</v>
      </c>
      <c r="E55" s="72">
        <f t="shared" si="2"/>
        <v>3823.56897</v>
      </c>
      <c r="F55" s="73">
        <v>76.99</v>
      </c>
      <c r="G55" s="66"/>
      <c r="H55" s="72">
        <v>3.82356897E9</v>
      </c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9.5" customHeight="1">
      <c r="A56" s="67">
        <v>1990.0</v>
      </c>
      <c r="B56" s="71" t="s">
        <v>34</v>
      </c>
      <c r="C56" s="68" t="str">
        <f t="shared" si="1"/>
        <v>1990JUL</v>
      </c>
      <c r="D56" s="72">
        <v>6864.1</v>
      </c>
      <c r="E56" s="72">
        <f t="shared" si="2"/>
        <v>3807.131107</v>
      </c>
      <c r="F56" s="73">
        <v>74.54</v>
      </c>
      <c r="G56" s="66"/>
      <c r="H56" s="72">
        <v>3.807131107E9</v>
      </c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9.5" customHeight="1">
      <c r="A57" s="67">
        <v>1990.0</v>
      </c>
      <c r="B57" s="71" t="s">
        <v>35</v>
      </c>
      <c r="C57" s="68" t="str">
        <f t="shared" si="1"/>
        <v>1990AUG</v>
      </c>
      <c r="D57" s="72">
        <v>7093.0</v>
      </c>
      <c r="E57" s="72">
        <f t="shared" si="2"/>
        <v>3919.827844</v>
      </c>
      <c r="F57" s="73">
        <v>74.27</v>
      </c>
      <c r="G57" s="66"/>
      <c r="H57" s="72">
        <v>3.919827844E9</v>
      </c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9.5" customHeight="1">
      <c r="A58" s="67">
        <v>1990.0</v>
      </c>
      <c r="B58" s="71" t="s">
        <v>36</v>
      </c>
      <c r="C58" s="68" t="str">
        <f t="shared" si="1"/>
        <v>1990SEP</v>
      </c>
      <c r="D58" s="72">
        <v>7093.7</v>
      </c>
      <c r="E58" s="72">
        <f t="shared" si="2"/>
        <v>3799.598616</v>
      </c>
      <c r="F58" s="73">
        <v>74.39</v>
      </c>
      <c r="G58" s="66"/>
      <c r="H58" s="72">
        <v>3.799598616E9</v>
      </c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9.5" customHeight="1">
      <c r="A59" s="67">
        <v>1990.0</v>
      </c>
      <c r="B59" s="71" t="s">
        <v>37</v>
      </c>
      <c r="C59" s="68" t="str">
        <f t="shared" si="1"/>
        <v>1990OCT</v>
      </c>
      <c r="D59" s="72">
        <v>7115.0</v>
      </c>
      <c r="E59" s="72">
        <f t="shared" si="2"/>
        <v>3869.739336</v>
      </c>
      <c r="F59" s="73">
        <v>73.1</v>
      </c>
      <c r="G59" s="66"/>
      <c r="H59" s="72">
        <v>3.869739336E9</v>
      </c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9.5" customHeight="1">
      <c r="A60" s="67">
        <v>1990.0</v>
      </c>
      <c r="B60" s="71" t="s">
        <v>38</v>
      </c>
      <c r="C60" s="68" t="str">
        <f t="shared" si="1"/>
        <v>1990NOV</v>
      </c>
      <c r="D60" s="72">
        <v>7221.3</v>
      </c>
      <c r="E60" s="72">
        <f t="shared" si="2"/>
        <v>3763.284538</v>
      </c>
      <c r="F60" s="73">
        <v>72.38</v>
      </c>
      <c r="G60" s="66"/>
      <c r="H60" s="72">
        <v>3.763284538E9</v>
      </c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9.5" customHeight="1">
      <c r="A61" s="67">
        <v>1990.0</v>
      </c>
      <c r="B61" s="71" t="s">
        <v>39</v>
      </c>
      <c r="C61" s="68" t="str">
        <f t="shared" si="1"/>
        <v>1990DEC</v>
      </c>
      <c r="D61" s="72">
        <v>7151.4</v>
      </c>
      <c r="E61" s="75">
        <f t="shared" si="2"/>
        <v>3655.225618</v>
      </c>
      <c r="F61" s="73">
        <v>68.69</v>
      </c>
      <c r="G61" s="66"/>
      <c r="H61" s="72">
        <v>3.655225618E9</v>
      </c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9.5" customHeight="1">
      <c r="A62" s="67">
        <v>1991.0</v>
      </c>
      <c r="B62" s="68" t="s">
        <v>28</v>
      </c>
      <c r="C62" s="68" t="str">
        <f t="shared" si="1"/>
        <v>1991JAN</v>
      </c>
      <c r="D62" s="72">
        <v>7241.8</v>
      </c>
      <c r="E62" s="69">
        <f t="shared" si="2"/>
        <v>3963.939772</v>
      </c>
      <c r="F62" s="73">
        <v>73.57</v>
      </c>
      <c r="G62" s="66"/>
      <c r="H62" s="72">
        <v>3.963939772E9</v>
      </c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9.5" customHeight="1">
      <c r="A63" s="67">
        <v>1991.0</v>
      </c>
      <c r="B63" s="71" t="s">
        <v>29</v>
      </c>
      <c r="C63" s="68" t="str">
        <f t="shared" si="1"/>
        <v>1991FEB</v>
      </c>
      <c r="D63" s="72">
        <v>7238.4</v>
      </c>
      <c r="E63" s="72">
        <f t="shared" si="2"/>
        <v>3540.043051</v>
      </c>
      <c r="F63" s="73">
        <v>72.77</v>
      </c>
      <c r="G63" s="66"/>
      <c r="H63" s="72">
        <v>3.540043051E9</v>
      </c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9.5" customHeight="1">
      <c r="A64" s="67">
        <v>1991.0</v>
      </c>
      <c r="B64" s="71" t="s">
        <v>30</v>
      </c>
      <c r="C64" s="68" t="str">
        <f t="shared" si="1"/>
        <v>1991MAR</v>
      </c>
      <c r="D64" s="72">
        <v>7615.5</v>
      </c>
      <c r="E64" s="72">
        <f t="shared" si="2"/>
        <v>4391.001778</v>
      </c>
      <c r="F64" s="73">
        <v>77.49</v>
      </c>
      <c r="G64" s="66"/>
      <c r="H64" s="72">
        <v>4.391001778E9</v>
      </c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9.5" customHeight="1">
      <c r="A65" s="67">
        <v>1991.0</v>
      </c>
      <c r="B65" s="71" t="s">
        <v>31</v>
      </c>
      <c r="C65" s="68" t="str">
        <f t="shared" si="1"/>
        <v>1991APR</v>
      </c>
      <c r="D65" s="72">
        <v>7713.3</v>
      </c>
      <c r="E65" s="72">
        <f t="shared" si="2"/>
        <v>4153.202298</v>
      </c>
      <c r="F65" s="73">
        <v>74.78</v>
      </c>
      <c r="G65" s="66"/>
      <c r="H65" s="72">
        <v>4.153202298E9</v>
      </c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9.5" customHeight="1">
      <c r="A66" s="67">
        <v>1991.0</v>
      </c>
      <c r="B66" s="71" t="s">
        <v>32</v>
      </c>
      <c r="C66" s="68" t="str">
        <f t="shared" si="1"/>
        <v>1991MAY</v>
      </c>
      <c r="D66" s="72">
        <v>7704.6</v>
      </c>
      <c r="E66" s="72">
        <f t="shared" si="2"/>
        <v>4468.145966</v>
      </c>
      <c r="F66" s="73">
        <v>77.94</v>
      </c>
      <c r="G66" s="66"/>
      <c r="H66" s="72">
        <v>4.468145966E9</v>
      </c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9.5" customHeight="1">
      <c r="A67" s="67">
        <v>1991.0</v>
      </c>
      <c r="B67" s="71" t="s">
        <v>33</v>
      </c>
      <c r="C67" s="68" t="str">
        <f t="shared" si="1"/>
        <v>1991JUN</v>
      </c>
      <c r="D67" s="72">
        <v>7652.1</v>
      </c>
      <c r="E67" s="72">
        <f t="shared" si="2"/>
        <v>4271.901407</v>
      </c>
      <c r="F67" s="73">
        <v>77.53</v>
      </c>
      <c r="G67" s="66"/>
      <c r="H67" s="72">
        <v>4.271901407E9</v>
      </c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9.5" customHeight="1">
      <c r="A68" s="67">
        <v>1991.0</v>
      </c>
      <c r="B68" s="71" t="s">
        <v>34</v>
      </c>
      <c r="C68" s="68" t="str">
        <f t="shared" si="1"/>
        <v>1991JUL</v>
      </c>
      <c r="D68" s="72">
        <v>7892.9</v>
      </c>
      <c r="E68" s="72">
        <f t="shared" si="2"/>
        <v>4422.638243</v>
      </c>
      <c r="F68" s="73">
        <v>75.31</v>
      </c>
      <c r="G68" s="66"/>
      <c r="H68" s="72">
        <v>4.422638243E9</v>
      </c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9.5" customHeight="1">
      <c r="A69" s="67">
        <v>1991.0</v>
      </c>
      <c r="B69" s="71" t="s">
        <v>35</v>
      </c>
      <c r="C69" s="68" t="str">
        <f t="shared" si="1"/>
        <v>1991AUG</v>
      </c>
      <c r="D69" s="72">
        <v>7755.9</v>
      </c>
      <c r="E69" s="72">
        <f t="shared" si="2"/>
        <v>4362.501252</v>
      </c>
      <c r="F69" s="73">
        <v>75.6</v>
      </c>
      <c r="G69" s="66"/>
      <c r="H69" s="72">
        <v>4.362501252E9</v>
      </c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9.5" customHeight="1">
      <c r="A70" s="67">
        <v>1991.0</v>
      </c>
      <c r="B70" s="71" t="s">
        <v>36</v>
      </c>
      <c r="C70" s="68" t="str">
        <f t="shared" si="1"/>
        <v>1991SEP</v>
      </c>
      <c r="D70" s="72">
        <v>8045.0</v>
      </c>
      <c r="E70" s="72">
        <f t="shared" si="2"/>
        <v>4363.404782</v>
      </c>
      <c r="F70" s="73">
        <v>75.32</v>
      </c>
      <c r="G70" s="66"/>
      <c r="H70" s="72">
        <v>4.363404782E9</v>
      </c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9.5" customHeight="1">
      <c r="A71" s="67">
        <v>1991.0</v>
      </c>
      <c r="B71" s="71" t="s">
        <v>37</v>
      </c>
      <c r="C71" s="68" t="str">
        <f t="shared" si="1"/>
        <v>1991OCT</v>
      </c>
      <c r="D71" s="72">
        <v>7973.9</v>
      </c>
      <c r="E71" s="72">
        <f t="shared" si="2"/>
        <v>4431.850643</v>
      </c>
      <c r="F71" s="73">
        <v>74.7</v>
      </c>
      <c r="G71" s="66"/>
      <c r="H71" s="72">
        <v>4.431850643E9</v>
      </c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9.5" customHeight="1">
      <c r="A72" s="67">
        <v>1991.0</v>
      </c>
      <c r="B72" s="71" t="s">
        <v>38</v>
      </c>
      <c r="C72" s="68" t="str">
        <f t="shared" si="1"/>
        <v>1991NOV</v>
      </c>
      <c r="D72" s="72">
        <v>8037.7</v>
      </c>
      <c r="E72" s="72">
        <f t="shared" si="2"/>
        <v>4177.132789</v>
      </c>
      <c r="F72" s="73">
        <v>72.17</v>
      </c>
      <c r="G72" s="66"/>
      <c r="H72" s="72">
        <v>4.177132789E9</v>
      </c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9.5" customHeight="1">
      <c r="A73" s="67">
        <v>1991.0</v>
      </c>
      <c r="B73" s="71" t="s">
        <v>39</v>
      </c>
      <c r="C73" s="68" t="str">
        <f t="shared" si="1"/>
        <v>1991DEC</v>
      </c>
      <c r="D73" s="72">
        <v>8015.3</v>
      </c>
      <c r="E73" s="75">
        <f t="shared" si="2"/>
        <v>4167.693768</v>
      </c>
      <c r="F73" s="73">
        <v>69.88</v>
      </c>
      <c r="G73" s="66"/>
      <c r="H73" s="72">
        <v>4.167693768E9</v>
      </c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9.5" customHeight="1">
      <c r="A74" s="67">
        <v>1992.0</v>
      </c>
      <c r="B74" s="68" t="s">
        <v>28</v>
      </c>
      <c r="C74" s="68" t="str">
        <f t="shared" si="1"/>
        <v>1992JAN</v>
      </c>
      <c r="D74" s="72">
        <v>8019.0</v>
      </c>
      <c r="E74" s="69">
        <f t="shared" si="2"/>
        <v>4231.220312</v>
      </c>
      <c r="F74" s="73">
        <v>70.92</v>
      </c>
      <c r="G74" s="66"/>
      <c r="H74" s="72">
        <v>4.231220312E9</v>
      </c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9.5" customHeight="1">
      <c r="A75" s="67">
        <v>1992.0</v>
      </c>
      <c r="B75" s="71" t="s">
        <v>29</v>
      </c>
      <c r="C75" s="68" t="str">
        <f t="shared" si="1"/>
        <v>1992FEB</v>
      </c>
      <c r="D75" s="72">
        <v>8193.4</v>
      </c>
      <c r="E75" s="72">
        <f t="shared" si="2"/>
        <v>4199.003697</v>
      </c>
      <c r="F75" s="73">
        <v>73.63</v>
      </c>
      <c r="G75" s="66"/>
      <c r="H75" s="72">
        <v>4.199003697E9</v>
      </c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9.5" customHeight="1">
      <c r="A76" s="67">
        <v>1992.0</v>
      </c>
      <c r="B76" s="71" t="s">
        <v>30</v>
      </c>
      <c r="C76" s="68" t="str">
        <f t="shared" si="1"/>
        <v>1992MAR</v>
      </c>
      <c r="D76" s="72">
        <v>8578.2</v>
      </c>
      <c r="E76" s="72">
        <f t="shared" si="2"/>
        <v>4928.644954</v>
      </c>
      <c r="F76" s="73">
        <v>77.22</v>
      </c>
      <c r="G76" s="66"/>
      <c r="H76" s="72">
        <v>4.928644954E9</v>
      </c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9.5" customHeight="1">
      <c r="A77" s="67">
        <v>1992.0</v>
      </c>
      <c r="B77" s="71" t="s">
        <v>31</v>
      </c>
      <c r="C77" s="68" t="str">
        <f t="shared" si="1"/>
        <v>1992APR</v>
      </c>
      <c r="D77" s="72">
        <v>8876.9</v>
      </c>
      <c r="E77" s="72">
        <f t="shared" si="2"/>
        <v>4893.228362</v>
      </c>
      <c r="F77" s="73">
        <v>76.56</v>
      </c>
      <c r="G77" s="66"/>
      <c r="H77" s="72">
        <v>4.893228362E9</v>
      </c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9.5" customHeight="1">
      <c r="A78" s="67">
        <v>1992.0</v>
      </c>
      <c r="B78" s="71" t="s">
        <v>32</v>
      </c>
      <c r="C78" s="68" t="str">
        <f t="shared" si="1"/>
        <v>1992MAY</v>
      </c>
      <c r="D78" s="72">
        <v>8847.8</v>
      </c>
      <c r="E78" s="72">
        <f t="shared" si="2"/>
        <v>5102.496516</v>
      </c>
      <c r="F78" s="73">
        <v>77.51</v>
      </c>
      <c r="G78" s="66"/>
      <c r="H78" s="72">
        <v>5.102496516E9</v>
      </c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9.5" customHeight="1">
      <c r="A79" s="67">
        <v>1992.0</v>
      </c>
      <c r="B79" s="71" t="s">
        <v>33</v>
      </c>
      <c r="C79" s="68" t="str">
        <f t="shared" si="1"/>
        <v>1992JUN</v>
      </c>
      <c r="D79" s="72">
        <v>8777.0</v>
      </c>
      <c r="E79" s="72">
        <f t="shared" si="2"/>
        <v>4903.557406</v>
      </c>
      <c r="F79" s="73">
        <v>77.59</v>
      </c>
      <c r="G79" s="66"/>
      <c r="H79" s="72">
        <v>4.903557406E9</v>
      </c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9.5" customHeight="1">
      <c r="A80" s="67">
        <v>1992.0</v>
      </c>
      <c r="B80" s="71" t="s">
        <v>34</v>
      </c>
      <c r="C80" s="68" t="str">
        <f t="shared" si="1"/>
        <v>1992JUL</v>
      </c>
      <c r="D80" s="72">
        <v>8811.3</v>
      </c>
      <c r="E80" s="72">
        <f t="shared" si="2"/>
        <v>5007.138923</v>
      </c>
      <c r="F80" s="73">
        <v>76.37</v>
      </c>
      <c r="G80" s="66"/>
      <c r="H80" s="72">
        <v>5.007138923E9</v>
      </c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9.5" customHeight="1">
      <c r="A81" s="67">
        <v>1992.0</v>
      </c>
      <c r="B81" s="71" t="s">
        <v>35</v>
      </c>
      <c r="C81" s="68" t="str">
        <f t="shared" si="1"/>
        <v>1992AUG</v>
      </c>
      <c r="D81" s="72">
        <v>8753.6</v>
      </c>
      <c r="E81" s="72">
        <f t="shared" si="2"/>
        <v>4977.965209</v>
      </c>
      <c r="F81" s="73">
        <v>76.43</v>
      </c>
      <c r="G81" s="66"/>
      <c r="H81" s="72">
        <v>4.977965209E9</v>
      </c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9.5" customHeight="1">
      <c r="A82" s="67">
        <v>1992.0</v>
      </c>
      <c r="B82" s="71" t="s">
        <v>36</v>
      </c>
      <c r="C82" s="68" t="str">
        <f t="shared" si="1"/>
        <v>1992SEP</v>
      </c>
      <c r="D82" s="72">
        <v>8845.8</v>
      </c>
      <c r="E82" s="72">
        <f t="shared" si="2"/>
        <v>4986.503686</v>
      </c>
      <c r="F82" s="73">
        <v>78.29</v>
      </c>
      <c r="G82" s="66"/>
      <c r="H82" s="72">
        <v>4.986503686E9</v>
      </c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9.5" customHeight="1">
      <c r="A83" s="67">
        <v>1992.0</v>
      </c>
      <c r="B83" s="71" t="s">
        <v>37</v>
      </c>
      <c r="C83" s="68" t="str">
        <f t="shared" si="1"/>
        <v>1992OCT</v>
      </c>
      <c r="D83" s="72">
        <v>8873.5</v>
      </c>
      <c r="E83" s="72">
        <f t="shared" si="2"/>
        <v>4906.749208</v>
      </c>
      <c r="F83" s="73">
        <v>74.32</v>
      </c>
      <c r="G83" s="66"/>
      <c r="H83" s="72">
        <v>4.906749208E9</v>
      </c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9.5" customHeight="1">
      <c r="A84" s="67">
        <v>1992.0</v>
      </c>
      <c r="B84" s="71" t="s">
        <v>38</v>
      </c>
      <c r="C84" s="68" t="str">
        <f t="shared" si="1"/>
        <v>1992NOV</v>
      </c>
      <c r="D84" s="72">
        <v>8859.5</v>
      </c>
      <c r="E84" s="72">
        <f t="shared" si="2"/>
        <v>4648.34124</v>
      </c>
      <c r="F84" s="73">
        <v>72.87</v>
      </c>
      <c r="G84" s="66"/>
      <c r="H84" s="72">
        <v>4.64834124E9</v>
      </c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9.5" customHeight="1">
      <c r="A85" s="67">
        <v>1992.0</v>
      </c>
      <c r="B85" s="71" t="s">
        <v>39</v>
      </c>
      <c r="C85" s="68" t="str">
        <f t="shared" si="1"/>
        <v>1992DEC</v>
      </c>
      <c r="D85" s="72">
        <v>8903.5</v>
      </c>
      <c r="E85" s="75">
        <f t="shared" si="2"/>
        <v>4724.428245</v>
      </c>
      <c r="F85" s="73">
        <v>71.32</v>
      </c>
      <c r="G85" s="66"/>
      <c r="H85" s="72">
        <v>4.724428245E9</v>
      </c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9.5" customHeight="1">
      <c r="A86" s="67">
        <v>1993.0</v>
      </c>
      <c r="B86" s="68" t="s">
        <v>28</v>
      </c>
      <c r="C86" s="68" t="str">
        <f t="shared" si="1"/>
        <v>1993JAN</v>
      </c>
      <c r="D86" s="72">
        <v>8848.2</v>
      </c>
      <c r="E86" s="69">
        <f t="shared" si="2"/>
        <v>4721.292654</v>
      </c>
      <c r="F86" s="73">
        <v>71.71</v>
      </c>
      <c r="G86" s="66"/>
      <c r="H86" s="72">
        <v>4.721292654E9</v>
      </c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9.5" customHeight="1">
      <c r="A87" s="67">
        <v>1993.0</v>
      </c>
      <c r="B87" s="71" t="s">
        <v>29</v>
      </c>
      <c r="C87" s="68" t="str">
        <f t="shared" si="1"/>
        <v>1993FEB</v>
      </c>
      <c r="D87" s="72">
        <v>9030.1</v>
      </c>
      <c r="E87" s="72">
        <f t="shared" si="2"/>
        <v>4627.755901</v>
      </c>
      <c r="F87" s="73">
        <v>76.26</v>
      </c>
      <c r="G87" s="66"/>
      <c r="H87" s="72">
        <v>4.627755901E9</v>
      </c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9.5" customHeight="1">
      <c r="A88" s="67">
        <v>1993.0</v>
      </c>
      <c r="B88" s="71" t="s">
        <v>30</v>
      </c>
      <c r="C88" s="68" t="str">
        <f t="shared" si="1"/>
        <v>1993MAR</v>
      </c>
      <c r="D88" s="72">
        <v>9455.9</v>
      </c>
      <c r="E88" s="72">
        <f t="shared" si="2"/>
        <v>5488.048514</v>
      </c>
      <c r="F88" s="73">
        <v>78.0</v>
      </c>
      <c r="G88" s="66"/>
      <c r="H88" s="72">
        <v>5.488048514E9</v>
      </c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9.5" customHeight="1">
      <c r="A89" s="67">
        <v>1993.0</v>
      </c>
      <c r="B89" s="71" t="s">
        <v>31</v>
      </c>
      <c r="C89" s="68" t="str">
        <f t="shared" si="1"/>
        <v>1993APR</v>
      </c>
      <c r="D89" s="72">
        <v>9465.1</v>
      </c>
      <c r="E89" s="72">
        <f t="shared" si="2"/>
        <v>5227.315278</v>
      </c>
      <c r="F89" s="73">
        <v>76.7</v>
      </c>
      <c r="G89" s="66"/>
      <c r="H89" s="72">
        <v>5.227315278E9</v>
      </c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9.5" customHeight="1">
      <c r="A90" s="67">
        <v>1993.0</v>
      </c>
      <c r="B90" s="71" t="s">
        <v>32</v>
      </c>
      <c r="C90" s="68" t="str">
        <f t="shared" si="1"/>
        <v>1993MAY</v>
      </c>
      <c r="D90" s="72">
        <v>9577.1</v>
      </c>
      <c r="E90" s="72">
        <f t="shared" si="2"/>
        <v>5653.74286</v>
      </c>
      <c r="F90" s="73">
        <v>79.34</v>
      </c>
      <c r="G90" s="66"/>
      <c r="H90" s="72">
        <v>5.65374286E9</v>
      </c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9.5" customHeight="1">
      <c r="A91" s="67">
        <v>1993.0</v>
      </c>
      <c r="B91" s="71" t="s">
        <v>33</v>
      </c>
      <c r="C91" s="68" t="str">
        <f t="shared" si="1"/>
        <v>1993JUN</v>
      </c>
      <c r="D91" s="72">
        <v>9613.4</v>
      </c>
      <c r="E91" s="72">
        <f t="shared" si="2"/>
        <v>5510.416303</v>
      </c>
      <c r="F91" s="73">
        <v>79.61</v>
      </c>
      <c r="G91" s="66"/>
      <c r="H91" s="72">
        <v>5.510416303E9</v>
      </c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9.5" customHeight="1">
      <c r="A92" s="67">
        <v>1993.0</v>
      </c>
      <c r="B92" s="71" t="s">
        <v>34</v>
      </c>
      <c r="C92" s="68" t="str">
        <f t="shared" si="1"/>
        <v>1993JUL</v>
      </c>
      <c r="D92" s="72">
        <v>9730.0</v>
      </c>
      <c r="E92" s="72">
        <f t="shared" si="2"/>
        <v>5762.275385</v>
      </c>
      <c r="F92" s="73">
        <v>79.59</v>
      </c>
      <c r="G92" s="66"/>
      <c r="H92" s="72">
        <v>5.762275385E9</v>
      </c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9.5" customHeight="1">
      <c r="A93" s="67">
        <v>1993.0</v>
      </c>
      <c r="B93" s="71" t="s">
        <v>35</v>
      </c>
      <c r="C93" s="68" t="str">
        <f t="shared" si="1"/>
        <v>1993AUG</v>
      </c>
      <c r="D93" s="72">
        <v>9388.2</v>
      </c>
      <c r="E93" s="72">
        <f t="shared" si="2"/>
        <v>5448.326136</v>
      </c>
      <c r="F93" s="73">
        <v>78.0</v>
      </c>
      <c r="G93" s="66"/>
      <c r="H93" s="72">
        <v>5.448326136E9</v>
      </c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9.5" customHeight="1">
      <c r="A94" s="67">
        <v>1993.0</v>
      </c>
      <c r="B94" s="71" t="s">
        <v>36</v>
      </c>
      <c r="C94" s="68" t="str">
        <f t="shared" si="1"/>
        <v>1993SEP</v>
      </c>
      <c r="D94" s="72">
        <v>9592.5</v>
      </c>
      <c r="E94" s="72">
        <f t="shared" si="2"/>
        <v>5461.033905</v>
      </c>
      <c r="F94" s="73">
        <v>79.06</v>
      </c>
      <c r="G94" s="66"/>
      <c r="H94" s="72">
        <v>5.461033905E9</v>
      </c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9.5" customHeight="1">
      <c r="A95" s="67">
        <v>1993.0</v>
      </c>
      <c r="B95" s="71" t="s">
        <v>37</v>
      </c>
      <c r="C95" s="68" t="str">
        <f t="shared" si="1"/>
        <v>1993OCT</v>
      </c>
      <c r="D95" s="72">
        <v>9656.9</v>
      </c>
      <c r="E95" s="72">
        <f t="shared" si="2"/>
        <v>5588.163007</v>
      </c>
      <c r="F95" s="73">
        <v>77.77</v>
      </c>
      <c r="G95" s="66"/>
      <c r="H95" s="72">
        <v>5.588163007E9</v>
      </c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9.5" customHeight="1">
      <c r="A96" s="67">
        <v>1993.0</v>
      </c>
      <c r="B96" s="71" t="s">
        <v>38</v>
      </c>
      <c r="C96" s="68" t="str">
        <f t="shared" si="1"/>
        <v>1993NOV</v>
      </c>
      <c r="D96" s="72">
        <v>9839.4</v>
      </c>
      <c r="E96" s="72">
        <f t="shared" si="2"/>
        <v>5368.600797</v>
      </c>
      <c r="F96" s="73">
        <v>75.78</v>
      </c>
      <c r="G96" s="66"/>
      <c r="H96" s="72">
        <v>5.368600797E9</v>
      </c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9.5" customHeight="1">
      <c r="A97" s="67">
        <v>1993.0</v>
      </c>
      <c r="B97" s="71" t="s">
        <v>39</v>
      </c>
      <c r="C97" s="68" t="str">
        <f t="shared" si="1"/>
        <v>1993DEC</v>
      </c>
      <c r="D97" s="72">
        <v>9810.6</v>
      </c>
      <c r="E97" s="75">
        <f t="shared" si="2"/>
        <v>5124.874373</v>
      </c>
      <c r="F97" s="73">
        <v>70.21</v>
      </c>
      <c r="G97" s="66"/>
      <c r="H97" s="72">
        <v>5.124874373E9</v>
      </c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9.5" customHeight="1">
      <c r="A98" s="67">
        <v>1994.0</v>
      </c>
      <c r="B98" s="68" t="s">
        <v>28</v>
      </c>
      <c r="C98" s="68" t="str">
        <f t="shared" si="1"/>
        <v>1994JAN</v>
      </c>
      <c r="D98" s="72">
        <v>9732.2</v>
      </c>
      <c r="E98" s="69">
        <f t="shared" si="2"/>
        <v>5462.342299</v>
      </c>
      <c r="F98" s="73">
        <v>75.43</v>
      </c>
      <c r="G98" s="66"/>
      <c r="H98" s="72">
        <v>5.462342299E9</v>
      </c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9.5" customHeight="1">
      <c r="A99" s="67">
        <v>1994.0</v>
      </c>
      <c r="B99" s="71" t="s">
        <v>29</v>
      </c>
      <c r="C99" s="68" t="str">
        <f t="shared" si="1"/>
        <v>1994FEB</v>
      </c>
      <c r="D99" s="72">
        <v>9948.0</v>
      </c>
      <c r="E99" s="72">
        <f t="shared" si="2"/>
        <v>5287.215248</v>
      </c>
      <c r="F99" s="73">
        <v>79.09</v>
      </c>
      <c r="G99" s="66"/>
      <c r="H99" s="72">
        <v>5.287215248E9</v>
      </c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9.5" customHeight="1">
      <c r="A100" s="67">
        <v>1994.0</v>
      </c>
      <c r="B100" s="71" t="s">
        <v>30</v>
      </c>
      <c r="C100" s="68" t="str">
        <f t="shared" si="1"/>
        <v>1994MAR</v>
      </c>
      <c r="D100" s="72">
        <v>10200.0</v>
      </c>
      <c r="E100" s="72">
        <f t="shared" si="2"/>
        <v>6103.41785</v>
      </c>
      <c r="F100" s="73">
        <v>80.42</v>
      </c>
      <c r="G100" s="66"/>
      <c r="H100" s="72">
        <v>6.10341785E9</v>
      </c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9.5" customHeight="1">
      <c r="A101" s="67">
        <v>1994.0</v>
      </c>
      <c r="B101" s="71" t="s">
        <v>31</v>
      </c>
      <c r="C101" s="68" t="str">
        <f t="shared" si="1"/>
        <v>1994APR</v>
      </c>
      <c r="D101" s="72">
        <v>10550.7</v>
      </c>
      <c r="E101" s="72">
        <f t="shared" si="2"/>
        <v>5939.922317</v>
      </c>
      <c r="F101" s="73">
        <v>78.19</v>
      </c>
      <c r="G101" s="66"/>
      <c r="H101" s="72">
        <v>5.939922317E9</v>
      </c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9.5" customHeight="1">
      <c r="A102" s="67">
        <v>1994.0</v>
      </c>
      <c r="B102" s="71" t="s">
        <v>32</v>
      </c>
      <c r="C102" s="68" t="str">
        <f t="shared" si="1"/>
        <v>1994MAY</v>
      </c>
      <c r="D102" s="72">
        <v>10548.0</v>
      </c>
      <c r="E102" s="72">
        <f t="shared" si="2"/>
        <v>6259.123438</v>
      </c>
      <c r="F102" s="73">
        <v>79.75</v>
      </c>
      <c r="G102" s="66"/>
      <c r="H102" s="72">
        <v>6.259123438E9</v>
      </c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9.5" customHeight="1">
      <c r="A103" s="67">
        <v>1994.0</v>
      </c>
      <c r="B103" s="71" t="s">
        <v>33</v>
      </c>
      <c r="C103" s="68" t="str">
        <f t="shared" si="1"/>
        <v>1994JUN</v>
      </c>
      <c r="D103" s="72">
        <v>10392.8</v>
      </c>
      <c r="E103" s="72">
        <f t="shared" si="2"/>
        <v>6064.562348</v>
      </c>
      <c r="F103" s="73">
        <v>81.04</v>
      </c>
      <c r="G103" s="66"/>
      <c r="H103" s="72">
        <v>6.064562348E9</v>
      </c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9.5" customHeight="1">
      <c r="A104" s="67">
        <v>1994.0</v>
      </c>
      <c r="B104" s="71" t="s">
        <v>34</v>
      </c>
      <c r="C104" s="68" t="str">
        <f t="shared" si="1"/>
        <v>1994JUL</v>
      </c>
      <c r="D104" s="72">
        <v>10267.1</v>
      </c>
      <c r="E104" s="72">
        <f t="shared" si="2"/>
        <v>6102.282184</v>
      </c>
      <c r="F104" s="73">
        <v>79.88</v>
      </c>
      <c r="G104" s="66"/>
      <c r="H104" s="72">
        <v>6.102282184E9</v>
      </c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9.5" customHeight="1">
      <c r="A105" s="67">
        <v>1994.0</v>
      </c>
      <c r="B105" s="71" t="s">
        <v>35</v>
      </c>
      <c r="C105" s="68" t="str">
        <f t="shared" si="1"/>
        <v>1994AUG</v>
      </c>
      <c r="D105" s="72">
        <v>10284.1</v>
      </c>
      <c r="E105" s="72">
        <f t="shared" si="2"/>
        <v>6172.484602</v>
      </c>
      <c r="F105" s="73">
        <v>80.67</v>
      </c>
      <c r="G105" s="66"/>
      <c r="H105" s="72">
        <v>6.172484602E9</v>
      </c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9.5" customHeight="1">
      <c r="A106" s="67">
        <v>1994.0</v>
      </c>
      <c r="B106" s="71" t="s">
        <v>36</v>
      </c>
      <c r="C106" s="68" t="str">
        <f t="shared" si="1"/>
        <v>1994SEP</v>
      </c>
      <c r="D106" s="72">
        <v>10708.8</v>
      </c>
      <c r="E106" s="72">
        <f t="shared" si="2"/>
        <v>6178.147412</v>
      </c>
      <c r="F106" s="73">
        <v>80.12</v>
      </c>
      <c r="G106" s="66"/>
      <c r="H106" s="72">
        <v>6.178147412E9</v>
      </c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9.5" customHeight="1">
      <c r="A107" s="67">
        <v>1994.0</v>
      </c>
      <c r="B107" s="71" t="s">
        <v>37</v>
      </c>
      <c r="C107" s="68" t="str">
        <f t="shared" si="1"/>
        <v>1994OCT</v>
      </c>
      <c r="D107" s="72">
        <v>10631.5</v>
      </c>
      <c r="E107" s="72">
        <f t="shared" si="2"/>
        <v>6175.931353</v>
      </c>
      <c r="F107" s="73">
        <v>78.07</v>
      </c>
      <c r="G107" s="66"/>
      <c r="H107" s="72">
        <v>6.175931353E9</v>
      </c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9.5" customHeight="1">
      <c r="A108" s="67">
        <v>1994.0</v>
      </c>
      <c r="B108" s="71" t="s">
        <v>38</v>
      </c>
      <c r="C108" s="68" t="str">
        <f t="shared" si="1"/>
        <v>1994NOV</v>
      </c>
      <c r="D108" s="72">
        <v>10889.3</v>
      </c>
      <c r="E108" s="72">
        <f t="shared" si="2"/>
        <v>6124.813368</v>
      </c>
      <c r="F108" s="73">
        <v>78.11</v>
      </c>
      <c r="G108" s="66"/>
      <c r="H108" s="72">
        <v>6.124813368E9</v>
      </c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9.5" customHeight="1">
      <c r="A109" s="67">
        <v>1994.0</v>
      </c>
      <c r="B109" s="71" t="s">
        <v>39</v>
      </c>
      <c r="C109" s="68" t="str">
        <f t="shared" si="1"/>
        <v>1994DEC</v>
      </c>
      <c r="D109" s="72">
        <v>11064.0</v>
      </c>
      <c r="E109" s="75">
        <f t="shared" si="2"/>
        <v>6103.009436</v>
      </c>
      <c r="F109" s="73">
        <v>74.14</v>
      </c>
      <c r="G109" s="66"/>
      <c r="H109" s="72">
        <v>6.103009436E9</v>
      </c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9.5" customHeight="1">
      <c r="A110" s="67">
        <v>1995.0</v>
      </c>
      <c r="B110" s="68" t="s">
        <v>28</v>
      </c>
      <c r="C110" s="68" t="str">
        <f t="shared" si="1"/>
        <v>1995JAN</v>
      </c>
      <c r="D110" s="72">
        <v>10939.2</v>
      </c>
      <c r="E110" s="69">
        <f t="shared" si="2"/>
        <v>6013.985273</v>
      </c>
      <c r="F110" s="73">
        <v>73.89</v>
      </c>
      <c r="G110" s="66"/>
      <c r="H110" s="72">
        <v>6.013985273E9</v>
      </c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9.5" customHeight="1">
      <c r="A111" s="67">
        <v>1995.0</v>
      </c>
      <c r="B111" s="71" t="s">
        <v>29</v>
      </c>
      <c r="C111" s="68" t="str">
        <f t="shared" si="1"/>
        <v>1995FEB</v>
      </c>
      <c r="D111" s="72">
        <v>11159.2</v>
      </c>
      <c r="E111" s="72">
        <f t="shared" si="2"/>
        <v>5758.970019</v>
      </c>
      <c r="F111" s="73">
        <v>76.79</v>
      </c>
      <c r="G111" s="66"/>
      <c r="H111" s="72">
        <v>5.758970019E9</v>
      </c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9.5" customHeight="1">
      <c r="A112" s="67">
        <v>1995.0</v>
      </c>
      <c r="B112" s="71" t="s">
        <v>30</v>
      </c>
      <c r="C112" s="68" t="str">
        <f t="shared" si="1"/>
        <v>1995MAR</v>
      </c>
      <c r="D112" s="72">
        <v>11693.9</v>
      </c>
      <c r="E112" s="72">
        <f t="shared" si="2"/>
        <v>7108.041721</v>
      </c>
      <c r="F112" s="73">
        <v>81.69</v>
      </c>
      <c r="G112" s="66"/>
      <c r="H112" s="72">
        <v>7.108041721E9</v>
      </c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9.5" customHeight="1">
      <c r="A113" s="67">
        <v>1995.0</v>
      </c>
      <c r="B113" s="71" t="s">
        <v>31</v>
      </c>
      <c r="C113" s="68" t="str">
        <f t="shared" si="1"/>
        <v>1995APR</v>
      </c>
      <c r="D113" s="72">
        <v>12210.8</v>
      </c>
      <c r="E113" s="72">
        <f t="shared" si="2"/>
        <v>6705.064593</v>
      </c>
      <c r="F113" s="73">
        <v>76.26</v>
      </c>
      <c r="G113" s="66"/>
      <c r="H113" s="72">
        <v>6.705064593E9</v>
      </c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9.5" customHeight="1">
      <c r="A114" s="67">
        <v>1995.0</v>
      </c>
      <c r="B114" s="71" t="s">
        <v>32</v>
      </c>
      <c r="C114" s="68" t="str">
        <f t="shared" si="1"/>
        <v>1995MAY</v>
      </c>
      <c r="D114" s="72">
        <v>12267.9</v>
      </c>
      <c r="E114" s="72">
        <f t="shared" si="2"/>
        <v>7124.661868</v>
      </c>
      <c r="F114" s="73">
        <v>78.05</v>
      </c>
      <c r="G114" s="66"/>
      <c r="H114" s="72">
        <v>7.124661868E9</v>
      </c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9.5" customHeight="1">
      <c r="A115" s="67">
        <v>1995.0</v>
      </c>
      <c r="B115" s="71" t="s">
        <v>33</v>
      </c>
      <c r="C115" s="68" t="str">
        <f t="shared" si="1"/>
        <v>1995JUN</v>
      </c>
      <c r="D115" s="72">
        <v>11851.7</v>
      </c>
      <c r="E115" s="72">
        <f t="shared" si="2"/>
        <v>7014.304713</v>
      </c>
      <c r="F115" s="73">
        <v>82.19</v>
      </c>
      <c r="G115" s="66"/>
      <c r="H115" s="72">
        <v>7.014304713E9</v>
      </c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9.5" customHeight="1">
      <c r="A116" s="67">
        <v>1995.0</v>
      </c>
      <c r="B116" s="71" t="s">
        <v>34</v>
      </c>
      <c r="C116" s="68" t="str">
        <f t="shared" si="1"/>
        <v>1995JUL</v>
      </c>
      <c r="D116" s="72">
        <v>11781.5</v>
      </c>
      <c r="E116" s="72">
        <f t="shared" si="2"/>
        <v>6968.102642</v>
      </c>
      <c r="F116" s="73">
        <v>79.49</v>
      </c>
      <c r="G116" s="66"/>
      <c r="H116" s="72">
        <v>6.968102642E9</v>
      </c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9.5" customHeight="1">
      <c r="A117" s="67">
        <v>1995.0</v>
      </c>
      <c r="B117" s="71" t="s">
        <v>35</v>
      </c>
      <c r="C117" s="68" t="str">
        <f t="shared" si="1"/>
        <v>1995AUG</v>
      </c>
      <c r="D117" s="72">
        <v>11761.8</v>
      </c>
      <c r="E117" s="72">
        <f t="shared" si="2"/>
        <v>7015.459388</v>
      </c>
      <c r="F117" s="73">
        <v>80.16</v>
      </c>
      <c r="G117" s="66"/>
      <c r="H117" s="72">
        <v>7.015459388E9</v>
      </c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9.5" customHeight="1">
      <c r="A118" s="67">
        <v>1995.0</v>
      </c>
      <c r="B118" s="71" t="s">
        <v>36</v>
      </c>
      <c r="C118" s="68" t="str">
        <f t="shared" si="1"/>
        <v>1995SEP</v>
      </c>
      <c r="D118" s="72">
        <v>11882.6</v>
      </c>
      <c r="E118" s="72">
        <f t="shared" si="2"/>
        <v>6767.086924</v>
      </c>
      <c r="F118" s="73">
        <v>79.09</v>
      </c>
      <c r="G118" s="66"/>
      <c r="H118" s="72">
        <v>6.767086924E9</v>
      </c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9.5" customHeight="1">
      <c r="A119" s="67">
        <v>1995.0</v>
      </c>
      <c r="B119" s="71" t="s">
        <v>37</v>
      </c>
      <c r="C119" s="68" t="str">
        <f t="shared" si="1"/>
        <v>1995OCT</v>
      </c>
      <c r="D119" s="72">
        <v>11639.2</v>
      </c>
      <c r="E119" s="72">
        <f t="shared" si="2"/>
        <v>6927.095975</v>
      </c>
      <c r="F119" s="73">
        <v>79.99</v>
      </c>
      <c r="G119" s="66"/>
      <c r="H119" s="72">
        <v>6.927095975E9</v>
      </c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9.5" customHeight="1">
      <c r="A120" s="67">
        <v>1995.0</v>
      </c>
      <c r="B120" s="71" t="s">
        <v>38</v>
      </c>
      <c r="C120" s="68" t="str">
        <f t="shared" si="1"/>
        <v>1995NOV</v>
      </c>
      <c r="D120" s="72">
        <v>11772.3</v>
      </c>
      <c r="E120" s="72">
        <f t="shared" si="2"/>
        <v>6660.521826</v>
      </c>
      <c r="F120" s="73">
        <v>78.58</v>
      </c>
      <c r="G120" s="66"/>
      <c r="H120" s="72">
        <v>6.660521826E9</v>
      </c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9.5" customHeight="1">
      <c r="A121" s="67">
        <v>1995.0</v>
      </c>
      <c r="B121" s="71" t="s">
        <v>39</v>
      </c>
      <c r="C121" s="68" t="str">
        <f t="shared" si="1"/>
        <v>1995DEC</v>
      </c>
      <c r="D121" s="72">
        <v>11874.3</v>
      </c>
      <c r="E121" s="75">
        <f t="shared" si="2"/>
        <v>6373.032276</v>
      </c>
      <c r="F121" s="73">
        <v>72.13</v>
      </c>
      <c r="G121" s="66"/>
      <c r="H121" s="72">
        <v>6.373032276E9</v>
      </c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9.5" customHeight="1">
      <c r="A122" s="67">
        <v>1996.0</v>
      </c>
      <c r="B122" s="68" t="s">
        <v>28</v>
      </c>
      <c r="C122" s="68" t="str">
        <f t="shared" si="1"/>
        <v>1996JAN</v>
      </c>
      <c r="D122" s="72">
        <v>11936.3</v>
      </c>
      <c r="E122" s="69">
        <f t="shared" si="2"/>
        <v>6713.781063</v>
      </c>
      <c r="F122" s="73">
        <v>75.6</v>
      </c>
      <c r="G122" s="66"/>
      <c r="H122" s="72">
        <v>6.713781063E9</v>
      </c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9.5" customHeight="1">
      <c r="A123" s="67">
        <v>1996.0</v>
      </c>
      <c r="B123" s="71" t="s">
        <v>29</v>
      </c>
      <c r="C123" s="68" t="str">
        <f t="shared" si="1"/>
        <v>1996FEB</v>
      </c>
      <c r="D123" s="72">
        <v>12127.1</v>
      </c>
      <c r="E123" s="72">
        <f t="shared" si="2"/>
        <v>6429.171158</v>
      </c>
      <c r="F123" s="73">
        <v>76.17</v>
      </c>
      <c r="G123" s="66"/>
      <c r="H123" s="72">
        <v>6.429171158E9</v>
      </c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9.5" customHeight="1">
      <c r="A124" s="67">
        <v>1996.0</v>
      </c>
      <c r="B124" s="71" t="s">
        <v>30</v>
      </c>
      <c r="C124" s="68" t="str">
        <f t="shared" si="1"/>
        <v>1996MAR</v>
      </c>
      <c r="D124" s="72">
        <v>13310.9</v>
      </c>
      <c r="E124" s="72">
        <f t="shared" si="2"/>
        <v>7650.943</v>
      </c>
      <c r="F124" s="73">
        <v>77.25</v>
      </c>
      <c r="G124" s="66"/>
      <c r="H124" s="72">
        <v>7.650943E9</v>
      </c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9.5" customHeight="1">
      <c r="A125" s="67">
        <v>1996.0</v>
      </c>
      <c r="B125" s="71" t="s">
        <v>31</v>
      </c>
      <c r="C125" s="68" t="str">
        <f t="shared" si="1"/>
        <v>1996APR</v>
      </c>
      <c r="D125" s="72">
        <v>13276.1</v>
      </c>
      <c r="E125" s="72">
        <f t="shared" si="2"/>
        <v>7302.690901</v>
      </c>
      <c r="F125" s="73">
        <v>76.39</v>
      </c>
      <c r="G125" s="66"/>
      <c r="H125" s="72">
        <v>7.302690901E9</v>
      </c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9.5" customHeight="1">
      <c r="A126" s="67">
        <v>1996.0</v>
      </c>
      <c r="B126" s="71" t="s">
        <v>32</v>
      </c>
      <c r="C126" s="68" t="str">
        <f t="shared" si="1"/>
        <v>1996MAY</v>
      </c>
      <c r="D126" s="72">
        <v>13145.7</v>
      </c>
      <c r="E126" s="72">
        <f t="shared" si="2"/>
        <v>7685.644113</v>
      </c>
      <c r="F126" s="73">
        <v>78.58</v>
      </c>
      <c r="G126" s="66"/>
      <c r="H126" s="72">
        <v>7.685644113E9</v>
      </c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9.5" customHeight="1">
      <c r="A127" s="67">
        <v>1996.0</v>
      </c>
      <c r="B127" s="71" t="s">
        <v>33</v>
      </c>
      <c r="C127" s="68" t="str">
        <f t="shared" si="1"/>
        <v>1996JUN</v>
      </c>
      <c r="D127" s="72">
        <v>12890.7</v>
      </c>
      <c r="E127" s="72">
        <f t="shared" si="2"/>
        <v>7422.904512</v>
      </c>
      <c r="F127" s="73">
        <v>79.97</v>
      </c>
      <c r="G127" s="66"/>
      <c r="H127" s="72">
        <v>7.422904512E9</v>
      </c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9.5" customHeight="1">
      <c r="A128" s="67">
        <v>1996.0</v>
      </c>
      <c r="B128" s="71" t="s">
        <v>34</v>
      </c>
      <c r="C128" s="68" t="str">
        <f t="shared" si="1"/>
        <v>1996JUL</v>
      </c>
      <c r="D128" s="72">
        <v>12917.8</v>
      </c>
      <c r="E128" s="72">
        <f t="shared" si="2"/>
        <v>7650.682515</v>
      </c>
      <c r="F128" s="73">
        <v>79.6</v>
      </c>
      <c r="G128" s="66"/>
      <c r="H128" s="72">
        <v>7.650682515E9</v>
      </c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9.5" customHeight="1">
      <c r="A129" s="67">
        <v>1996.0</v>
      </c>
      <c r="B129" s="71" t="s">
        <v>35</v>
      </c>
      <c r="C129" s="68" t="str">
        <f t="shared" si="1"/>
        <v>1996AUG</v>
      </c>
      <c r="D129" s="72">
        <v>12948.3</v>
      </c>
      <c r="E129" s="72">
        <f t="shared" si="2"/>
        <v>7714.75485</v>
      </c>
      <c r="F129" s="73">
        <v>80.08</v>
      </c>
      <c r="G129" s="66"/>
      <c r="H129" s="72">
        <v>7.71475485E9</v>
      </c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9.5" customHeight="1">
      <c r="A130" s="67">
        <v>1996.0</v>
      </c>
      <c r="B130" s="71" t="s">
        <v>36</v>
      </c>
      <c r="C130" s="68" t="str">
        <f t="shared" si="1"/>
        <v>1996SEP</v>
      </c>
      <c r="D130" s="72">
        <v>12940.2</v>
      </c>
      <c r="E130" s="72">
        <f t="shared" si="2"/>
        <v>7392.088956</v>
      </c>
      <c r="F130" s="73">
        <v>79.34</v>
      </c>
      <c r="G130" s="66"/>
      <c r="H130" s="72">
        <v>7.392088956E9</v>
      </c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9.5" customHeight="1">
      <c r="A131" s="67">
        <v>1996.0</v>
      </c>
      <c r="B131" s="71" t="s">
        <v>37</v>
      </c>
      <c r="C131" s="68" t="str">
        <f t="shared" si="1"/>
        <v>1996OCT</v>
      </c>
      <c r="D131" s="72">
        <v>13153.7</v>
      </c>
      <c r="E131" s="72">
        <f t="shared" si="2"/>
        <v>7670.478104</v>
      </c>
      <c r="F131" s="73">
        <v>78.37</v>
      </c>
      <c r="G131" s="66"/>
      <c r="H131" s="72">
        <v>7.670478104E9</v>
      </c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9.5" customHeight="1">
      <c r="A132" s="67">
        <v>1996.0</v>
      </c>
      <c r="B132" s="71" t="s">
        <v>38</v>
      </c>
      <c r="C132" s="68" t="str">
        <f t="shared" si="1"/>
        <v>1996NOV</v>
      </c>
      <c r="D132" s="72">
        <v>13129.3</v>
      </c>
      <c r="E132" s="72">
        <f t="shared" si="2"/>
        <v>7328.401668</v>
      </c>
      <c r="F132" s="73">
        <v>77.52</v>
      </c>
      <c r="G132" s="66"/>
      <c r="H132" s="72">
        <v>7.328401668E9</v>
      </c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9.5" customHeight="1">
      <c r="A133" s="67">
        <v>1996.0</v>
      </c>
      <c r="B133" s="71" t="s">
        <v>39</v>
      </c>
      <c r="C133" s="68" t="str">
        <f t="shared" si="1"/>
        <v>1996DEC</v>
      </c>
      <c r="D133" s="72">
        <v>12356.6</v>
      </c>
      <c r="E133" s="75">
        <f t="shared" si="2"/>
        <v>6835.73497</v>
      </c>
      <c r="F133" s="73">
        <v>74.35</v>
      </c>
      <c r="G133" s="66"/>
      <c r="H133" s="72">
        <v>6.83573497E9</v>
      </c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9.5" customHeight="1">
      <c r="A134" s="67">
        <v>1997.0</v>
      </c>
      <c r="B134" s="68" t="s">
        <v>28</v>
      </c>
      <c r="C134" s="68" t="str">
        <f t="shared" si="1"/>
        <v>1997JAN</v>
      </c>
      <c r="D134" s="72">
        <v>12677.6</v>
      </c>
      <c r="E134" s="69">
        <f t="shared" si="2"/>
        <v>7139.383934</v>
      </c>
      <c r="F134" s="73">
        <v>75.69</v>
      </c>
      <c r="G134" s="66"/>
      <c r="H134" s="72">
        <v>7.139383934E9</v>
      </c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9.5" customHeight="1">
      <c r="A135" s="67">
        <v>1997.0</v>
      </c>
      <c r="B135" s="71" t="s">
        <v>29</v>
      </c>
      <c r="C135" s="68" t="str">
        <f t="shared" si="1"/>
        <v>1997FEB</v>
      </c>
      <c r="D135" s="72">
        <v>13305.6</v>
      </c>
      <c r="E135" s="72">
        <f t="shared" si="2"/>
        <v>6987.444713</v>
      </c>
      <c r="F135" s="73">
        <v>78.14</v>
      </c>
      <c r="G135" s="66"/>
      <c r="H135" s="72">
        <v>6.987444713E9</v>
      </c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9.5" customHeight="1">
      <c r="A136" s="67">
        <v>1997.0</v>
      </c>
      <c r="B136" s="71" t="s">
        <v>30</v>
      </c>
      <c r="C136" s="68" t="str">
        <f t="shared" si="1"/>
        <v>1997MAR</v>
      </c>
      <c r="D136" s="72">
        <v>14043.5</v>
      </c>
      <c r="E136" s="72">
        <f t="shared" si="2"/>
        <v>8295.828197</v>
      </c>
      <c r="F136" s="73">
        <v>79.39</v>
      </c>
      <c r="G136" s="66"/>
      <c r="H136" s="72">
        <v>8.295828197E9</v>
      </c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9.5" customHeight="1">
      <c r="A137" s="67">
        <v>1997.0</v>
      </c>
      <c r="B137" s="71" t="s">
        <v>31</v>
      </c>
      <c r="C137" s="68" t="str">
        <f t="shared" si="1"/>
        <v>1997APR</v>
      </c>
      <c r="D137" s="72">
        <v>14043.4</v>
      </c>
      <c r="E137" s="72">
        <f t="shared" si="2"/>
        <v>7657.206831</v>
      </c>
      <c r="F137" s="73">
        <v>75.72</v>
      </c>
      <c r="G137" s="66"/>
      <c r="H137" s="72">
        <v>7.657206831E9</v>
      </c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9.5" customHeight="1">
      <c r="A138" s="67">
        <v>1997.0</v>
      </c>
      <c r="B138" s="71" t="s">
        <v>32</v>
      </c>
      <c r="C138" s="68" t="str">
        <f t="shared" si="1"/>
        <v>1997MAY</v>
      </c>
      <c r="D138" s="72">
        <v>14506.3</v>
      </c>
      <c r="E138" s="72">
        <f t="shared" si="2"/>
        <v>8544.922685</v>
      </c>
      <c r="F138" s="73">
        <v>79.17</v>
      </c>
      <c r="G138" s="66"/>
      <c r="H138" s="72">
        <v>8.544922685E9</v>
      </c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9.5" customHeight="1">
      <c r="A139" s="67">
        <v>1997.0</v>
      </c>
      <c r="B139" s="71" t="s">
        <v>33</v>
      </c>
      <c r="C139" s="68" t="str">
        <f t="shared" si="1"/>
        <v>1997JUN</v>
      </c>
      <c r="D139" s="72">
        <v>14234.5</v>
      </c>
      <c r="E139" s="72">
        <f t="shared" si="2"/>
        <v>8323.831003</v>
      </c>
      <c r="F139" s="73">
        <v>81.21</v>
      </c>
      <c r="G139" s="66"/>
      <c r="H139" s="72">
        <v>8.323831003E9</v>
      </c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9.5" customHeight="1">
      <c r="A140" s="67">
        <v>1997.0</v>
      </c>
      <c r="B140" s="71" t="s">
        <v>34</v>
      </c>
      <c r="C140" s="68" t="str">
        <f t="shared" si="1"/>
        <v>1997JUL</v>
      </c>
      <c r="D140" s="72">
        <v>13709.1</v>
      </c>
      <c r="E140" s="72">
        <f t="shared" si="2"/>
        <v>8187.423114</v>
      </c>
      <c r="F140" s="73">
        <v>80.27</v>
      </c>
      <c r="G140" s="66"/>
      <c r="H140" s="72">
        <v>8.187423114E9</v>
      </c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9.5" customHeight="1">
      <c r="A141" s="67">
        <v>1997.0</v>
      </c>
      <c r="B141" s="71" t="s">
        <v>35</v>
      </c>
      <c r="C141" s="68" t="str">
        <f t="shared" si="1"/>
        <v>1997AUG</v>
      </c>
      <c r="D141" s="72">
        <v>13409.8</v>
      </c>
      <c r="E141" s="72">
        <f t="shared" si="2"/>
        <v>8040.530291</v>
      </c>
      <c r="F141" s="73">
        <v>80.59</v>
      </c>
      <c r="G141" s="66"/>
      <c r="H141" s="72">
        <v>8.040530291E9</v>
      </c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9.5" customHeight="1">
      <c r="A142" s="67">
        <v>1997.0</v>
      </c>
      <c r="B142" s="71" t="s">
        <v>36</v>
      </c>
      <c r="C142" s="68" t="str">
        <f t="shared" si="1"/>
        <v>1997SEP</v>
      </c>
      <c r="D142" s="72">
        <v>13226.1</v>
      </c>
      <c r="E142" s="72">
        <f t="shared" si="2"/>
        <v>7712.564216</v>
      </c>
      <c r="F142" s="73">
        <v>80.99</v>
      </c>
      <c r="G142" s="66"/>
      <c r="H142" s="72">
        <v>7.712564216E9</v>
      </c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9.5" customHeight="1">
      <c r="A143" s="67">
        <v>1997.0</v>
      </c>
      <c r="B143" s="71" t="s">
        <v>37</v>
      </c>
      <c r="C143" s="68" t="str">
        <f t="shared" si="1"/>
        <v>1997OCT</v>
      </c>
      <c r="D143" s="72">
        <v>13126.9</v>
      </c>
      <c r="E143" s="72">
        <f t="shared" si="2"/>
        <v>7847.441323</v>
      </c>
      <c r="F143" s="73">
        <v>80.35</v>
      </c>
      <c r="G143" s="66"/>
      <c r="H143" s="72">
        <v>7.847441323E9</v>
      </c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9.5" customHeight="1">
      <c r="A144" s="67">
        <v>1997.0</v>
      </c>
      <c r="B144" s="71" t="s">
        <v>38</v>
      </c>
      <c r="C144" s="68" t="str">
        <f t="shared" si="1"/>
        <v>1997NOV</v>
      </c>
      <c r="D144" s="72">
        <v>12917.3</v>
      </c>
      <c r="E144" s="72">
        <f t="shared" si="2"/>
        <v>7342.865425</v>
      </c>
      <c r="F144" s="73">
        <v>78.95</v>
      </c>
      <c r="G144" s="66"/>
      <c r="H144" s="72">
        <v>7.342865425E9</v>
      </c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9.5" customHeight="1">
      <c r="A145" s="67">
        <v>1997.0</v>
      </c>
      <c r="B145" s="71" t="s">
        <v>39</v>
      </c>
      <c r="C145" s="68" t="str">
        <f t="shared" si="1"/>
        <v>1997DEC</v>
      </c>
      <c r="D145" s="72">
        <v>12879.6</v>
      </c>
      <c r="E145" s="75">
        <f t="shared" si="2"/>
        <v>7327.947652</v>
      </c>
      <c r="F145" s="73">
        <v>76.47</v>
      </c>
      <c r="G145" s="66"/>
      <c r="H145" s="72">
        <v>7.327947652E9</v>
      </c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9.5" customHeight="1">
      <c r="A146" s="67">
        <v>1998.0</v>
      </c>
      <c r="B146" s="68" t="s">
        <v>28</v>
      </c>
      <c r="C146" s="68" t="str">
        <f t="shared" si="1"/>
        <v>1998JAN</v>
      </c>
      <c r="D146" s="72">
        <v>12732.1</v>
      </c>
      <c r="E146" s="69">
        <f t="shared" si="2"/>
        <v>7227.141683</v>
      </c>
      <c r="F146" s="73">
        <v>76.29</v>
      </c>
      <c r="G146" s="66"/>
      <c r="H146" s="72">
        <v>7.227141683E9</v>
      </c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9.5" customHeight="1">
      <c r="A147" s="67">
        <v>1998.0</v>
      </c>
      <c r="B147" s="71" t="s">
        <v>29</v>
      </c>
      <c r="C147" s="68" t="str">
        <f t="shared" si="1"/>
        <v>1998FEB</v>
      </c>
      <c r="D147" s="72">
        <v>13402.9</v>
      </c>
      <c r="E147" s="72">
        <f t="shared" si="2"/>
        <v>7221.277527</v>
      </c>
      <c r="F147" s="73">
        <v>80.17</v>
      </c>
      <c r="G147" s="66"/>
      <c r="H147" s="72">
        <v>7.221277527E9</v>
      </c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9.5" customHeight="1">
      <c r="A148" s="67">
        <v>1998.0</v>
      </c>
      <c r="B148" s="71" t="s">
        <v>30</v>
      </c>
      <c r="C148" s="68" t="str">
        <f t="shared" si="1"/>
        <v>1998MAR</v>
      </c>
      <c r="D148" s="72">
        <v>13927.3</v>
      </c>
      <c r="E148" s="72">
        <f t="shared" si="2"/>
        <v>8331.633031</v>
      </c>
      <c r="F148" s="73">
        <v>80.4</v>
      </c>
      <c r="G148" s="66"/>
      <c r="H148" s="72">
        <v>8.331633031E9</v>
      </c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9.5" customHeight="1">
      <c r="A149" s="67">
        <v>1998.0</v>
      </c>
      <c r="B149" s="71" t="s">
        <v>31</v>
      </c>
      <c r="C149" s="68" t="str">
        <f t="shared" si="1"/>
        <v>1998APR</v>
      </c>
      <c r="D149" s="72">
        <v>14179.9</v>
      </c>
      <c r="E149" s="72">
        <f t="shared" si="2"/>
        <v>7826.811221</v>
      </c>
      <c r="F149" s="73">
        <v>76.66</v>
      </c>
      <c r="G149" s="66"/>
      <c r="H149" s="72">
        <v>7.826811221E9</v>
      </c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9.5" customHeight="1">
      <c r="A150" s="67">
        <v>1998.0</v>
      </c>
      <c r="B150" s="71" t="s">
        <v>32</v>
      </c>
      <c r="C150" s="68" t="str">
        <f t="shared" si="1"/>
        <v>1998MAY</v>
      </c>
      <c r="D150" s="72">
        <v>13981.4</v>
      </c>
      <c r="E150" s="72">
        <f t="shared" si="2"/>
        <v>8243.866716</v>
      </c>
      <c r="F150" s="73">
        <v>79.25</v>
      </c>
      <c r="G150" s="66"/>
      <c r="H150" s="72">
        <v>8.243866716E9</v>
      </c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9.5" customHeight="1">
      <c r="A151" s="67">
        <v>1998.0</v>
      </c>
      <c r="B151" s="71" t="s">
        <v>33</v>
      </c>
      <c r="C151" s="68" t="str">
        <f t="shared" si="1"/>
        <v>1998JUN</v>
      </c>
      <c r="D151" s="72">
        <v>13484.1</v>
      </c>
      <c r="E151" s="72">
        <f t="shared" si="2"/>
        <v>7851.5525</v>
      </c>
      <c r="F151" s="73">
        <v>80.87</v>
      </c>
      <c r="G151" s="66"/>
      <c r="H151" s="72">
        <v>7.8515525E9</v>
      </c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9.5" customHeight="1">
      <c r="A152" s="67">
        <v>1998.0</v>
      </c>
      <c r="B152" s="71" t="s">
        <v>34</v>
      </c>
      <c r="C152" s="68" t="str">
        <f t="shared" si="1"/>
        <v>1998JUL</v>
      </c>
      <c r="D152" s="72">
        <v>13593.2</v>
      </c>
      <c r="E152" s="72">
        <f t="shared" si="2"/>
        <v>7813.189146</v>
      </c>
      <c r="F152" s="73">
        <v>77.25</v>
      </c>
      <c r="G152" s="66"/>
      <c r="H152" s="72">
        <v>7.813189146E9</v>
      </c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9.5" customHeight="1">
      <c r="A153" s="67">
        <v>1998.0</v>
      </c>
      <c r="B153" s="71" t="s">
        <v>35</v>
      </c>
      <c r="C153" s="68" t="str">
        <f t="shared" si="1"/>
        <v>1998AUG</v>
      </c>
      <c r="D153" s="72">
        <v>12994.0</v>
      </c>
      <c r="E153" s="72">
        <f t="shared" si="2"/>
        <v>7641.68462</v>
      </c>
      <c r="F153" s="73">
        <v>79.04</v>
      </c>
      <c r="G153" s="66"/>
      <c r="H153" s="72">
        <v>7.64168462E9</v>
      </c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9.5" customHeight="1">
      <c r="A154" s="67">
        <v>1998.0</v>
      </c>
      <c r="B154" s="71" t="s">
        <v>36</v>
      </c>
      <c r="C154" s="68" t="str">
        <f t="shared" si="1"/>
        <v>1998SEP</v>
      </c>
      <c r="D154" s="72">
        <v>12849.3</v>
      </c>
      <c r="E154" s="72">
        <f t="shared" si="2"/>
        <v>7460.938059</v>
      </c>
      <c r="F154" s="73">
        <v>80.64</v>
      </c>
      <c r="G154" s="66"/>
      <c r="H154" s="72">
        <v>7.460938059E9</v>
      </c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9.5" customHeight="1">
      <c r="A155" s="67">
        <v>1998.0</v>
      </c>
      <c r="B155" s="71" t="s">
        <v>37</v>
      </c>
      <c r="C155" s="68" t="str">
        <f t="shared" si="1"/>
        <v>1998OCT</v>
      </c>
      <c r="D155" s="72">
        <v>12795.1</v>
      </c>
      <c r="E155" s="72">
        <f t="shared" si="2"/>
        <v>7590.705268</v>
      </c>
      <c r="F155" s="73">
        <v>79.73</v>
      </c>
      <c r="G155" s="66"/>
      <c r="H155" s="72">
        <v>7.590705268E9</v>
      </c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9.5" customHeight="1">
      <c r="A156" s="67">
        <v>1998.0</v>
      </c>
      <c r="B156" s="71" t="s">
        <v>38</v>
      </c>
      <c r="C156" s="68" t="str">
        <f t="shared" si="1"/>
        <v>1998NOV</v>
      </c>
      <c r="D156" s="72">
        <v>12673.8</v>
      </c>
      <c r="E156" s="72">
        <f t="shared" si="2"/>
        <v>7104.960103</v>
      </c>
      <c r="F156" s="73">
        <v>77.86</v>
      </c>
      <c r="G156" s="66"/>
      <c r="H156" s="72">
        <v>7.104960103E9</v>
      </c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9.5" customHeight="1">
      <c r="A157" s="67">
        <v>1998.0</v>
      </c>
      <c r="B157" s="71" t="s">
        <v>39</v>
      </c>
      <c r="C157" s="68" t="str">
        <f t="shared" si="1"/>
        <v>1998DEC</v>
      </c>
      <c r="D157" s="72">
        <v>12604.9</v>
      </c>
      <c r="E157" s="75">
        <f t="shared" si="2"/>
        <v>6841.923097</v>
      </c>
      <c r="F157" s="73">
        <v>72.95</v>
      </c>
      <c r="G157" s="66"/>
      <c r="H157" s="72">
        <v>6.841923097E9</v>
      </c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9.5" customHeight="1">
      <c r="A158" s="67">
        <v>1999.0</v>
      </c>
      <c r="B158" s="68" t="s">
        <v>28</v>
      </c>
      <c r="C158" s="68" t="str">
        <f t="shared" si="1"/>
        <v>1999JAN</v>
      </c>
      <c r="D158" s="72">
        <v>12674.4</v>
      </c>
      <c r="E158" s="69">
        <f t="shared" si="2"/>
        <v>7021.41914</v>
      </c>
      <c r="F158" s="73">
        <v>74.46</v>
      </c>
      <c r="G158" s="66"/>
      <c r="H158" s="72">
        <v>7.02141914E9</v>
      </c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9.5" customHeight="1">
      <c r="A159" s="67">
        <v>1999.0</v>
      </c>
      <c r="B159" s="71" t="s">
        <v>29</v>
      </c>
      <c r="C159" s="68" t="str">
        <f t="shared" si="1"/>
        <v>1999FEB</v>
      </c>
      <c r="D159" s="72">
        <v>12897.8</v>
      </c>
      <c r="E159" s="72">
        <f t="shared" si="2"/>
        <v>6724.412229</v>
      </c>
      <c r="F159" s="73">
        <v>77.58</v>
      </c>
      <c r="G159" s="66"/>
      <c r="H159" s="72">
        <v>6.724412229E9</v>
      </c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9.5" customHeight="1">
      <c r="A160" s="67">
        <v>1999.0</v>
      </c>
      <c r="B160" s="71" t="s">
        <v>30</v>
      </c>
      <c r="C160" s="68" t="str">
        <f t="shared" si="1"/>
        <v>1999MAR</v>
      </c>
      <c r="D160" s="72">
        <v>13712.4</v>
      </c>
      <c r="E160" s="72">
        <f t="shared" si="2"/>
        <v>8242.728063</v>
      </c>
      <c r="F160" s="73">
        <v>80.79</v>
      </c>
      <c r="G160" s="66"/>
      <c r="H160" s="72">
        <v>8.242728063E9</v>
      </c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9.5" customHeight="1">
      <c r="A161" s="67">
        <v>1999.0</v>
      </c>
      <c r="B161" s="71" t="s">
        <v>31</v>
      </c>
      <c r="C161" s="68" t="str">
        <f t="shared" si="1"/>
        <v>1999APR</v>
      </c>
      <c r="D161" s="72">
        <v>13547.3</v>
      </c>
      <c r="E161" s="72">
        <f t="shared" si="2"/>
        <v>7391.287217</v>
      </c>
      <c r="F161" s="73">
        <v>75.77</v>
      </c>
      <c r="G161" s="66"/>
      <c r="H161" s="72">
        <v>7.391287217E9</v>
      </c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9.5" customHeight="1">
      <c r="A162" s="67">
        <v>1999.0</v>
      </c>
      <c r="B162" s="71" t="s">
        <v>32</v>
      </c>
      <c r="C162" s="68" t="str">
        <f t="shared" si="1"/>
        <v>1999MAY</v>
      </c>
      <c r="D162" s="72">
        <v>13192.8</v>
      </c>
      <c r="E162" s="72">
        <f t="shared" si="2"/>
        <v>7685.860647</v>
      </c>
      <c r="F162" s="73">
        <v>78.3</v>
      </c>
      <c r="G162" s="66"/>
      <c r="H162" s="72">
        <v>7.685860647E9</v>
      </c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9.5" customHeight="1">
      <c r="A163" s="67">
        <v>1999.0</v>
      </c>
      <c r="B163" s="71" t="s">
        <v>33</v>
      </c>
      <c r="C163" s="68" t="str">
        <f t="shared" si="1"/>
        <v>1999JUN</v>
      </c>
      <c r="D163" s="72">
        <v>13269.8</v>
      </c>
      <c r="E163" s="72">
        <f t="shared" si="2"/>
        <v>7744.623723</v>
      </c>
      <c r="F163" s="73">
        <v>81.05</v>
      </c>
      <c r="G163" s="66"/>
      <c r="H163" s="72">
        <v>7.744623723E9</v>
      </c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9.5" customHeight="1">
      <c r="A164" s="67">
        <v>1999.0</v>
      </c>
      <c r="B164" s="71" t="s">
        <v>34</v>
      </c>
      <c r="C164" s="68" t="str">
        <f t="shared" si="1"/>
        <v>1999JUL</v>
      </c>
      <c r="D164" s="72">
        <v>13352.7</v>
      </c>
      <c r="E164" s="72">
        <f t="shared" si="2"/>
        <v>8104.396307</v>
      </c>
      <c r="F164" s="73">
        <v>81.57</v>
      </c>
      <c r="G164" s="66"/>
      <c r="H164" s="72">
        <v>8.104396307E9</v>
      </c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9.5" customHeight="1">
      <c r="A165" s="67">
        <v>1999.0</v>
      </c>
      <c r="B165" s="71" t="s">
        <v>35</v>
      </c>
      <c r="C165" s="68" t="str">
        <f t="shared" si="1"/>
        <v>1999AUG</v>
      </c>
      <c r="D165" s="72">
        <v>13500.3</v>
      </c>
      <c r="E165" s="72">
        <f t="shared" si="2"/>
        <v>8014.675455</v>
      </c>
      <c r="F165" s="73">
        <v>79.79</v>
      </c>
      <c r="G165" s="66"/>
      <c r="H165" s="72">
        <v>8.014675455E9</v>
      </c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9.5" customHeight="1">
      <c r="A166" s="67">
        <v>1999.0</v>
      </c>
      <c r="B166" s="71" t="s">
        <v>36</v>
      </c>
      <c r="C166" s="68" t="str">
        <f t="shared" si="1"/>
        <v>1999SEP</v>
      </c>
      <c r="D166" s="72">
        <v>13507.0</v>
      </c>
      <c r="E166" s="72">
        <f t="shared" si="2"/>
        <v>7946.833333</v>
      </c>
      <c r="F166" s="73">
        <v>81.71</v>
      </c>
      <c r="G166" s="66"/>
      <c r="H166" s="72">
        <v>7.946833333E9</v>
      </c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9.5" customHeight="1">
      <c r="A167" s="67">
        <v>1999.0</v>
      </c>
      <c r="B167" s="71" t="s">
        <v>37</v>
      </c>
      <c r="C167" s="68" t="str">
        <f t="shared" si="1"/>
        <v>1999OCT</v>
      </c>
      <c r="D167" s="72">
        <v>13678.0</v>
      </c>
      <c r="E167" s="72">
        <f t="shared" si="2"/>
        <v>7934.019263</v>
      </c>
      <c r="F167" s="73">
        <v>77.96</v>
      </c>
      <c r="G167" s="66"/>
      <c r="H167" s="72">
        <v>7.934019263E9</v>
      </c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9.5" customHeight="1">
      <c r="A168" s="67">
        <v>1999.0</v>
      </c>
      <c r="B168" s="71" t="s">
        <v>38</v>
      </c>
      <c r="C168" s="68" t="str">
        <f t="shared" si="1"/>
        <v>1999NOV</v>
      </c>
      <c r="D168" s="72">
        <v>13390.4</v>
      </c>
      <c r="E168" s="72">
        <f t="shared" si="2"/>
        <v>7676.609111</v>
      </c>
      <c r="F168" s="73">
        <v>79.62</v>
      </c>
      <c r="G168" s="66"/>
      <c r="H168" s="72">
        <v>7.676609111E9</v>
      </c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9.5" customHeight="1">
      <c r="A169" s="67">
        <v>1999.0</v>
      </c>
      <c r="B169" s="71" t="s">
        <v>39</v>
      </c>
      <c r="C169" s="68" t="str">
        <f t="shared" si="1"/>
        <v>1999DEC</v>
      </c>
      <c r="D169" s="72">
        <v>12510.8</v>
      </c>
      <c r="E169" s="75">
        <f t="shared" si="2"/>
        <v>6927.032254</v>
      </c>
      <c r="F169" s="73">
        <v>74.41</v>
      </c>
      <c r="G169" s="66"/>
      <c r="H169" s="72">
        <v>6.927032254E9</v>
      </c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9.5" customHeight="1">
      <c r="A170" s="67">
        <v>2000.0</v>
      </c>
      <c r="B170" s="68" t="s">
        <v>28</v>
      </c>
      <c r="C170" s="68" t="str">
        <f t="shared" si="1"/>
        <v>2000JAN</v>
      </c>
      <c r="D170" s="72">
        <v>13620.7</v>
      </c>
      <c r="E170" s="69">
        <f t="shared" si="2"/>
        <v>7707.038891</v>
      </c>
      <c r="F170" s="73">
        <v>76.05</v>
      </c>
      <c r="G170" s="66"/>
      <c r="H170" s="72">
        <v>7.707038891E9</v>
      </c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9.5" customHeight="1">
      <c r="A171" s="67">
        <v>2000.0</v>
      </c>
      <c r="B171" s="71" t="s">
        <v>29</v>
      </c>
      <c r="C171" s="68" t="str">
        <f t="shared" si="1"/>
        <v>2000FEB</v>
      </c>
      <c r="D171" s="72">
        <v>14105.2</v>
      </c>
      <c r="E171" s="72">
        <f t="shared" si="2"/>
        <v>7393.210736</v>
      </c>
      <c r="F171" s="73">
        <v>75.3</v>
      </c>
      <c r="G171" s="66"/>
      <c r="H171" s="72">
        <v>7.393210736E9</v>
      </c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9.5" customHeight="1">
      <c r="A172" s="67">
        <v>2000.0</v>
      </c>
      <c r="B172" s="71" t="s">
        <v>30</v>
      </c>
      <c r="C172" s="68" t="str">
        <f t="shared" si="1"/>
        <v>2000MAR</v>
      </c>
      <c r="D172" s="72">
        <v>14667.2</v>
      </c>
      <c r="E172" s="72">
        <f t="shared" si="2"/>
        <v>8605.918052</v>
      </c>
      <c r="F172" s="73">
        <v>78.86</v>
      </c>
      <c r="G172" s="66"/>
      <c r="H172" s="72">
        <v>8.605918052E9</v>
      </c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9.5" customHeight="1">
      <c r="A173" s="67">
        <v>2000.0</v>
      </c>
      <c r="B173" s="71" t="s">
        <v>31</v>
      </c>
      <c r="C173" s="68" t="str">
        <f t="shared" si="1"/>
        <v>2000APR</v>
      </c>
      <c r="D173" s="72">
        <v>14918.3</v>
      </c>
      <c r="E173" s="72">
        <f t="shared" si="2"/>
        <v>8009.25917</v>
      </c>
      <c r="F173" s="73">
        <v>74.56</v>
      </c>
      <c r="G173" s="66"/>
      <c r="H173" s="72">
        <v>8.00925917E9</v>
      </c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9.5" customHeight="1">
      <c r="A174" s="67">
        <v>2000.0</v>
      </c>
      <c r="B174" s="71" t="s">
        <v>32</v>
      </c>
      <c r="C174" s="68" t="str">
        <f t="shared" si="1"/>
        <v>2000MAY</v>
      </c>
      <c r="D174" s="72">
        <v>14676.7</v>
      </c>
      <c r="E174" s="72">
        <f t="shared" si="2"/>
        <v>8749.926336</v>
      </c>
      <c r="F174" s="73">
        <v>80.13</v>
      </c>
      <c r="G174" s="66"/>
      <c r="H174" s="72">
        <v>8.749926336E9</v>
      </c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9.5" customHeight="1">
      <c r="A175" s="67">
        <v>2000.0</v>
      </c>
      <c r="B175" s="71" t="s">
        <v>33</v>
      </c>
      <c r="C175" s="68" t="str">
        <f t="shared" si="1"/>
        <v>2000JUN</v>
      </c>
      <c r="D175" s="72">
        <v>14225.1</v>
      </c>
      <c r="E175" s="72">
        <f t="shared" si="2"/>
        <v>8421.159365</v>
      </c>
      <c r="F175" s="73">
        <v>82.22</v>
      </c>
      <c r="G175" s="66"/>
      <c r="H175" s="72">
        <v>8.421159365E9</v>
      </c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9.5" customHeight="1">
      <c r="A176" s="67">
        <v>2000.0</v>
      </c>
      <c r="B176" s="71" t="s">
        <v>34</v>
      </c>
      <c r="C176" s="68" t="str">
        <f t="shared" si="1"/>
        <v>2000JUL</v>
      </c>
      <c r="D176" s="72">
        <v>14139.9</v>
      </c>
      <c r="E176" s="72">
        <f t="shared" si="2"/>
        <v>8452.125876</v>
      </c>
      <c r="F176" s="73">
        <v>80.34</v>
      </c>
      <c r="G176" s="66"/>
      <c r="H176" s="72">
        <v>8.452125876E9</v>
      </c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9.5" customHeight="1">
      <c r="A177" s="67">
        <v>2000.0</v>
      </c>
      <c r="B177" s="71" t="s">
        <v>35</v>
      </c>
      <c r="C177" s="68" t="str">
        <f t="shared" si="1"/>
        <v>2000AUG</v>
      </c>
      <c r="D177" s="72">
        <v>13694.1</v>
      </c>
      <c r="E177" s="72">
        <f t="shared" si="2"/>
        <v>8538.788059</v>
      </c>
      <c r="F177" s="73">
        <v>83.8</v>
      </c>
      <c r="G177" s="66"/>
      <c r="H177" s="72">
        <v>8.538788059E9</v>
      </c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9.5" customHeight="1">
      <c r="A178" s="67">
        <v>2000.0</v>
      </c>
      <c r="B178" s="71" t="s">
        <v>36</v>
      </c>
      <c r="C178" s="68" t="str">
        <f t="shared" si="1"/>
        <v>2000SEP</v>
      </c>
      <c r="D178" s="72">
        <v>14252.0</v>
      </c>
      <c r="E178" s="72">
        <f t="shared" si="2"/>
        <v>8324.624011</v>
      </c>
      <c r="F178" s="73">
        <v>81.12</v>
      </c>
      <c r="G178" s="66"/>
      <c r="H178" s="72">
        <v>8.324624011E9</v>
      </c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9.5" customHeight="1">
      <c r="A179" s="67">
        <v>2000.0</v>
      </c>
      <c r="B179" s="71" t="s">
        <v>37</v>
      </c>
      <c r="C179" s="68" t="str">
        <f t="shared" si="1"/>
        <v>2000OCT</v>
      </c>
      <c r="D179" s="72">
        <v>14139.3</v>
      </c>
      <c r="E179" s="72">
        <f t="shared" si="2"/>
        <v>8495.262044</v>
      </c>
      <c r="F179" s="73">
        <v>80.75</v>
      </c>
      <c r="G179" s="66"/>
      <c r="H179" s="72">
        <v>8.495262044E9</v>
      </c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9.5" customHeight="1">
      <c r="A180" s="67">
        <v>2000.0</v>
      </c>
      <c r="B180" s="71" t="s">
        <v>38</v>
      </c>
      <c r="C180" s="68" t="str">
        <f t="shared" si="1"/>
        <v>2000NOV</v>
      </c>
      <c r="D180" s="72">
        <v>14133.9</v>
      </c>
      <c r="E180" s="72">
        <f t="shared" si="2"/>
        <v>7819.692856</v>
      </c>
      <c r="F180" s="73">
        <v>76.84</v>
      </c>
      <c r="G180" s="66"/>
      <c r="H180" s="72">
        <v>7.819692856E9</v>
      </c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9.5" customHeight="1">
      <c r="A181" s="67">
        <v>2000.0</v>
      </c>
      <c r="B181" s="71" t="s">
        <v>39</v>
      </c>
      <c r="C181" s="68" t="str">
        <f t="shared" si="1"/>
        <v>2000DEC</v>
      </c>
      <c r="D181" s="72">
        <v>14124.6</v>
      </c>
      <c r="E181" s="75">
        <f t="shared" si="2"/>
        <v>7970.380283</v>
      </c>
      <c r="F181" s="73">
        <v>75.84</v>
      </c>
      <c r="G181" s="66"/>
      <c r="H181" s="72">
        <v>7.970380283E9</v>
      </c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9.5" customHeight="1">
      <c r="A182" s="67">
        <v>2001.0</v>
      </c>
      <c r="B182" s="68" t="s">
        <v>28</v>
      </c>
      <c r="C182" s="68" t="str">
        <f t="shared" si="1"/>
        <v>2001JAN</v>
      </c>
      <c r="D182" s="72">
        <v>14211.8</v>
      </c>
      <c r="E182" s="69">
        <f t="shared" si="2"/>
        <v>8124.494102</v>
      </c>
      <c r="F182" s="73">
        <v>76.83</v>
      </c>
      <c r="G182" s="66"/>
      <c r="H182" s="72">
        <v>8.124494102E9</v>
      </c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9.5" customHeight="1">
      <c r="A183" s="67">
        <v>2001.0</v>
      </c>
      <c r="B183" s="71" t="s">
        <v>29</v>
      </c>
      <c r="C183" s="68" t="str">
        <f t="shared" si="1"/>
        <v>2001FEB</v>
      </c>
      <c r="D183" s="72">
        <v>14600.8</v>
      </c>
      <c r="E183" s="72">
        <f t="shared" si="2"/>
        <v>7914.251565</v>
      </c>
      <c r="F183" s="73">
        <v>80.66</v>
      </c>
      <c r="G183" s="66"/>
      <c r="H183" s="72">
        <v>7.914251565E9</v>
      </c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9.5" customHeight="1">
      <c r="A184" s="67">
        <v>2001.0</v>
      </c>
      <c r="B184" s="71" t="s">
        <v>30</v>
      </c>
      <c r="C184" s="68" t="str">
        <f t="shared" si="1"/>
        <v>2001MAR</v>
      </c>
      <c r="D184" s="72">
        <v>15012.9</v>
      </c>
      <c r="E184" s="72">
        <f t="shared" si="2"/>
        <v>8927.355467</v>
      </c>
      <c r="F184" s="73">
        <v>79.92</v>
      </c>
      <c r="G184" s="66"/>
      <c r="H184" s="72">
        <v>8.927355467E9</v>
      </c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9.5" customHeight="1">
      <c r="A185" s="67">
        <v>2001.0</v>
      </c>
      <c r="B185" s="71" t="s">
        <v>31</v>
      </c>
      <c r="C185" s="68" t="str">
        <f t="shared" si="1"/>
        <v>2001APR</v>
      </c>
      <c r="D185" s="72">
        <v>16126.4</v>
      </c>
      <c r="E185" s="72">
        <f t="shared" si="2"/>
        <v>8981.724679</v>
      </c>
      <c r="F185" s="73">
        <v>77.35</v>
      </c>
      <c r="G185" s="66"/>
      <c r="H185" s="72">
        <v>8.981724679E9</v>
      </c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9.5" customHeight="1">
      <c r="A186" s="67">
        <v>2001.0</v>
      </c>
      <c r="B186" s="71" t="s">
        <v>32</v>
      </c>
      <c r="C186" s="68" t="str">
        <f t="shared" si="1"/>
        <v>2001MAY</v>
      </c>
      <c r="D186" s="72">
        <v>15187.8</v>
      </c>
      <c r="E186" s="72">
        <f t="shared" si="2"/>
        <v>9090.052537</v>
      </c>
      <c r="F186" s="73">
        <v>80.44</v>
      </c>
      <c r="G186" s="66"/>
      <c r="H186" s="72">
        <v>9.090052537E9</v>
      </c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9.5" customHeight="1">
      <c r="A187" s="67">
        <v>2001.0</v>
      </c>
      <c r="B187" s="71" t="s">
        <v>33</v>
      </c>
      <c r="C187" s="68" t="str">
        <f t="shared" si="1"/>
        <v>2001JUN</v>
      </c>
      <c r="D187" s="72">
        <v>14992.3</v>
      </c>
      <c r="E187" s="72">
        <f t="shared" si="2"/>
        <v>8897.527194</v>
      </c>
      <c r="F187" s="73">
        <v>82.42</v>
      </c>
      <c r="G187" s="66"/>
      <c r="H187" s="72">
        <v>8.897527194E9</v>
      </c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9.5" customHeight="1">
      <c r="A188" s="67">
        <v>2001.0</v>
      </c>
      <c r="B188" s="71" t="s">
        <v>34</v>
      </c>
      <c r="C188" s="68" t="str">
        <f t="shared" si="1"/>
        <v>2001JUL</v>
      </c>
      <c r="D188" s="72">
        <v>15045.1</v>
      </c>
      <c r="E188" s="72">
        <f t="shared" si="2"/>
        <v>9013.35492</v>
      </c>
      <c r="F188" s="73">
        <v>80.52</v>
      </c>
      <c r="G188" s="66"/>
      <c r="H188" s="72">
        <v>9.01335492E9</v>
      </c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9.5" customHeight="1">
      <c r="A189" s="67">
        <v>2001.0</v>
      </c>
      <c r="B189" s="71" t="s">
        <v>35</v>
      </c>
      <c r="C189" s="68" t="str">
        <f t="shared" si="1"/>
        <v>2001AUG</v>
      </c>
      <c r="D189" s="72">
        <v>15096.7</v>
      </c>
      <c r="E189" s="72">
        <f t="shared" si="2"/>
        <v>9057.494315</v>
      </c>
      <c r="F189" s="73">
        <v>80.64</v>
      </c>
      <c r="G189" s="66"/>
      <c r="H189" s="72">
        <v>9.057494315E9</v>
      </c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9.5" customHeight="1">
      <c r="A190" s="67">
        <v>2001.0</v>
      </c>
      <c r="B190" s="71" t="s">
        <v>36</v>
      </c>
      <c r="C190" s="68" t="str">
        <f t="shared" si="1"/>
        <v>2001SEP</v>
      </c>
      <c r="D190" s="72">
        <v>15247.3</v>
      </c>
      <c r="E190" s="72">
        <f t="shared" si="2"/>
        <v>8833.589551</v>
      </c>
      <c r="F190" s="73">
        <v>80.46</v>
      </c>
      <c r="G190" s="66"/>
      <c r="H190" s="72">
        <v>8.833589551E9</v>
      </c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9.5" customHeight="1">
      <c r="A191" s="67">
        <v>2001.0</v>
      </c>
      <c r="B191" s="71" t="s">
        <v>37</v>
      </c>
      <c r="C191" s="68" t="str">
        <f t="shared" si="1"/>
        <v>2001OCT</v>
      </c>
      <c r="D191" s="72">
        <v>14864.5</v>
      </c>
      <c r="E191" s="72">
        <f t="shared" si="2"/>
        <v>8846.557124</v>
      </c>
      <c r="F191" s="73">
        <v>79.99</v>
      </c>
      <c r="G191" s="66"/>
      <c r="H191" s="72">
        <v>8.846557124E9</v>
      </c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9.5" customHeight="1">
      <c r="A192" s="67">
        <v>2001.0</v>
      </c>
      <c r="B192" s="71" t="s">
        <v>38</v>
      </c>
      <c r="C192" s="68" t="str">
        <f t="shared" si="1"/>
        <v>2001NOV</v>
      </c>
      <c r="D192" s="72">
        <v>14604.9</v>
      </c>
      <c r="E192" s="72">
        <f t="shared" si="2"/>
        <v>8072.097591</v>
      </c>
      <c r="F192" s="73">
        <v>76.76</v>
      </c>
      <c r="G192" s="66"/>
      <c r="H192" s="72">
        <v>8.072097591E9</v>
      </c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9.5" customHeight="1">
      <c r="A193" s="67">
        <v>2001.0</v>
      </c>
      <c r="B193" s="71" t="s">
        <v>39</v>
      </c>
      <c r="C193" s="68" t="str">
        <f t="shared" si="1"/>
        <v>2001DEC</v>
      </c>
      <c r="D193" s="72">
        <v>14707.6</v>
      </c>
      <c r="E193" s="75">
        <f t="shared" si="2"/>
        <v>8097.401377</v>
      </c>
      <c r="F193" s="73">
        <v>73.99</v>
      </c>
      <c r="G193" s="66"/>
      <c r="H193" s="72">
        <v>8.097401377E9</v>
      </c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9.5" customHeight="1">
      <c r="A194" s="67">
        <v>2002.0</v>
      </c>
      <c r="B194" s="68" t="s">
        <v>28</v>
      </c>
      <c r="C194" s="68" t="str">
        <f t="shared" si="1"/>
        <v>2002JAN</v>
      </c>
      <c r="D194" s="72">
        <v>14552.5</v>
      </c>
      <c r="E194" s="69">
        <f t="shared" si="2"/>
        <v>8261.92743</v>
      </c>
      <c r="F194" s="73">
        <v>76.3</v>
      </c>
      <c r="G194" s="66"/>
      <c r="H194" s="72">
        <v>8.26192743E9</v>
      </c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9.5" customHeight="1">
      <c r="A195" s="67">
        <v>2002.0</v>
      </c>
      <c r="B195" s="71" t="s">
        <v>29</v>
      </c>
      <c r="C195" s="68" t="str">
        <f t="shared" si="1"/>
        <v>2002FEB</v>
      </c>
      <c r="D195" s="72">
        <v>15260.8</v>
      </c>
      <c r="E195" s="72">
        <f t="shared" si="2"/>
        <v>8187.951963</v>
      </c>
      <c r="F195" s="73">
        <v>79.84</v>
      </c>
      <c r="G195" s="66"/>
      <c r="H195" s="72">
        <v>8.187951963E9</v>
      </c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9.5" customHeight="1">
      <c r="A196" s="67">
        <v>2002.0</v>
      </c>
      <c r="B196" s="71" t="s">
        <v>30</v>
      </c>
      <c r="C196" s="68" t="str">
        <f t="shared" si="1"/>
        <v>2002MAR</v>
      </c>
      <c r="D196" s="72">
        <v>16485.3</v>
      </c>
      <c r="E196" s="72">
        <f t="shared" si="2"/>
        <v>9687.113209</v>
      </c>
      <c r="F196" s="73">
        <v>78.98</v>
      </c>
      <c r="G196" s="66"/>
      <c r="H196" s="72">
        <v>9.687113209E9</v>
      </c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9.5" customHeight="1">
      <c r="A197" s="67">
        <v>2002.0</v>
      </c>
      <c r="B197" s="71" t="s">
        <v>31</v>
      </c>
      <c r="C197" s="68" t="str">
        <f t="shared" si="1"/>
        <v>2002APR</v>
      </c>
      <c r="D197" s="72">
        <v>16681.1</v>
      </c>
      <c r="E197" s="72">
        <f t="shared" si="2"/>
        <v>9378.358105</v>
      </c>
      <c r="F197" s="73">
        <v>78.08</v>
      </c>
      <c r="G197" s="66"/>
      <c r="H197" s="72">
        <v>9.378358105E9</v>
      </c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9.5" customHeight="1">
      <c r="A198" s="67">
        <v>2002.0</v>
      </c>
      <c r="B198" s="71" t="s">
        <v>32</v>
      </c>
      <c r="C198" s="68" t="str">
        <f t="shared" si="1"/>
        <v>2002MAY</v>
      </c>
      <c r="D198" s="72">
        <v>16293.1</v>
      </c>
      <c r="E198" s="72">
        <f t="shared" si="2"/>
        <v>9654.668438</v>
      </c>
      <c r="F198" s="73">
        <v>79.64</v>
      </c>
      <c r="G198" s="66"/>
      <c r="H198" s="72">
        <v>9.654668438E9</v>
      </c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9.5" customHeight="1">
      <c r="A199" s="67">
        <v>2002.0</v>
      </c>
      <c r="B199" s="71" t="s">
        <v>33</v>
      </c>
      <c r="C199" s="68" t="str">
        <f t="shared" si="1"/>
        <v>2002JUN</v>
      </c>
      <c r="D199" s="72">
        <v>16156.9</v>
      </c>
      <c r="E199" s="72">
        <f t="shared" si="2"/>
        <v>9488.201306</v>
      </c>
      <c r="F199" s="73">
        <v>81.56</v>
      </c>
      <c r="G199" s="66"/>
      <c r="H199" s="72">
        <v>9.488201306E9</v>
      </c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9.5" customHeight="1">
      <c r="A200" s="67">
        <v>2002.0</v>
      </c>
      <c r="B200" s="71" t="s">
        <v>34</v>
      </c>
      <c r="C200" s="68" t="str">
        <f t="shared" si="1"/>
        <v>2002JUL</v>
      </c>
      <c r="D200" s="72">
        <v>16029.8</v>
      </c>
      <c r="E200" s="72">
        <f t="shared" si="2"/>
        <v>9751.999638</v>
      </c>
      <c r="F200" s="73">
        <v>81.76</v>
      </c>
      <c r="G200" s="66"/>
      <c r="H200" s="72">
        <v>9.751999638E9</v>
      </c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9.5" customHeight="1">
      <c r="A201" s="67">
        <v>2002.0</v>
      </c>
      <c r="B201" s="71" t="s">
        <v>35</v>
      </c>
      <c r="C201" s="68" t="str">
        <f t="shared" si="1"/>
        <v>2002AUG</v>
      </c>
      <c r="D201" s="72">
        <v>15912.1</v>
      </c>
      <c r="E201" s="72">
        <f t="shared" si="2"/>
        <v>9599.533622</v>
      </c>
      <c r="F201" s="73">
        <v>81.08</v>
      </c>
      <c r="G201" s="66"/>
      <c r="H201" s="72">
        <v>9.599533622E9</v>
      </c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9.5" customHeight="1">
      <c r="A202" s="67">
        <v>2002.0</v>
      </c>
      <c r="B202" s="71" t="s">
        <v>36</v>
      </c>
      <c r="C202" s="68" t="str">
        <f t="shared" si="1"/>
        <v>2002SEP</v>
      </c>
      <c r="D202" s="72">
        <v>15818.2</v>
      </c>
      <c r="E202" s="72">
        <f t="shared" si="2"/>
        <v>9339.209806</v>
      </c>
      <c r="F202" s="73">
        <v>82.0</v>
      </c>
      <c r="G202" s="66"/>
      <c r="H202" s="72">
        <v>9.339209806E9</v>
      </c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9.5" customHeight="1">
      <c r="A203" s="67">
        <v>2002.0</v>
      </c>
      <c r="B203" s="71" t="s">
        <v>37</v>
      </c>
      <c r="C203" s="68" t="str">
        <f t="shared" si="1"/>
        <v>2002OCT</v>
      </c>
      <c r="D203" s="72">
        <v>15992.3</v>
      </c>
      <c r="E203" s="72">
        <f t="shared" si="2"/>
        <v>9574.544557</v>
      </c>
      <c r="F203" s="73">
        <v>80.47</v>
      </c>
      <c r="G203" s="66"/>
      <c r="H203" s="72">
        <v>9.574544557E9</v>
      </c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9.5" customHeight="1">
      <c r="A204" s="67">
        <v>2002.0</v>
      </c>
      <c r="B204" s="71" t="s">
        <v>38</v>
      </c>
      <c r="C204" s="68" t="str">
        <f t="shared" si="1"/>
        <v>2002NOV</v>
      </c>
      <c r="D204" s="72">
        <v>16074.2</v>
      </c>
      <c r="E204" s="72">
        <f t="shared" si="2"/>
        <v>9179.93673</v>
      </c>
      <c r="F204" s="73">
        <v>79.31</v>
      </c>
      <c r="G204" s="66"/>
      <c r="H204" s="72">
        <v>9.17993673E9</v>
      </c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9.5" customHeight="1">
      <c r="A205" s="67">
        <v>2002.0</v>
      </c>
      <c r="B205" s="71" t="s">
        <v>39</v>
      </c>
      <c r="C205" s="68" t="str">
        <f t="shared" si="1"/>
        <v>2002DEC</v>
      </c>
      <c r="D205" s="72">
        <v>15929.7</v>
      </c>
      <c r="E205" s="75">
        <f t="shared" si="2"/>
        <v>9152.385343</v>
      </c>
      <c r="F205" s="73">
        <v>77.22</v>
      </c>
      <c r="G205" s="66"/>
      <c r="H205" s="72">
        <v>9.152385343E9</v>
      </c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9.5" customHeight="1">
      <c r="A206" s="67">
        <v>2003.0</v>
      </c>
      <c r="B206" s="68" t="s">
        <v>28</v>
      </c>
      <c r="C206" s="68" t="str">
        <f t="shared" si="1"/>
        <v>2003JAN</v>
      </c>
      <c r="D206" s="72">
        <v>15777.5</v>
      </c>
      <c r="E206" s="69">
        <v>8977.877771</v>
      </c>
      <c r="F206" s="73">
        <v>76.48</v>
      </c>
      <c r="G206" s="66"/>
      <c r="H206" s="72">
        <v>8.977877771E9</v>
      </c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9.5" customHeight="1">
      <c r="A207" s="67">
        <v>2003.0</v>
      </c>
      <c r="B207" s="71" t="s">
        <v>29</v>
      </c>
      <c r="C207" s="68" t="str">
        <f t="shared" si="1"/>
        <v>2003FEB</v>
      </c>
      <c r="D207" s="72">
        <v>16723.5</v>
      </c>
      <c r="E207" s="72">
        <v>8818.915389</v>
      </c>
      <c r="F207" s="73">
        <v>78.47</v>
      </c>
      <c r="G207" s="66"/>
      <c r="H207" s="72">
        <v>8.818915389E9</v>
      </c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9.5" customHeight="1">
      <c r="A208" s="67">
        <v>2003.0</v>
      </c>
      <c r="B208" s="71" t="s">
        <v>30</v>
      </c>
      <c r="C208" s="68" t="str">
        <f t="shared" si="1"/>
        <v>2003MAR</v>
      </c>
      <c r="D208" s="72">
        <v>17222.2</v>
      </c>
      <c r="E208" s="72">
        <v>10215.11234</v>
      </c>
      <c r="F208" s="73">
        <v>79.72</v>
      </c>
      <c r="G208" s="66"/>
      <c r="H208" s="72">
        <v>1.021511234E10</v>
      </c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9.5" customHeight="1">
      <c r="A209" s="67">
        <v>2003.0</v>
      </c>
      <c r="B209" s="71" t="s">
        <v>31</v>
      </c>
      <c r="C209" s="68" t="str">
        <f t="shared" si="1"/>
        <v>2003APR</v>
      </c>
      <c r="D209" s="72">
        <v>17826.4</v>
      </c>
      <c r="E209" s="72">
        <v>9963.102421</v>
      </c>
      <c r="F209" s="73">
        <v>77.62</v>
      </c>
      <c r="G209" s="66"/>
      <c r="H209" s="72">
        <v>9.963102421E9</v>
      </c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9.5" customHeight="1">
      <c r="A210" s="67">
        <v>2003.0</v>
      </c>
      <c r="B210" s="71" t="s">
        <v>32</v>
      </c>
      <c r="C210" s="68" t="str">
        <f t="shared" si="1"/>
        <v>2003MAY</v>
      </c>
      <c r="D210" s="72">
        <v>18121.4</v>
      </c>
      <c r="E210" s="72">
        <v>10540.071994</v>
      </c>
      <c r="F210" s="73">
        <v>78.18</v>
      </c>
      <c r="G210" s="66"/>
      <c r="H210" s="72">
        <v>1.0540071994E10</v>
      </c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9.5" customHeight="1">
      <c r="A211" s="67">
        <v>2003.0</v>
      </c>
      <c r="B211" s="71" t="s">
        <v>33</v>
      </c>
      <c r="C211" s="68" t="str">
        <f t="shared" si="1"/>
        <v>2003JUN</v>
      </c>
      <c r="D211" s="72">
        <v>17368.6</v>
      </c>
      <c r="E211" s="72">
        <v>10011.528308</v>
      </c>
      <c r="F211" s="73">
        <v>80.06</v>
      </c>
      <c r="G211" s="66"/>
      <c r="H211" s="72">
        <v>1.0011528308E10</v>
      </c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9.5" customHeight="1">
      <c r="A212" s="67">
        <v>2003.0</v>
      </c>
      <c r="B212" s="71" t="s">
        <v>34</v>
      </c>
      <c r="C212" s="68" t="str">
        <f t="shared" si="1"/>
        <v>2003JUL</v>
      </c>
      <c r="D212" s="72">
        <v>17271.8</v>
      </c>
      <c r="E212" s="72">
        <v>10052.412064</v>
      </c>
      <c r="F212" s="73">
        <v>78.23</v>
      </c>
      <c r="G212" s="66"/>
      <c r="H212" s="72">
        <v>1.0052412064E10</v>
      </c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9.5" customHeight="1">
      <c r="A213" s="67">
        <v>2003.0</v>
      </c>
      <c r="B213" s="71" t="s">
        <v>35</v>
      </c>
      <c r="C213" s="68" t="str">
        <f t="shared" si="1"/>
        <v>2003AUG</v>
      </c>
      <c r="D213" s="72">
        <v>17205.2</v>
      </c>
      <c r="E213" s="72">
        <v>10263.591206</v>
      </c>
      <c r="F213" s="73">
        <v>80.18</v>
      </c>
      <c r="G213" s="66"/>
      <c r="H213" s="72">
        <v>1.0263591206E10</v>
      </c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9.5" customHeight="1">
      <c r="A214" s="67">
        <v>2003.0</v>
      </c>
      <c r="B214" s="71" t="s">
        <v>36</v>
      </c>
      <c r="C214" s="68" t="str">
        <f t="shared" si="1"/>
        <v>2003SEP</v>
      </c>
      <c r="D214" s="72">
        <v>16816.2</v>
      </c>
      <c r="E214" s="72">
        <v>9961.816224</v>
      </c>
      <c r="F214" s="73">
        <v>82.28</v>
      </c>
      <c r="G214" s="66"/>
      <c r="H214" s="72">
        <v>9.961816224E9</v>
      </c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9.5" customHeight="1">
      <c r="A215" s="67">
        <v>2003.0</v>
      </c>
      <c r="B215" s="71" t="s">
        <v>37</v>
      </c>
      <c r="C215" s="68" t="str">
        <f t="shared" si="1"/>
        <v>2003OCT</v>
      </c>
      <c r="D215" s="72">
        <v>16988.9</v>
      </c>
      <c r="E215" s="72">
        <v>10266.440796</v>
      </c>
      <c r="F215" s="73">
        <v>81.22</v>
      </c>
      <c r="G215" s="66"/>
      <c r="H215" s="72">
        <v>1.0266440796E10</v>
      </c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9.5" customHeight="1">
      <c r="A216" s="67">
        <v>2003.0</v>
      </c>
      <c r="B216" s="71" t="s">
        <v>38</v>
      </c>
      <c r="C216" s="68" t="str">
        <f t="shared" si="1"/>
        <v>2003NOV</v>
      </c>
      <c r="D216" s="72">
        <v>17369.4</v>
      </c>
      <c r="E216" s="72">
        <v>8865.139719</v>
      </c>
      <c r="F216" s="73">
        <v>70.89</v>
      </c>
      <c r="G216" s="66"/>
      <c r="H216" s="72">
        <v>8.865139719E9</v>
      </c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9.5" customHeight="1">
      <c r="A217" s="67">
        <v>2003.0</v>
      </c>
      <c r="B217" s="71" t="s">
        <v>39</v>
      </c>
      <c r="C217" s="68" t="str">
        <f t="shared" si="1"/>
        <v>2003DEC</v>
      </c>
      <c r="D217" s="72">
        <v>16982.8</v>
      </c>
      <c r="E217" s="75">
        <v>9354.43228</v>
      </c>
      <c r="F217" s="73">
        <v>74.03</v>
      </c>
      <c r="G217" s="66"/>
      <c r="H217" s="72">
        <v>9.35443228E9</v>
      </c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9.5" customHeight="1">
      <c r="A218" s="67">
        <v>2004.0</v>
      </c>
      <c r="B218" s="68" t="s">
        <v>28</v>
      </c>
      <c r="C218" s="68" t="str">
        <f t="shared" si="1"/>
        <v>2004JAN</v>
      </c>
      <c r="D218" s="72">
        <v>16831.7</v>
      </c>
      <c r="E218" s="69">
        <v>9586.193467</v>
      </c>
      <c r="F218" s="73">
        <v>76.55</v>
      </c>
      <c r="G218" s="66"/>
      <c r="H218" s="72">
        <v>9.586193467E9</v>
      </c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9.5" customHeight="1">
      <c r="A219" s="67">
        <v>2004.0</v>
      </c>
      <c r="B219" s="71" t="s">
        <v>29</v>
      </c>
      <c r="C219" s="68" t="str">
        <f t="shared" si="1"/>
        <v>2004FEB</v>
      </c>
      <c r="D219" s="72">
        <v>17672.3</v>
      </c>
      <c r="E219" s="72">
        <v>9586.028062</v>
      </c>
      <c r="F219" s="73">
        <v>77.94</v>
      </c>
      <c r="G219" s="66"/>
      <c r="H219" s="72">
        <v>9.586028062E9</v>
      </c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9.5" customHeight="1">
      <c r="A220" s="67">
        <v>2004.0</v>
      </c>
      <c r="B220" s="71" t="s">
        <v>30</v>
      </c>
      <c r="C220" s="68" t="str">
        <f t="shared" si="1"/>
        <v>2004MAR</v>
      </c>
      <c r="D220" s="72">
        <v>19325.8</v>
      </c>
      <c r="E220" s="72">
        <v>11201.640546</v>
      </c>
      <c r="F220" s="73">
        <v>77.91</v>
      </c>
      <c r="G220" s="66"/>
      <c r="H220" s="72">
        <v>1.1201640546E10</v>
      </c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9.5" customHeight="1">
      <c r="A221" s="67">
        <v>2004.0</v>
      </c>
      <c r="B221" s="71" t="s">
        <v>31</v>
      </c>
      <c r="C221" s="68" t="str">
        <f t="shared" si="1"/>
        <v>2004APR</v>
      </c>
      <c r="D221" s="72">
        <v>19252.1</v>
      </c>
      <c r="E221" s="72">
        <v>10776.631027</v>
      </c>
      <c r="F221" s="73">
        <v>77.74</v>
      </c>
      <c r="G221" s="66"/>
      <c r="H221" s="72">
        <v>1.0776631027E10</v>
      </c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9.5" customHeight="1">
      <c r="A222" s="67">
        <v>2004.0</v>
      </c>
      <c r="B222" s="71" t="s">
        <v>32</v>
      </c>
      <c r="C222" s="68" t="str">
        <f t="shared" si="1"/>
        <v>2004MAY</v>
      </c>
      <c r="D222" s="72">
        <v>18373.5</v>
      </c>
      <c r="E222" s="72">
        <v>11176.693511</v>
      </c>
      <c r="F222" s="73">
        <v>81.76</v>
      </c>
      <c r="G222" s="66"/>
      <c r="H222" s="72">
        <v>1.1176693511E10</v>
      </c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9.5" customHeight="1">
      <c r="A223" s="67">
        <v>2004.0</v>
      </c>
      <c r="B223" s="71" t="s">
        <v>33</v>
      </c>
      <c r="C223" s="68" t="str">
        <f t="shared" si="1"/>
        <v>2004JUN</v>
      </c>
      <c r="D223" s="72">
        <v>18131.3</v>
      </c>
      <c r="E223" s="72">
        <v>10648.425274</v>
      </c>
      <c r="F223" s="73">
        <v>81.57</v>
      </c>
      <c r="G223" s="66"/>
      <c r="H223" s="72">
        <v>1.0648425274E10</v>
      </c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9.5" customHeight="1">
      <c r="A224" s="67">
        <v>2004.0</v>
      </c>
      <c r="B224" s="71" t="s">
        <v>34</v>
      </c>
      <c r="C224" s="68" t="str">
        <f t="shared" si="1"/>
        <v>2004JUL</v>
      </c>
      <c r="D224" s="72">
        <v>17930.3</v>
      </c>
      <c r="E224" s="72">
        <v>11107.648238</v>
      </c>
      <c r="F224" s="73">
        <v>83.26</v>
      </c>
      <c r="G224" s="66"/>
      <c r="H224" s="72">
        <v>5.1316279E9</v>
      </c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9.5" customHeight="1">
      <c r="A225" s="67">
        <v>2004.0</v>
      </c>
      <c r="B225" s="71" t="s">
        <v>35</v>
      </c>
      <c r="C225" s="68" t="str">
        <f t="shared" si="1"/>
        <v>2004AUG</v>
      </c>
      <c r="D225" s="72">
        <v>18526.2</v>
      </c>
      <c r="E225" s="72">
        <v>10922.964759</v>
      </c>
      <c r="F225" s="73">
        <v>79.25</v>
      </c>
      <c r="G225" s="66"/>
      <c r="H225" s="72">
        <v>1.0922964759E10</v>
      </c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9.5" customHeight="1">
      <c r="A226" s="67">
        <v>2004.0</v>
      </c>
      <c r="B226" s="71" t="s">
        <v>36</v>
      </c>
      <c r="C226" s="68" t="str">
        <f t="shared" si="1"/>
        <v>2004SEP</v>
      </c>
      <c r="D226" s="72">
        <v>18229.7</v>
      </c>
      <c r="E226" s="72">
        <v>10780.236327</v>
      </c>
      <c r="F226" s="73">
        <v>82.13</v>
      </c>
      <c r="G226" s="66"/>
      <c r="H226" s="72">
        <v>1.0780236327E10</v>
      </c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9.5" customHeight="1">
      <c r="A227" s="67">
        <v>2004.0</v>
      </c>
      <c r="B227" s="71" t="s">
        <v>37</v>
      </c>
      <c r="C227" s="68" t="str">
        <f t="shared" si="1"/>
        <v>2004OCT</v>
      </c>
      <c r="D227" s="72">
        <v>18309.5</v>
      </c>
      <c r="E227" s="72">
        <v>11058.52988</v>
      </c>
      <c r="F227" s="73">
        <v>81.18</v>
      </c>
      <c r="G227" s="66"/>
      <c r="H227" s="72">
        <v>1.105852988E10</v>
      </c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9.5" customHeight="1">
      <c r="A228" s="67">
        <v>2004.0</v>
      </c>
      <c r="B228" s="71" t="s">
        <v>38</v>
      </c>
      <c r="C228" s="68" t="str">
        <f t="shared" si="1"/>
        <v>2004NOV</v>
      </c>
      <c r="D228" s="72">
        <v>18836.3</v>
      </c>
      <c r="E228" s="72">
        <v>10752.960547</v>
      </c>
      <c r="F228" s="73">
        <v>79.29</v>
      </c>
      <c r="G228" s="66"/>
      <c r="H228" s="72">
        <v>1.0752960547E10</v>
      </c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9.5" customHeight="1">
      <c r="A229" s="67">
        <v>2004.0</v>
      </c>
      <c r="B229" s="71" t="s">
        <v>39</v>
      </c>
      <c r="C229" s="68" t="str">
        <f t="shared" si="1"/>
        <v>2004DEC</v>
      </c>
      <c r="D229" s="72">
        <v>17361.9</v>
      </c>
      <c r="E229" s="75">
        <v>9912.555496</v>
      </c>
      <c r="F229" s="73">
        <v>76.74</v>
      </c>
      <c r="G229" s="66"/>
      <c r="H229" s="72">
        <v>9.912555496E9</v>
      </c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9.5" customHeight="1">
      <c r="A230" s="67">
        <v>2005.0</v>
      </c>
      <c r="B230" s="68" t="s">
        <v>28</v>
      </c>
      <c r="C230" s="68" t="str">
        <f t="shared" si="1"/>
        <v>2005JAN</v>
      </c>
      <c r="D230" s="72">
        <v>18261.2</v>
      </c>
      <c r="E230" s="69">
        <v>10227.563352</v>
      </c>
      <c r="F230" s="73">
        <v>75.28</v>
      </c>
      <c r="G230" s="66"/>
      <c r="H230" s="72">
        <v>1.0227563352E10</v>
      </c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9.5" customHeight="1">
      <c r="A231" s="67">
        <v>2005.0</v>
      </c>
      <c r="B231" s="71" t="s">
        <v>29</v>
      </c>
      <c r="C231" s="68" t="str">
        <f t="shared" si="1"/>
        <v>2005FEB</v>
      </c>
      <c r="D231" s="72">
        <v>18940.0</v>
      </c>
      <c r="E231" s="72">
        <v>10361.436126</v>
      </c>
      <c r="F231" s="73">
        <v>81.41</v>
      </c>
      <c r="G231" s="66"/>
      <c r="H231" s="72">
        <v>1.0361436126E10</v>
      </c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9.5" customHeight="1">
      <c r="A232" s="67">
        <v>2005.0</v>
      </c>
      <c r="B232" s="71" t="s">
        <v>30</v>
      </c>
      <c r="C232" s="68" t="str">
        <f t="shared" si="1"/>
        <v>2005MAR</v>
      </c>
      <c r="D232" s="72">
        <v>20221.5</v>
      </c>
      <c r="E232" s="72">
        <v>11873.31735</v>
      </c>
      <c r="F232" s="73">
        <v>78.92</v>
      </c>
      <c r="G232" s="66"/>
      <c r="H232" s="72">
        <v>1.187331735E10</v>
      </c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9.5" customHeight="1">
      <c r="A233" s="67">
        <v>2005.0</v>
      </c>
      <c r="B233" s="71" t="s">
        <v>31</v>
      </c>
      <c r="C233" s="68" t="str">
        <f t="shared" si="1"/>
        <v>2005APR</v>
      </c>
      <c r="D233" s="72">
        <v>20537.5</v>
      </c>
      <c r="E233" s="72">
        <v>11301.176529</v>
      </c>
      <c r="F233" s="73">
        <v>76.43</v>
      </c>
      <c r="G233" s="66"/>
      <c r="H233" s="72">
        <v>1.1301176529E10</v>
      </c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9.5" customHeight="1">
      <c r="A234" s="67">
        <v>2005.0</v>
      </c>
      <c r="B234" s="71" t="s">
        <v>32</v>
      </c>
      <c r="C234" s="68" t="str">
        <f t="shared" si="1"/>
        <v>2005MAY</v>
      </c>
      <c r="D234" s="72">
        <v>20536.8</v>
      </c>
      <c r="E234" s="72">
        <v>12353.481821</v>
      </c>
      <c r="F234" s="73">
        <v>80.85</v>
      </c>
      <c r="G234" s="66"/>
      <c r="H234" s="72">
        <v>1.2353481821E10</v>
      </c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9.5" customHeight="1">
      <c r="A235" s="67">
        <v>2005.0</v>
      </c>
      <c r="B235" s="71" t="s">
        <v>33</v>
      </c>
      <c r="C235" s="68" t="str">
        <f t="shared" si="1"/>
        <v>2005JUN</v>
      </c>
      <c r="D235" s="72">
        <v>19237.5</v>
      </c>
      <c r="E235" s="72">
        <v>11637.229767</v>
      </c>
      <c r="F235" s="73">
        <v>84.02</v>
      </c>
      <c r="G235" s="66"/>
      <c r="H235" s="72">
        <v>1.1637229767E10</v>
      </c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9.5" customHeight="1">
      <c r="A236" s="67">
        <v>2005.0</v>
      </c>
      <c r="B236" s="71" t="s">
        <v>34</v>
      </c>
      <c r="C236" s="68" t="str">
        <f t="shared" si="1"/>
        <v>2005JUL</v>
      </c>
      <c r="D236" s="72">
        <v>18960.1</v>
      </c>
      <c r="E236" s="72">
        <v>11419.615716</v>
      </c>
      <c r="F236" s="73">
        <v>80.95</v>
      </c>
      <c r="G236" s="66"/>
      <c r="H236" s="72">
        <v>1.1419615716E10</v>
      </c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9.5" customHeight="1">
      <c r="A237" s="67">
        <v>2005.0</v>
      </c>
      <c r="B237" s="71" t="s">
        <v>35</v>
      </c>
      <c r="C237" s="68" t="str">
        <f t="shared" si="1"/>
        <v>2005AUG</v>
      </c>
      <c r="D237" s="72">
        <v>19039.4</v>
      </c>
      <c r="E237" s="72">
        <v>11470.474754</v>
      </c>
      <c r="F237" s="73">
        <v>80.98</v>
      </c>
      <c r="G237" s="66"/>
      <c r="H237" s="72">
        <v>1.1470474754E10</v>
      </c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9.5" customHeight="1">
      <c r="A238" s="67">
        <v>2005.0</v>
      </c>
      <c r="B238" s="71" t="s">
        <v>36</v>
      </c>
      <c r="C238" s="68" t="str">
        <f t="shared" si="1"/>
        <v>2005SEP</v>
      </c>
      <c r="D238" s="72">
        <v>18775.9</v>
      </c>
      <c r="E238" s="72">
        <v>11250.189295</v>
      </c>
      <c r="F238" s="73">
        <v>83.22</v>
      </c>
      <c r="G238" s="66"/>
      <c r="H238" s="72">
        <v>1.1250189295E10</v>
      </c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9.5" customHeight="1">
      <c r="A239" s="67">
        <v>2005.0</v>
      </c>
      <c r="B239" s="71" t="s">
        <v>37</v>
      </c>
      <c r="C239" s="68" t="str">
        <f t="shared" si="1"/>
        <v>2005OCT</v>
      </c>
      <c r="D239" s="72">
        <v>18758.7</v>
      </c>
      <c r="E239" s="72">
        <v>11545.86177</v>
      </c>
      <c r="F239" s="73">
        <v>82.73</v>
      </c>
      <c r="G239" s="66"/>
      <c r="H239" s="72">
        <v>1.154586177E10</v>
      </c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9.5" customHeight="1">
      <c r="A240" s="67">
        <v>2005.0</v>
      </c>
      <c r="B240" s="71" t="s">
        <v>38</v>
      </c>
      <c r="C240" s="68" t="str">
        <f t="shared" si="1"/>
        <v>2005NOV</v>
      </c>
      <c r="D240" s="72">
        <v>19092.4</v>
      </c>
      <c r="E240" s="72">
        <v>11023.810668</v>
      </c>
      <c r="F240" s="73">
        <v>80.19</v>
      </c>
      <c r="G240" s="66"/>
      <c r="H240" s="72">
        <v>1.1023810668E10</v>
      </c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9.5" customHeight="1">
      <c r="A241" s="67">
        <v>2005.0</v>
      </c>
      <c r="B241" s="71" t="s">
        <v>39</v>
      </c>
      <c r="C241" s="68" t="str">
        <f t="shared" si="1"/>
        <v>2005DEC</v>
      </c>
      <c r="D241" s="72">
        <v>18449.7</v>
      </c>
      <c r="E241" s="75">
        <v>10334.034036</v>
      </c>
      <c r="F241" s="73">
        <v>75.28</v>
      </c>
      <c r="G241" s="66"/>
      <c r="H241" s="72">
        <v>1.0334034036E10</v>
      </c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9.5" customHeight="1">
      <c r="A242" s="67">
        <v>2006.0</v>
      </c>
      <c r="B242" s="68" t="s">
        <v>28</v>
      </c>
      <c r="C242" s="68" t="str">
        <f t="shared" si="1"/>
        <v>2006JAN</v>
      </c>
      <c r="D242" s="72">
        <v>18879.2</v>
      </c>
      <c r="E242" s="69">
        <f t="shared" ref="E242:E253" si="3">H242/1000000</f>
        <v>10756.79784</v>
      </c>
      <c r="F242" s="73">
        <v>76.58</v>
      </c>
      <c r="G242" s="66"/>
      <c r="H242" s="72">
        <v>1.0756797841E10</v>
      </c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9.5" customHeight="1">
      <c r="A243" s="67">
        <v>2006.0</v>
      </c>
      <c r="B243" s="71" t="s">
        <v>29</v>
      </c>
      <c r="C243" s="68" t="str">
        <f t="shared" si="1"/>
        <v>2006FEB</v>
      </c>
      <c r="D243" s="72">
        <v>19695.7</v>
      </c>
      <c r="E243" s="72">
        <f t="shared" si="3"/>
        <v>10768.74214</v>
      </c>
      <c r="F243" s="73">
        <v>81.36</v>
      </c>
      <c r="G243" s="66"/>
      <c r="H243" s="72">
        <v>1.0768742143E10</v>
      </c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9.5" customHeight="1">
      <c r="A244" s="67">
        <v>2006.0</v>
      </c>
      <c r="B244" s="71" t="s">
        <v>30</v>
      </c>
      <c r="C244" s="68" t="str">
        <f t="shared" si="1"/>
        <v>2006MAR</v>
      </c>
      <c r="D244" s="72">
        <v>20744.8</v>
      </c>
      <c r="E244" s="72">
        <f t="shared" si="3"/>
        <v>12720.03762</v>
      </c>
      <c r="F244" s="73">
        <v>82.41</v>
      </c>
      <c r="G244" s="66"/>
      <c r="H244" s="72">
        <v>1.2720037621E10</v>
      </c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9.5" customHeight="1">
      <c r="A245" s="67">
        <v>2006.0</v>
      </c>
      <c r="B245" s="71" t="s">
        <v>31</v>
      </c>
      <c r="C245" s="68" t="str">
        <f t="shared" si="1"/>
        <v>2006APR</v>
      </c>
      <c r="D245" s="72">
        <v>20531.3</v>
      </c>
      <c r="E245" s="72">
        <f t="shared" si="3"/>
        <v>11627.46853</v>
      </c>
      <c r="F245" s="73">
        <v>78.65</v>
      </c>
      <c r="G245" s="66"/>
      <c r="H245" s="72">
        <v>1.1627468533E10</v>
      </c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9.5" customHeight="1">
      <c r="A246" s="67">
        <v>2006.0</v>
      </c>
      <c r="B246" s="71" t="s">
        <v>32</v>
      </c>
      <c r="C246" s="68" t="str">
        <f t="shared" si="1"/>
        <v>2006MAY</v>
      </c>
      <c r="D246" s="72">
        <v>21064.0</v>
      </c>
      <c r="E246" s="72">
        <f t="shared" si="3"/>
        <v>12436.41108</v>
      </c>
      <c r="F246" s="73">
        <v>79.35</v>
      </c>
      <c r="G246" s="66"/>
      <c r="H246" s="72">
        <v>1.243641108E10</v>
      </c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9.5" customHeight="1">
      <c r="A247" s="67">
        <v>2006.0</v>
      </c>
      <c r="B247" s="71" t="s">
        <v>33</v>
      </c>
      <c r="C247" s="68" t="str">
        <f t="shared" si="1"/>
        <v>2006JUN</v>
      </c>
      <c r="D247" s="72">
        <v>20439.3</v>
      </c>
      <c r="E247" s="72">
        <f t="shared" si="3"/>
        <v>12180.66801</v>
      </c>
      <c r="F247" s="73">
        <v>82.76</v>
      </c>
      <c r="G247" s="66"/>
      <c r="H247" s="72">
        <v>1.2180668007E10</v>
      </c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9.5" customHeight="1">
      <c r="A248" s="67">
        <v>2006.0</v>
      </c>
      <c r="B248" s="71" t="s">
        <v>34</v>
      </c>
      <c r="C248" s="68" t="str">
        <f t="shared" si="1"/>
        <v>2006JUL</v>
      </c>
      <c r="D248" s="72">
        <v>20040.3</v>
      </c>
      <c r="E248" s="72">
        <f t="shared" si="3"/>
        <v>12272.51422</v>
      </c>
      <c r="F248" s="73">
        <v>82.31</v>
      </c>
      <c r="G248" s="66"/>
      <c r="H248" s="72">
        <v>1.2272514219E10</v>
      </c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9.5" customHeight="1">
      <c r="A249" s="67">
        <v>2006.0</v>
      </c>
      <c r="B249" s="71" t="s">
        <v>35</v>
      </c>
      <c r="C249" s="68" t="str">
        <f t="shared" si="1"/>
        <v>2006AUG</v>
      </c>
      <c r="D249" s="72">
        <v>19869.7</v>
      </c>
      <c r="E249" s="72">
        <f t="shared" si="3"/>
        <v>12233.18494</v>
      </c>
      <c r="F249" s="73">
        <v>82.75</v>
      </c>
      <c r="G249" s="66"/>
      <c r="H249" s="72">
        <v>1.2233184943E10</v>
      </c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9.5" customHeight="1">
      <c r="A250" s="67">
        <v>2006.0</v>
      </c>
      <c r="B250" s="71" t="s">
        <v>36</v>
      </c>
      <c r="C250" s="68" t="str">
        <f t="shared" si="1"/>
        <v>2006SEP</v>
      </c>
      <c r="D250" s="72">
        <v>20213.5</v>
      </c>
      <c r="E250" s="72">
        <f t="shared" si="3"/>
        <v>11885.17056</v>
      </c>
      <c r="F250" s="73">
        <v>81.66</v>
      </c>
      <c r="G250" s="66"/>
      <c r="H250" s="72">
        <v>1.1885170558E10</v>
      </c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9.5" customHeight="1">
      <c r="A251" s="67">
        <v>2006.0</v>
      </c>
      <c r="B251" s="71" t="s">
        <v>37</v>
      </c>
      <c r="C251" s="68" t="str">
        <f t="shared" si="1"/>
        <v>2006OCT</v>
      </c>
      <c r="D251" s="72">
        <v>20052.3</v>
      </c>
      <c r="E251" s="72">
        <f t="shared" si="3"/>
        <v>12008.61881</v>
      </c>
      <c r="F251" s="73">
        <v>80.49</v>
      </c>
      <c r="G251" s="66"/>
      <c r="H251" s="72">
        <v>1.2008618806E10</v>
      </c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9.5" customHeight="1">
      <c r="A252" s="67">
        <v>2006.0</v>
      </c>
      <c r="B252" s="71" t="s">
        <v>38</v>
      </c>
      <c r="C252" s="68" t="str">
        <f t="shared" si="1"/>
        <v>2006NOV</v>
      </c>
      <c r="D252" s="72">
        <v>20443.6</v>
      </c>
      <c r="E252" s="72">
        <f t="shared" si="3"/>
        <v>11925.30061</v>
      </c>
      <c r="F252" s="73">
        <v>81.01</v>
      </c>
      <c r="G252" s="66"/>
      <c r="H252" s="72">
        <v>1.1925300607E10</v>
      </c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9.5" customHeight="1">
      <c r="A253" s="67">
        <v>2006.0</v>
      </c>
      <c r="B253" s="74" t="s">
        <v>39</v>
      </c>
      <c r="C253" s="68" t="str">
        <f t="shared" si="1"/>
        <v>2006DEC</v>
      </c>
      <c r="D253" s="75">
        <v>20092.0</v>
      </c>
      <c r="E253" s="75">
        <f t="shared" si="3"/>
        <v>11103.64872</v>
      </c>
      <c r="F253" s="76">
        <v>74.27</v>
      </c>
      <c r="G253" s="66"/>
      <c r="H253" s="75">
        <v>1.1103648721E10</v>
      </c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9.5" customHeight="1">
      <c r="A254" s="67">
        <v>2007.0</v>
      </c>
      <c r="B254" s="68" t="s">
        <v>28</v>
      </c>
      <c r="C254" s="68" t="str">
        <f t="shared" si="1"/>
        <v>2007JAN</v>
      </c>
      <c r="D254" s="72">
        <v>19754.8</v>
      </c>
      <c r="E254" s="69">
        <v>11259.344943</v>
      </c>
      <c r="F254" s="73">
        <v>76.6</v>
      </c>
      <c r="G254" s="66"/>
      <c r="H254" s="72">
        <v>1.1259344943E10</v>
      </c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9.5" customHeight="1">
      <c r="A255" s="67">
        <v>2007.0</v>
      </c>
      <c r="B255" s="71" t="s">
        <v>29</v>
      </c>
      <c r="C255" s="68" t="str">
        <f t="shared" si="1"/>
        <v>2007FEB</v>
      </c>
      <c r="D255" s="72">
        <v>20592.9</v>
      </c>
      <c r="E255" s="72">
        <v>10903.297251</v>
      </c>
      <c r="F255" s="73">
        <v>78.79</v>
      </c>
      <c r="G255" s="66"/>
      <c r="H255" s="72">
        <v>1.0903297251E10</v>
      </c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9.5" customHeight="1">
      <c r="A256" s="67">
        <v>2007.0</v>
      </c>
      <c r="B256" s="71" t="s">
        <v>30</v>
      </c>
      <c r="C256" s="68" t="str">
        <f t="shared" si="1"/>
        <v>2007MAR</v>
      </c>
      <c r="D256" s="72">
        <v>22161.0</v>
      </c>
      <c r="E256" s="72">
        <v>13262.194305</v>
      </c>
      <c r="F256" s="73">
        <v>80.43</v>
      </c>
      <c r="G256" s="66"/>
      <c r="H256" s="72">
        <v>1.3262194305E10</v>
      </c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9.5" customHeight="1">
      <c r="A257" s="67">
        <v>2007.0</v>
      </c>
      <c r="B257" s="71" t="s">
        <v>31</v>
      </c>
      <c r="C257" s="68" t="str">
        <f t="shared" si="1"/>
        <v>2007APR</v>
      </c>
      <c r="D257" s="72">
        <v>22586.0</v>
      </c>
      <c r="E257" s="72">
        <v>12214.488849</v>
      </c>
      <c r="F257" s="73">
        <v>75.11</v>
      </c>
      <c r="G257" s="66"/>
      <c r="H257" s="72">
        <v>1.2214488849E10</v>
      </c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9.5" customHeight="1">
      <c r="A258" s="67">
        <v>2007.0</v>
      </c>
      <c r="B258" s="71" t="s">
        <v>32</v>
      </c>
      <c r="C258" s="68" t="str">
        <f t="shared" si="1"/>
        <v>2007MAY</v>
      </c>
      <c r="D258" s="72">
        <v>21234.0</v>
      </c>
      <c r="E258" s="72">
        <v>12662.560743</v>
      </c>
      <c r="F258" s="73">
        <v>80.15</v>
      </c>
      <c r="G258" s="66"/>
      <c r="H258" s="72">
        <v>1.2662560743E10</v>
      </c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9.5" customHeight="1">
      <c r="A259" s="67">
        <v>2007.0</v>
      </c>
      <c r="B259" s="71" t="s">
        <v>33</v>
      </c>
      <c r="C259" s="68" t="str">
        <f t="shared" si="1"/>
        <v>2007JUN</v>
      </c>
      <c r="D259" s="72">
        <v>21555.4</v>
      </c>
      <c r="E259" s="72">
        <v>12767.671543</v>
      </c>
      <c r="F259" s="73">
        <v>82.26</v>
      </c>
      <c r="G259" s="66"/>
      <c r="H259" s="72">
        <v>1.2767671543E10</v>
      </c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9.5" customHeight="1">
      <c r="A260" s="67">
        <v>2007.0</v>
      </c>
      <c r="B260" s="71" t="s">
        <v>34</v>
      </c>
      <c r="C260" s="68" t="str">
        <f t="shared" si="1"/>
        <v>2007JUL</v>
      </c>
      <c r="D260" s="72">
        <v>20396.3</v>
      </c>
      <c r="E260" s="72">
        <v>12576.968678</v>
      </c>
      <c r="F260" s="77">
        <v>82.88</v>
      </c>
      <c r="G260" s="66"/>
      <c r="H260" s="72">
        <v>1.2576968678E10</v>
      </c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9.5" customHeight="1">
      <c r="A261" s="67">
        <v>2007.0</v>
      </c>
      <c r="B261" s="71" t="s">
        <v>35</v>
      </c>
      <c r="C261" s="68" t="str">
        <f t="shared" si="1"/>
        <v>2007AUG</v>
      </c>
      <c r="D261" s="72">
        <v>20853.0</v>
      </c>
      <c r="E261" s="72">
        <v>12734.5653</v>
      </c>
      <c r="F261" s="73">
        <v>82.08</v>
      </c>
      <c r="G261" s="66"/>
      <c r="H261" s="72">
        <v>1.27345653E10</v>
      </c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9.5" customHeight="1">
      <c r="A262" s="67">
        <v>2007.0</v>
      </c>
      <c r="B262" s="71" t="s">
        <v>36</v>
      </c>
      <c r="C262" s="68" t="str">
        <f t="shared" si="1"/>
        <v>2007SEP</v>
      </c>
      <c r="D262" s="72">
        <v>21062.7</v>
      </c>
      <c r="E262" s="72">
        <v>12719.791263</v>
      </c>
      <c r="F262" s="73">
        <v>83.87</v>
      </c>
      <c r="G262" s="66"/>
      <c r="H262" s="72">
        <v>1.2719791263E10</v>
      </c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9.5" customHeight="1">
      <c r="A263" s="67">
        <v>2007.0</v>
      </c>
      <c r="B263" s="71" t="s">
        <v>37</v>
      </c>
      <c r="C263" s="68" t="str">
        <f t="shared" si="1"/>
        <v>2007OCT</v>
      </c>
      <c r="D263" s="72">
        <v>20594.4</v>
      </c>
      <c r="E263" s="72">
        <v>12479.293814</v>
      </c>
      <c r="F263" s="73">
        <v>81.4</v>
      </c>
      <c r="G263" s="66"/>
      <c r="H263" s="72">
        <v>1.2479293814E10</v>
      </c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9.5" customHeight="1">
      <c r="A264" s="67">
        <v>2007.0</v>
      </c>
      <c r="B264" s="71" t="s">
        <v>38</v>
      </c>
      <c r="C264" s="68" t="str">
        <f t="shared" si="1"/>
        <v>2007NOV</v>
      </c>
      <c r="D264" s="72">
        <v>20483.0</v>
      </c>
      <c r="E264" s="72">
        <v>11578.816553</v>
      </c>
      <c r="F264" s="73">
        <v>78.51</v>
      </c>
      <c r="G264" s="66"/>
      <c r="H264" s="72">
        <v>1.1578816553E10</v>
      </c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9.5" customHeight="1">
      <c r="A265" s="67">
        <v>2007.0</v>
      </c>
      <c r="B265" s="74" t="s">
        <v>39</v>
      </c>
      <c r="C265" s="68" t="str">
        <f t="shared" si="1"/>
        <v>2007DEC</v>
      </c>
      <c r="D265" s="75">
        <v>20957.0</v>
      </c>
      <c r="E265" s="75">
        <v>11866.898816</v>
      </c>
      <c r="F265" s="76">
        <v>76.1</v>
      </c>
      <c r="G265" s="66"/>
      <c r="H265" s="75">
        <v>1.1866898816E10</v>
      </c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9.5" customHeight="1">
      <c r="A266" s="67">
        <v>2008.0</v>
      </c>
      <c r="B266" s="68" t="s">
        <v>28</v>
      </c>
      <c r="C266" s="68" t="str">
        <f t="shared" si="1"/>
        <v>2008JAN</v>
      </c>
      <c r="D266" s="72">
        <v>20733.0</v>
      </c>
      <c r="E266" s="69">
        <v>11881.1</v>
      </c>
      <c r="F266" s="73">
        <v>77.2</v>
      </c>
      <c r="G266" s="66"/>
      <c r="H266" s="78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9.5" customHeight="1">
      <c r="A267" s="67">
        <v>2008.0</v>
      </c>
      <c r="B267" s="71" t="s">
        <v>29</v>
      </c>
      <c r="C267" s="68" t="str">
        <f t="shared" si="1"/>
        <v>2008FEB</v>
      </c>
      <c r="D267" s="72">
        <v>20708.2</v>
      </c>
      <c r="E267" s="72">
        <v>11530.95</v>
      </c>
      <c r="F267" s="73">
        <v>80.0</v>
      </c>
      <c r="G267" s="66"/>
      <c r="H267" s="78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9.5" customHeight="1">
      <c r="A268" s="67">
        <v>2008.0</v>
      </c>
      <c r="B268" s="71" t="s">
        <v>30</v>
      </c>
      <c r="C268" s="68" t="str">
        <f t="shared" si="1"/>
        <v>2008MAR</v>
      </c>
      <c r="D268" s="72">
        <v>22122.1</v>
      </c>
      <c r="E268" s="72">
        <v>13287.76</v>
      </c>
      <c r="F268" s="73">
        <v>80.73</v>
      </c>
      <c r="G268" s="66"/>
      <c r="H268" s="78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9.5" customHeight="1">
      <c r="A269" s="67">
        <v>2008.0</v>
      </c>
      <c r="B269" s="71" t="s">
        <v>31</v>
      </c>
      <c r="C269" s="68" t="str">
        <f t="shared" si="1"/>
        <v>2008APR</v>
      </c>
      <c r="D269" s="72">
        <v>22568.2</v>
      </c>
      <c r="E269" s="72">
        <v>12591.95</v>
      </c>
      <c r="F269" s="73">
        <v>77.49</v>
      </c>
      <c r="G269" s="66"/>
      <c r="H269" s="78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9.5" customHeight="1">
      <c r="A270" s="67">
        <v>2008.0</v>
      </c>
      <c r="B270" s="71" t="s">
        <v>32</v>
      </c>
      <c r="C270" s="68" t="str">
        <f t="shared" si="1"/>
        <v>2008MAY</v>
      </c>
      <c r="D270" s="72">
        <v>21610.0</v>
      </c>
      <c r="E270" s="72">
        <v>13057.87</v>
      </c>
      <c r="F270" s="73">
        <v>81.21</v>
      </c>
      <c r="G270" s="66"/>
      <c r="H270" s="78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9.5" customHeight="1">
      <c r="A271" s="67">
        <v>2008.0</v>
      </c>
      <c r="B271" s="71" t="s">
        <v>33</v>
      </c>
      <c r="C271" s="68" t="str">
        <f t="shared" si="1"/>
        <v>2008JUN</v>
      </c>
      <c r="D271" s="72">
        <v>21395.8</v>
      </c>
      <c r="E271" s="72">
        <v>12784.63</v>
      </c>
      <c r="F271" s="73">
        <v>82.99</v>
      </c>
      <c r="G271" s="66"/>
      <c r="H271" s="78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9.5" customHeight="1">
      <c r="A272" s="67">
        <v>2008.0</v>
      </c>
      <c r="B272" s="71" t="s">
        <v>34</v>
      </c>
      <c r="C272" s="68" t="str">
        <f t="shared" si="1"/>
        <v>2008JUL</v>
      </c>
      <c r="D272" s="72">
        <v>21489.0</v>
      </c>
      <c r="E272" s="72">
        <v>13070.5</v>
      </c>
      <c r="F272" s="77">
        <v>81.7</v>
      </c>
      <c r="G272" s="66"/>
      <c r="H272" s="78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9.5" customHeight="1">
      <c r="A273" s="67">
        <v>2008.0</v>
      </c>
      <c r="B273" s="71" t="s">
        <v>35</v>
      </c>
      <c r="C273" s="68" t="str">
        <f t="shared" si="1"/>
        <v>2008AUG</v>
      </c>
      <c r="D273" s="72">
        <v>21590.0</v>
      </c>
      <c r="E273" s="72">
        <v>13069.69</v>
      </c>
      <c r="F273" s="73">
        <v>81.3</v>
      </c>
      <c r="G273" s="66"/>
      <c r="H273" s="78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9.5" customHeight="1">
      <c r="A274" s="67">
        <v>2008.0</v>
      </c>
      <c r="B274" s="71" t="s">
        <v>36</v>
      </c>
      <c r="C274" s="68" t="str">
        <f t="shared" si="1"/>
        <v>2008SEP</v>
      </c>
      <c r="D274" s="72">
        <v>21013.7</v>
      </c>
      <c r="E274" s="72">
        <v>12831.93</v>
      </c>
      <c r="F274" s="73">
        <v>82.2</v>
      </c>
      <c r="G274" s="66"/>
      <c r="H274" s="78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9.5" customHeight="1">
      <c r="A275" s="67">
        <v>2008.0</v>
      </c>
      <c r="B275" s="71" t="s">
        <v>37</v>
      </c>
      <c r="C275" s="68" t="str">
        <f t="shared" si="1"/>
        <v>2008OCT</v>
      </c>
      <c r="D275" s="72">
        <v>20711.4</v>
      </c>
      <c r="E275" s="72">
        <v>12718.0</v>
      </c>
      <c r="F275" s="73">
        <v>82.53</v>
      </c>
      <c r="G275" s="66"/>
      <c r="H275" s="78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9.5" customHeight="1">
      <c r="A276" s="67">
        <v>2008.0</v>
      </c>
      <c r="B276" s="71" t="s">
        <v>38</v>
      </c>
      <c r="C276" s="68" t="str">
        <f t="shared" si="1"/>
        <v>2008NOV</v>
      </c>
      <c r="D276" s="72">
        <v>20200.9</v>
      </c>
      <c r="E276" s="72">
        <v>11348.0</v>
      </c>
      <c r="F276" s="73">
        <v>78.01</v>
      </c>
      <c r="G276" s="66"/>
      <c r="H276" s="78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9.5" customHeight="1">
      <c r="A277" s="67">
        <v>2008.0</v>
      </c>
      <c r="B277" s="74" t="s">
        <v>39</v>
      </c>
      <c r="C277" s="68" t="str">
        <f t="shared" si="1"/>
        <v>2008DEC</v>
      </c>
      <c r="D277" s="75">
        <v>18394.1</v>
      </c>
      <c r="E277" s="75">
        <v>10539.0</v>
      </c>
      <c r="F277" s="76">
        <v>77.0</v>
      </c>
      <c r="G277" s="66"/>
      <c r="H277" s="78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9.5" customHeight="1">
      <c r="A278" s="67">
        <v>2009.0</v>
      </c>
      <c r="B278" s="68" t="s">
        <v>28</v>
      </c>
      <c r="C278" s="68" t="str">
        <f t="shared" si="1"/>
        <v>2009JAN</v>
      </c>
      <c r="D278" s="72">
        <v>18602.9</v>
      </c>
      <c r="E278" s="69">
        <v>10140.005548</v>
      </c>
      <c r="F278" s="73">
        <v>73.26298434681563</v>
      </c>
      <c r="G278" s="66"/>
      <c r="H278" s="78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9.5" customHeight="1">
      <c r="A279" s="67">
        <v>2009.0</v>
      </c>
      <c r="B279" s="71" t="s">
        <v>29</v>
      </c>
      <c r="C279" s="68" t="str">
        <f t="shared" si="1"/>
        <v>2009FEB</v>
      </c>
      <c r="D279" s="72">
        <v>20753.6</v>
      </c>
      <c r="E279" s="72">
        <v>10861.404154</v>
      </c>
      <c r="F279" s="73">
        <v>77.87951873696727</v>
      </c>
      <c r="G279" s="66"/>
      <c r="H279" s="78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9.5" customHeight="1">
      <c r="A280" s="67">
        <v>2009.0</v>
      </c>
      <c r="B280" s="71" t="s">
        <v>30</v>
      </c>
      <c r="C280" s="68" t="str">
        <f t="shared" si="1"/>
        <v>2009MAR</v>
      </c>
      <c r="D280" s="72">
        <v>21318.1</v>
      </c>
      <c r="E280" s="72">
        <v>12614.211186</v>
      </c>
      <c r="F280" s="73">
        <v>79.53140724276251</v>
      </c>
      <c r="G280" s="66"/>
      <c r="H280" s="78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9.5" customHeight="1">
      <c r="A281" s="67">
        <v>2009.0</v>
      </c>
      <c r="B281" s="71" t="s">
        <v>31</v>
      </c>
      <c r="C281" s="68" t="str">
        <f t="shared" si="1"/>
        <v>2009APR</v>
      </c>
      <c r="D281" s="72">
        <v>22044.9</v>
      </c>
      <c r="E281" s="72">
        <v>11890.253763</v>
      </c>
      <c r="F281" s="73">
        <v>74.91184508661867</v>
      </c>
      <c r="G281" s="66"/>
      <c r="H281" s="78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9.5" customHeight="1">
      <c r="A282" s="67">
        <v>2009.0</v>
      </c>
      <c r="B282" s="71" t="s">
        <v>32</v>
      </c>
      <c r="C282" s="68" t="str">
        <f t="shared" si="1"/>
        <v>2009MAY</v>
      </c>
      <c r="D282" s="72">
        <v>20827.5</v>
      </c>
      <c r="E282" s="72">
        <v>12495.843357</v>
      </c>
      <c r="F282" s="73">
        <v>80.64092369734493</v>
      </c>
      <c r="G282" s="66"/>
      <c r="H282" s="78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9.5" customHeight="1">
      <c r="A283" s="67">
        <v>2009.0</v>
      </c>
      <c r="B283" s="71" t="s">
        <v>33</v>
      </c>
      <c r="C283" s="68" t="str">
        <f t="shared" si="1"/>
        <v>2009JUN</v>
      </c>
      <c r="D283" s="72">
        <v>20844.8</v>
      </c>
      <c r="E283" s="72">
        <v>12445.078217</v>
      </c>
      <c r="F283" s="73">
        <v>82.9215480932628</v>
      </c>
      <c r="G283" s="66"/>
      <c r="H283" s="78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9.5" customHeight="1">
      <c r="A284" s="67">
        <v>2009.0</v>
      </c>
      <c r="B284" s="71" t="s">
        <v>34</v>
      </c>
      <c r="C284" s="68" t="str">
        <f t="shared" si="1"/>
        <v>2009JUL</v>
      </c>
      <c r="D284" s="72">
        <v>20505.7</v>
      </c>
      <c r="E284" s="72">
        <v>12534.03469</v>
      </c>
      <c r="F284" s="77">
        <v>82.15677016581962</v>
      </c>
      <c r="G284" s="66"/>
      <c r="H284" s="78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9.5" customHeight="1">
      <c r="A285" s="67">
        <v>2009.0</v>
      </c>
      <c r="B285" s="71" t="s">
        <v>35</v>
      </c>
      <c r="C285" s="68" t="str">
        <f t="shared" si="1"/>
        <v>2009AUG</v>
      </c>
      <c r="D285" s="72">
        <v>21257.9</v>
      </c>
      <c r="E285" s="72">
        <v>12891.996721</v>
      </c>
      <c r="F285" s="73">
        <v>81.51300261074353</v>
      </c>
      <c r="G285" s="66"/>
      <c r="H285" s="78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9.5" customHeight="1">
      <c r="A286" s="67">
        <v>2009.0</v>
      </c>
      <c r="B286" s="71" t="s">
        <v>36</v>
      </c>
      <c r="C286" s="68" t="str">
        <f t="shared" si="1"/>
        <v>2009SEP</v>
      </c>
      <c r="D286" s="72">
        <v>20957.4</v>
      </c>
      <c r="E286" s="72">
        <v>12487.771169</v>
      </c>
      <c r="F286" s="73">
        <v>82.75896162506375</v>
      </c>
      <c r="G286" s="66"/>
      <c r="H286" s="78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9.5" customHeight="1">
      <c r="A287" s="67">
        <v>2009.0</v>
      </c>
      <c r="B287" s="71" t="s">
        <v>37</v>
      </c>
      <c r="C287" s="68" t="str">
        <f t="shared" si="1"/>
        <v>2009OCT</v>
      </c>
      <c r="D287" s="72">
        <v>21020.0</v>
      </c>
      <c r="E287" s="72">
        <v>12828.381387</v>
      </c>
      <c r="F287" s="73">
        <v>82.02877307710015</v>
      </c>
      <c r="G287" s="66"/>
      <c r="H287" s="78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9.5" customHeight="1">
      <c r="A288" s="67">
        <v>2009.0</v>
      </c>
      <c r="B288" s="71" t="s">
        <v>38</v>
      </c>
      <c r="C288" s="68" t="str">
        <f t="shared" si="1"/>
        <v>2009NOV</v>
      </c>
      <c r="D288" s="72">
        <v>21804.2</v>
      </c>
      <c r="E288" s="72">
        <v>12011.136219</v>
      </c>
      <c r="F288" s="73">
        <v>76.50880856669816</v>
      </c>
      <c r="G288" s="66"/>
      <c r="H288" s="78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9.5" customHeight="1">
      <c r="A289" s="67">
        <v>2009.0</v>
      </c>
      <c r="B289" s="74" t="s">
        <v>39</v>
      </c>
      <c r="C289" s="68" t="str">
        <f t="shared" si="1"/>
        <v>2009DEC</v>
      </c>
      <c r="D289" s="75">
        <v>20885.6</v>
      </c>
      <c r="E289" s="75">
        <v>11958.556417</v>
      </c>
      <c r="F289" s="76">
        <v>76.95890238955604</v>
      </c>
      <c r="G289" s="66"/>
      <c r="H289" s="78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9.5" customHeight="1">
      <c r="A290" s="67">
        <v>2010.0</v>
      </c>
      <c r="B290" s="68" t="s">
        <v>28</v>
      </c>
      <c r="C290" s="68" t="str">
        <f t="shared" si="1"/>
        <v>2010JAN</v>
      </c>
      <c r="D290" s="72">
        <v>20969.5</v>
      </c>
      <c r="E290" s="69">
        <v>12289.974321</v>
      </c>
      <c r="F290" s="73">
        <v>78.77528166869085</v>
      </c>
      <c r="G290" s="66"/>
      <c r="H290" s="78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9.5" customHeight="1">
      <c r="A291" s="67">
        <v>2010.0</v>
      </c>
      <c r="B291" s="71" t="s">
        <v>29</v>
      </c>
      <c r="C291" s="68" t="str">
        <f t="shared" si="1"/>
        <v>2010FEB</v>
      </c>
      <c r="D291" s="72">
        <v>21872.3</v>
      </c>
      <c r="E291" s="72">
        <v>12351.418646</v>
      </c>
      <c r="F291" s="73">
        <v>84.03362824592446</v>
      </c>
      <c r="G291" s="66"/>
      <c r="H291" s="78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9.5" customHeight="1">
      <c r="A292" s="67">
        <v>2010.0</v>
      </c>
      <c r="B292" s="71" t="s">
        <v>30</v>
      </c>
      <c r="C292" s="68" t="str">
        <f t="shared" si="1"/>
        <v>2010MAR</v>
      </c>
      <c r="D292" s="72">
        <v>23304.05</v>
      </c>
      <c r="E292" s="72">
        <v>14178.697679</v>
      </c>
      <c r="F292" s="73">
        <v>81.77715613163645</v>
      </c>
      <c r="G292" s="66"/>
      <c r="H292" s="78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9.5" customHeight="1">
      <c r="A293" s="67">
        <v>2010.0</v>
      </c>
      <c r="B293" s="71" t="s">
        <v>31</v>
      </c>
      <c r="C293" s="68" t="str">
        <f t="shared" si="1"/>
        <v>2010APR</v>
      </c>
      <c r="D293" s="72">
        <v>23897.72</v>
      </c>
      <c r="E293" s="72">
        <v>13606.663591</v>
      </c>
      <c r="F293" s="73">
        <v>79.07927566474494</v>
      </c>
      <c r="G293" s="66"/>
      <c r="H293" s="78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9.5" customHeight="1">
      <c r="A294" s="67">
        <v>2010.0</v>
      </c>
      <c r="B294" s="71" t="s">
        <v>32</v>
      </c>
      <c r="C294" s="68" t="str">
        <f t="shared" si="1"/>
        <v>2010MAY</v>
      </c>
      <c r="D294" s="72">
        <v>24009.9</v>
      </c>
      <c r="E294" s="72">
        <v>14546.943716</v>
      </c>
      <c r="F294" s="73">
        <v>81.43450703376973</v>
      </c>
      <c r="G294" s="66"/>
      <c r="H294" s="78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9.5" customHeight="1">
      <c r="A295" s="67">
        <v>2010.0</v>
      </c>
      <c r="B295" s="71" t="s">
        <v>33</v>
      </c>
      <c r="C295" s="68" t="str">
        <f t="shared" si="1"/>
        <v>2010JUN</v>
      </c>
      <c r="D295" s="72">
        <v>23237.3</v>
      </c>
      <c r="E295" s="72">
        <v>13933.347138</v>
      </c>
      <c r="F295" s="73">
        <v>83.27934409333271</v>
      </c>
      <c r="G295" s="66"/>
      <c r="H295" s="78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9.5" customHeight="1">
      <c r="A296" s="67">
        <v>2010.0</v>
      </c>
      <c r="B296" s="71" t="s">
        <v>34</v>
      </c>
      <c r="C296" s="68" t="str">
        <f t="shared" si="1"/>
        <v>2010JUL</v>
      </c>
      <c r="D296" s="72">
        <v>22865.5</v>
      </c>
      <c r="E296" s="72">
        <v>13916.797139</v>
      </c>
      <c r="F296" s="77">
        <v>81.80609432838081</v>
      </c>
      <c r="G296" s="66"/>
      <c r="H296" s="78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9.5" customHeight="1">
      <c r="A297" s="67">
        <v>2010.0</v>
      </c>
      <c r="B297" s="71" t="s">
        <v>35</v>
      </c>
      <c r="C297" s="68" t="str">
        <f t="shared" si="1"/>
        <v>2010AUG</v>
      </c>
      <c r="D297" s="72">
        <v>21893.42</v>
      </c>
      <c r="E297" s="72">
        <v>13440.217429</v>
      </c>
      <c r="F297" s="73">
        <v>82.51250088981908</v>
      </c>
      <c r="G297" s="66"/>
      <c r="H297" s="78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9.5" customHeight="1">
      <c r="A298" s="67">
        <v>2010.0</v>
      </c>
      <c r="B298" s="71" t="s">
        <v>36</v>
      </c>
      <c r="C298" s="68" t="str">
        <f t="shared" si="1"/>
        <v>2010SEP</v>
      </c>
      <c r="D298" s="72">
        <v>22214.97</v>
      </c>
      <c r="E298" s="72">
        <v>13359.423361</v>
      </c>
      <c r="F298" s="73">
        <v>83.52365395071682</v>
      </c>
      <c r="G298" s="66"/>
      <c r="H298" s="78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9.5" customHeight="1">
      <c r="A299" s="67">
        <v>2010.0</v>
      </c>
      <c r="B299" s="71" t="s">
        <v>37</v>
      </c>
      <c r="C299" s="68" t="str">
        <f t="shared" si="1"/>
        <v>2010OCT</v>
      </c>
      <c r="D299" s="72">
        <v>21774.48</v>
      </c>
      <c r="E299" s="72">
        <v>13348.380871</v>
      </c>
      <c r="F299" s="73">
        <v>82.39632881446931</v>
      </c>
      <c r="G299" s="66"/>
      <c r="H299" s="78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9.5" customHeight="1">
      <c r="A300" s="67">
        <v>2010.0</v>
      </c>
      <c r="B300" s="71" t="s">
        <v>38</v>
      </c>
      <c r="C300" s="68" t="str">
        <f t="shared" si="1"/>
        <v>2010NOV</v>
      </c>
      <c r="D300" s="72">
        <v>22294.75</v>
      </c>
      <c r="E300" s="72">
        <v>12629.498892</v>
      </c>
      <c r="F300" s="73">
        <v>78.67758410986144</v>
      </c>
      <c r="G300" s="66"/>
      <c r="H300" s="78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9.5" customHeight="1">
      <c r="A301" s="67">
        <v>2010.0</v>
      </c>
      <c r="B301" s="74" t="s">
        <v>39</v>
      </c>
      <c r="C301" s="68" t="str">
        <f t="shared" si="1"/>
        <v>2010DEC</v>
      </c>
      <c r="D301" s="75">
        <v>22302.2</v>
      </c>
      <c r="E301" s="75">
        <v>12550.252255</v>
      </c>
      <c r="F301" s="76">
        <v>75.63656779291652</v>
      </c>
      <c r="G301" s="66"/>
      <c r="H301" s="78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9.5" customHeight="1">
      <c r="A302" s="67">
        <v>2011.0</v>
      </c>
      <c r="B302" s="68" t="s">
        <v>28</v>
      </c>
      <c r="C302" s="68" t="str">
        <f t="shared" si="1"/>
        <v>2011JAN</v>
      </c>
      <c r="D302" s="72">
        <v>21288.3</v>
      </c>
      <c r="E302" s="72">
        <v>12313.846118</v>
      </c>
      <c r="F302" s="73">
        <v>77.74631341240044</v>
      </c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9.5" customHeight="1">
      <c r="A303" s="67">
        <v>2011.0</v>
      </c>
      <c r="B303" s="71" t="s">
        <v>29</v>
      </c>
      <c r="C303" s="68" t="str">
        <f t="shared" si="1"/>
        <v>2011FEB</v>
      </c>
      <c r="D303" s="72">
        <v>22206.9</v>
      </c>
      <c r="E303" s="72">
        <v>12286.625825</v>
      </c>
      <c r="F303" s="73">
        <v>82.33328101824422</v>
      </c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9.5" customHeight="1">
      <c r="A304" s="67">
        <v>2011.0</v>
      </c>
      <c r="B304" s="71" t="s">
        <v>30</v>
      </c>
      <c r="C304" s="68" t="str">
        <f t="shared" si="1"/>
        <v>2011MAR</v>
      </c>
      <c r="D304" s="72">
        <v>23156.33</v>
      </c>
      <c r="E304" s="72">
        <v>13569.924341</v>
      </c>
      <c r="F304" s="73">
        <v>78.76526901984752</v>
      </c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9.5" customHeight="1">
      <c r="A305" s="67">
        <v>2011.0</v>
      </c>
      <c r="B305" s="71" t="s">
        <v>31</v>
      </c>
      <c r="C305" s="68" t="str">
        <f t="shared" si="1"/>
        <v>2011APR</v>
      </c>
      <c r="D305" s="72">
        <v>23322.12</v>
      </c>
      <c r="E305" s="72">
        <v>13058.878923</v>
      </c>
      <c r="F305" s="73">
        <v>77.7687956219246</v>
      </c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9.5" customHeight="1">
      <c r="A306" s="67">
        <v>2011.0</v>
      </c>
      <c r="B306" s="71" t="s">
        <v>32</v>
      </c>
      <c r="C306" s="68" t="str">
        <f t="shared" si="1"/>
        <v>2011MAY</v>
      </c>
      <c r="D306" s="72">
        <v>23900.21</v>
      </c>
      <c r="E306" s="72">
        <v>14403.718477</v>
      </c>
      <c r="F306" s="73">
        <v>81.00278894049218</v>
      </c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9.5" customHeight="1">
      <c r="A307" s="67">
        <v>2011.0</v>
      </c>
      <c r="B307" s="71" t="s">
        <v>33</v>
      </c>
      <c r="C307" s="68" t="str">
        <f t="shared" si="1"/>
        <v>2011JUN</v>
      </c>
      <c r="D307" s="72">
        <v>23029.24</v>
      </c>
      <c r="E307" s="72">
        <v>13936.460381</v>
      </c>
      <c r="F307" s="73">
        <v>84.05051566448181</v>
      </c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9.5" customHeight="1">
      <c r="A308" s="67">
        <v>2011.0</v>
      </c>
      <c r="B308" s="71" t="s">
        <v>34</v>
      </c>
      <c r="C308" s="68" t="str">
        <f t="shared" si="1"/>
        <v>2011JUL</v>
      </c>
      <c r="D308" s="72">
        <v>23351.35</v>
      </c>
      <c r="E308" s="72">
        <v>14110.88688</v>
      </c>
      <c r="F308" s="77">
        <v>81.22119623255875</v>
      </c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9.5" customHeight="1">
      <c r="A309" s="67">
        <v>2011.0</v>
      </c>
      <c r="B309" s="71" t="s">
        <v>35</v>
      </c>
      <c r="C309" s="68" t="str">
        <f t="shared" si="1"/>
        <v>2011AUG</v>
      </c>
      <c r="D309" s="72">
        <v>23442.5</v>
      </c>
      <c r="E309" s="72">
        <v>14169.292904</v>
      </c>
      <c r="F309" s="73">
        <v>81.24026245870415</v>
      </c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9.5" customHeight="1">
      <c r="A310" s="67">
        <v>2011.0</v>
      </c>
      <c r="B310" s="71" t="s">
        <v>36</v>
      </c>
      <c r="C310" s="68" t="str">
        <f t="shared" si="1"/>
        <v>2011SEP</v>
      </c>
      <c r="D310" s="72">
        <v>22808.58</v>
      </c>
      <c r="E310" s="72">
        <v>13807.134274</v>
      </c>
      <c r="F310" s="77">
        <v>84.07725343846865</v>
      </c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9.5" customHeight="1">
      <c r="A311" s="67">
        <v>2011.0</v>
      </c>
      <c r="B311" s="71" t="s">
        <v>37</v>
      </c>
      <c r="C311" s="68" t="str">
        <f t="shared" si="1"/>
        <v>2011OCT</v>
      </c>
      <c r="D311" s="72">
        <v>22062.1</v>
      </c>
      <c r="E311" s="72">
        <v>13119.728547</v>
      </c>
      <c r="F311" s="73">
        <v>79.9291261755125</v>
      </c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9.5" customHeight="1">
      <c r="A312" s="67">
        <v>2011.0</v>
      </c>
      <c r="B312" s="71" t="s">
        <v>38</v>
      </c>
      <c r="C312" s="68" t="str">
        <f t="shared" si="1"/>
        <v>2011NOV</v>
      </c>
      <c r="D312" s="72">
        <v>20954.6</v>
      </c>
      <c r="E312" s="72">
        <v>12188.034241</v>
      </c>
      <c r="F312" s="73">
        <v>80.78333795310921</v>
      </c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9.5" customHeight="1">
      <c r="A313" s="67">
        <v>2011.0</v>
      </c>
      <c r="B313" s="71" t="s">
        <v>39</v>
      </c>
      <c r="C313" s="68" t="str">
        <f t="shared" si="1"/>
        <v>2011DEC</v>
      </c>
      <c r="D313" s="72">
        <v>21104.9</v>
      </c>
      <c r="E313" s="72">
        <v>11972.242829</v>
      </c>
      <c r="F313" s="73">
        <v>76.24638938126635</v>
      </c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9.5" customHeight="1">
      <c r="A314" s="67">
        <v>2012.0</v>
      </c>
      <c r="B314" s="68" t="s">
        <v>28</v>
      </c>
      <c r="C314" s="68" t="str">
        <f t="shared" si="1"/>
        <v>2012JAN</v>
      </c>
      <c r="D314" s="69">
        <v>22251.1</v>
      </c>
      <c r="E314" s="69">
        <v>13039.44024</v>
      </c>
      <c r="F314" s="70">
        <v>78.77</v>
      </c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9.5" customHeight="1">
      <c r="A315" s="67">
        <v>2012.0</v>
      </c>
      <c r="B315" s="71" t="s">
        <v>29</v>
      </c>
      <c r="C315" s="68" t="str">
        <f t="shared" si="1"/>
        <v>2012FEB</v>
      </c>
      <c r="D315" s="72">
        <v>23554.4</v>
      </c>
      <c r="E315" s="72">
        <v>13602.704165</v>
      </c>
      <c r="F315" s="73">
        <v>82.97</v>
      </c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9.5" customHeight="1">
      <c r="A316" s="67">
        <v>2012.0</v>
      </c>
      <c r="B316" s="71" t="s">
        <v>30</v>
      </c>
      <c r="C316" s="68" t="str">
        <f t="shared" si="1"/>
        <v>2012MAR</v>
      </c>
      <c r="D316" s="72">
        <v>24571.51</v>
      </c>
      <c r="E316" s="72">
        <v>15258.324285</v>
      </c>
      <c r="F316" s="73">
        <v>83.46</v>
      </c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9.5" customHeight="1">
      <c r="A317" s="67">
        <v>2012.0</v>
      </c>
      <c r="B317" s="71" t="s">
        <v>31</v>
      </c>
      <c r="C317" s="68" t="str">
        <f t="shared" si="1"/>
        <v>2012APR</v>
      </c>
      <c r="D317" s="72">
        <v>26121.1</v>
      </c>
      <c r="E317" s="72">
        <v>14395.999796</v>
      </c>
      <c r="F317" s="73">
        <v>76.55</v>
      </c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9.5" customHeight="1">
      <c r="A318" s="67">
        <v>2012.0</v>
      </c>
      <c r="B318" s="71" t="s">
        <v>32</v>
      </c>
      <c r="C318" s="68" t="str">
        <f t="shared" si="1"/>
        <v>2012MAY</v>
      </c>
      <c r="D318" s="72">
        <v>25207.27</v>
      </c>
      <c r="E318" s="72">
        <v>15413.242331</v>
      </c>
      <c r="F318" s="73">
        <v>82.19</v>
      </c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9.5" customHeight="1">
      <c r="A319" s="67">
        <v>2012.0</v>
      </c>
      <c r="B319" s="71" t="s">
        <v>33</v>
      </c>
      <c r="C319" s="68" t="str">
        <f t="shared" si="1"/>
        <v>2012JUN</v>
      </c>
      <c r="D319" s="72">
        <v>23927.3</v>
      </c>
      <c r="E319" s="72">
        <v>14580.770898</v>
      </c>
      <c r="F319" s="73">
        <v>84.64</v>
      </c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9.5" customHeight="1">
      <c r="A320" s="67">
        <v>2012.0</v>
      </c>
      <c r="B320" s="71" t="s">
        <v>34</v>
      </c>
      <c r="C320" s="68" t="str">
        <f t="shared" si="1"/>
        <v>2012JUL</v>
      </c>
      <c r="D320" s="72">
        <v>23932.6</v>
      </c>
      <c r="E320" s="72">
        <v>14835.35033</v>
      </c>
      <c r="F320" s="73">
        <v>83.32</v>
      </c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9.5" customHeight="1">
      <c r="A321" s="67">
        <v>2012.0</v>
      </c>
      <c r="B321" s="71" t="s">
        <v>35</v>
      </c>
      <c r="C321" s="68" t="str">
        <f t="shared" si="1"/>
        <v>2012AUG</v>
      </c>
      <c r="D321" s="72">
        <v>24155.7</v>
      </c>
      <c r="E321" s="72">
        <v>14680.382963</v>
      </c>
      <c r="F321" s="73">
        <v>81.69</v>
      </c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9.5" customHeight="1">
      <c r="A322" s="67">
        <v>2012.0</v>
      </c>
      <c r="B322" s="71" t="s">
        <v>36</v>
      </c>
      <c r="C322" s="68" t="str">
        <f t="shared" si="1"/>
        <v>2012SEP</v>
      </c>
      <c r="D322" s="72">
        <v>24009.3</v>
      </c>
      <c r="E322" s="72">
        <v>14201.658271</v>
      </c>
      <c r="F322" s="73">
        <v>82.15</v>
      </c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9.5" customHeight="1">
      <c r="A323" s="67">
        <v>2012.0</v>
      </c>
      <c r="B323" s="71" t="s">
        <v>37</v>
      </c>
      <c r="C323" s="68" t="str">
        <f t="shared" si="1"/>
        <v>2012OCT</v>
      </c>
      <c r="D323" s="72">
        <v>24131.33</v>
      </c>
      <c r="E323" s="72">
        <v>14836.412887</v>
      </c>
      <c r="F323" s="73">
        <v>82.64</v>
      </c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9.5" customHeight="1">
      <c r="A324" s="67">
        <v>2012.0</v>
      </c>
      <c r="B324" s="71" t="s">
        <v>38</v>
      </c>
      <c r="C324" s="68" t="str">
        <f t="shared" si="1"/>
        <v>2012NOV</v>
      </c>
      <c r="D324" s="72">
        <v>24657.91</v>
      </c>
      <c r="E324" s="72">
        <v>14520.489619</v>
      </c>
      <c r="F324" s="73">
        <v>81.79</v>
      </c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9.5" customHeight="1">
      <c r="A325" s="67">
        <v>2012.0</v>
      </c>
      <c r="B325" s="71" t="s">
        <v>39</v>
      </c>
      <c r="C325" s="68" t="str">
        <f t="shared" si="1"/>
        <v>2012DEC</v>
      </c>
      <c r="D325" s="75">
        <v>24073.85</v>
      </c>
      <c r="E325" s="75">
        <v>13955.184052</v>
      </c>
      <c r="F325" s="76">
        <v>77.91</v>
      </c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9.5" customHeight="1">
      <c r="A326" s="67">
        <v>2013.0</v>
      </c>
      <c r="B326" s="68" t="s">
        <v>28</v>
      </c>
      <c r="C326" s="68" t="str">
        <f t="shared" si="1"/>
        <v>2013JAN</v>
      </c>
      <c r="D326" s="69">
        <v>23390.78</v>
      </c>
      <c r="E326" s="69">
        <v>13653.334418</v>
      </c>
      <c r="F326" s="70">
        <v>78.45508331988948</v>
      </c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9.5" customHeight="1">
      <c r="A327" s="67">
        <v>2013.0</v>
      </c>
      <c r="B327" s="71" t="s">
        <v>29</v>
      </c>
      <c r="C327" s="68" t="str">
        <f t="shared" si="1"/>
        <v>2013FEB</v>
      </c>
      <c r="D327" s="72">
        <v>24589.4</v>
      </c>
      <c r="E327" s="72">
        <v>13461.170347</v>
      </c>
      <c r="F327" s="73">
        <v>81.46397835066949</v>
      </c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9.5" customHeight="1">
      <c r="A328" s="67">
        <v>2013.0</v>
      </c>
      <c r="B328" s="71" t="s">
        <v>30</v>
      </c>
      <c r="C328" s="68" t="str">
        <f t="shared" si="1"/>
        <v>2013MAR</v>
      </c>
      <c r="D328" s="72">
        <v>26422.97</v>
      </c>
      <c r="E328" s="72">
        <v>15731.114669</v>
      </c>
      <c r="F328" s="73">
        <v>80.02117600444262</v>
      </c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9.5" customHeight="1">
      <c r="A329" s="67">
        <v>2013.0</v>
      </c>
      <c r="B329" s="71" t="s">
        <v>31</v>
      </c>
      <c r="C329" s="68" t="str">
        <f t="shared" si="1"/>
        <v>2013APR</v>
      </c>
      <c r="D329" s="72">
        <v>26324.61</v>
      </c>
      <c r="E329" s="72">
        <v>14675.166847</v>
      </c>
      <c r="F329" s="73">
        <v>77.42631771710536</v>
      </c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9.5" customHeight="1">
      <c r="A330" s="67">
        <v>2013.0</v>
      </c>
      <c r="B330" s="71" t="s">
        <v>32</v>
      </c>
      <c r="C330" s="68" t="str">
        <f t="shared" si="1"/>
        <v>2013MAY</v>
      </c>
      <c r="D330" s="72">
        <v>26598.14</v>
      </c>
      <c r="E330" s="72">
        <v>16059.090636</v>
      </c>
      <c r="F330" s="73">
        <v>81.15153631771051</v>
      </c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9.5" customHeight="1">
      <c r="A331" s="67">
        <v>2013.0</v>
      </c>
      <c r="B331" s="71" t="s">
        <v>33</v>
      </c>
      <c r="C331" s="68" t="str">
        <f t="shared" si="1"/>
        <v>2013JUN</v>
      </c>
      <c r="D331" s="72">
        <v>25038.04</v>
      </c>
      <c r="E331" s="72">
        <v>14744.579113</v>
      </c>
      <c r="F331" s="73">
        <v>81.78987692882068</v>
      </c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9.5" customHeight="1">
      <c r="A332" s="67">
        <v>2013.0</v>
      </c>
      <c r="B332" s="71" t="s">
        <v>34</v>
      </c>
      <c r="C332" s="68" t="str">
        <f t="shared" si="1"/>
        <v>2013JUL</v>
      </c>
      <c r="D332" s="72">
        <v>24568.41</v>
      </c>
      <c r="E332" s="72">
        <v>14746.55715</v>
      </c>
      <c r="F332" s="73">
        <v>80.67531163247912</v>
      </c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9.5" customHeight="1">
      <c r="A333" s="67">
        <v>2013.0</v>
      </c>
      <c r="B333" s="71" t="s">
        <v>35</v>
      </c>
      <c r="C333" s="68" t="str">
        <f t="shared" si="1"/>
        <v>2013AUG</v>
      </c>
      <c r="D333" s="72">
        <v>23941.68</v>
      </c>
      <c r="E333" s="72">
        <v>14854.040165</v>
      </c>
      <c r="F333" s="73">
        <v>83.39058808177168</v>
      </c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9.5" customHeight="1">
      <c r="A334" s="67">
        <v>2013.0</v>
      </c>
      <c r="B334" s="71" t="s">
        <v>36</v>
      </c>
      <c r="C334" s="68" t="str">
        <f t="shared" si="1"/>
        <v>2013SEP</v>
      </c>
      <c r="D334" s="72">
        <v>24363.69</v>
      </c>
      <c r="E334" s="72">
        <v>14385.036033</v>
      </c>
      <c r="F334" s="73">
        <v>82.0040671692178</v>
      </c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9.5" customHeight="1">
      <c r="A335" s="67">
        <v>2013.0</v>
      </c>
      <c r="B335" s="71" t="s">
        <v>37</v>
      </c>
      <c r="C335" s="68" t="str">
        <f t="shared" si="1"/>
        <v>2013OCT</v>
      </c>
      <c r="D335" s="72">
        <v>23741.5</v>
      </c>
      <c r="E335" s="72">
        <v>14474.49041</v>
      </c>
      <c r="F335" s="73">
        <v>81.9449496809158</v>
      </c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9.5" customHeight="1">
      <c r="A336" s="67">
        <v>2013.0</v>
      </c>
      <c r="B336" s="71" t="s">
        <v>38</v>
      </c>
      <c r="C336" s="68" t="str">
        <f t="shared" si="1"/>
        <v>2013NOV</v>
      </c>
      <c r="D336" s="72">
        <v>24251.18</v>
      </c>
      <c r="E336" s="72">
        <v>14154.731668</v>
      </c>
      <c r="F336" s="73">
        <v>81.06553800222872</v>
      </c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9.5" customHeight="1">
      <c r="A337" s="67">
        <v>2013.0</v>
      </c>
      <c r="B337" s="71" t="s">
        <v>39</v>
      </c>
      <c r="C337" s="68" t="str">
        <f t="shared" si="1"/>
        <v>2013DEC</v>
      </c>
      <c r="D337" s="75">
        <v>22905.22</v>
      </c>
      <c r="E337" s="75">
        <v>12438.125321</v>
      </c>
      <c r="F337" s="76">
        <v>72.9873381599835</v>
      </c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9.5" customHeight="1">
      <c r="A338" s="67">
        <v>2014.0</v>
      </c>
      <c r="B338" s="68" t="s">
        <v>28</v>
      </c>
      <c r="C338" s="68" t="str">
        <f t="shared" si="1"/>
        <v>2014JAN</v>
      </c>
      <c r="D338" s="69">
        <v>22556.93</v>
      </c>
      <c r="E338" s="69">
        <v>12685.049074</v>
      </c>
      <c r="F338" s="70">
        <v>75.58562775374628</v>
      </c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9.5" customHeight="1">
      <c r="A339" s="67">
        <v>2014.0</v>
      </c>
      <c r="B339" s="71" t="s">
        <v>29</v>
      </c>
      <c r="C339" s="68" t="str">
        <f t="shared" si="1"/>
        <v>2014FEB</v>
      </c>
      <c r="D339" s="72">
        <v>23658.59</v>
      </c>
      <c r="E339" s="72">
        <v>12961.772868</v>
      </c>
      <c r="F339" s="73">
        <v>81.52790374296548</v>
      </c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9.5" customHeight="1">
      <c r="A340" s="67">
        <v>2014.0</v>
      </c>
      <c r="B340" s="71" t="s">
        <v>30</v>
      </c>
      <c r="C340" s="68" t="str">
        <f t="shared" si="1"/>
        <v>2014MAR</v>
      </c>
      <c r="D340" s="72">
        <v>26105.94</v>
      </c>
      <c r="E340" s="72">
        <v>15753.802692</v>
      </c>
      <c r="F340" s="73">
        <v>81.10976269719062</v>
      </c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9.5" customHeight="1">
      <c r="A341" s="67">
        <v>2014.0</v>
      </c>
      <c r="B341" s="71" t="s">
        <v>31</v>
      </c>
      <c r="C341" s="68" t="str">
        <f t="shared" si="1"/>
        <v>2014APR</v>
      </c>
      <c r="D341" s="72">
        <v>26942.1</v>
      </c>
      <c r="E341" s="72">
        <v>15100.390044</v>
      </c>
      <c r="F341" s="73">
        <v>77.84383529865897</v>
      </c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9.5" customHeight="1">
      <c r="A342" s="67">
        <v>2014.0</v>
      </c>
      <c r="B342" s="71" t="s">
        <v>32</v>
      </c>
      <c r="C342" s="68" t="str">
        <f t="shared" si="1"/>
        <v>2014MAY</v>
      </c>
      <c r="D342" s="72">
        <v>26473.3</v>
      </c>
      <c r="E342" s="72">
        <v>16414.727936</v>
      </c>
      <c r="F342" s="73">
        <v>83.3398418995418</v>
      </c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9.5" customHeight="1">
      <c r="A343" s="67">
        <v>2014.0</v>
      </c>
      <c r="B343" s="71" t="s">
        <v>33</v>
      </c>
      <c r="C343" s="68" t="str">
        <f t="shared" si="1"/>
        <v>2014JUN</v>
      </c>
      <c r="D343" s="72">
        <v>26253.29</v>
      </c>
      <c r="E343" s="72">
        <v>15461.286787</v>
      </c>
      <c r="F343" s="73">
        <v>81.79549849328939</v>
      </c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9.5" customHeight="1">
      <c r="A344" s="67">
        <v>2014.0</v>
      </c>
      <c r="B344" s="71" t="s">
        <v>34</v>
      </c>
      <c r="C344" s="68" t="str">
        <f t="shared" si="1"/>
        <v>2014JUL</v>
      </c>
      <c r="D344" s="72">
        <v>25017.19</v>
      </c>
      <c r="E344" s="72">
        <v>15428.375276</v>
      </c>
      <c r="F344" s="73">
        <v>82.89125814294391</v>
      </c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9.5" customHeight="1">
      <c r="A345" s="67">
        <v>2014.0</v>
      </c>
      <c r="B345" s="71" t="s">
        <v>35</v>
      </c>
      <c r="C345" s="68" t="str">
        <f t="shared" si="1"/>
        <v>2014AUG</v>
      </c>
      <c r="D345" s="72">
        <v>24623.74</v>
      </c>
      <c r="E345" s="72">
        <v>15180.440086</v>
      </c>
      <c r="F345" s="73">
        <v>82.86238126252337</v>
      </c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9.5" customHeight="1">
      <c r="A346" s="67">
        <v>2014.0</v>
      </c>
      <c r="B346" s="71" t="s">
        <v>36</v>
      </c>
      <c r="C346" s="68" t="str">
        <f t="shared" si="1"/>
        <v>2014SEP</v>
      </c>
      <c r="D346" s="72">
        <v>24785.24</v>
      </c>
      <c r="E346" s="72">
        <v>15003.595553</v>
      </c>
      <c r="F346" s="73">
        <v>84.07555124317717</v>
      </c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9.5" customHeight="1">
      <c r="A347" s="67">
        <v>2014.0</v>
      </c>
      <c r="B347" s="71" t="s">
        <v>37</v>
      </c>
      <c r="C347" s="68" t="str">
        <f t="shared" si="1"/>
        <v>2014OCT</v>
      </c>
      <c r="D347" s="72">
        <v>24181.13</v>
      </c>
      <c r="E347" s="72">
        <v>15045.075808</v>
      </c>
      <c r="F347" s="73">
        <v>83.62667950596811</v>
      </c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9.5" customHeight="1">
      <c r="A348" s="67">
        <v>2014.0</v>
      </c>
      <c r="B348" s="71" t="s">
        <v>38</v>
      </c>
      <c r="C348" s="68" t="str">
        <f t="shared" si="1"/>
        <v>2014NOV</v>
      </c>
      <c r="D348" s="72">
        <v>24961.8</v>
      </c>
      <c r="E348" s="72">
        <v>14625.595142</v>
      </c>
      <c r="F348" s="73">
        <v>81.37765139577719</v>
      </c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9.5" customHeight="1">
      <c r="A349" s="67">
        <v>2014.0</v>
      </c>
      <c r="B349" s="71" t="s">
        <v>39</v>
      </c>
      <c r="C349" s="68" t="str">
        <f t="shared" si="1"/>
        <v>2014DEC</v>
      </c>
      <c r="D349" s="75">
        <v>24493.26</v>
      </c>
      <c r="E349" s="75">
        <v>13601.162515</v>
      </c>
      <c r="F349" s="76">
        <v>74.63739989137586</v>
      </c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9.5" customHeight="1">
      <c r="A350" s="67">
        <v>2015.0</v>
      </c>
      <c r="B350" s="68" t="s">
        <v>28</v>
      </c>
      <c r="C350" s="68" t="str">
        <f t="shared" si="1"/>
        <v>2015JAN</v>
      </c>
      <c r="D350" s="69">
        <v>23769.0</v>
      </c>
      <c r="E350" s="69">
        <v>13304.540568</v>
      </c>
      <c r="F350" s="70">
        <v>75.2330601529698</v>
      </c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9.5" customHeight="1">
      <c r="A351" s="67">
        <v>2015.0</v>
      </c>
      <c r="B351" s="71" t="s">
        <v>29</v>
      </c>
      <c r="C351" s="68" t="str">
        <f t="shared" si="1"/>
        <v>2015FEB</v>
      </c>
      <c r="D351" s="72">
        <v>24629.5</v>
      </c>
      <c r="E351" s="72">
        <v>13264.313977</v>
      </c>
      <c r="F351" s="73">
        <v>80.14195361567961</v>
      </c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9.5" customHeight="1">
      <c r="A352" s="67">
        <v>2015.0</v>
      </c>
      <c r="B352" s="71" t="s">
        <v>30</v>
      </c>
      <c r="C352" s="68" t="str">
        <f t="shared" si="1"/>
        <v>2015MAR</v>
      </c>
      <c r="D352" s="72">
        <v>26072.1</v>
      </c>
      <c r="E352" s="72">
        <v>16050.589881</v>
      </c>
      <c r="F352" s="73">
        <v>82.74505504339021</v>
      </c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9.5" customHeight="1">
      <c r="A353" s="67">
        <v>2015.0</v>
      </c>
      <c r="B353" s="71" t="s">
        <v>31</v>
      </c>
      <c r="C353" s="68" t="str">
        <f t="shared" si="1"/>
        <v>2015APR</v>
      </c>
      <c r="D353" s="72">
        <v>27139.0</v>
      </c>
      <c r="E353" s="72">
        <v>15130.502075</v>
      </c>
      <c r="F353" s="73">
        <v>77.43316340055927</v>
      </c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9.5" customHeight="1">
      <c r="A354" s="67">
        <v>2015.0</v>
      </c>
      <c r="B354" s="71" t="s">
        <v>32</v>
      </c>
      <c r="C354" s="68" t="str">
        <f t="shared" si="1"/>
        <v>2015MAY</v>
      </c>
      <c r="D354" s="72">
        <v>27198.4</v>
      </c>
      <c r="E354" s="72">
        <v>16888.800494</v>
      </c>
      <c r="F354" s="73">
        <v>83.46079425252404</v>
      </c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9.5" customHeight="1">
      <c r="A355" s="67">
        <v>2015.0</v>
      </c>
      <c r="B355" s="71" t="s">
        <v>33</v>
      </c>
      <c r="C355" s="68" t="str">
        <f t="shared" si="1"/>
        <v>2015JUN</v>
      </c>
      <c r="D355" s="72">
        <v>27345.8</v>
      </c>
      <c r="E355" s="72">
        <v>16052.51067</v>
      </c>
      <c r="F355" s="73">
        <v>81.53044967904883</v>
      </c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9.5" customHeight="1">
      <c r="A356" s="67">
        <v>2015.0</v>
      </c>
      <c r="B356" s="71" t="s">
        <v>34</v>
      </c>
      <c r="C356" s="68" t="str">
        <f t="shared" si="1"/>
        <v>2015JUL</v>
      </c>
      <c r="D356" s="72">
        <v>26049.5</v>
      </c>
      <c r="E356" s="72">
        <v>15977.047247</v>
      </c>
      <c r="F356" s="73">
        <v>82.43738217479665</v>
      </c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9.5" customHeight="1">
      <c r="A357" s="67">
        <v>2015.0</v>
      </c>
      <c r="B357" s="71" t="s">
        <v>35</v>
      </c>
      <c r="C357" s="68" t="str">
        <f t="shared" si="1"/>
        <v>2015AUG</v>
      </c>
      <c r="D357" s="72">
        <v>26027.8</v>
      </c>
      <c r="E357" s="72">
        <v>15647.31693</v>
      </c>
      <c r="F357" s="73">
        <v>80.8033716244839</v>
      </c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9.5" customHeight="1">
      <c r="A358" s="67">
        <v>2015.0</v>
      </c>
      <c r="B358" s="71" t="s">
        <v>36</v>
      </c>
      <c r="C358" s="68" t="str">
        <f t="shared" si="1"/>
        <v>2015SEP</v>
      </c>
      <c r="D358" s="72">
        <v>25676.6</v>
      </c>
      <c r="E358" s="72">
        <v>15313.901124</v>
      </c>
      <c r="F358" s="73">
        <v>82.83537195994278</v>
      </c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9.5" customHeight="1">
      <c r="A359" s="67">
        <v>2015.0</v>
      </c>
      <c r="B359" s="71" t="s">
        <v>37</v>
      </c>
      <c r="C359" s="68" t="str">
        <f t="shared" si="1"/>
        <v>2015OCT</v>
      </c>
      <c r="D359" s="72">
        <v>25044.8</v>
      </c>
      <c r="E359" s="72">
        <v>15491.254112</v>
      </c>
      <c r="F359" s="73">
        <v>83.13733033414873</v>
      </c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9.5" customHeight="1">
      <c r="A360" s="67">
        <v>2015.0</v>
      </c>
      <c r="B360" s="71" t="s">
        <v>38</v>
      </c>
      <c r="C360" s="68" t="str">
        <f t="shared" si="1"/>
        <v>2015NOV</v>
      </c>
      <c r="D360" s="72">
        <v>25956.7</v>
      </c>
      <c r="E360" s="72">
        <v>15340.7177</v>
      </c>
      <c r="F360" s="73">
        <v>82.08498137710538</v>
      </c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9.5" customHeight="1">
      <c r="A361" s="67">
        <v>2015.0</v>
      </c>
      <c r="B361" s="71" t="s">
        <v>39</v>
      </c>
      <c r="C361" s="68" t="str">
        <f t="shared" si="1"/>
        <v>2015DEC</v>
      </c>
      <c r="D361" s="75">
        <v>25722.3</v>
      </c>
      <c r="E361" s="75">
        <v>14725.410608</v>
      </c>
      <c r="F361" s="76">
        <v>76.945757413372</v>
      </c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9.5" customHeight="1">
      <c r="A362" s="67">
        <v>2016.0</v>
      </c>
      <c r="B362" s="68" t="s">
        <v>28</v>
      </c>
      <c r="C362" s="68" t="str">
        <f t="shared" si="1"/>
        <v>2016JAN</v>
      </c>
      <c r="D362" s="69">
        <v>25312.3</v>
      </c>
      <c r="E362" s="69">
        <v>14517.06627</v>
      </c>
      <c r="F362" s="70">
        <v>77.09</v>
      </c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9.5" customHeight="1">
      <c r="A363" s="67">
        <v>2016.0</v>
      </c>
      <c r="B363" s="79" t="s">
        <v>29</v>
      </c>
      <c r="C363" s="68" t="str">
        <f t="shared" si="1"/>
        <v>2016FEB</v>
      </c>
      <c r="D363" s="72">
        <v>25103.51</v>
      </c>
      <c r="E363" s="72">
        <v>13787.720887</v>
      </c>
      <c r="F363" s="73">
        <v>78.91</v>
      </c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9.5" customHeight="1">
      <c r="A364" s="67">
        <v>2016.0</v>
      </c>
      <c r="B364" s="79" t="s">
        <v>30</v>
      </c>
      <c r="C364" s="68" t="str">
        <f t="shared" si="1"/>
        <v>2016MAR</v>
      </c>
      <c r="D364" s="72">
        <v>27242.0</v>
      </c>
      <c r="E364" s="72">
        <v>16727.635371</v>
      </c>
      <c r="F364" s="73">
        <v>82.53</v>
      </c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9.5" customHeight="1">
      <c r="A365" s="67">
        <v>2016.0</v>
      </c>
      <c r="B365" s="79" t="s">
        <v>31</v>
      </c>
      <c r="C365" s="68" t="str">
        <f t="shared" si="1"/>
        <v>2016APR</v>
      </c>
      <c r="D365" s="72">
        <v>29403.7</v>
      </c>
      <c r="E365" s="72">
        <v>16610.726222</v>
      </c>
      <c r="F365" s="73">
        <v>78.46</v>
      </c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9.5" customHeight="1">
      <c r="A366" s="67">
        <v>2016.0</v>
      </c>
      <c r="B366" s="79" t="s">
        <v>32</v>
      </c>
      <c r="C366" s="68" t="str">
        <f t="shared" si="1"/>
        <v>2016MAY</v>
      </c>
      <c r="D366" s="72">
        <v>29618.8</v>
      </c>
      <c r="E366" s="72">
        <v>17588.346836</v>
      </c>
      <c r="F366" s="73">
        <v>79.82</v>
      </c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9.5" customHeight="1">
      <c r="A367" s="67">
        <v>2016.0</v>
      </c>
      <c r="B367" s="79" t="s">
        <v>33</v>
      </c>
      <c r="C367" s="68" t="str">
        <f t="shared" si="1"/>
        <v>2016JUN</v>
      </c>
      <c r="D367" s="72">
        <v>26471.0</v>
      </c>
      <c r="E367" s="72">
        <v>15865.932496</v>
      </c>
      <c r="F367" s="73">
        <v>83.25</v>
      </c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9.5" customHeight="1">
      <c r="A368" s="67">
        <v>2016.0</v>
      </c>
      <c r="B368" s="79" t="s">
        <v>34</v>
      </c>
      <c r="C368" s="68" t="str">
        <f t="shared" si="1"/>
        <v>2016JUL</v>
      </c>
      <c r="D368" s="72">
        <v>25475.0</v>
      </c>
      <c r="E368" s="72">
        <v>15875.41466</v>
      </c>
      <c r="F368" s="73">
        <v>83.76</v>
      </c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9.5" customHeight="1">
      <c r="A369" s="67">
        <v>2016.0</v>
      </c>
      <c r="B369" s="80" t="s">
        <v>35</v>
      </c>
      <c r="C369" s="68" t="str">
        <f t="shared" si="1"/>
        <v>2016AUG</v>
      </c>
      <c r="D369" s="72">
        <v>26329.0</v>
      </c>
      <c r="E369" s="72">
        <v>16369.593959</v>
      </c>
      <c r="F369" s="73">
        <v>83.57</v>
      </c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9.5" customHeight="1">
      <c r="A370" s="67">
        <v>2016.0</v>
      </c>
      <c r="B370" s="80" t="s">
        <v>36</v>
      </c>
      <c r="C370" s="68" t="str">
        <f t="shared" si="1"/>
        <v>2016SEP</v>
      </c>
      <c r="D370" s="72">
        <v>25790.6</v>
      </c>
      <c r="E370" s="72">
        <v>15657.904179</v>
      </c>
      <c r="F370" s="73">
        <v>84.32</v>
      </c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9.5" customHeight="1">
      <c r="A371" s="67">
        <v>2016.0</v>
      </c>
      <c r="B371" s="79" t="s">
        <v>37</v>
      </c>
      <c r="C371" s="68" t="str">
        <f t="shared" si="1"/>
        <v>2016OCT</v>
      </c>
      <c r="D371" s="72">
        <v>26014.6</v>
      </c>
      <c r="E371" s="72">
        <v>15906.88355</v>
      </c>
      <c r="F371" s="73">
        <v>82.19</v>
      </c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9.5" customHeight="1">
      <c r="A372" s="67">
        <v>2016.0</v>
      </c>
      <c r="B372" s="79" t="s">
        <v>38</v>
      </c>
      <c r="C372" s="68" t="str">
        <f t="shared" si="1"/>
        <v>2016NOV</v>
      </c>
      <c r="D372" s="72">
        <v>26145.3</v>
      </c>
      <c r="E372" s="72">
        <v>15465.0</v>
      </c>
      <c r="F372" s="73">
        <v>82.15</v>
      </c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9.5" customHeight="1">
      <c r="A373" s="67">
        <v>2016.0</v>
      </c>
      <c r="B373" s="71" t="s">
        <v>39</v>
      </c>
      <c r="C373" s="68" t="str">
        <f t="shared" si="1"/>
        <v>2016DEC</v>
      </c>
      <c r="D373" s="75">
        <v>25272.0</v>
      </c>
      <c r="E373" s="75">
        <v>14429.0</v>
      </c>
      <c r="F373" s="76">
        <v>76.7</v>
      </c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9.5" customHeight="1">
      <c r="A374" s="67">
        <v>2017.0</v>
      </c>
      <c r="B374" s="68" t="s">
        <v>28</v>
      </c>
      <c r="C374" s="68" t="str">
        <f t="shared" si="1"/>
        <v>2017JAN</v>
      </c>
      <c r="D374" s="69">
        <v>25390.4</v>
      </c>
      <c r="E374" s="69">
        <v>14467.16</v>
      </c>
      <c r="F374" s="70">
        <v>76.65</v>
      </c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9.5" customHeight="1">
      <c r="A375" s="67">
        <v>2017.0</v>
      </c>
      <c r="B375" s="79" t="s">
        <v>29</v>
      </c>
      <c r="C375" s="68" t="str">
        <f t="shared" si="1"/>
        <v>2017FEB</v>
      </c>
      <c r="D375" s="72">
        <v>26240.0</v>
      </c>
      <c r="E375" s="72">
        <v>13942.45</v>
      </c>
      <c r="F375" s="73">
        <v>78.89</v>
      </c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9.5" customHeight="1">
      <c r="A376" s="67">
        <v>2017.0</v>
      </c>
      <c r="B376" s="79" t="s">
        <v>30</v>
      </c>
      <c r="C376" s="68" t="str">
        <f t="shared" si="1"/>
        <v>2017MAR</v>
      </c>
      <c r="D376" s="72">
        <v>27326.0</v>
      </c>
      <c r="E376" s="72">
        <v>16974.5</v>
      </c>
      <c r="F376" s="73">
        <v>83.24</v>
      </c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9.5" customHeight="1">
      <c r="A377" s="67">
        <v>2017.0</v>
      </c>
      <c r="B377" s="79" t="s">
        <v>31</v>
      </c>
      <c r="C377" s="68" t="str">
        <f t="shared" si="1"/>
        <v>2017APR</v>
      </c>
      <c r="D377" s="72">
        <v>27708.0</v>
      </c>
      <c r="E377" s="72">
        <v>15823.33</v>
      </c>
      <c r="F377" s="73">
        <v>79.2</v>
      </c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9.5" customHeight="1">
      <c r="A378" s="67">
        <v>2017.0</v>
      </c>
      <c r="B378" s="79" t="s">
        <v>32</v>
      </c>
      <c r="C378" s="68" t="str">
        <f t="shared" si="1"/>
        <v>2017MAY</v>
      </c>
      <c r="D378" s="72">
        <v>28578.0</v>
      </c>
      <c r="E378" s="72">
        <v>16869.63</v>
      </c>
      <c r="F378" s="73">
        <v>79.39</v>
      </c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9.5" customHeight="1">
      <c r="A379" s="67">
        <v>2017.0</v>
      </c>
      <c r="B379" s="79" t="s">
        <v>33</v>
      </c>
      <c r="C379" s="68" t="str">
        <f t="shared" si="1"/>
        <v>2017JUN</v>
      </c>
      <c r="D379" s="72">
        <v>26747.2</v>
      </c>
      <c r="E379" s="72">
        <v>16263.43</v>
      </c>
      <c r="F379" s="73">
        <v>84.24</v>
      </c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9.5" customHeight="1">
      <c r="A380" s="67">
        <v>2017.0</v>
      </c>
      <c r="B380" s="79" t="s">
        <v>34</v>
      </c>
      <c r="C380" s="68" t="str">
        <f t="shared" si="1"/>
        <v>2017JUL</v>
      </c>
      <c r="D380" s="72">
        <v>26130.0</v>
      </c>
      <c r="E380" s="72">
        <v>16030.02</v>
      </c>
      <c r="F380" s="73">
        <v>82.46</v>
      </c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9.5" customHeight="1">
      <c r="A381" s="67">
        <v>2017.0</v>
      </c>
      <c r="B381" s="80" t="s">
        <v>35</v>
      </c>
      <c r="C381" s="68" t="str">
        <f t="shared" si="1"/>
        <v>2017AUG</v>
      </c>
      <c r="D381" s="72">
        <v>26974.5</v>
      </c>
      <c r="E381" s="72">
        <v>16701.4</v>
      </c>
      <c r="F381" s="73">
        <v>83.22</v>
      </c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9.5" customHeight="1">
      <c r="A382" s="67">
        <v>2017.0</v>
      </c>
      <c r="B382" s="80" t="s">
        <v>36</v>
      </c>
      <c r="C382" s="68" t="str">
        <f t="shared" si="1"/>
        <v>2017SEP</v>
      </c>
      <c r="D382" s="72">
        <v>27500.0</v>
      </c>
      <c r="E382" s="72">
        <v>16423.21</v>
      </c>
      <c r="F382" s="73">
        <v>82.94</v>
      </c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9.5" customHeight="1">
      <c r="A383" s="67">
        <v>2017.0</v>
      </c>
      <c r="B383" s="79" t="s">
        <v>37</v>
      </c>
      <c r="C383" s="68" t="str">
        <f t="shared" si="1"/>
        <v>2017OCT</v>
      </c>
      <c r="D383" s="72">
        <v>26074.6</v>
      </c>
      <c r="E383" s="72">
        <v>15850.58</v>
      </c>
      <c r="F383" s="73">
        <v>81.70611633832424</v>
      </c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9.5" customHeight="1">
      <c r="A384" s="67">
        <v>2017.0</v>
      </c>
      <c r="B384" s="79" t="s">
        <v>38</v>
      </c>
      <c r="C384" s="68" t="str">
        <f t="shared" si="1"/>
        <v>2017NOV</v>
      </c>
      <c r="D384" s="72">
        <v>26749.0</v>
      </c>
      <c r="E384" s="72">
        <v>15339.14</v>
      </c>
      <c r="F384" s="73">
        <v>79.64</v>
      </c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9.5" customHeight="1">
      <c r="A385" s="67">
        <v>2017.0</v>
      </c>
      <c r="B385" s="79" t="s">
        <v>39</v>
      </c>
      <c r="C385" s="68" t="str">
        <f t="shared" si="1"/>
        <v>2017DEC</v>
      </c>
      <c r="D385" s="75">
        <v>26554.0</v>
      </c>
      <c r="E385" s="75">
        <v>14285.37</v>
      </c>
      <c r="F385" s="76">
        <v>72.31</v>
      </c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9.5" customHeight="1">
      <c r="A386" s="67">
        <v>2018.0</v>
      </c>
      <c r="B386" s="68" t="s">
        <v>28</v>
      </c>
      <c r="C386" s="68" t="str">
        <f t="shared" si="1"/>
        <v>2018JAN</v>
      </c>
      <c r="D386" s="69">
        <v>25677.3</v>
      </c>
      <c r="E386" s="69">
        <v>14871.38</v>
      </c>
      <c r="F386" s="70">
        <v>77.84501697223132</v>
      </c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9.5" customHeight="1">
      <c r="A387" s="67">
        <v>2018.0</v>
      </c>
      <c r="B387" s="79" t="s">
        <v>29</v>
      </c>
      <c r="C387" s="68" t="str">
        <f t="shared" si="1"/>
        <v>2018FEB</v>
      </c>
      <c r="D387" s="72">
        <v>26351.8</v>
      </c>
      <c r="E387" s="72">
        <v>13992.04</v>
      </c>
      <c r="F387" s="73">
        <v>79.0135249469269</v>
      </c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9.5" customHeight="1">
      <c r="A388" s="67">
        <v>2018.0</v>
      </c>
      <c r="B388" s="79" t="s">
        <v>30</v>
      </c>
      <c r="C388" s="68" t="str">
        <f t="shared" si="1"/>
        <v>2018MAR</v>
      </c>
      <c r="D388" s="72">
        <v>27314.0</v>
      </c>
      <c r="E388" s="72">
        <v>16957.39</v>
      </c>
      <c r="F388" s="73">
        <v>83.45</v>
      </c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9.5" customHeight="1">
      <c r="A389" s="67">
        <v>2018.0</v>
      </c>
      <c r="B389" s="79" t="s">
        <v>31</v>
      </c>
      <c r="C389" s="68" t="str">
        <f t="shared" si="1"/>
        <v>2018APR</v>
      </c>
      <c r="D389" s="72">
        <v>28338.0</v>
      </c>
      <c r="E389" s="72">
        <v>15599.0</v>
      </c>
      <c r="F389" s="73">
        <v>76.45</v>
      </c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9.5" customHeight="1">
      <c r="A390" s="67">
        <v>2018.0</v>
      </c>
      <c r="B390" s="79" t="s">
        <v>32</v>
      </c>
      <c r="C390" s="68" t="str">
        <f t="shared" si="1"/>
        <v>2018MAY</v>
      </c>
      <c r="D390" s="72">
        <v>27331.0</v>
      </c>
      <c r="E390" s="72">
        <v>16788.0</v>
      </c>
      <c r="F390" s="73">
        <v>82.56</v>
      </c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9.5" customHeight="1">
      <c r="A391" s="67">
        <v>2018.0</v>
      </c>
      <c r="B391" s="79" t="s">
        <v>33</v>
      </c>
      <c r="C391" s="68" t="str">
        <f t="shared" si="1"/>
        <v>2018JUN</v>
      </c>
      <c r="D391" s="72">
        <v>26928.0</v>
      </c>
      <c r="E391" s="72">
        <v>16435.0</v>
      </c>
      <c r="F391" s="73">
        <v>84.77</v>
      </c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9.5" customHeight="1">
      <c r="A392" s="67">
        <v>2018.0</v>
      </c>
      <c r="B392" s="79" t="s">
        <v>34</v>
      </c>
      <c r="C392" s="68" t="str">
        <f t="shared" si="1"/>
        <v>2018JUL</v>
      </c>
      <c r="D392" s="72">
        <v>26201.0</v>
      </c>
      <c r="E392" s="72">
        <v>16361.0</v>
      </c>
      <c r="F392" s="73">
        <v>83.93</v>
      </c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9.5" customHeight="1">
      <c r="A393" s="67">
        <v>2018.0</v>
      </c>
      <c r="B393" s="80" t="s">
        <v>35</v>
      </c>
      <c r="C393" s="68" t="str">
        <f t="shared" si="1"/>
        <v>2018AUG</v>
      </c>
      <c r="D393" s="72">
        <v>26492.0</v>
      </c>
      <c r="E393" s="72">
        <v>16484.0</v>
      </c>
      <c r="F393" s="73">
        <v>83.64</v>
      </c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9.5" customHeight="1">
      <c r="A394" s="67">
        <v>2018.0</v>
      </c>
      <c r="B394" s="80" t="s">
        <v>36</v>
      </c>
      <c r="C394" s="68" t="str">
        <f t="shared" si="1"/>
        <v>2018SEP</v>
      </c>
      <c r="D394" s="72">
        <v>27430.0</v>
      </c>
      <c r="E394" s="72">
        <v>16081.0</v>
      </c>
      <c r="F394" s="73">
        <v>81.43</v>
      </c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9.5" customHeight="1">
      <c r="A395" s="67">
        <v>2018.0</v>
      </c>
      <c r="B395" s="79" t="s">
        <v>37</v>
      </c>
      <c r="C395" s="68" t="str">
        <f t="shared" si="1"/>
        <v>2018OCT</v>
      </c>
      <c r="D395" s="72">
        <v>26836.0</v>
      </c>
      <c r="E395" s="72">
        <v>16474.0</v>
      </c>
      <c r="F395" s="73">
        <v>82.51</v>
      </c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9.5" customHeight="1">
      <c r="A396" s="67">
        <v>2018.0</v>
      </c>
      <c r="B396" s="79" t="s">
        <v>38</v>
      </c>
      <c r="C396" s="68" t="str">
        <f t="shared" si="1"/>
        <v>2018NOV</v>
      </c>
      <c r="D396" s="72">
        <v>27221.0</v>
      </c>
      <c r="E396" s="72">
        <v>15818.0</v>
      </c>
      <c r="F396" s="73">
        <v>80.7</v>
      </c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9.5" customHeight="1">
      <c r="A397" s="67">
        <v>2018.0</v>
      </c>
      <c r="B397" s="79" t="s">
        <v>39</v>
      </c>
      <c r="C397" s="68" t="str">
        <f t="shared" si="1"/>
        <v>2018DEC</v>
      </c>
      <c r="D397" s="75">
        <v>26672.0</v>
      </c>
      <c r="E397" s="75">
        <v>15249.0</v>
      </c>
      <c r="F397" s="76">
        <v>76.85</v>
      </c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9.5" customHeight="1">
      <c r="A398" s="67">
        <v>2019.0</v>
      </c>
      <c r="B398" s="68" t="s">
        <v>28</v>
      </c>
      <c r="C398" s="68" t="str">
        <f t="shared" si="1"/>
        <v>2019JAN</v>
      </c>
      <c r="D398" s="69">
        <v>25898.3</v>
      </c>
      <c r="E398" s="69">
        <v>15063.21</v>
      </c>
      <c r="F398" s="70">
        <v>78.17598066282343</v>
      </c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9.5" customHeight="1">
      <c r="A399" s="67">
        <v>2019.0</v>
      </c>
      <c r="B399" s="79" t="s">
        <v>29</v>
      </c>
      <c r="C399" s="68" t="str">
        <f t="shared" si="1"/>
        <v>2019FEB</v>
      </c>
      <c r="D399" s="72">
        <v>27215.0</v>
      </c>
      <c r="E399" s="72">
        <v>15093.21</v>
      </c>
      <c r="F399" s="73">
        <v>82.52911624767195</v>
      </c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9.5" customHeight="1">
      <c r="A400" s="67">
        <v>2019.0</v>
      </c>
      <c r="B400" s="79" t="s">
        <v>30</v>
      </c>
      <c r="C400" s="68" t="str">
        <f t="shared" si="1"/>
        <v>2019MAR</v>
      </c>
      <c r="D400" s="72">
        <v>28721.5</v>
      </c>
      <c r="E400" s="72">
        <v>17699.94</v>
      </c>
      <c r="F400" s="73">
        <v>82.83077811215942</v>
      </c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9.5" customHeight="1">
      <c r="A401" s="67">
        <v>2019.0</v>
      </c>
      <c r="B401" s="79" t="s">
        <v>31</v>
      </c>
      <c r="C401" s="68" t="str">
        <f t="shared" si="1"/>
        <v>2019APR</v>
      </c>
      <c r="D401" s="72">
        <v>30120.2</v>
      </c>
      <c r="E401" s="72">
        <v>17386.57</v>
      </c>
      <c r="F401" s="73">
        <v>80.17215652249617</v>
      </c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9.5" customHeight="1">
      <c r="A402" s="67">
        <v>2019.0</v>
      </c>
      <c r="B402" s="79" t="s">
        <v>32</v>
      </c>
      <c r="C402" s="68" t="str">
        <f t="shared" si="1"/>
        <v>2019MAY</v>
      </c>
      <c r="D402" s="72">
        <v>30853.2</v>
      </c>
      <c r="E402" s="72">
        <v>18277.38</v>
      </c>
      <c r="F402" s="73">
        <v>79.62341335012879</v>
      </c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9.5" customHeight="1">
      <c r="A403" s="67">
        <v>2019.0</v>
      </c>
      <c r="B403" s="79" t="s">
        <v>33</v>
      </c>
      <c r="C403" s="68" t="str">
        <f t="shared" si="1"/>
        <v>2019JUN</v>
      </c>
      <c r="D403" s="72">
        <v>29799.9</v>
      </c>
      <c r="E403" s="72">
        <v>17162.9</v>
      </c>
      <c r="F403" s="73">
        <v>79.99141309571883</v>
      </c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9.5" customHeight="1">
      <c r="A404" s="67">
        <v>2019.0</v>
      </c>
      <c r="B404" s="79" t="s">
        <v>34</v>
      </c>
      <c r="C404" s="68" t="str">
        <f t="shared" si="1"/>
        <v>2019JUL</v>
      </c>
      <c r="D404" s="72">
        <v>28014.6</v>
      </c>
      <c r="E404" s="72">
        <v>17025.62</v>
      </c>
      <c r="F404" s="73">
        <v>81.68561339252521</v>
      </c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9.5" customHeight="1">
      <c r="A405" s="67">
        <v>2019.0</v>
      </c>
      <c r="B405" s="80" t="s">
        <v>35</v>
      </c>
      <c r="C405" s="68" t="str">
        <f t="shared" si="1"/>
        <v>2019AUG</v>
      </c>
      <c r="D405" s="72">
        <v>26987.0</v>
      </c>
      <c r="E405" s="72">
        <v>16620.44</v>
      </c>
      <c r="F405" s="73">
        <v>82.77739474739437</v>
      </c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9.5" customHeight="1">
      <c r="A406" s="67">
        <v>2019.0</v>
      </c>
      <c r="B406" s="80" t="s">
        <v>36</v>
      </c>
      <c r="C406" s="68" t="str">
        <f t="shared" si="1"/>
        <v>2019SEP</v>
      </c>
      <c r="D406" s="72">
        <v>26936.7</v>
      </c>
      <c r="E406" s="72">
        <v>15954.34</v>
      </c>
      <c r="F406" s="73">
        <v>82.26251009052912</v>
      </c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9.5" customHeight="1">
      <c r="A407" s="67">
        <v>2019.0</v>
      </c>
      <c r="B407" s="79" t="s">
        <v>37</v>
      </c>
      <c r="C407" s="68" t="str">
        <f t="shared" si="1"/>
        <v>2019OCT</v>
      </c>
      <c r="D407" s="72">
        <v>28026.0</v>
      </c>
      <c r="E407" s="72">
        <v>17040.67</v>
      </c>
      <c r="F407" s="73">
        <v>81.72398093243471</v>
      </c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9.5" customHeight="1">
      <c r="A408" s="67">
        <v>2019.0</v>
      </c>
      <c r="B408" s="79" t="s">
        <v>38</v>
      </c>
      <c r="C408" s="68" t="str">
        <f t="shared" si="1"/>
        <v>2019NOV</v>
      </c>
      <c r="D408" s="72">
        <v>26958.0</v>
      </c>
      <c r="E408" s="72">
        <v>15882.71</v>
      </c>
      <c r="F408" s="73">
        <v>81.82847186157892</v>
      </c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9.5" customHeight="1">
      <c r="A409" s="67">
        <v>2019.0</v>
      </c>
      <c r="B409" s="79" t="s">
        <v>39</v>
      </c>
      <c r="C409" s="68" t="str">
        <f t="shared" si="1"/>
        <v>2019DEC</v>
      </c>
      <c r="D409" s="75">
        <v>26295.0</v>
      </c>
      <c r="E409" s="75">
        <v>14643.0</v>
      </c>
      <c r="F409" s="76">
        <v>74.85</v>
      </c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9.5" customHeight="1">
      <c r="A410" s="67">
        <v>2020.0</v>
      </c>
      <c r="B410" s="68" t="s">
        <v>28</v>
      </c>
      <c r="C410" s="68" t="str">
        <f t="shared" si="1"/>
        <v>2020JAN</v>
      </c>
      <c r="D410" s="69">
        <v>27423.0</v>
      </c>
      <c r="E410" s="69">
        <v>16138.35</v>
      </c>
      <c r="F410" s="70">
        <v>79.10019708255706</v>
      </c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9.5" customHeight="1">
      <c r="A411" s="67">
        <v>2020.0</v>
      </c>
      <c r="B411" s="79" t="s">
        <v>29</v>
      </c>
      <c r="C411" s="68" t="str">
        <f t="shared" si="1"/>
        <v>2020FEB</v>
      </c>
      <c r="D411" s="72">
        <v>27112.3</v>
      </c>
      <c r="E411" s="72">
        <v>15476.75</v>
      </c>
      <c r="F411" s="73">
        <v>82.01705414190218</v>
      </c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9.5" customHeight="1">
      <c r="A412" s="67">
        <v>2020.0</v>
      </c>
      <c r="B412" s="79" t="s">
        <v>30</v>
      </c>
      <c r="C412" s="68" t="str">
        <f t="shared" si="1"/>
        <v>2020MAR</v>
      </c>
      <c r="D412" s="72">
        <v>28636.7</v>
      </c>
      <c r="E412" s="72">
        <v>17618.36</v>
      </c>
      <c r="F412" s="73">
        <v>82.69315737445118</v>
      </c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9.5" customHeight="1">
      <c r="A413" s="67">
        <v>2020.0</v>
      </c>
      <c r="B413" s="79" t="s">
        <v>31</v>
      </c>
      <c r="C413" s="68" t="str">
        <f t="shared" si="1"/>
        <v>2020APR</v>
      </c>
      <c r="D413" s="72">
        <v>27747.0</v>
      </c>
      <c r="E413" s="72">
        <v>15715.24</v>
      </c>
      <c r="F413" s="73">
        <v>78.66279200143518</v>
      </c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9.5" customHeight="1">
      <c r="A414" s="67">
        <v>2020.0</v>
      </c>
      <c r="B414" s="79" t="s">
        <v>32</v>
      </c>
      <c r="C414" s="68" t="str">
        <f t="shared" si="1"/>
        <v>2020MAY</v>
      </c>
      <c r="D414" s="72">
        <v>28328.0</v>
      </c>
      <c r="E414" s="72">
        <v>16899.48</v>
      </c>
      <c r="F414" s="73">
        <v>80.18425371177214</v>
      </c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9.5" customHeight="1">
      <c r="A415" s="67">
        <v>2020.0</v>
      </c>
      <c r="B415" s="79" t="s">
        <v>33</v>
      </c>
      <c r="C415" s="68" t="str">
        <f t="shared" si="1"/>
        <v>2020JUN</v>
      </c>
      <c r="D415" s="72">
        <v>27240.0</v>
      </c>
      <c r="E415" s="72">
        <v>15887.39</v>
      </c>
      <c r="F415" s="73">
        <v>81.00580563897108</v>
      </c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9.5" customHeight="1">
      <c r="A416" s="67">
        <v>2020.0</v>
      </c>
      <c r="B416" s="79" t="s">
        <v>34</v>
      </c>
      <c r="C416" s="68" t="str">
        <f t="shared" si="1"/>
        <v>2020JUL</v>
      </c>
      <c r="D416" s="72">
        <v>26855.0</v>
      </c>
      <c r="E416" s="72">
        <v>16390.24</v>
      </c>
      <c r="F416" s="73">
        <v>82.03243507981085</v>
      </c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9.5" customHeight="1">
      <c r="A417" s="67">
        <v>2020.0</v>
      </c>
      <c r="B417" s="80" t="s">
        <v>35</v>
      </c>
      <c r="C417" s="68" t="str">
        <f t="shared" si="1"/>
        <v>2020AUG</v>
      </c>
      <c r="D417" s="72">
        <v>27235.0</v>
      </c>
      <c r="E417" s="72">
        <v>16347.5</v>
      </c>
      <c r="F417" s="73">
        <v>80.6787208744759</v>
      </c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9.5" customHeight="1">
      <c r="A418" s="67">
        <v>2020.0</v>
      </c>
      <c r="B418" s="80" t="s">
        <v>36</v>
      </c>
      <c r="C418" s="68" t="str">
        <f t="shared" si="1"/>
        <v>2020SEP</v>
      </c>
      <c r="D418" s="72">
        <v>27159.4</v>
      </c>
      <c r="E418" s="72">
        <v>16194.99</v>
      </c>
      <c r="F418" s="73">
        <v>82.81862510462922</v>
      </c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9.5" customHeight="1">
      <c r="A419" s="67">
        <v>2020.0</v>
      </c>
      <c r="B419" s="79" t="s">
        <v>37</v>
      </c>
      <c r="C419" s="68" t="str">
        <f t="shared" si="1"/>
        <v>2020OCT</v>
      </c>
      <c r="D419" s="72">
        <v>26161.6</v>
      </c>
      <c r="E419" s="72">
        <v>15474.85</v>
      </c>
      <c r="F419" s="73">
        <v>79.50404245112101</v>
      </c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9.5" customHeight="1">
      <c r="A420" s="67">
        <v>2020.0</v>
      </c>
      <c r="B420" s="79" t="s">
        <v>38</v>
      </c>
      <c r="C420" s="68" t="str">
        <f t="shared" si="1"/>
        <v>2020NOV</v>
      </c>
      <c r="D420" s="72">
        <v>27433.0</v>
      </c>
      <c r="E420" s="72">
        <v>15291.6</v>
      </c>
      <c r="F420" s="73">
        <v>77.41892368072516</v>
      </c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9.5" customHeight="1">
      <c r="A421" s="67">
        <v>2020.0</v>
      </c>
      <c r="B421" s="79" t="s">
        <v>39</v>
      </c>
      <c r="C421" s="68" t="str">
        <f t="shared" si="1"/>
        <v>2020DEC</v>
      </c>
      <c r="D421" s="75">
        <v>25924.1</v>
      </c>
      <c r="E421" s="75">
        <v>14482.65</v>
      </c>
      <c r="F421" s="76">
        <v>75.08815125444987</v>
      </c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9.5" customHeight="1">
      <c r="A422" s="67">
        <v>2021.0</v>
      </c>
      <c r="B422" s="68" t="s">
        <v>28</v>
      </c>
      <c r="C422" s="68" t="str">
        <f t="shared" si="1"/>
        <v>2021JAN</v>
      </c>
      <c r="D422" s="69">
        <v>25686.2</v>
      </c>
      <c r="E422" s="69">
        <v>14144.63</v>
      </c>
      <c r="F422" s="70">
        <v>74.01483856064965</v>
      </c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9.5" customHeight="1">
      <c r="A423" s="67">
        <v>2021.0</v>
      </c>
      <c r="B423" s="79" t="s">
        <v>29</v>
      </c>
      <c r="C423" s="68" t="str">
        <f t="shared" si="1"/>
        <v>2021FEB</v>
      </c>
      <c r="D423" s="72">
        <v>26318.8</v>
      </c>
      <c r="E423" s="72">
        <v>14263.34</v>
      </c>
      <c r="F423" s="73">
        <v>80.64656569955064</v>
      </c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9.5" customHeight="1">
      <c r="A424" s="67">
        <v>2021.0</v>
      </c>
      <c r="B424" s="79" t="s">
        <v>30</v>
      </c>
      <c r="C424" s="68" t="str">
        <f t="shared" si="1"/>
        <v>2021MAR</v>
      </c>
      <c r="D424" s="72">
        <v>29536.8</v>
      </c>
      <c r="E424" s="72">
        <v>18011.64</v>
      </c>
      <c r="F424" s="73">
        <v>81.96281773376634</v>
      </c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9.5" customHeight="1">
      <c r="A425" s="67">
        <v>2021.0</v>
      </c>
      <c r="B425" s="79" t="s">
        <v>31</v>
      </c>
      <c r="C425" s="68" t="str">
        <f t="shared" si="1"/>
        <v>2021APR</v>
      </c>
      <c r="D425" s="72">
        <v>30135.3</v>
      </c>
      <c r="E425" s="72">
        <v>16384.29</v>
      </c>
      <c r="F425" s="73">
        <v>75.51263247199574</v>
      </c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9.5" customHeight="1">
      <c r="A426" s="67">
        <v>2021.0</v>
      </c>
      <c r="B426" s="79" t="s">
        <v>32</v>
      </c>
      <c r="C426" s="68" t="str">
        <f t="shared" si="1"/>
        <v>2021MAY</v>
      </c>
      <c r="D426" s="72">
        <v>29702.0</v>
      </c>
      <c r="E426" s="72">
        <v>17871.17</v>
      </c>
      <c r="F426" s="73">
        <v>80.87128740470754</v>
      </c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9.5" customHeight="1">
      <c r="A427" s="67">
        <v>2021.0</v>
      </c>
      <c r="B427" s="79" t="s">
        <v>33</v>
      </c>
      <c r="C427" s="68" t="str">
        <f t="shared" si="1"/>
        <v>2021JUN</v>
      </c>
      <c r="D427" s="72">
        <v>29692.1</v>
      </c>
      <c r="E427" s="72">
        <v>17223.65</v>
      </c>
      <c r="F427" s="73">
        <v>80.56599604309265</v>
      </c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9.5" customHeight="1">
      <c r="A428" s="67">
        <v>2021.0</v>
      </c>
      <c r="B428" s="79" t="s">
        <v>34</v>
      </c>
      <c r="C428" s="68" t="str">
        <f t="shared" si="1"/>
        <v>2021JUL</v>
      </c>
      <c r="D428" s="72">
        <v>28690.5</v>
      </c>
      <c r="E428" s="72">
        <v>16675.01</v>
      </c>
      <c r="F428" s="73">
        <v>78.11870775853457</v>
      </c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9.5" customHeight="1">
      <c r="A429" s="67">
        <v>2021.0</v>
      </c>
      <c r="B429" s="80" t="s">
        <v>35</v>
      </c>
      <c r="C429" s="68" t="str">
        <f t="shared" si="1"/>
        <v>2021AUG</v>
      </c>
      <c r="D429" s="72">
        <v>27642.1</v>
      </c>
      <c r="E429" s="72">
        <v>16708.05</v>
      </c>
      <c r="F429" s="73">
        <v>81.24222273855064</v>
      </c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9.5" customHeight="1">
      <c r="A430" s="67">
        <v>2021.0</v>
      </c>
      <c r="B430" s="80" t="s">
        <v>36</v>
      </c>
      <c r="C430" s="68" t="str">
        <f t="shared" si="1"/>
        <v>2021SEP</v>
      </c>
      <c r="D430" s="72">
        <v>26841.2</v>
      </c>
      <c r="E430" s="72">
        <v>15965.71</v>
      </c>
      <c r="F430" s="73">
        <v>82.6140307520611</v>
      </c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9.5" customHeight="1">
      <c r="A431" s="67">
        <v>2021.0</v>
      </c>
      <c r="B431" s="79" t="s">
        <v>37</v>
      </c>
      <c r="C431" s="68" t="str">
        <f t="shared" si="1"/>
        <v>2021OCT</v>
      </c>
      <c r="D431" s="72">
        <v>26920.4</v>
      </c>
      <c r="E431" s="72">
        <v>16694.27</v>
      </c>
      <c r="F431" s="73">
        <v>83.35141731265716</v>
      </c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9.5" customHeight="1">
      <c r="A432" s="67">
        <v>2021.0</v>
      </c>
      <c r="B432" s="79" t="s">
        <v>38</v>
      </c>
      <c r="C432" s="68" t="str">
        <f t="shared" si="1"/>
        <v>2021NOV</v>
      </c>
      <c r="D432" s="72">
        <v>27346.9</v>
      </c>
      <c r="E432" s="72">
        <v>16112.22</v>
      </c>
      <c r="F432" s="73">
        <v>81.83042075457669</v>
      </c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9.5" customHeight="1">
      <c r="A433" s="67">
        <v>2021.0</v>
      </c>
      <c r="B433" s="79" t="s">
        <v>39</v>
      </c>
      <c r="C433" s="68" t="str">
        <f t="shared" si="1"/>
        <v>2021DEC</v>
      </c>
      <c r="D433" s="75">
        <v>25596.9</v>
      </c>
      <c r="E433" s="75">
        <v>14814.73</v>
      </c>
      <c r="F433" s="76">
        <v>77.79173066026098</v>
      </c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9.5" customHeight="1">
      <c r="A434" s="67">
        <v>2022.0</v>
      </c>
      <c r="B434" s="68" t="s">
        <v>28</v>
      </c>
      <c r="C434" s="68" t="str">
        <f t="shared" si="1"/>
        <v>2022JAN</v>
      </c>
      <c r="D434" s="69">
        <v>26688.4</v>
      </c>
      <c r="E434" s="69">
        <v>15646.269151</v>
      </c>
      <c r="F434" s="70">
        <v>78.79802331563485</v>
      </c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9.5" customHeight="1">
      <c r="A435" s="67">
        <v>2022.0</v>
      </c>
      <c r="B435" s="79" t="s">
        <v>29</v>
      </c>
      <c r="C435" s="68" t="str">
        <f t="shared" si="1"/>
        <v>2022FEB</v>
      </c>
      <c r="D435" s="72">
        <v>27672.5</v>
      </c>
      <c r="E435" s="72">
        <v>14866.641107</v>
      </c>
      <c r="F435" s="73">
        <v>79.94571447392762</v>
      </c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9.5" customHeight="1">
      <c r="A436" s="67">
        <v>2022.0</v>
      </c>
      <c r="B436" s="79" t="s">
        <v>30</v>
      </c>
      <c r="C436" s="68" t="str">
        <f t="shared" si="1"/>
        <v>2022MAR</v>
      </c>
      <c r="D436" s="72">
        <v>30349.0</v>
      </c>
      <c r="E436" s="72">
        <v>18387.512628</v>
      </c>
      <c r="F436" s="73">
        <v>81.43451699424158</v>
      </c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9.5" customHeight="1">
      <c r="A437" s="67">
        <v>2022.0</v>
      </c>
      <c r="B437" s="79" t="s">
        <v>31</v>
      </c>
      <c r="C437" s="68" t="str">
        <f t="shared" si="1"/>
        <v>2022APR</v>
      </c>
      <c r="D437" s="72">
        <v>32254.5</v>
      </c>
      <c r="E437" s="72">
        <v>17075.345499</v>
      </c>
      <c r="F437" s="73">
        <v>73.52697340681145</v>
      </c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9.5" customHeight="1">
      <c r="A438" s="67">
        <v>2022.0</v>
      </c>
      <c r="B438" s="79" t="s">
        <v>32</v>
      </c>
      <c r="C438" s="68" t="str">
        <f t="shared" si="1"/>
        <v>2022MAY</v>
      </c>
      <c r="D438" s="72">
        <v>29675.3</v>
      </c>
      <c r="E438" s="72">
        <v>17765.107525</v>
      </c>
      <c r="F438" s="73">
        <v>80.46366067029642</v>
      </c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9.5" customHeight="1">
      <c r="A439" s="67">
        <v>2022.0</v>
      </c>
      <c r="B439" s="79" t="s">
        <v>33</v>
      </c>
      <c r="C439" s="68" t="str">
        <f t="shared" si="1"/>
        <v>2022JUN</v>
      </c>
      <c r="D439" s="72">
        <v>29593.6</v>
      </c>
      <c r="E439" s="72">
        <v>17767.498318</v>
      </c>
      <c r="F439" s="73">
        <v>83.38654640605478</v>
      </c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9.5" customHeight="1">
      <c r="A440" s="67">
        <v>2022.0</v>
      </c>
      <c r="B440" s="79" t="s">
        <v>34</v>
      </c>
      <c r="C440" s="68" t="str">
        <f t="shared" si="1"/>
        <v>2022JUL</v>
      </c>
      <c r="D440" s="72">
        <v>29558.1</v>
      </c>
      <c r="E440" s="72">
        <v>17732.697493</v>
      </c>
      <c r="F440" s="73">
        <v>80.63532779145051</v>
      </c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9.5" customHeight="1">
      <c r="A441" s="67">
        <v>2022.0</v>
      </c>
      <c r="B441" s="80" t="s">
        <v>35</v>
      </c>
      <c r="C441" s="68" t="str">
        <f t="shared" si="1"/>
        <v>2022AUG</v>
      </c>
      <c r="D441" s="72">
        <v>28951.8</v>
      </c>
      <c r="E441" s="72">
        <v>17508.0</v>
      </c>
      <c r="F441" s="73">
        <v>81.28</v>
      </c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9.5" customHeight="1">
      <c r="A442" s="67">
        <v>2022.0</v>
      </c>
      <c r="B442" s="80" t="s">
        <v>36</v>
      </c>
      <c r="C442" s="68" t="str">
        <f t="shared" si="1"/>
        <v>2022SEP</v>
      </c>
      <c r="D442" s="72">
        <v>27808.0</v>
      </c>
      <c r="E442" s="72">
        <v>16596.504781</v>
      </c>
      <c r="F442" s="73">
        <v>82.89</v>
      </c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9.5" customHeight="1">
      <c r="A443" s="67">
        <v>2022.0</v>
      </c>
      <c r="B443" s="79" t="s">
        <v>37</v>
      </c>
      <c r="C443" s="68" t="str">
        <f t="shared" si="1"/>
        <v>2022OCT</v>
      </c>
      <c r="D443" s="72">
        <v>27041.9</v>
      </c>
      <c r="E443" s="72">
        <v>16344.078495</v>
      </c>
      <c r="F443" s="73">
        <v>81.23633117316508</v>
      </c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9.5" customHeight="1">
      <c r="A444" s="67">
        <v>2022.0</v>
      </c>
      <c r="B444" s="79" t="s">
        <v>38</v>
      </c>
      <c r="C444" s="68" t="str">
        <f t="shared" si="1"/>
        <v>2022NOV</v>
      </c>
      <c r="D444" s="72">
        <v>27832.7</v>
      </c>
      <c r="E444" s="72">
        <v>16330.963018</v>
      </c>
      <c r="F444" s="73">
        <v>81.49368577448668</v>
      </c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9.5" customHeight="1">
      <c r="A445" s="67">
        <v>2022.0</v>
      </c>
      <c r="B445" s="79" t="s">
        <v>39</v>
      </c>
      <c r="C445" s="68" t="str">
        <f t="shared" si="1"/>
        <v>2022DEC</v>
      </c>
      <c r="D445" s="75">
        <v>27124.7</v>
      </c>
      <c r="E445" s="75">
        <v>15050.52707</v>
      </c>
      <c r="F445" s="76">
        <v>74.5785319324279</v>
      </c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9.5" customHeight="1">
      <c r="A446" s="67">
        <v>2023.0</v>
      </c>
      <c r="B446" s="68" t="s">
        <v>28</v>
      </c>
      <c r="C446" s="68" t="str">
        <f t="shared" si="1"/>
        <v>2023JAN</v>
      </c>
      <c r="D446" s="69">
        <v>25895.6</v>
      </c>
      <c r="E446" s="69">
        <v>14716.745418</v>
      </c>
      <c r="F446" s="81">
        <v>76.38584083159725</v>
      </c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9.5" customHeight="1">
      <c r="A447" s="67">
        <v>2023.0</v>
      </c>
      <c r="B447" s="79" t="s">
        <v>29</v>
      </c>
      <c r="C447" s="68" t="str">
        <f t="shared" si="1"/>
        <v>2023FEB</v>
      </c>
      <c r="D447" s="72">
        <v>27686.5</v>
      </c>
      <c r="E447" s="72">
        <v>14955.175555</v>
      </c>
      <c r="F447" s="82">
        <v>80.38114434209383</v>
      </c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9.5" customHeight="1">
      <c r="A448" s="67">
        <v>2023.0</v>
      </c>
      <c r="B448" s="79" t="s">
        <v>30</v>
      </c>
      <c r="C448" s="68" t="str">
        <f t="shared" si="1"/>
        <v>2023MAR</v>
      </c>
      <c r="D448" s="72">
        <v>30213.2</v>
      </c>
      <c r="E448" s="72">
        <v>17895.485408</v>
      </c>
      <c r="F448" s="82">
        <v>79.61113614230281</v>
      </c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9.5" customHeight="1">
      <c r="A449" s="67">
        <v>2023.0</v>
      </c>
      <c r="B449" s="79" t="s">
        <v>31</v>
      </c>
      <c r="C449" s="68" t="str">
        <f t="shared" si="1"/>
        <v>2023APR</v>
      </c>
      <c r="D449" s="72">
        <v>32323.7</v>
      </c>
      <c r="E449" s="72">
        <v>18462.100905</v>
      </c>
      <c r="F449" s="82">
        <v>79.3281920463932</v>
      </c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9.5" customHeight="1">
      <c r="A450" s="67">
        <v>2023.0</v>
      </c>
      <c r="B450" s="79" t="s">
        <v>32</v>
      </c>
      <c r="C450" s="68" t="str">
        <f t="shared" si="1"/>
        <v>2023MAY</v>
      </c>
      <c r="D450" s="72">
        <v>34130.5</v>
      </c>
      <c r="E450" s="72">
        <v>19747.245745</v>
      </c>
      <c r="F450" s="82">
        <v>77.76621194850946</v>
      </c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9.5" customHeight="1">
      <c r="A451" s="67">
        <v>2023.0</v>
      </c>
      <c r="B451" s="79" t="s">
        <v>33</v>
      </c>
      <c r="C451" s="68" t="str">
        <f t="shared" si="1"/>
        <v>2023JUN</v>
      </c>
      <c r="D451" s="72">
        <v>31278.5</v>
      </c>
      <c r="E451" s="72">
        <v>18192.636253</v>
      </c>
      <c r="F451" s="82">
        <v>80.78248749584823</v>
      </c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9.5" customHeight="1">
      <c r="A452" s="67">
        <v>2023.0</v>
      </c>
      <c r="B452" s="79" t="s">
        <v>34</v>
      </c>
      <c r="C452" s="68" t="str">
        <f t="shared" si="1"/>
        <v>2023JUL</v>
      </c>
      <c r="D452" s="72">
        <v>30600.6</v>
      </c>
      <c r="E452" s="72">
        <v>18345.834565</v>
      </c>
      <c r="F452" s="82">
        <v>80.58136046896685</v>
      </c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9.5" customHeight="1">
      <c r="A453" s="67">
        <v>2023.0</v>
      </c>
      <c r="B453" s="80" t="s">
        <v>35</v>
      </c>
      <c r="C453" s="68" t="str">
        <f t="shared" si="1"/>
        <v>2023AUG</v>
      </c>
      <c r="D453" s="72">
        <v>30962.6</v>
      </c>
      <c r="E453" s="72">
        <v>18187.945923</v>
      </c>
      <c r="F453" s="82">
        <v>78.95384714138994</v>
      </c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9.5" customHeight="1">
      <c r="A454" s="67">
        <v>2023.0</v>
      </c>
      <c r="B454" s="80" t="s">
        <v>36</v>
      </c>
      <c r="C454" s="68" t="str">
        <f t="shared" si="1"/>
        <v>2023SEP</v>
      </c>
      <c r="D454" s="72">
        <v>28768.3</v>
      </c>
      <c r="E454" s="72">
        <v>17222.503267</v>
      </c>
      <c r="F454" s="82">
        <v>83.1475736362207</v>
      </c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9.5" customHeight="1">
      <c r="A455" s="67">
        <v>2023.0</v>
      </c>
      <c r="B455" s="79" t="s">
        <v>37</v>
      </c>
      <c r="C455" s="68" t="str">
        <f t="shared" si="1"/>
        <v>2023OCT</v>
      </c>
      <c r="D455" s="72">
        <v>28604.1</v>
      </c>
      <c r="E455" s="72">
        <v>17526.598764</v>
      </c>
      <c r="F455" s="82">
        <v>82.35622307020954</v>
      </c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9.5" customHeight="1">
      <c r="A456" s="67">
        <v>2023.0</v>
      </c>
      <c r="B456" s="79" t="s">
        <v>38</v>
      </c>
      <c r="C456" s="68" t="str">
        <f t="shared" si="1"/>
        <v>2023NOV</v>
      </c>
      <c r="D456" s="72">
        <v>29055.7</v>
      </c>
      <c r="E456" s="72">
        <v>16576.052288</v>
      </c>
      <c r="F456" s="82">
        <v>79.23503768432508</v>
      </c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9.5" customHeight="1">
      <c r="A457" s="67">
        <v>2023.0</v>
      </c>
      <c r="B457" s="79" t="s">
        <v>39</v>
      </c>
      <c r="C457" s="68" t="str">
        <f t="shared" si="1"/>
        <v>2023DEC</v>
      </c>
      <c r="D457" s="75">
        <v>29430.6</v>
      </c>
      <c r="E457" s="75">
        <v>16275.008039</v>
      </c>
      <c r="F457" s="83">
        <v>74.32743744642491</v>
      </c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9.5" customHeight="1">
      <c r="A458" s="67">
        <v>2024.0</v>
      </c>
      <c r="B458" s="68" t="s">
        <v>28</v>
      </c>
      <c r="C458" s="68" t="str">
        <f t="shared" si="1"/>
        <v>2024JAN</v>
      </c>
      <c r="D458" s="69">
        <v>28852.7</v>
      </c>
      <c r="E458" s="69">
        <v>16922.735243</v>
      </c>
      <c r="F458" s="81">
        <v>78.83356457368872</v>
      </c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9.5" customHeight="1">
      <c r="A459" s="67">
        <v>2024.0</v>
      </c>
      <c r="B459" s="79" t="s">
        <v>29</v>
      </c>
      <c r="C459" s="68" t="str">
        <f t="shared" si="1"/>
        <v>2024FEB</v>
      </c>
      <c r="D459" s="72">
        <v>30849.9</v>
      </c>
      <c r="E459" s="72">
        <v>17365.082477</v>
      </c>
      <c r="F459" s="82">
        <v>80.87491740691199</v>
      </c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9.5" customHeight="1">
      <c r="A460" s="67">
        <v>2024.0</v>
      </c>
      <c r="B460" s="79" t="s">
        <v>30</v>
      </c>
      <c r="C460" s="68" t="str">
        <f t="shared" si="1"/>
        <v>2024MAR</v>
      </c>
      <c r="D460" s="72">
        <v>32508.2</v>
      </c>
      <c r="E460" s="72">
        <v>20026.798621</v>
      </c>
      <c r="F460" s="82">
        <v>82.80292382226408</v>
      </c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9.5" customHeight="1">
      <c r="A461" s="67">
        <v>2024.0</v>
      </c>
      <c r="B461" s="79" t="s">
        <v>31</v>
      </c>
      <c r="C461" s="68" t="str">
        <f t="shared" si="1"/>
        <v>2024APR</v>
      </c>
      <c r="D461" s="72">
        <v>36477.8</v>
      </c>
      <c r="E461" s="72">
        <v>20507.784709</v>
      </c>
      <c r="F461" s="82">
        <v>78.08320216146684</v>
      </c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9.5" customHeight="1">
      <c r="A462" s="67">
        <v>2024.0</v>
      </c>
      <c r="B462" s="79" t="s">
        <v>32</v>
      </c>
      <c r="C462" s="68" t="str">
        <f t="shared" si="1"/>
        <v>2024MAY</v>
      </c>
      <c r="D462" s="72">
        <v>36412.1</v>
      </c>
      <c r="E462" s="72">
        <v>20526.334022</v>
      </c>
      <c r="F462" s="82">
        <v>75.76920482949467</v>
      </c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9.5" customHeight="1">
      <c r="A463" s="67">
        <v>2024.0</v>
      </c>
      <c r="B463" s="79" t="s">
        <v>33</v>
      </c>
      <c r="C463" s="68" t="str">
        <f t="shared" si="1"/>
        <v>2024JUN</v>
      </c>
      <c r="D463" s="72">
        <v>33109.1</v>
      </c>
      <c r="E463" s="72">
        <v>18887.24561</v>
      </c>
      <c r="F463" s="82">
        <v>79.22983581385313</v>
      </c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9.5" customHeight="1">
      <c r="A464" s="67">
        <v>2024.0</v>
      </c>
      <c r="B464" s="79" t="s">
        <v>34</v>
      </c>
      <c r="C464" s="68" t="str">
        <f t="shared" si="1"/>
        <v>2024JUL</v>
      </c>
      <c r="D464" s="72">
        <v>30228.6</v>
      </c>
      <c r="E464" s="72">
        <v>18232.551253</v>
      </c>
      <c r="F464" s="82">
        <v>81.06930944713827</v>
      </c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9.5" customHeight="1">
      <c r="A465" s="67">
        <v>2024.0</v>
      </c>
      <c r="B465" s="80" t="s">
        <v>35</v>
      </c>
      <c r="C465" s="68" t="str">
        <f t="shared" si="1"/>
        <v>2024AUG</v>
      </c>
      <c r="D465" s="72">
        <v>31201.0</v>
      </c>
      <c r="E465" s="72">
        <v>18713.546331</v>
      </c>
      <c r="F465" s="82">
        <v>80.614775283774</v>
      </c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9.5" customHeight="1">
      <c r="A466" s="67">
        <v>2024.0</v>
      </c>
      <c r="B466" s="80" t="s">
        <v>36</v>
      </c>
      <c r="C466" s="68" t="str">
        <f t="shared" si="1"/>
        <v>2024SEP</v>
      </c>
      <c r="D466" s="72">
        <v>29952.5</v>
      </c>
      <c r="E466" s="72">
        <v>17829.015872</v>
      </c>
      <c r="F466" s="82">
        <v>82.67263849242782</v>
      </c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9.5" customHeight="1">
      <c r="A467" s="67">
        <v>2024.0</v>
      </c>
      <c r="B467" s="79" t="s">
        <v>37</v>
      </c>
      <c r="C467" s="68" t="str">
        <f t="shared" si="1"/>
        <v>2024OCT</v>
      </c>
      <c r="D467" s="72">
        <v>30027.8</v>
      </c>
      <c r="E467" s="72">
        <v>18377.851701</v>
      </c>
      <c r="F467" s="82">
        <v>82.26181597257509</v>
      </c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9.5" customHeight="1">
      <c r="A468" s="67">
        <v>2024.0</v>
      </c>
      <c r="B468" s="79" t="s">
        <v>38</v>
      </c>
      <c r="C468" s="68" t="str">
        <f t="shared" si="1"/>
        <v>2024NOV</v>
      </c>
      <c r="D468" s="72">
        <v>30694.4</v>
      </c>
      <c r="E468" s="72">
        <v>17322.448188</v>
      </c>
      <c r="F468" s="82">
        <v>78.38223199237211</v>
      </c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9.5" customHeight="1">
      <c r="A469" s="67">
        <v>2024.0</v>
      </c>
      <c r="B469" s="79" t="s">
        <v>39</v>
      </c>
      <c r="C469" s="68" t="str">
        <f t="shared" si="1"/>
        <v>2024DEC</v>
      </c>
      <c r="D469" s="75">
        <v>29467.0</v>
      </c>
      <c r="E469" s="75">
        <v>15879.0</v>
      </c>
      <c r="F469" s="83">
        <v>72.43</v>
      </c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9.5" customHeight="1">
      <c r="A470" s="84" t="s">
        <v>265</v>
      </c>
      <c r="B470" s="85" t="s">
        <v>265</v>
      </c>
      <c r="C470" s="85"/>
      <c r="D470" s="86">
        <v>36477.8</v>
      </c>
      <c r="E470" s="86">
        <v>220591.0</v>
      </c>
      <c r="F470" s="87">
        <v>68.84</v>
      </c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2.75" customHeight="1">
      <c r="A471" s="88"/>
      <c r="B471" s="78"/>
      <c r="C471" s="78"/>
      <c r="D471" s="78"/>
      <c r="E471" s="78"/>
      <c r="F471" s="78"/>
      <c r="G471" s="66"/>
      <c r="H471" s="78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2.75" customHeight="1">
      <c r="A472" s="89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2.75" customHeight="1">
      <c r="A473" s="88"/>
      <c r="B473" s="78"/>
      <c r="C473" s="78"/>
      <c r="D473" s="78"/>
      <c r="E473" s="78"/>
      <c r="F473" s="78"/>
      <c r="G473" s="66"/>
      <c r="H473" s="78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2.75" customHeight="1">
      <c r="A474" s="88"/>
      <c r="B474" s="78"/>
      <c r="C474" s="78"/>
      <c r="D474" s="66"/>
      <c r="E474" s="78"/>
      <c r="F474" s="78"/>
      <c r="G474" s="66"/>
      <c r="H474" s="78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2.75" customHeight="1">
      <c r="A475" s="88"/>
      <c r="B475" s="78"/>
      <c r="C475" s="78"/>
      <c r="D475" s="66"/>
      <c r="E475" s="78"/>
      <c r="F475" s="78"/>
      <c r="G475" s="66"/>
      <c r="H475" s="78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2.75" customHeight="1">
      <c r="A476" s="88"/>
      <c r="B476" s="78"/>
      <c r="C476" s="78"/>
      <c r="D476" s="78"/>
      <c r="E476" s="78"/>
      <c r="F476" s="78"/>
      <c r="G476" s="66"/>
      <c r="H476" s="78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2.75" customHeight="1">
      <c r="A477" s="88"/>
      <c r="B477" s="78"/>
      <c r="C477" s="78"/>
      <c r="D477" s="78"/>
      <c r="E477" s="78"/>
      <c r="F477" s="78"/>
      <c r="G477" s="66"/>
      <c r="H477" s="78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2.75" customHeight="1">
      <c r="A478" s="88"/>
      <c r="B478" s="78"/>
      <c r="C478" s="78"/>
      <c r="D478" s="78"/>
      <c r="E478" s="78"/>
      <c r="F478" s="78"/>
      <c r="G478" s="66"/>
      <c r="H478" s="78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2.75" customHeight="1">
      <c r="A479" s="88"/>
      <c r="B479" s="78"/>
      <c r="C479" s="78"/>
      <c r="D479" s="78"/>
      <c r="E479" s="78"/>
      <c r="F479" s="78"/>
      <c r="G479" s="66"/>
      <c r="H479" s="78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2.75" customHeight="1">
      <c r="A480" s="88"/>
      <c r="B480" s="78"/>
      <c r="C480" s="78"/>
      <c r="D480" s="78"/>
      <c r="E480" s="78"/>
      <c r="F480" s="78"/>
      <c r="G480" s="66"/>
      <c r="H480" s="78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2.75" customHeight="1">
      <c r="A481" s="88"/>
      <c r="B481" s="78"/>
      <c r="C481" s="78"/>
      <c r="D481" s="78"/>
      <c r="E481" s="78"/>
      <c r="F481" s="78"/>
      <c r="G481" s="66"/>
      <c r="H481" s="78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2.75" customHeight="1">
      <c r="A482" s="88"/>
      <c r="B482" s="78"/>
      <c r="C482" s="78"/>
      <c r="D482" s="78"/>
      <c r="E482" s="78"/>
      <c r="F482" s="78"/>
      <c r="G482" s="66"/>
      <c r="H482" s="78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2.75" customHeight="1">
      <c r="A483" s="88"/>
      <c r="B483" s="78"/>
      <c r="C483" s="78"/>
      <c r="D483" s="78"/>
      <c r="E483" s="78"/>
      <c r="F483" s="78"/>
      <c r="G483" s="66"/>
      <c r="H483" s="78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2.75" customHeight="1">
      <c r="A484" s="88"/>
      <c r="B484" s="78"/>
      <c r="C484" s="78"/>
      <c r="D484" s="78"/>
      <c r="E484" s="78"/>
      <c r="F484" s="78"/>
      <c r="G484" s="66"/>
      <c r="H484" s="78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2.75" customHeight="1">
      <c r="A485" s="88"/>
      <c r="B485" s="78"/>
      <c r="C485" s="78"/>
      <c r="D485" s="78"/>
      <c r="E485" s="78"/>
      <c r="F485" s="78"/>
      <c r="G485" s="66"/>
      <c r="H485" s="78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2.75" customHeight="1">
      <c r="A486" s="88"/>
      <c r="B486" s="78"/>
      <c r="C486" s="78"/>
      <c r="D486" s="78"/>
      <c r="E486" s="78"/>
      <c r="F486" s="78"/>
      <c r="G486" s="66"/>
      <c r="H486" s="78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2.75" customHeight="1">
      <c r="A487" s="88"/>
      <c r="B487" s="78"/>
      <c r="C487" s="78"/>
      <c r="D487" s="78"/>
      <c r="E487" s="78"/>
      <c r="F487" s="78"/>
      <c r="G487" s="66"/>
      <c r="H487" s="78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2.75" customHeight="1">
      <c r="A488" s="88"/>
      <c r="B488" s="78"/>
      <c r="C488" s="78"/>
      <c r="D488" s="78"/>
      <c r="E488" s="78"/>
      <c r="F488" s="78"/>
      <c r="G488" s="66"/>
      <c r="H488" s="78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2.75" customHeight="1">
      <c r="A489" s="88"/>
      <c r="B489" s="78"/>
      <c r="C489" s="78"/>
      <c r="D489" s="78"/>
      <c r="E489" s="78"/>
      <c r="F489" s="78"/>
      <c r="G489" s="66"/>
      <c r="H489" s="78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2.75" customHeight="1">
      <c r="A490" s="88"/>
      <c r="B490" s="78"/>
      <c r="C490" s="78"/>
      <c r="D490" s="78"/>
      <c r="E490" s="78"/>
      <c r="F490" s="78"/>
      <c r="G490" s="66"/>
      <c r="H490" s="78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2.75" customHeight="1">
      <c r="A491" s="88"/>
      <c r="B491" s="78"/>
      <c r="C491" s="78"/>
      <c r="D491" s="78"/>
      <c r="E491" s="78"/>
      <c r="F491" s="78"/>
      <c r="G491" s="66"/>
      <c r="H491" s="78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2.75" customHeight="1">
      <c r="A492" s="88"/>
      <c r="B492" s="78"/>
      <c r="C492" s="78"/>
      <c r="D492" s="78"/>
      <c r="E492" s="78"/>
      <c r="F492" s="78"/>
      <c r="G492" s="66"/>
      <c r="H492" s="78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2.75" customHeight="1">
      <c r="A493" s="88"/>
      <c r="B493" s="78"/>
      <c r="C493" s="78"/>
      <c r="D493" s="78"/>
      <c r="E493" s="78"/>
      <c r="F493" s="78"/>
      <c r="G493" s="66"/>
      <c r="H493" s="78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2.75" customHeight="1">
      <c r="A494" s="88"/>
      <c r="B494" s="78"/>
      <c r="C494" s="78"/>
      <c r="D494" s="78"/>
      <c r="E494" s="78"/>
      <c r="F494" s="78"/>
      <c r="G494" s="66"/>
      <c r="H494" s="78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2.75" customHeight="1">
      <c r="A495" s="88"/>
      <c r="B495" s="78"/>
      <c r="C495" s="78"/>
      <c r="D495" s="78"/>
      <c r="E495" s="78"/>
      <c r="F495" s="78"/>
      <c r="G495" s="66"/>
      <c r="H495" s="78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2.75" customHeight="1">
      <c r="A496" s="88"/>
      <c r="B496" s="78"/>
      <c r="C496" s="78"/>
      <c r="D496" s="78"/>
      <c r="E496" s="78"/>
      <c r="F496" s="78"/>
      <c r="G496" s="66"/>
      <c r="H496" s="78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2.75" customHeight="1">
      <c r="A497" s="88"/>
      <c r="B497" s="78"/>
      <c r="C497" s="78"/>
      <c r="D497" s="78"/>
      <c r="E497" s="78"/>
      <c r="F497" s="78"/>
      <c r="G497" s="66"/>
      <c r="H497" s="78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2.75" customHeight="1">
      <c r="A498" s="88"/>
      <c r="B498" s="78"/>
      <c r="C498" s="78"/>
      <c r="D498" s="78"/>
      <c r="E498" s="78"/>
      <c r="F498" s="78"/>
      <c r="G498" s="66"/>
      <c r="H498" s="78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2.75" customHeight="1">
      <c r="A499" s="88"/>
      <c r="B499" s="78"/>
      <c r="C499" s="78"/>
      <c r="D499" s="78"/>
      <c r="E499" s="78"/>
      <c r="F499" s="78"/>
      <c r="G499" s="66"/>
      <c r="H499" s="78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2.75" customHeight="1">
      <c r="A500" s="88"/>
      <c r="B500" s="78"/>
      <c r="C500" s="78"/>
      <c r="D500" s="78"/>
      <c r="E500" s="78"/>
      <c r="F500" s="78"/>
      <c r="G500" s="66"/>
      <c r="H500" s="78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2.75" customHeight="1">
      <c r="A501" s="88"/>
      <c r="B501" s="78"/>
      <c r="C501" s="78"/>
      <c r="D501" s="78"/>
      <c r="E501" s="78"/>
      <c r="F501" s="78"/>
      <c r="G501" s="66"/>
      <c r="H501" s="78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2.75" customHeight="1">
      <c r="A502" s="88"/>
      <c r="B502" s="78"/>
      <c r="C502" s="78"/>
      <c r="D502" s="78"/>
      <c r="E502" s="78"/>
      <c r="F502" s="78"/>
      <c r="G502" s="66"/>
      <c r="H502" s="78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2.75" customHeight="1">
      <c r="A503" s="88"/>
      <c r="B503" s="78"/>
      <c r="C503" s="78"/>
      <c r="D503" s="78"/>
      <c r="E503" s="78"/>
      <c r="F503" s="78"/>
      <c r="G503" s="66"/>
      <c r="H503" s="78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2.75" customHeight="1">
      <c r="A504" s="88"/>
      <c r="B504" s="78"/>
      <c r="C504" s="78"/>
      <c r="D504" s="78"/>
      <c r="E504" s="78"/>
      <c r="F504" s="78"/>
      <c r="G504" s="66"/>
      <c r="H504" s="78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2.75" customHeight="1">
      <c r="A505" s="88"/>
      <c r="B505" s="78"/>
      <c r="C505" s="78"/>
      <c r="D505" s="78"/>
      <c r="E505" s="78"/>
      <c r="F505" s="78"/>
      <c r="G505" s="66"/>
      <c r="H505" s="78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2.75" customHeight="1">
      <c r="A506" s="88"/>
      <c r="B506" s="78"/>
      <c r="C506" s="78"/>
      <c r="D506" s="78"/>
      <c r="E506" s="78"/>
      <c r="F506" s="78"/>
      <c r="G506" s="66"/>
      <c r="H506" s="78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2.75" customHeight="1">
      <c r="A507" s="88"/>
      <c r="B507" s="78"/>
      <c r="C507" s="78"/>
      <c r="D507" s="78"/>
      <c r="E507" s="78"/>
      <c r="F507" s="78"/>
      <c r="G507" s="66"/>
      <c r="H507" s="78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2.75" customHeight="1">
      <c r="A508" s="88"/>
      <c r="B508" s="78"/>
      <c r="C508" s="78"/>
      <c r="D508" s="78"/>
      <c r="E508" s="78"/>
      <c r="F508" s="78"/>
      <c r="G508" s="66"/>
      <c r="H508" s="78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2.75" customHeight="1">
      <c r="A509" s="88"/>
      <c r="B509" s="78"/>
      <c r="C509" s="78"/>
      <c r="D509" s="78"/>
      <c r="E509" s="78"/>
      <c r="F509" s="78"/>
      <c r="G509" s="66"/>
      <c r="H509" s="78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2.75" customHeight="1">
      <c r="A510" s="88"/>
      <c r="B510" s="78"/>
      <c r="C510" s="78"/>
      <c r="D510" s="78"/>
      <c r="E510" s="78"/>
      <c r="F510" s="78"/>
      <c r="G510" s="66"/>
      <c r="H510" s="78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2.75" customHeight="1">
      <c r="A511" s="88"/>
      <c r="B511" s="78"/>
      <c r="C511" s="78"/>
      <c r="D511" s="78"/>
      <c r="E511" s="78"/>
      <c r="F511" s="78"/>
      <c r="G511" s="66"/>
      <c r="H511" s="78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2.75" customHeight="1">
      <c r="A512" s="88"/>
      <c r="B512" s="78"/>
      <c r="C512" s="78"/>
      <c r="D512" s="78"/>
      <c r="E512" s="78"/>
      <c r="F512" s="78"/>
      <c r="G512" s="66"/>
      <c r="H512" s="78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2.75" customHeight="1">
      <c r="A513" s="88"/>
      <c r="B513" s="78"/>
      <c r="C513" s="78"/>
      <c r="D513" s="78"/>
      <c r="E513" s="78"/>
      <c r="F513" s="78"/>
      <c r="G513" s="66"/>
      <c r="H513" s="78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2.75" customHeight="1">
      <c r="A514" s="88"/>
      <c r="B514" s="78"/>
      <c r="C514" s="78"/>
      <c r="D514" s="78"/>
      <c r="E514" s="78"/>
      <c r="F514" s="78"/>
      <c r="G514" s="66"/>
      <c r="H514" s="78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2.75" customHeight="1">
      <c r="A515" s="88"/>
      <c r="B515" s="78"/>
      <c r="C515" s="78"/>
      <c r="D515" s="78"/>
      <c r="E515" s="78"/>
      <c r="F515" s="78"/>
      <c r="G515" s="66"/>
      <c r="H515" s="78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2.75" customHeight="1">
      <c r="A516" s="88"/>
      <c r="B516" s="78"/>
      <c r="C516" s="78"/>
      <c r="D516" s="78"/>
      <c r="E516" s="78"/>
      <c r="F516" s="78"/>
      <c r="G516" s="66"/>
      <c r="H516" s="78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2.75" customHeight="1">
      <c r="A517" s="88"/>
      <c r="B517" s="78"/>
      <c r="C517" s="78"/>
      <c r="D517" s="78"/>
      <c r="E517" s="78"/>
      <c r="F517" s="78"/>
      <c r="G517" s="66"/>
      <c r="H517" s="78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2.75" customHeight="1">
      <c r="A518" s="88"/>
      <c r="B518" s="78"/>
      <c r="C518" s="78"/>
      <c r="D518" s="78"/>
      <c r="E518" s="78"/>
      <c r="F518" s="78"/>
      <c r="G518" s="66"/>
      <c r="H518" s="78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2.75" customHeight="1">
      <c r="A519" s="88"/>
      <c r="B519" s="78"/>
      <c r="C519" s="78"/>
      <c r="D519" s="78"/>
      <c r="E519" s="78"/>
      <c r="F519" s="78"/>
      <c r="G519" s="66"/>
      <c r="H519" s="78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2.75" customHeight="1">
      <c r="A520" s="88"/>
      <c r="B520" s="78"/>
      <c r="C520" s="78"/>
      <c r="D520" s="78"/>
      <c r="E520" s="78"/>
      <c r="F520" s="78"/>
      <c r="G520" s="66"/>
      <c r="H520" s="78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2.75" customHeight="1">
      <c r="A521" s="88"/>
      <c r="B521" s="78"/>
      <c r="C521" s="78"/>
      <c r="D521" s="78"/>
      <c r="E521" s="78"/>
      <c r="F521" s="78"/>
      <c r="G521" s="66"/>
      <c r="H521" s="78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2.75" customHeight="1">
      <c r="A522" s="88"/>
      <c r="B522" s="78"/>
      <c r="C522" s="78"/>
      <c r="D522" s="78"/>
      <c r="E522" s="78"/>
      <c r="F522" s="78"/>
      <c r="G522" s="66"/>
      <c r="H522" s="78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2.75" customHeight="1">
      <c r="A523" s="88"/>
      <c r="B523" s="78"/>
      <c r="C523" s="78"/>
      <c r="D523" s="78"/>
      <c r="E523" s="78"/>
      <c r="F523" s="78"/>
      <c r="G523" s="66"/>
      <c r="H523" s="78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2.75" customHeight="1">
      <c r="A524" s="88"/>
      <c r="B524" s="78"/>
      <c r="C524" s="78"/>
      <c r="D524" s="78"/>
      <c r="E524" s="78"/>
      <c r="F524" s="78"/>
      <c r="G524" s="66"/>
      <c r="H524" s="78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2.75" customHeight="1">
      <c r="A525" s="88"/>
      <c r="B525" s="78"/>
      <c r="C525" s="78"/>
      <c r="D525" s="78"/>
      <c r="E525" s="78"/>
      <c r="F525" s="78"/>
      <c r="G525" s="66"/>
      <c r="H525" s="78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2.75" customHeight="1">
      <c r="A526" s="88"/>
      <c r="B526" s="78"/>
      <c r="C526" s="78"/>
      <c r="D526" s="78"/>
      <c r="E526" s="78"/>
      <c r="F526" s="78"/>
      <c r="G526" s="66"/>
      <c r="H526" s="78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2.75" customHeight="1">
      <c r="A527" s="88"/>
      <c r="B527" s="78"/>
      <c r="C527" s="78"/>
      <c r="D527" s="78"/>
      <c r="E527" s="78"/>
      <c r="F527" s="78"/>
      <c r="G527" s="66"/>
      <c r="H527" s="78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2.75" customHeight="1">
      <c r="A528" s="88"/>
      <c r="B528" s="78"/>
      <c r="C528" s="78"/>
      <c r="D528" s="78"/>
      <c r="E528" s="78"/>
      <c r="F528" s="78"/>
      <c r="G528" s="66"/>
      <c r="H528" s="78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2.75" customHeight="1">
      <c r="A529" s="88"/>
      <c r="B529" s="78"/>
      <c r="C529" s="78"/>
      <c r="D529" s="78"/>
      <c r="E529" s="78"/>
      <c r="F529" s="78"/>
      <c r="G529" s="66"/>
      <c r="H529" s="78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2.75" customHeight="1">
      <c r="A530" s="88"/>
      <c r="B530" s="78"/>
      <c r="C530" s="78"/>
      <c r="D530" s="78"/>
      <c r="E530" s="78"/>
      <c r="F530" s="78"/>
      <c r="G530" s="66"/>
      <c r="H530" s="78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2.75" customHeight="1">
      <c r="A531" s="88"/>
      <c r="B531" s="78"/>
      <c r="C531" s="78"/>
      <c r="D531" s="78"/>
      <c r="E531" s="78"/>
      <c r="F531" s="78"/>
      <c r="G531" s="66"/>
      <c r="H531" s="78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2.75" customHeight="1">
      <c r="A532" s="88"/>
      <c r="B532" s="78"/>
      <c r="C532" s="78"/>
      <c r="D532" s="78"/>
      <c r="E532" s="78"/>
      <c r="F532" s="78"/>
      <c r="G532" s="66"/>
      <c r="H532" s="78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2.75" customHeight="1">
      <c r="A533" s="88"/>
      <c r="B533" s="78"/>
      <c r="C533" s="78"/>
      <c r="D533" s="78"/>
      <c r="E533" s="78"/>
      <c r="F533" s="78"/>
      <c r="G533" s="66"/>
      <c r="H533" s="78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2.75" customHeight="1">
      <c r="A534" s="88"/>
      <c r="B534" s="78"/>
      <c r="C534" s="78"/>
      <c r="D534" s="78"/>
      <c r="E534" s="78"/>
      <c r="F534" s="78"/>
      <c r="G534" s="66"/>
      <c r="H534" s="78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2.75" customHeight="1">
      <c r="A535" s="88"/>
      <c r="B535" s="78"/>
      <c r="C535" s="78"/>
      <c r="D535" s="78"/>
      <c r="E535" s="78"/>
      <c r="F535" s="78"/>
      <c r="G535" s="66"/>
      <c r="H535" s="78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2.75" customHeight="1">
      <c r="A536" s="88"/>
      <c r="B536" s="78"/>
      <c r="C536" s="78"/>
      <c r="D536" s="78"/>
      <c r="E536" s="78"/>
      <c r="F536" s="78"/>
      <c r="G536" s="66"/>
      <c r="H536" s="78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2.75" customHeight="1">
      <c r="A537" s="88"/>
      <c r="B537" s="78"/>
      <c r="C537" s="78"/>
      <c r="D537" s="78"/>
      <c r="E537" s="78"/>
      <c r="F537" s="78"/>
      <c r="G537" s="66"/>
      <c r="H537" s="78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2.75" customHeight="1">
      <c r="A538" s="88"/>
      <c r="B538" s="78"/>
      <c r="C538" s="78"/>
      <c r="D538" s="78"/>
      <c r="E538" s="78"/>
      <c r="F538" s="78"/>
      <c r="G538" s="66"/>
      <c r="H538" s="78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2.75" customHeight="1">
      <c r="A539" s="88"/>
      <c r="B539" s="78"/>
      <c r="C539" s="78"/>
      <c r="D539" s="78"/>
      <c r="E539" s="78"/>
      <c r="F539" s="78"/>
      <c r="G539" s="66"/>
      <c r="H539" s="78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2.75" customHeight="1">
      <c r="A540" s="88"/>
      <c r="B540" s="78"/>
      <c r="C540" s="78"/>
      <c r="D540" s="78"/>
      <c r="E540" s="78"/>
      <c r="F540" s="78"/>
      <c r="G540" s="66"/>
      <c r="H540" s="78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2.75" customHeight="1">
      <c r="A541" s="88"/>
      <c r="B541" s="78"/>
      <c r="C541" s="78"/>
      <c r="D541" s="78"/>
      <c r="E541" s="78"/>
      <c r="F541" s="78"/>
      <c r="G541" s="66"/>
      <c r="H541" s="78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2.75" customHeight="1">
      <c r="A542" s="88"/>
      <c r="B542" s="78"/>
      <c r="C542" s="78"/>
      <c r="D542" s="78"/>
      <c r="E542" s="78"/>
      <c r="F542" s="78"/>
      <c r="G542" s="66"/>
      <c r="H542" s="78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2.75" customHeight="1">
      <c r="A543" s="88"/>
      <c r="B543" s="78"/>
      <c r="C543" s="78"/>
      <c r="D543" s="78"/>
      <c r="E543" s="78"/>
      <c r="F543" s="78"/>
      <c r="G543" s="66"/>
      <c r="H543" s="78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2.75" customHeight="1">
      <c r="A544" s="88"/>
      <c r="B544" s="78"/>
      <c r="C544" s="78"/>
      <c r="D544" s="78"/>
      <c r="E544" s="78"/>
      <c r="F544" s="78"/>
      <c r="G544" s="66"/>
      <c r="H544" s="78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2.75" customHeight="1">
      <c r="A545" s="88"/>
      <c r="B545" s="78"/>
      <c r="C545" s="78"/>
      <c r="D545" s="78"/>
      <c r="E545" s="78"/>
      <c r="F545" s="78"/>
      <c r="G545" s="66"/>
      <c r="H545" s="78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2.75" customHeight="1">
      <c r="A546" s="88"/>
      <c r="B546" s="78"/>
      <c r="C546" s="78"/>
      <c r="D546" s="78"/>
      <c r="E546" s="78"/>
      <c r="F546" s="78"/>
      <c r="G546" s="66"/>
      <c r="H546" s="78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2.75" customHeight="1">
      <c r="A547" s="88"/>
      <c r="B547" s="78"/>
      <c r="C547" s="78"/>
      <c r="D547" s="78"/>
      <c r="E547" s="78"/>
      <c r="F547" s="78"/>
      <c r="G547" s="66"/>
      <c r="H547" s="78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2.75" customHeight="1">
      <c r="A548" s="88"/>
      <c r="B548" s="78"/>
      <c r="C548" s="78"/>
      <c r="D548" s="78"/>
      <c r="E548" s="78"/>
      <c r="F548" s="78"/>
      <c r="G548" s="66"/>
      <c r="H548" s="78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2.75" customHeight="1">
      <c r="A549" s="88"/>
      <c r="B549" s="78"/>
      <c r="C549" s="78"/>
      <c r="D549" s="78"/>
      <c r="E549" s="78"/>
      <c r="F549" s="78"/>
      <c r="G549" s="66"/>
      <c r="H549" s="78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2.75" customHeight="1">
      <c r="A550" s="88"/>
      <c r="B550" s="78"/>
      <c r="C550" s="78"/>
      <c r="D550" s="78"/>
      <c r="E550" s="78"/>
      <c r="F550" s="78"/>
      <c r="G550" s="66"/>
      <c r="H550" s="78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2.75" customHeight="1">
      <c r="A551" s="88"/>
      <c r="B551" s="78"/>
      <c r="C551" s="78"/>
      <c r="D551" s="78"/>
      <c r="E551" s="78"/>
      <c r="F551" s="78"/>
      <c r="G551" s="66"/>
      <c r="H551" s="78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2.75" customHeight="1">
      <c r="A552" s="88"/>
      <c r="B552" s="78"/>
      <c r="C552" s="78"/>
      <c r="D552" s="78"/>
      <c r="E552" s="78"/>
      <c r="F552" s="78"/>
      <c r="G552" s="66"/>
      <c r="H552" s="78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2.75" customHeight="1">
      <c r="A553" s="88"/>
      <c r="B553" s="78"/>
      <c r="C553" s="78"/>
      <c r="D553" s="78"/>
      <c r="E553" s="78"/>
      <c r="F553" s="78"/>
      <c r="G553" s="66"/>
      <c r="H553" s="78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2.75" customHeight="1">
      <c r="A554" s="88"/>
      <c r="B554" s="78"/>
      <c r="C554" s="78"/>
      <c r="D554" s="78"/>
      <c r="E554" s="78"/>
      <c r="F554" s="78"/>
      <c r="G554" s="66"/>
      <c r="H554" s="78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2.75" customHeight="1">
      <c r="A555" s="88"/>
      <c r="B555" s="78"/>
      <c r="C555" s="78"/>
      <c r="D555" s="78"/>
      <c r="E555" s="78"/>
      <c r="F555" s="78"/>
      <c r="G555" s="66"/>
      <c r="H555" s="78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2.75" customHeight="1">
      <c r="A556" s="88"/>
      <c r="B556" s="78"/>
      <c r="C556" s="78"/>
      <c r="D556" s="78"/>
      <c r="E556" s="78"/>
      <c r="F556" s="78"/>
      <c r="G556" s="66"/>
      <c r="H556" s="78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2.75" customHeight="1">
      <c r="A557" s="88"/>
      <c r="B557" s="78"/>
      <c r="C557" s="78"/>
      <c r="D557" s="78"/>
      <c r="E557" s="78"/>
      <c r="F557" s="78"/>
      <c r="G557" s="66"/>
      <c r="H557" s="78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2.75" customHeight="1">
      <c r="A558" s="88"/>
      <c r="B558" s="78"/>
      <c r="C558" s="78"/>
      <c r="D558" s="78"/>
      <c r="E558" s="78"/>
      <c r="F558" s="78"/>
      <c r="G558" s="66"/>
      <c r="H558" s="78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2.75" customHeight="1">
      <c r="A559" s="88"/>
      <c r="B559" s="78"/>
      <c r="C559" s="78"/>
      <c r="D559" s="78"/>
      <c r="E559" s="78"/>
      <c r="F559" s="78"/>
      <c r="G559" s="66"/>
      <c r="H559" s="78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2.75" customHeight="1">
      <c r="A560" s="88"/>
      <c r="B560" s="78"/>
      <c r="C560" s="78"/>
      <c r="D560" s="78"/>
      <c r="E560" s="78"/>
      <c r="F560" s="78"/>
      <c r="G560" s="66"/>
      <c r="H560" s="78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2.75" customHeight="1">
      <c r="A561" s="88"/>
      <c r="B561" s="78"/>
      <c r="C561" s="78"/>
      <c r="D561" s="78"/>
      <c r="E561" s="78"/>
      <c r="F561" s="78"/>
      <c r="G561" s="66"/>
      <c r="H561" s="78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2.75" customHeight="1">
      <c r="A562" s="88"/>
      <c r="B562" s="78"/>
      <c r="C562" s="78"/>
      <c r="D562" s="78"/>
      <c r="E562" s="78"/>
      <c r="F562" s="78"/>
      <c r="G562" s="66"/>
      <c r="H562" s="78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2.75" customHeight="1">
      <c r="A563" s="88"/>
      <c r="B563" s="78"/>
      <c r="C563" s="78"/>
      <c r="D563" s="78"/>
      <c r="E563" s="78"/>
      <c r="F563" s="78"/>
      <c r="G563" s="66"/>
      <c r="H563" s="78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2.75" customHeight="1">
      <c r="A564" s="88"/>
      <c r="B564" s="78"/>
      <c r="C564" s="78"/>
      <c r="D564" s="78"/>
      <c r="E564" s="78"/>
      <c r="F564" s="78"/>
      <c r="G564" s="66"/>
      <c r="H564" s="78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2.75" customHeight="1">
      <c r="A565" s="88"/>
      <c r="B565" s="78"/>
      <c r="C565" s="78"/>
      <c r="D565" s="78"/>
      <c r="E565" s="78"/>
      <c r="F565" s="78"/>
      <c r="G565" s="66"/>
      <c r="H565" s="78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2.75" customHeight="1">
      <c r="A566" s="88"/>
      <c r="B566" s="78"/>
      <c r="C566" s="78"/>
      <c r="D566" s="78"/>
      <c r="E566" s="78"/>
      <c r="F566" s="78"/>
      <c r="G566" s="66"/>
      <c r="H566" s="78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2.75" customHeight="1">
      <c r="A567" s="88"/>
      <c r="B567" s="78"/>
      <c r="C567" s="78"/>
      <c r="D567" s="78"/>
      <c r="E567" s="78"/>
      <c r="F567" s="78"/>
      <c r="G567" s="66"/>
      <c r="H567" s="78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2.75" customHeight="1">
      <c r="A568" s="88"/>
      <c r="B568" s="78"/>
      <c r="C568" s="78"/>
      <c r="D568" s="78"/>
      <c r="E568" s="78"/>
      <c r="F568" s="78"/>
      <c r="G568" s="66"/>
      <c r="H568" s="78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2.75" customHeight="1">
      <c r="A569" s="88"/>
      <c r="B569" s="78"/>
      <c r="C569" s="78"/>
      <c r="D569" s="78"/>
      <c r="E569" s="78"/>
      <c r="F569" s="78"/>
      <c r="G569" s="66"/>
      <c r="H569" s="78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2.75" customHeight="1">
      <c r="A570" s="88"/>
      <c r="B570" s="78"/>
      <c r="C570" s="78"/>
      <c r="D570" s="78"/>
      <c r="E570" s="78"/>
      <c r="F570" s="78"/>
      <c r="G570" s="66"/>
      <c r="H570" s="78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2.75" customHeight="1">
      <c r="A571" s="88"/>
      <c r="B571" s="78"/>
      <c r="C571" s="78"/>
      <c r="D571" s="78"/>
      <c r="E571" s="78"/>
      <c r="F571" s="78"/>
      <c r="G571" s="66"/>
      <c r="H571" s="78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2.75" customHeight="1">
      <c r="A572" s="88"/>
      <c r="B572" s="78"/>
      <c r="C572" s="78"/>
      <c r="D572" s="78"/>
      <c r="E572" s="78"/>
      <c r="F572" s="78"/>
      <c r="G572" s="66"/>
      <c r="H572" s="78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2.75" customHeight="1">
      <c r="A573" s="88"/>
      <c r="B573" s="78"/>
      <c r="C573" s="78"/>
      <c r="D573" s="78"/>
      <c r="E573" s="78"/>
      <c r="F573" s="78"/>
      <c r="G573" s="66"/>
      <c r="H573" s="78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2.75" customHeight="1">
      <c r="A574" s="88"/>
      <c r="B574" s="78"/>
      <c r="C574" s="78"/>
      <c r="D574" s="78"/>
      <c r="E574" s="78"/>
      <c r="F574" s="78"/>
      <c r="G574" s="66"/>
      <c r="H574" s="78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2.75" customHeight="1">
      <c r="A575" s="88"/>
      <c r="B575" s="78"/>
      <c r="C575" s="78"/>
      <c r="D575" s="78"/>
      <c r="E575" s="78"/>
      <c r="F575" s="78"/>
      <c r="G575" s="66"/>
      <c r="H575" s="78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2.75" customHeight="1">
      <c r="A576" s="88"/>
      <c r="B576" s="78"/>
      <c r="C576" s="78"/>
      <c r="D576" s="78"/>
      <c r="E576" s="78"/>
      <c r="F576" s="78"/>
      <c r="G576" s="66"/>
      <c r="H576" s="78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2.75" customHeight="1">
      <c r="A577" s="88"/>
      <c r="B577" s="78"/>
      <c r="C577" s="78"/>
      <c r="D577" s="78"/>
      <c r="E577" s="78"/>
      <c r="F577" s="78"/>
      <c r="G577" s="66"/>
      <c r="H577" s="78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2.75" customHeight="1">
      <c r="A578" s="88"/>
      <c r="B578" s="78"/>
      <c r="C578" s="78"/>
      <c r="D578" s="78"/>
      <c r="E578" s="78"/>
      <c r="F578" s="78"/>
      <c r="G578" s="66"/>
      <c r="H578" s="78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2.75" customHeight="1">
      <c r="A579" s="88"/>
      <c r="B579" s="78"/>
      <c r="C579" s="78"/>
      <c r="D579" s="78"/>
      <c r="E579" s="78"/>
      <c r="F579" s="78"/>
      <c r="G579" s="66"/>
      <c r="H579" s="78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2.75" customHeight="1">
      <c r="A580" s="88"/>
      <c r="B580" s="78"/>
      <c r="C580" s="78"/>
      <c r="D580" s="78"/>
      <c r="E580" s="78"/>
      <c r="F580" s="78"/>
      <c r="G580" s="66"/>
      <c r="H580" s="78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2.75" customHeight="1">
      <c r="A581" s="88"/>
      <c r="B581" s="78"/>
      <c r="C581" s="78"/>
      <c r="D581" s="78"/>
      <c r="E581" s="78"/>
      <c r="F581" s="78"/>
      <c r="G581" s="66"/>
      <c r="H581" s="78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2.75" customHeight="1">
      <c r="A582" s="88"/>
      <c r="B582" s="78"/>
      <c r="C582" s="78"/>
      <c r="D582" s="78"/>
      <c r="E582" s="78"/>
      <c r="F582" s="78"/>
      <c r="G582" s="66"/>
      <c r="H582" s="78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2.75" customHeight="1">
      <c r="A583" s="88"/>
      <c r="B583" s="78"/>
      <c r="C583" s="78"/>
      <c r="D583" s="78"/>
      <c r="E583" s="78"/>
      <c r="F583" s="78"/>
      <c r="G583" s="66"/>
      <c r="H583" s="78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2.75" customHeight="1">
      <c r="A584" s="88"/>
      <c r="B584" s="78"/>
      <c r="C584" s="78"/>
      <c r="D584" s="78"/>
      <c r="E584" s="78"/>
      <c r="F584" s="78"/>
      <c r="G584" s="66"/>
      <c r="H584" s="78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2.75" customHeight="1">
      <c r="A585" s="88"/>
      <c r="B585" s="78"/>
      <c r="C585" s="78"/>
      <c r="D585" s="78"/>
      <c r="E585" s="78"/>
      <c r="F585" s="78"/>
      <c r="G585" s="66"/>
      <c r="H585" s="78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2.75" customHeight="1">
      <c r="A586" s="88"/>
      <c r="B586" s="78"/>
      <c r="C586" s="78"/>
      <c r="D586" s="78"/>
      <c r="E586" s="78"/>
      <c r="F586" s="78"/>
      <c r="G586" s="66"/>
      <c r="H586" s="78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2.75" customHeight="1">
      <c r="A587" s="88"/>
      <c r="B587" s="78"/>
      <c r="C587" s="78"/>
      <c r="D587" s="78"/>
      <c r="E587" s="78"/>
      <c r="F587" s="78"/>
      <c r="G587" s="66"/>
      <c r="H587" s="78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2.75" customHeight="1">
      <c r="A588" s="88"/>
      <c r="B588" s="78"/>
      <c r="C588" s="78"/>
      <c r="D588" s="78"/>
      <c r="E588" s="78"/>
      <c r="F588" s="78"/>
      <c r="G588" s="66"/>
      <c r="H588" s="78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2.75" customHeight="1">
      <c r="A589" s="88"/>
      <c r="B589" s="78"/>
      <c r="C589" s="78"/>
      <c r="D589" s="78"/>
      <c r="E589" s="78"/>
      <c r="F589" s="78"/>
      <c r="G589" s="66"/>
      <c r="H589" s="78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2.75" customHeight="1">
      <c r="A590" s="88"/>
      <c r="B590" s="78"/>
      <c r="C590" s="78"/>
      <c r="D590" s="78"/>
      <c r="E590" s="78"/>
      <c r="F590" s="78"/>
      <c r="G590" s="66"/>
      <c r="H590" s="78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2.75" customHeight="1">
      <c r="A591" s="88"/>
      <c r="B591" s="78"/>
      <c r="C591" s="78"/>
      <c r="D591" s="78"/>
      <c r="E591" s="78"/>
      <c r="F591" s="78"/>
      <c r="G591" s="66"/>
      <c r="H591" s="78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2.75" customHeight="1">
      <c r="A592" s="88"/>
      <c r="B592" s="78"/>
      <c r="C592" s="78"/>
      <c r="D592" s="78"/>
      <c r="E592" s="78"/>
      <c r="F592" s="78"/>
      <c r="G592" s="66"/>
      <c r="H592" s="78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2.75" customHeight="1">
      <c r="A593" s="88"/>
      <c r="B593" s="78"/>
      <c r="C593" s="78"/>
      <c r="D593" s="78"/>
      <c r="E593" s="78"/>
      <c r="F593" s="78"/>
      <c r="G593" s="66"/>
      <c r="H593" s="78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2.75" customHeight="1">
      <c r="A594" s="88"/>
      <c r="B594" s="78"/>
      <c r="C594" s="78"/>
      <c r="D594" s="78"/>
      <c r="E594" s="78"/>
      <c r="F594" s="78"/>
      <c r="G594" s="66"/>
      <c r="H594" s="78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2.75" customHeight="1">
      <c r="A595" s="88"/>
      <c r="B595" s="78"/>
      <c r="C595" s="78"/>
      <c r="D595" s="78"/>
      <c r="E595" s="78"/>
      <c r="F595" s="78"/>
      <c r="G595" s="66"/>
      <c r="H595" s="78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2.75" customHeight="1">
      <c r="A596" s="88"/>
      <c r="B596" s="78"/>
      <c r="C596" s="78"/>
      <c r="D596" s="78"/>
      <c r="E596" s="78"/>
      <c r="F596" s="78"/>
      <c r="G596" s="66"/>
      <c r="H596" s="78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2.75" customHeight="1">
      <c r="A597" s="88"/>
      <c r="B597" s="78"/>
      <c r="C597" s="78"/>
      <c r="D597" s="78"/>
      <c r="E597" s="78"/>
      <c r="F597" s="78"/>
      <c r="G597" s="66"/>
      <c r="H597" s="78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2.75" customHeight="1">
      <c r="A598" s="88"/>
      <c r="B598" s="78"/>
      <c r="C598" s="78"/>
      <c r="D598" s="78"/>
      <c r="E598" s="78"/>
      <c r="F598" s="78"/>
      <c r="G598" s="66"/>
      <c r="H598" s="78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2.75" customHeight="1">
      <c r="A599" s="88"/>
      <c r="B599" s="78"/>
      <c r="C599" s="78"/>
      <c r="D599" s="78"/>
      <c r="E599" s="78"/>
      <c r="F599" s="78"/>
      <c r="G599" s="66"/>
      <c r="H599" s="78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2.75" customHeight="1">
      <c r="A600" s="88"/>
      <c r="B600" s="78"/>
      <c r="C600" s="78"/>
      <c r="D600" s="78"/>
      <c r="E600" s="78"/>
      <c r="F600" s="78"/>
      <c r="G600" s="66"/>
      <c r="H600" s="78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2.75" customHeight="1">
      <c r="A601" s="88"/>
      <c r="B601" s="78"/>
      <c r="C601" s="78"/>
      <c r="D601" s="78"/>
      <c r="E601" s="78"/>
      <c r="F601" s="78"/>
      <c r="G601" s="66"/>
      <c r="H601" s="78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2.75" customHeight="1">
      <c r="A602" s="88"/>
      <c r="B602" s="78"/>
      <c r="C602" s="78"/>
      <c r="D602" s="78"/>
      <c r="E602" s="78"/>
      <c r="F602" s="78"/>
      <c r="G602" s="66"/>
      <c r="H602" s="78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2.75" customHeight="1">
      <c r="A603" s="88"/>
      <c r="B603" s="78"/>
      <c r="C603" s="78"/>
      <c r="D603" s="78"/>
      <c r="E603" s="78"/>
      <c r="F603" s="78"/>
      <c r="G603" s="66"/>
      <c r="H603" s="78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2.75" customHeight="1">
      <c r="A604" s="88"/>
      <c r="B604" s="78"/>
      <c r="C604" s="78"/>
      <c r="D604" s="78"/>
      <c r="E604" s="78"/>
      <c r="F604" s="78"/>
      <c r="G604" s="66"/>
      <c r="H604" s="78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2.75" customHeight="1">
      <c r="A605" s="88"/>
      <c r="B605" s="78"/>
      <c r="C605" s="78"/>
      <c r="D605" s="78"/>
      <c r="E605" s="78"/>
      <c r="F605" s="78"/>
      <c r="G605" s="66"/>
      <c r="H605" s="78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2.75" customHeight="1">
      <c r="A606" s="88"/>
      <c r="B606" s="78"/>
      <c r="C606" s="78"/>
      <c r="D606" s="78"/>
      <c r="E606" s="78"/>
      <c r="F606" s="78"/>
      <c r="G606" s="66"/>
      <c r="H606" s="78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2.75" customHeight="1">
      <c r="A607" s="88"/>
      <c r="B607" s="78"/>
      <c r="C607" s="78"/>
      <c r="D607" s="78"/>
      <c r="E607" s="78"/>
      <c r="F607" s="78"/>
      <c r="G607" s="66"/>
      <c r="H607" s="78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2.75" customHeight="1">
      <c r="A608" s="88"/>
      <c r="B608" s="78"/>
      <c r="C608" s="78"/>
      <c r="D608" s="78"/>
      <c r="E608" s="78"/>
      <c r="F608" s="78"/>
      <c r="G608" s="66"/>
      <c r="H608" s="78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2.75" customHeight="1">
      <c r="A609" s="88"/>
      <c r="B609" s="78"/>
      <c r="C609" s="78"/>
      <c r="D609" s="78"/>
      <c r="E609" s="78"/>
      <c r="F609" s="78"/>
      <c r="G609" s="66"/>
      <c r="H609" s="78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2.75" customHeight="1">
      <c r="A610" s="88"/>
      <c r="B610" s="78"/>
      <c r="C610" s="78"/>
      <c r="D610" s="78"/>
      <c r="E610" s="78"/>
      <c r="F610" s="78"/>
      <c r="G610" s="66"/>
      <c r="H610" s="78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2.75" customHeight="1">
      <c r="A611" s="88"/>
      <c r="B611" s="78"/>
      <c r="C611" s="78"/>
      <c r="D611" s="78"/>
      <c r="E611" s="78"/>
      <c r="F611" s="78"/>
      <c r="G611" s="66"/>
      <c r="H611" s="78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2.75" customHeight="1">
      <c r="A612" s="88"/>
      <c r="B612" s="78"/>
      <c r="C612" s="78"/>
      <c r="D612" s="78"/>
      <c r="E612" s="78"/>
      <c r="F612" s="78"/>
      <c r="G612" s="66"/>
      <c r="H612" s="78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2.75" customHeight="1">
      <c r="A613" s="88"/>
      <c r="B613" s="78"/>
      <c r="C613" s="78"/>
      <c r="D613" s="78"/>
      <c r="E613" s="78"/>
      <c r="F613" s="78"/>
      <c r="G613" s="66"/>
      <c r="H613" s="78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2.75" customHeight="1">
      <c r="A614" s="88"/>
      <c r="B614" s="78"/>
      <c r="C614" s="78"/>
      <c r="D614" s="78"/>
      <c r="E614" s="78"/>
      <c r="F614" s="78"/>
      <c r="G614" s="66"/>
      <c r="H614" s="78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2.75" customHeight="1">
      <c r="A615" s="88"/>
      <c r="B615" s="78"/>
      <c r="C615" s="78"/>
      <c r="D615" s="78"/>
      <c r="E615" s="78"/>
      <c r="F615" s="78"/>
      <c r="G615" s="66"/>
      <c r="H615" s="78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2.75" customHeight="1">
      <c r="A616" s="88"/>
      <c r="B616" s="78"/>
      <c r="C616" s="78"/>
      <c r="D616" s="78"/>
      <c r="E616" s="78"/>
      <c r="F616" s="78"/>
      <c r="G616" s="66"/>
      <c r="H616" s="78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2.75" customHeight="1">
      <c r="A617" s="88"/>
      <c r="B617" s="78"/>
      <c r="C617" s="78"/>
      <c r="D617" s="78"/>
      <c r="E617" s="78"/>
      <c r="F617" s="78"/>
      <c r="G617" s="66"/>
      <c r="H617" s="78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2.75" customHeight="1">
      <c r="A618" s="88"/>
      <c r="B618" s="78"/>
      <c r="C618" s="78"/>
      <c r="D618" s="78"/>
      <c r="E618" s="78"/>
      <c r="F618" s="78"/>
      <c r="G618" s="66"/>
      <c r="H618" s="78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2.75" customHeight="1">
      <c r="A619" s="88"/>
      <c r="B619" s="78"/>
      <c r="C619" s="78"/>
      <c r="D619" s="78"/>
      <c r="E619" s="78"/>
      <c r="F619" s="78"/>
      <c r="G619" s="66"/>
      <c r="H619" s="78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2.75" customHeight="1">
      <c r="A620" s="88"/>
      <c r="B620" s="78"/>
      <c r="C620" s="78"/>
      <c r="D620" s="78"/>
      <c r="E620" s="78"/>
      <c r="F620" s="78"/>
      <c r="G620" s="66"/>
      <c r="H620" s="78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2.75" customHeight="1">
      <c r="A621" s="88"/>
      <c r="B621" s="78"/>
      <c r="C621" s="78"/>
      <c r="D621" s="78"/>
      <c r="E621" s="78"/>
      <c r="F621" s="78"/>
      <c r="G621" s="66"/>
      <c r="H621" s="78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2.75" customHeight="1">
      <c r="A622" s="88"/>
      <c r="B622" s="78"/>
      <c r="C622" s="78"/>
      <c r="D622" s="78"/>
      <c r="E622" s="78"/>
      <c r="F622" s="78"/>
      <c r="G622" s="66"/>
      <c r="H622" s="78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2.75" customHeight="1">
      <c r="A623" s="88"/>
      <c r="B623" s="78"/>
      <c r="C623" s="78"/>
      <c r="D623" s="78"/>
      <c r="E623" s="78"/>
      <c r="F623" s="78"/>
      <c r="G623" s="66"/>
      <c r="H623" s="78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2.75" customHeight="1">
      <c r="A624" s="88"/>
      <c r="B624" s="78"/>
      <c r="C624" s="78"/>
      <c r="D624" s="78"/>
      <c r="E624" s="78"/>
      <c r="F624" s="78"/>
      <c r="G624" s="66"/>
      <c r="H624" s="78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2.75" customHeight="1">
      <c r="A625" s="88"/>
      <c r="B625" s="78"/>
      <c r="C625" s="78"/>
      <c r="D625" s="78"/>
      <c r="E625" s="78"/>
      <c r="F625" s="78"/>
      <c r="G625" s="66"/>
      <c r="H625" s="78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2.75" customHeight="1">
      <c r="A626" s="88"/>
      <c r="B626" s="78"/>
      <c r="C626" s="78"/>
      <c r="D626" s="78"/>
      <c r="E626" s="78"/>
      <c r="F626" s="78"/>
      <c r="G626" s="66"/>
      <c r="H626" s="78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2.75" customHeight="1">
      <c r="A627" s="88"/>
      <c r="B627" s="78"/>
      <c r="C627" s="78"/>
      <c r="D627" s="78"/>
      <c r="E627" s="78"/>
      <c r="F627" s="78"/>
      <c r="G627" s="66"/>
      <c r="H627" s="78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2.75" customHeight="1">
      <c r="A628" s="88"/>
      <c r="B628" s="78"/>
      <c r="C628" s="78"/>
      <c r="D628" s="78"/>
      <c r="E628" s="78"/>
      <c r="F628" s="78"/>
      <c r="G628" s="66"/>
      <c r="H628" s="78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2.75" customHeight="1">
      <c r="A629" s="88"/>
      <c r="B629" s="78"/>
      <c r="C629" s="78"/>
      <c r="D629" s="78"/>
      <c r="E629" s="78"/>
      <c r="F629" s="78"/>
      <c r="G629" s="66"/>
      <c r="H629" s="78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2.75" customHeight="1">
      <c r="A630" s="88"/>
      <c r="B630" s="78"/>
      <c r="C630" s="78"/>
      <c r="D630" s="78"/>
      <c r="E630" s="78"/>
      <c r="F630" s="78"/>
      <c r="G630" s="66"/>
      <c r="H630" s="78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2.75" customHeight="1">
      <c r="A631" s="88"/>
      <c r="B631" s="78"/>
      <c r="C631" s="78"/>
      <c r="D631" s="78"/>
      <c r="E631" s="78"/>
      <c r="F631" s="78"/>
      <c r="G631" s="66"/>
      <c r="H631" s="78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2.75" customHeight="1">
      <c r="A632" s="88"/>
      <c r="B632" s="78"/>
      <c r="C632" s="78"/>
      <c r="D632" s="78"/>
      <c r="E632" s="78"/>
      <c r="F632" s="78"/>
      <c r="G632" s="66"/>
      <c r="H632" s="78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2.75" customHeight="1">
      <c r="A633" s="88"/>
      <c r="B633" s="78"/>
      <c r="C633" s="78"/>
      <c r="D633" s="78"/>
      <c r="E633" s="78"/>
      <c r="F633" s="78"/>
      <c r="G633" s="66"/>
      <c r="H633" s="78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2.75" customHeight="1">
      <c r="A634" s="88"/>
      <c r="B634" s="78"/>
      <c r="C634" s="78"/>
      <c r="D634" s="78"/>
      <c r="E634" s="78"/>
      <c r="F634" s="78"/>
      <c r="G634" s="66"/>
      <c r="H634" s="78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2.75" customHeight="1">
      <c r="A635" s="88"/>
      <c r="B635" s="78"/>
      <c r="C635" s="78"/>
      <c r="D635" s="78"/>
      <c r="E635" s="78"/>
      <c r="F635" s="78"/>
      <c r="G635" s="66"/>
      <c r="H635" s="78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2.75" customHeight="1">
      <c r="A636" s="88"/>
      <c r="B636" s="78"/>
      <c r="C636" s="78"/>
      <c r="D636" s="78"/>
      <c r="E636" s="78"/>
      <c r="F636" s="78"/>
      <c r="G636" s="66"/>
      <c r="H636" s="78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2.75" customHeight="1">
      <c r="A637" s="88"/>
      <c r="B637" s="78"/>
      <c r="C637" s="78"/>
      <c r="D637" s="78"/>
      <c r="E637" s="78"/>
      <c r="F637" s="78"/>
      <c r="G637" s="66"/>
      <c r="H637" s="78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2.75" customHeight="1">
      <c r="A638" s="88"/>
      <c r="B638" s="78"/>
      <c r="C638" s="78"/>
      <c r="D638" s="78"/>
      <c r="E638" s="78"/>
      <c r="F638" s="78"/>
      <c r="G638" s="66"/>
      <c r="H638" s="78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2.75" customHeight="1">
      <c r="A639" s="88"/>
      <c r="B639" s="78"/>
      <c r="C639" s="78"/>
      <c r="D639" s="78"/>
      <c r="E639" s="78"/>
      <c r="F639" s="78"/>
      <c r="G639" s="66"/>
      <c r="H639" s="78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2.75" customHeight="1">
      <c r="A640" s="88"/>
      <c r="B640" s="78"/>
      <c r="C640" s="78"/>
      <c r="D640" s="78"/>
      <c r="E640" s="78"/>
      <c r="F640" s="78"/>
      <c r="G640" s="66"/>
      <c r="H640" s="78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2.75" customHeight="1">
      <c r="A641" s="88"/>
      <c r="B641" s="78"/>
      <c r="C641" s="78"/>
      <c r="D641" s="78"/>
      <c r="E641" s="78"/>
      <c r="F641" s="78"/>
      <c r="G641" s="66"/>
      <c r="H641" s="78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2.75" customHeight="1">
      <c r="A642" s="88"/>
      <c r="B642" s="78"/>
      <c r="C642" s="78"/>
      <c r="D642" s="78"/>
      <c r="E642" s="78"/>
      <c r="F642" s="78"/>
      <c r="G642" s="66"/>
      <c r="H642" s="78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2.75" customHeight="1">
      <c r="A643" s="88"/>
      <c r="B643" s="78"/>
      <c r="C643" s="78"/>
      <c r="D643" s="78"/>
      <c r="E643" s="78"/>
      <c r="F643" s="78"/>
      <c r="G643" s="66"/>
      <c r="H643" s="78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2.75" customHeight="1">
      <c r="A644" s="88"/>
      <c r="B644" s="78"/>
      <c r="C644" s="78"/>
      <c r="D644" s="78"/>
      <c r="E644" s="78"/>
      <c r="F644" s="78"/>
      <c r="G644" s="66"/>
      <c r="H644" s="78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2.75" customHeight="1">
      <c r="A645" s="88"/>
      <c r="B645" s="78"/>
      <c r="C645" s="78"/>
      <c r="D645" s="78"/>
      <c r="E645" s="78"/>
      <c r="F645" s="78"/>
      <c r="G645" s="66"/>
      <c r="H645" s="78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2.75" customHeight="1">
      <c r="A646" s="88"/>
      <c r="B646" s="78"/>
      <c r="C646" s="78"/>
      <c r="D646" s="78"/>
      <c r="E646" s="78"/>
      <c r="F646" s="78"/>
      <c r="G646" s="66"/>
      <c r="H646" s="78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2.75" customHeight="1">
      <c r="A647" s="88"/>
      <c r="B647" s="78"/>
      <c r="C647" s="78"/>
      <c r="D647" s="78"/>
      <c r="E647" s="78"/>
      <c r="F647" s="78"/>
      <c r="G647" s="66"/>
      <c r="H647" s="78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2.75" customHeight="1">
      <c r="A648" s="88"/>
      <c r="B648" s="78"/>
      <c r="C648" s="78"/>
      <c r="D648" s="78"/>
      <c r="E648" s="78"/>
      <c r="F648" s="78"/>
      <c r="G648" s="66"/>
      <c r="H648" s="78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2.75" customHeight="1">
      <c r="A649" s="88"/>
      <c r="B649" s="78"/>
      <c r="C649" s="78"/>
      <c r="D649" s="78"/>
      <c r="E649" s="78"/>
      <c r="F649" s="78"/>
      <c r="G649" s="66"/>
      <c r="H649" s="78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2.75" customHeight="1">
      <c r="A650" s="88"/>
      <c r="B650" s="78"/>
      <c r="C650" s="78"/>
      <c r="D650" s="78"/>
      <c r="E650" s="78"/>
      <c r="F650" s="78"/>
      <c r="G650" s="66"/>
      <c r="H650" s="78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2.75" customHeight="1">
      <c r="A651" s="88"/>
      <c r="B651" s="78"/>
      <c r="C651" s="78"/>
      <c r="D651" s="78"/>
      <c r="E651" s="78"/>
      <c r="F651" s="78"/>
      <c r="G651" s="66"/>
      <c r="H651" s="78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2.75" customHeight="1">
      <c r="A652" s="88"/>
      <c r="B652" s="78"/>
      <c r="C652" s="78"/>
      <c r="D652" s="78"/>
      <c r="E652" s="78"/>
      <c r="F652" s="78"/>
      <c r="G652" s="66"/>
      <c r="H652" s="78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2.75" customHeight="1">
      <c r="A653" s="88"/>
      <c r="B653" s="78"/>
      <c r="C653" s="78"/>
      <c r="D653" s="78"/>
      <c r="E653" s="78"/>
      <c r="F653" s="78"/>
      <c r="G653" s="66"/>
      <c r="H653" s="78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2.75" customHeight="1">
      <c r="A654" s="88"/>
      <c r="B654" s="78"/>
      <c r="C654" s="78"/>
      <c r="D654" s="78"/>
      <c r="E654" s="78"/>
      <c r="F654" s="78"/>
      <c r="G654" s="66"/>
      <c r="H654" s="78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2.75" customHeight="1">
      <c r="A655" s="88"/>
      <c r="B655" s="78"/>
      <c r="C655" s="78"/>
      <c r="D655" s="78"/>
      <c r="E655" s="78"/>
      <c r="F655" s="78"/>
      <c r="G655" s="66"/>
      <c r="H655" s="78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2.75" customHeight="1">
      <c r="A656" s="88"/>
      <c r="B656" s="78"/>
      <c r="C656" s="78"/>
      <c r="D656" s="78"/>
      <c r="E656" s="78"/>
      <c r="F656" s="78"/>
      <c r="G656" s="66"/>
      <c r="H656" s="78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2.75" customHeight="1">
      <c r="A657" s="88"/>
      <c r="B657" s="78"/>
      <c r="C657" s="78"/>
      <c r="D657" s="78"/>
      <c r="E657" s="78"/>
      <c r="F657" s="78"/>
      <c r="G657" s="66"/>
      <c r="H657" s="78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2.75" customHeight="1">
      <c r="A658" s="88"/>
      <c r="B658" s="78"/>
      <c r="C658" s="78"/>
      <c r="D658" s="78"/>
      <c r="E658" s="78"/>
      <c r="F658" s="78"/>
      <c r="G658" s="66"/>
      <c r="H658" s="78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2.75" customHeight="1">
      <c r="A659" s="88"/>
      <c r="B659" s="78"/>
      <c r="C659" s="78"/>
      <c r="D659" s="78"/>
      <c r="E659" s="78"/>
      <c r="F659" s="78"/>
      <c r="G659" s="66"/>
      <c r="H659" s="78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2.75" customHeight="1">
      <c r="A660" s="88"/>
      <c r="B660" s="78"/>
      <c r="C660" s="78"/>
      <c r="D660" s="78"/>
      <c r="E660" s="78"/>
      <c r="F660" s="78"/>
      <c r="G660" s="66"/>
      <c r="H660" s="78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2.75" customHeight="1">
      <c r="A661" s="88"/>
      <c r="B661" s="78"/>
      <c r="C661" s="78"/>
      <c r="D661" s="78"/>
      <c r="E661" s="78"/>
      <c r="F661" s="78"/>
      <c r="G661" s="66"/>
      <c r="H661" s="78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2.75" customHeight="1">
      <c r="A662" s="88"/>
      <c r="B662" s="78"/>
      <c r="C662" s="78"/>
      <c r="D662" s="78"/>
      <c r="E662" s="78"/>
      <c r="F662" s="78"/>
      <c r="G662" s="66"/>
      <c r="H662" s="78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2.75" customHeight="1">
      <c r="A663" s="88"/>
      <c r="B663" s="78"/>
      <c r="C663" s="78"/>
      <c r="D663" s="78"/>
      <c r="E663" s="78"/>
      <c r="F663" s="78"/>
      <c r="G663" s="66"/>
      <c r="H663" s="78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2.75" customHeight="1">
      <c r="A664" s="88"/>
      <c r="B664" s="78"/>
      <c r="C664" s="78"/>
      <c r="D664" s="78"/>
      <c r="E664" s="78"/>
      <c r="F664" s="78"/>
      <c r="G664" s="66"/>
      <c r="H664" s="78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2.75" customHeight="1">
      <c r="A665" s="88"/>
      <c r="B665" s="78"/>
      <c r="C665" s="78"/>
      <c r="D665" s="78"/>
      <c r="E665" s="78"/>
      <c r="F665" s="78"/>
      <c r="G665" s="66"/>
      <c r="H665" s="78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2.75" customHeight="1">
      <c r="A666" s="88"/>
      <c r="B666" s="78"/>
      <c r="C666" s="78"/>
      <c r="D666" s="78"/>
      <c r="E666" s="78"/>
      <c r="F666" s="78"/>
      <c r="G666" s="66"/>
      <c r="H666" s="78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2.75" customHeight="1">
      <c r="A667" s="88"/>
      <c r="B667" s="78"/>
      <c r="C667" s="78"/>
      <c r="D667" s="78"/>
      <c r="E667" s="78"/>
      <c r="F667" s="78"/>
      <c r="G667" s="66"/>
      <c r="H667" s="78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2.75" customHeight="1">
      <c r="A668" s="88"/>
      <c r="B668" s="78"/>
      <c r="C668" s="78"/>
      <c r="D668" s="78"/>
      <c r="E668" s="78"/>
      <c r="F668" s="78"/>
      <c r="G668" s="66"/>
      <c r="H668" s="78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2.75" customHeight="1">
      <c r="A669" s="88"/>
      <c r="B669" s="78"/>
      <c r="C669" s="78"/>
      <c r="D669" s="78"/>
      <c r="E669" s="78"/>
      <c r="F669" s="78"/>
      <c r="G669" s="66"/>
      <c r="H669" s="78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2.75" customHeight="1">
      <c r="A670" s="88"/>
      <c r="B670" s="78"/>
      <c r="C670" s="78"/>
      <c r="D670" s="78"/>
      <c r="E670" s="78"/>
      <c r="F670" s="78"/>
      <c r="G670" s="66"/>
      <c r="H670" s="78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2.75" customHeight="1">
      <c r="A671" s="88"/>
      <c r="B671" s="78"/>
      <c r="C671" s="78"/>
      <c r="D671" s="78"/>
      <c r="E671" s="78"/>
      <c r="F671" s="78"/>
      <c r="G671" s="66"/>
      <c r="H671" s="78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2.75" customHeight="1">
      <c r="A672" s="88"/>
      <c r="B672" s="78"/>
      <c r="C672" s="78"/>
      <c r="D672" s="78"/>
      <c r="E672" s="78"/>
      <c r="F672" s="78"/>
      <c r="G672" s="66"/>
      <c r="H672" s="78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2.75" customHeight="1">
      <c r="A673" s="88"/>
      <c r="B673" s="78"/>
      <c r="C673" s="78"/>
      <c r="D673" s="78"/>
      <c r="E673" s="78"/>
      <c r="F673" s="78"/>
      <c r="G673" s="66"/>
      <c r="H673" s="78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2.75" customHeight="1">
      <c r="A674" s="88"/>
      <c r="B674" s="78"/>
      <c r="C674" s="78"/>
      <c r="D674" s="78"/>
      <c r="E674" s="78"/>
      <c r="F674" s="78"/>
      <c r="G674" s="66"/>
      <c r="H674" s="78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2.75" customHeight="1">
      <c r="A675" s="88"/>
      <c r="B675" s="78"/>
      <c r="C675" s="78"/>
      <c r="D675" s="78"/>
      <c r="E675" s="78"/>
      <c r="F675" s="78"/>
      <c r="G675" s="66"/>
      <c r="H675" s="78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2.75" customHeight="1">
      <c r="A676" s="88"/>
      <c r="B676" s="78"/>
      <c r="C676" s="78"/>
      <c r="D676" s="78"/>
      <c r="E676" s="78"/>
      <c r="F676" s="78"/>
      <c r="G676" s="66"/>
      <c r="H676" s="78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2.75" customHeight="1">
      <c r="A677" s="88"/>
      <c r="B677" s="78"/>
      <c r="C677" s="78"/>
      <c r="D677" s="78"/>
      <c r="E677" s="78"/>
      <c r="F677" s="78"/>
      <c r="G677" s="66"/>
      <c r="H677" s="78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2.75" customHeight="1">
      <c r="A678" s="88"/>
      <c r="B678" s="78"/>
      <c r="C678" s="78"/>
      <c r="D678" s="78"/>
      <c r="E678" s="78"/>
      <c r="F678" s="78"/>
      <c r="G678" s="66"/>
      <c r="H678" s="78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2.75" customHeight="1">
      <c r="A679" s="88"/>
      <c r="B679" s="78"/>
      <c r="C679" s="78"/>
      <c r="D679" s="78"/>
      <c r="E679" s="78"/>
      <c r="F679" s="78"/>
      <c r="G679" s="66"/>
      <c r="H679" s="78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2.75" customHeight="1">
      <c r="A680" s="88"/>
      <c r="B680" s="78"/>
      <c r="C680" s="78"/>
      <c r="D680" s="78"/>
      <c r="E680" s="78"/>
      <c r="F680" s="78"/>
      <c r="G680" s="66"/>
      <c r="H680" s="78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2.75" customHeight="1">
      <c r="A681" s="88"/>
      <c r="B681" s="78"/>
      <c r="C681" s="78"/>
      <c r="D681" s="78"/>
      <c r="E681" s="78"/>
      <c r="F681" s="78"/>
      <c r="G681" s="66"/>
      <c r="H681" s="78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2.75" customHeight="1">
      <c r="A682" s="88"/>
      <c r="B682" s="78"/>
      <c r="C682" s="78"/>
      <c r="D682" s="78"/>
      <c r="E682" s="78"/>
      <c r="F682" s="78"/>
      <c r="G682" s="66"/>
      <c r="H682" s="78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2.75" customHeight="1">
      <c r="A683" s="88"/>
      <c r="B683" s="78"/>
      <c r="C683" s="78"/>
      <c r="D683" s="78"/>
      <c r="E683" s="78"/>
      <c r="F683" s="78"/>
      <c r="G683" s="66"/>
      <c r="H683" s="78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2.75" customHeight="1">
      <c r="A684" s="88"/>
      <c r="B684" s="78"/>
      <c r="C684" s="78"/>
      <c r="D684" s="78"/>
      <c r="E684" s="78"/>
      <c r="F684" s="78"/>
      <c r="G684" s="66"/>
      <c r="H684" s="78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2.75" customHeight="1">
      <c r="A685" s="88"/>
      <c r="B685" s="78"/>
      <c r="C685" s="78"/>
      <c r="D685" s="78"/>
      <c r="E685" s="78"/>
      <c r="F685" s="78"/>
      <c r="G685" s="66"/>
      <c r="H685" s="78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2.75" customHeight="1">
      <c r="A686" s="88"/>
      <c r="B686" s="78"/>
      <c r="C686" s="78"/>
      <c r="D686" s="78"/>
      <c r="E686" s="78"/>
      <c r="F686" s="78"/>
      <c r="G686" s="66"/>
      <c r="H686" s="78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2.75" customHeight="1">
      <c r="A687" s="88"/>
      <c r="B687" s="78"/>
      <c r="C687" s="78"/>
      <c r="D687" s="78"/>
      <c r="E687" s="78"/>
      <c r="F687" s="78"/>
      <c r="G687" s="66"/>
      <c r="H687" s="78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2.75" customHeight="1">
      <c r="A688" s="88"/>
      <c r="B688" s="78"/>
      <c r="C688" s="78"/>
      <c r="D688" s="78"/>
      <c r="E688" s="78"/>
      <c r="F688" s="78"/>
      <c r="G688" s="66"/>
      <c r="H688" s="78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2.75" customHeight="1">
      <c r="A689" s="88"/>
      <c r="B689" s="78"/>
      <c r="C689" s="78"/>
      <c r="D689" s="78"/>
      <c r="E689" s="78"/>
      <c r="F689" s="78"/>
      <c r="G689" s="66"/>
      <c r="H689" s="78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2.75" customHeight="1">
      <c r="A690" s="88"/>
      <c r="B690" s="78"/>
      <c r="C690" s="78"/>
      <c r="D690" s="78"/>
      <c r="E690" s="78"/>
      <c r="F690" s="78"/>
      <c r="G690" s="66"/>
      <c r="H690" s="78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2.75" customHeight="1">
      <c r="A691" s="88"/>
      <c r="B691" s="78"/>
      <c r="C691" s="78"/>
      <c r="D691" s="78"/>
      <c r="E691" s="78"/>
      <c r="F691" s="78"/>
      <c r="G691" s="66"/>
      <c r="H691" s="78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2.75" customHeight="1">
      <c r="A692" s="88"/>
      <c r="B692" s="78"/>
      <c r="C692" s="78"/>
      <c r="D692" s="78"/>
      <c r="E692" s="78"/>
      <c r="F692" s="78"/>
      <c r="G692" s="66"/>
      <c r="H692" s="78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2.75" customHeight="1">
      <c r="A693" s="88"/>
      <c r="B693" s="78"/>
      <c r="C693" s="78"/>
      <c r="D693" s="78"/>
      <c r="E693" s="78"/>
      <c r="F693" s="78"/>
      <c r="G693" s="66"/>
      <c r="H693" s="78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2.75" customHeight="1">
      <c r="A694" s="88"/>
      <c r="B694" s="78"/>
      <c r="C694" s="78"/>
      <c r="D694" s="78"/>
      <c r="E694" s="78"/>
      <c r="F694" s="78"/>
      <c r="G694" s="66"/>
      <c r="H694" s="78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2.75" customHeight="1">
      <c r="A695" s="88"/>
      <c r="B695" s="78"/>
      <c r="C695" s="78"/>
      <c r="D695" s="78"/>
      <c r="E695" s="78"/>
      <c r="F695" s="78"/>
      <c r="G695" s="66"/>
      <c r="H695" s="78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2.75" customHeight="1">
      <c r="A696" s="88"/>
      <c r="B696" s="78"/>
      <c r="C696" s="78"/>
      <c r="D696" s="78"/>
      <c r="E696" s="78"/>
      <c r="F696" s="78"/>
      <c r="G696" s="66"/>
      <c r="H696" s="78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2.75" customHeight="1">
      <c r="A697" s="88"/>
      <c r="B697" s="78"/>
      <c r="C697" s="78"/>
      <c r="D697" s="78"/>
      <c r="E697" s="78"/>
      <c r="F697" s="78"/>
      <c r="G697" s="66"/>
      <c r="H697" s="78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2.75" customHeight="1">
      <c r="A698" s="88"/>
      <c r="B698" s="78"/>
      <c r="C698" s="78"/>
      <c r="D698" s="78"/>
      <c r="E698" s="78"/>
      <c r="F698" s="78"/>
      <c r="G698" s="66"/>
      <c r="H698" s="78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2.75" customHeight="1">
      <c r="A699" s="88"/>
      <c r="B699" s="78"/>
      <c r="C699" s="78"/>
      <c r="D699" s="78"/>
      <c r="E699" s="78"/>
      <c r="F699" s="78"/>
      <c r="G699" s="66"/>
      <c r="H699" s="78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2.75" customHeight="1">
      <c r="A700" s="88"/>
      <c r="B700" s="78"/>
      <c r="C700" s="78"/>
      <c r="D700" s="78"/>
      <c r="E700" s="78"/>
      <c r="F700" s="78"/>
      <c r="G700" s="66"/>
      <c r="H700" s="78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2.75" customHeight="1">
      <c r="A701" s="88"/>
      <c r="B701" s="78"/>
      <c r="C701" s="78"/>
      <c r="D701" s="78"/>
      <c r="E701" s="78"/>
      <c r="F701" s="78"/>
      <c r="G701" s="66"/>
      <c r="H701" s="78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2.75" customHeight="1">
      <c r="A702" s="88"/>
      <c r="B702" s="78"/>
      <c r="C702" s="78"/>
      <c r="D702" s="78"/>
      <c r="E702" s="78"/>
      <c r="F702" s="78"/>
      <c r="G702" s="66"/>
      <c r="H702" s="78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2.75" customHeight="1">
      <c r="A703" s="88"/>
      <c r="B703" s="78"/>
      <c r="C703" s="78"/>
      <c r="D703" s="78"/>
      <c r="E703" s="78"/>
      <c r="F703" s="78"/>
      <c r="G703" s="66"/>
      <c r="H703" s="78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2.75" customHeight="1">
      <c r="A704" s="88"/>
      <c r="B704" s="78"/>
      <c r="C704" s="78"/>
      <c r="D704" s="78"/>
      <c r="E704" s="78"/>
      <c r="F704" s="78"/>
      <c r="G704" s="66"/>
      <c r="H704" s="78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2.75" customHeight="1">
      <c r="A705" s="88"/>
      <c r="B705" s="78"/>
      <c r="C705" s="78"/>
      <c r="D705" s="78"/>
      <c r="E705" s="78"/>
      <c r="F705" s="78"/>
      <c r="G705" s="66"/>
      <c r="H705" s="78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2.75" customHeight="1">
      <c r="A706" s="88"/>
      <c r="B706" s="78"/>
      <c r="C706" s="78"/>
      <c r="D706" s="78"/>
      <c r="E706" s="78"/>
      <c r="F706" s="78"/>
      <c r="G706" s="66"/>
      <c r="H706" s="78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2.75" customHeight="1">
      <c r="A707" s="88"/>
      <c r="B707" s="78"/>
      <c r="C707" s="78"/>
      <c r="D707" s="78"/>
      <c r="E707" s="78"/>
      <c r="F707" s="78"/>
      <c r="G707" s="66"/>
      <c r="H707" s="78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2.75" customHeight="1">
      <c r="A708" s="88"/>
      <c r="B708" s="78"/>
      <c r="C708" s="78"/>
      <c r="D708" s="78"/>
      <c r="E708" s="78"/>
      <c r="F708" s="78"/>
      <c r="G708" s="66"/>
      <c r="H708" s="78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2.75" customHeight="1">
      <c r="A709" s="88"/>
      <c r="B709" s="78"/>
      <c r="C709" s="78"/>
      <c r="D709" s="78"/>
      <c r="E709" s="78"/>
      <c r="F709" s="78"/>
      <c r="G709" s="66"/>
      <c r="H709" s="78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2.75" customHeight="1">
      <c r="A710" s="88"/>
      <c r="B710" s="78"/>
      <c r="C710" s="78"/>
      <c r="D710" s="78"/>
      <c r="E710" s="78"/>
      <c r="F710" s="78"/>
      <c r="G710" s="66"/>
      <c r="H710" s="78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2.75" customHeight="1">
      <c r="A711" s="88"/>
      <c r="B711" s="78"/>
      <c r="C711" s="78"/>
      <c r="D711" s="78"/>
      <c r="E711" s="78"/>
      <c r="F711" s="78"/>
      <c r="G711" s="66"/>
      <c r="H711" s="78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2.75" customHeight="1">
      <c r="A712" s="88"/>
      <c r="B712" s="78"/>
      <c r="C712" s="78"/>
      <c r="D712" s="78"/>
      <c r="E712" s="78"/>
      <c r="F712" s="78"/>
      <c r="G712" s="66"/>
      <c r="H712" s="78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2.75" customHeight="1">
      <c r="A713" s="88"/>
      <c r="B713" s="78"/>
      <c r="C713" s="78"/>
      <c r="D713" s="78"/>
      <c r="E713" s="78"/>
      <c r="F713" s="78"/>
      <c r="G713" s="66"/>
      <c r="H713" s="78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2.75" customHeight="1">
      <c r="A714" s="88"/>
      <c r="B714" s="78"/>
      <c r="C714" s="78"/>
      <c r="D714" s="78"/>
      <c r="E714" s="78"/>
      <c r="F714" s="78"/>
      <c r="G714" s="66"/>
      <c r="H714" s="78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2.75" customHeight="1">
      <c r="A715" s="88"/>
      <c r="B715" s="78"/>
      <c r="C715" s="78"/>
      <c r="D715" s="78"/>
      <c r="E715" s="78"/>
      <c r="F715" s="78"/>
      <c r="G715" s="66"/>
      <c r="H715" s="78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2.75" customHeight="1">
      <c r="A716" s="88"/>
      <c r="B716" s="78"/>
      <c r="C716" s="78"/>
      <c r="D716" s="78"/>
      <c r="E716" s="78"/>
      <c r="F716" s="78"/>
      <c r="G716" s="66"/>
      <c r="H716" s="78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2.75" customHeight="1">
      <c r="A717" s="88"/>
      <c r="B717" s="78"/>
      <c r="C717" s="78"/>
      <c r="D717" s="78"/>
      <c r="E717" s="78"/>
      <c r="F717" s="78"/>
      <c r="G717" s="66"/>
      <c r="H717" s="78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2.75" customHeight="1">
      <c r="A718" s="88"/>
      <c r="B718" s="78"/>
      <c r="C718" s="78"/>
      <c r="D718" s="78"/>
      <c r="E718" s="78"/>
      <c r="F718" s="78"/>
      <c r="G718" s="66"/>
      <c r="H718" s="78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2.75" customHeight="1">
      <c r="A719" s="88"/>
      <c r="B719" s="78"/>
      <c r="C719" s="78"/>
      <c r="D719" s="78"/>
      <c r="E719" s="78"/>
      <c r="F719" s="78"/>
      <c r="G719" s="66"/>
      <c r="H719" s="78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2.75" customHeight="1">
      <c r="A720" s="88"/>
      <c r="B720" s="78"/>
      <c r="C720" s="78"/>
      <c r="D720" s="78"/>
      <c r="E720" s="78"/>
      <c r="F720" s="78"/>
      <c r="G720" s="66"/>
      <c r="H720" s="78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2.75" customHeight="1">
      <c r="A721" s="88"/>
      <c r="B721" s="78"/>
      <c r="C721" s="78"/>
      <c r="D721" s="78"/>
      <c r="E721" s="78"/>
      <c r="F721" s="78"/>
      <c r="G721" s="66"/>
      <c r="H721" s="78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2.75" customHeight="1">
      <c r="A722" s="88"/>
      <c r="B722" s="78"/>
      <c r="C722" s="78"/>
      <c r="D722" s="78"/>
      <c r="E722" s="78"/>
      <c r="F722" s="78"/>
      <c r="G722" s="66"/>
      <c r="H722" s="78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2.75" customHeight="1">
      <c r="A723" s="88"/>
      <c r="B723" s="78"/>
      <c r="C723" s="78"/>
      <c r="D723" s="78"/>
      <c r="E723" s="78"/>
      <c r="F723" s="78"/>
      <c r="G723" s="66"/>
      <c r="H723" s="78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2.75" customHeight="1">
      <c r="A724" s="88"/>
      <c r="B724" s="78"/>
      <c r="C724" s="78"/>
      <c r="D724" s="78"/>
      <c r="E724" s="78"/>
      <c r="F724" s="78"/>
      <c r="G724" s="66"/>
      <c r="H724" s="78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2.75" customHeight="1">
      <c r="A725" s="88"/>
      <c r="B725" s="78"/>
      <c r="C725" s="78"/>
      <c r="D725" s="78"/>
      <c r="E725" s="78"/>
      <c r="F725" s="78"/>
      <c r="G725" s="66"/>
      <c r="H725" s="78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2.75" customHeight="1">
      <c r="A726" s="88"/>
      <c r="B726" s="78"/>
      <c r="C726" s="78"/>
      <c r="D726" s="78"/>
      <c r="E726" s="78"/>
      <c r="F726" s="78"/>
      <c r="G726" s="66"/>
      <c r="H726" s="78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2.75" customHeight="1">
      <c r="A727" s="88"/>
      <c r="B727" s="78"/>
      <c r="C727" s="78"/>
      <c r="D727" s="78"/>
      <c r="E727" s="78"/>
      <c r="F727" s="78"/>
      <c r="G727" s="66"/>
      <c r="H727" s="78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2.75" customHeight="1">
      <c r="A728" s="88"/>
      <c r="B728" s="78"/>
      <c r="C728" s="78"/>
      <c r="D728" s="78"/>
      <c r="E728" s="78"/>
      <c r="F728" s="78"/>
      <c r="G728" s="66"/>
      <c r="H728" s="78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2.75" customHeight="1">
      <c r="A729" s="88"/>
      <c r="B729" s="78"/>
      <c r="C729" s="78"/>
      <c r="D729" s="78"/>
      <c r="E729" s="78"/>
      <c r="F729" s="78"/>
      <c r="G729" s="66"/>
      <c r="H729" s="78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2.75" customHeight="1">
      <c r="A730" s="88"/>
      <c r="B730" s="78"/>
      <c r="C730" s="78"/>
      <c r="D730" s="78"/>
      <c r="E730" s="78"/>
      <c r="F730" s="78"/>
      <c r="G730" s="66"/>
      <c r="H730" s="78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2.75" customHeight="1">
      <c r="A731" s="88"/>
      <c r="B731" s="78"/>
      <c r="C731" s="78"/>
      <c r="D731" s="78"/>
      <c r="E731" s="78"/>
      <c r="F731" s="78"/>
      <c r="G731" s="66"/>
      <c r="H731" s="78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2.75" customHeight="1">
      <c r="A732" s="88"/>
      <c r="B732" s="78"/>
      <c r="C732" s="78"/>
      <c r="D732" s="78"/>
      <c r="E732" s="78"/>
      <c r="F732" s="78"/>
      <c r="G732" s="66"/>
      <c r="H732" s="78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2.75" customHeight="1">
      <c r="A733" s="88"/>
      <c r="B733" s="78"/>
      <c r="C733" s="78"/>
      <c r="D733" s="78"/>
      <c r="E733" s="78"/>
      <c r="F733" s="78"/>
      <c r="G733" s="66"/>
      <c r="H733" s="78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2.75" customHeight="1">
      <c r="A734" s="88"/>
      <c r="B734" s="78"/>
      <c r="C734" s="78"/>
      <c r="D734" s="78"/>
      <c r="E734" s="78"/>
      <c r="F734" s="78"/>
      <c r="G734" s="66"/>
      <c r="H734" s="78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2.75" customHeight="1">
      <c r="A735" s="88"/>
      <c r="B735" s="78"/>
      <c r="C735" s="78"/>
      <c r="D735" s="78"/>
      <c r="E735" s="78"/>
      <c r="F735" s="78"/>
      <c r="G735" s="66"/>
      <c r="H735" s="78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2.75" customHeight="1">
      <c r="A736" s="88"/>
      <c r="B736" s="78"/>
      <c r="C736" s="78"/>
      <c r="D736" s="78"/>
      <c r="E736" s="78"/>
      <c r="F736" s="78"/>
      <c r="G736" s="66"/>
      <c r="H736" s="78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2.75" customHeight="1">
      <c r="A737" s="88"/>
      <c r="B737" s="78"/>
      <c r="C737" s="78"/>
      <c r="D737" s="78"/>
      <c r="E737" s="78"/>
      <c r="F737" s="78"/>
      <c r="G737" s="66"/>
      <c r="H737" s="78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2.75" customHeight="1">
      <c r="A738" s="88"/>
      <c r="B738" s="78"/>
      <c r="C738" s="78"/>
      <c r="D738" s="78"/>
      <c r="E738" s="78"/>
      <c r="F738" s="78"/>
      <c r="G738" s="66"/>
      <c r="H738" s="78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2.75" customHeight="1">
      <c r="A739" s="88"/>
      <c r="B739" s="78"/>
      <c r="C739" s="78"/>
      <c r="D739" s="78"/>
      <c r="E739" s="78"/>
      <c r="F739" s="78"/>
      <c r="G739" s="66"/>
      <c r="H739" s="78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2.75" customHeight="1">
      <c r="A740" s="88"/>
      <c r="B740" s="78"/>
      <c r="C740" s="78"/>
      <c r="D740" s="78"/>
      <c r="E740" s="78"/>
      <c r="F740" s="78"/>
      <c r="G740" s="66"/>
      <c r="H740" s="78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2.75" customHeight="1">
      <c r="A741" s="88"/>
      <c r="B741" s="78"/>
      <c r="C741" s="78"/>
      <c r="D741" s="78"/>
      <c r="E741" s="78"/>
      <c r="F741" s="78"/>
      <c r="G741" s="66"/>
      <c r="H741" s="78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2.75" customHeight="1">
      <c r="A742" s="88"/>
      <c r="B742" s="78"/>
      <c r="C742" s="78"/>
      <c r="D742" s="78"/>
      <c r="E742" s="78"/>
      <c r="F742" s="78"/>
      <c r="G742" s="66"/>
      <c r="H742" s="78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2.75" customHeight="1">
      <c r="A743" s="88"/>
      <c r="B743" s="78"/>
      <c r="C743" s="78"/>
      <c r="D743" s="78"/>
      <c r="E743" s="78"/>
      <c r="F743" s="78"/>
      <c r="G743" s="66"/>
      <c r="H743" s="78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2.75" customHeight="1">
      <c r="A744" s="88"/>
      <c r="B744" s="78"/>
      <c r="C744" s="78"/>
      <c r="D744" s="78"/>
      <c r="E744" s="78"/>
      <c r="F744" s="78"/>
      <c r="G744" s="66"/>
      <c r="H744" s="78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2.75" customHeight="1">
      <c r="A745" s="88"/>
      <c r="B745" s="78"/>
      <c r="C745" s="78"/>
      <c r="D745" s="78"/>
      <c r="E745" s="78"/>
      <c r="F745" s="78"/>
      <c r="G745" s="66"/>
      <c r="H745" s="78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2.75" customHeight="1">
      <c r="A746" s="88"/>
      <c r="B746" s="78"/>
      <c r="C746" s="78"/>
      <c r="D746" s="78"/>
      <c r="E746" s="78"/>
      <c r="F746" s="78"/>
      <c r="G746" s="66"/>
      <c r="H746" s="78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2.75" customHeight="1">
      <c r="A747" s="88"/>
      <c r="B747" s="78"/>
      <c r="C747" s="78"/>
      <c r="D747" s="78"/>
      <c r="E747" s="78"/>
      <c r="F747" s="78"/>
      <c r="G747" s="66"/>
      <c r="H747" s="78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2.75" customHeight="1">
      <c r="A748" s="88"/>
      <c r="B748" s="78"/>
      <c r="C748" s="78"/>
      <c r="D748" s="78"/>
      <c r="E748" s="78"/>
      <c r="F748" s="78"/>
      <c r="G748" s="66"/>
      <c r="H748" s="78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2.75" customHeight="1">
      <c r="A749" s="88"/>
      <c r="B749" s="78"/>
      <c r="C749" s="78"/>
      <c r="D749" s="78"/>
      <c r="E749" s="78"/>
      <c r="F749" s="78"/>
      <c r="G749" s="66"/>
      <c r="H749" s="78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2.75" customHeight="1">
      <c r="A750" s="88"/>
      <c r="B750" s="78"/>
      <c r="C750" s="78"/>
      <c r="D750" s="78"/>
      <c r="E750" s="78"/>
      <c r="F750" s="78"/>
      <c r="G750" s="66"/>
      <c r="H750" s="78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2.75" customHeight="1">
      <c r="A751" s="88"/>
      <c r="B751" s="78"/>
      <c r="C751" s="78"/>
      <c r="D751" s="78"/>
      <c r="E751" s="78"/>
      <c r="F751" s="78"/>
      <c r="G751" s="66"/>
      <c r="H751" s="78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2.75" customHeight="1">
      <c r="A752" s="88"/>
      <c r="B752" s="78"/>
      <c r="C752" s="78"/>
      <c r="D752" s="78"/>
      <c r="E752" s="78"/>
      <c r="F752" s="78"/>
      <c r="G752" s="66"/>
      <c r="H752" s="78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2.75" customHeight="1">
      <c r="A753" s="88"/>
      <c r="B753" s="78"/>
      <c r="C753" s="78"/>
      <c r="D753" s="78"/>
      <c r="E753" s="78"/>
      <c r="F753" s="78"/>
      <c r="G753" s="66"/>
      <c r="H753" s="78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2.75" customHeight="1">
      <c r="A754" s="88"/>
      <c r="B754" s="78"/>
      <c r="C754" s="78"/>
      <c r="D754" s="78"/>
      <c r="E754" s="78"/>
      <c r="F754" s="78"/>
      <c r="G754" s="66"/>
      <c r="H754" s="78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2.75" customHeight="1">
      <c r="A755" s="88"/>
      <c r="B755" s="78"/>
      <c r="C755" s="78"/>
      <c r="D755" s="78"/>
      <c r="E755" s="78"/>
      <c r="F755" s="78"/>
      <c r="G755" s="66"/>
      <c r="H755" s="78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2.75" customHeight="1">
      <c r="A756" s="88"/>
      <c r="B756" s="78"/>
      <c r="C756" s="78"/>
      <c r="D756" s="78"/>
      <c r="E756" s="78"/>
      <c r="F756" s="78"/>
      <c r="G756" s="66"/>
      <c r="H756" s="78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2.75" customHeight="1">
      <c r="A757" s="88"/>
      <c r="B757" s="78"/>
      <c r="C757" s="78"/>
      <c r="D757" s="78"/>
      <c r="E757" s="78"/>
      <c r="F757" s="78"/>
      <c r="G757" s="66"/>
      <c r="H757" s="78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2.75" customHeight="1">
      <c r="A758" s="88"/>
      <c r="B758" s="78"/>
      <c r="C758" s="78"/>
      <c r="D758" s="78"/>
      <c r="E758" s="78"/>
      <c r="F758" s="78"/>
      <c r="G758" s="66"/>
      <c r="H758" s="78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2.75" customHeight="1">
      <c r="A759" s="88"/>
      <c r="B759" s="78"/>
      <c r="C759" s="78"/>
      <c r="D759" s="78"/>
      <c r="E759" s="78"/>
      <c r="F759" s="78"/>
      <c r="G759" s="66"/>
      <c r="H759" s="78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2.75" customHeight="1">
      <c r="A760" s="88"/>
      <c r="B760" s="78"/>
      <c r="C760" s="78"/>
      <c r="D760" s="78"/>
      <c r="E760" s="78"/>
      <c r="F760" s="78"/>
      <c r="G760" s="66"/>
      <c r="H760" s="78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2.75" customHeight="1">
      <c r="A761" s="88"/>
      <c r="B761" s="78"/>
      <c r="C761" s="78"/>
      <c r="D761" s="78"/>
      <c r="E761" s="78"/>
      <c r="F761" s="78"/>
      <c r="G761" s="66"/>
      <c r="H761" s="78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2.75" customHeight="1">
      <c r="A762" s="88"/>
      <c r="B762" s="78"/>
      <c r="C762" s="78"/>
      <c r="D762" s="78"/>
      <c r="E762" s="78"/>
      <c r="F762" s="78"/>
      <c r="G762" s="66"/>
      <c r="H762" s="78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2.75" customHeight="1">
      <c r="A763" s="88"/>
      <c r="B763" s="78"/>
      <c r="C763" s="78"/>
      <c r="D763" s="78"/>
      <c r="E763" s="78"/>
      <c r="F763" s="78"/>
      <c r="G763" s="66"/>
      <c r="H763" s="78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2.75" customHeight="1">
      <c r="A764" s="88"/>
      <c r="B764" s="78"/>
      <c r="C764" s="78"/>
      <c r="D764" s="78"/>
      <c r="E764" s="78"/>
      <c r="F764" s="78"/>
      <c r="G764" s="66"/>
      <c r="H764" s="78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2.75" customHeight="1">
      <c r="A765" s="88"/>
      <c r="B765" s="78"/>
      <c r="C765" s="78"/>
      <c r="D765" s="78"/>
      <c r="E765" s="78"/>
      <c r="F765" s="78"/>
      <c r="G765" s="66"/>
      <c r="H765" s="78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2.75" customHeight="1">
      <c r="A766" s="88"/>
      <c r="B766" s="78"/>
      <c r="C766" s="78"/>
      <c r="D766" s="78"/>
      <c r="E766" s="78"/>
      <c r="F766" s="78"/>
      <c r="G766" s="66"/>
      <c r="H766" s="78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2.75" customHeight="1">
      <c r="A767" s="88"/>
      <c r="B767" s="78"/>
      <c r="C767" s="78"/>
      <c r="D767" s="78"/>
      <c r="E767" s="78"/>
      <c r="F767" s="78"/>
      <c r="G767" s="66"/>
      <c r="H767" s="78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2.75" customHeight="1">
      <c r="A768" s="88"/>
      <c r="B768" s="78"/>
      <c r="C768" s="78"/>
      <c r="D768" s="78"/>
      <c r="E768" s="78"/>
      <c r="F768" s="78"/>
      <c r="G768" s="66"/>
      <c r="H768" s="78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2.75" customHeight="1">
      <c r="A769" s="88"/>
      <c r="B769" s="78"/>
      <c r="C769" s="78"/>
      <c r="D769" s="78"/>
      <c r="E769" s="78"/>
      <c r="F769" s="78"/>
      <c r="G769" s="66"/>
      <c r="H769" s="78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2.75" customHeight="1">
      <c r="A770" s="88"/>
      <c r="B770" s="78"/>
      <c r="C770" s="78"/>
      <c r="D770" s="78"/>
      <c r="E770" s="78"/>
      <c r="F770" s="78"/>
      <c r="G770" s="66"/>
      <c r="H770" s="78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2.75" customHeight="1">
      <c r="A771" s="88"/>
      <c r="B771" s="78"/>
      <c r="C771" s="78"/>
      <c r="D771" s="78"/>
      <c r="E771" s="78"/>
      <c r="F771" s="78"/>
      <c r="G771" s="66"/>
      <c r="H771" s="78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2.75" customHeight="1">
      <c r="A772" s="88"/>
      <c r="B772" s="78"/>
      <c r="C772" s="78"/>
      <c r="D772" s="78"/>
      <c r="E772" s="78"/>
      <c r="F772" s="78"/>
      <c r="G772" s="66"/>
      <c r="H772" s="78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2.75" customHeight="1">
      <c r="A773" s="88"/>
      <c r="B773" s="78"/>
      <c r="C773" s="78"/>
      <c r="D773" s="78"/>
      <c r="E773" s="78"/>
      <c r="F773" s="78"/>
      <c r="G773" s="66"/>
      <c r="H773" s="78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2.75" customHeight="1">
      <c r="A774" s="88"/>
      <c r="B774" s="78"/>
      <c r="C774" s="78"/>
      <c r="D774" s="78"/>
      <c r="E774" s="78"/>
      <c r="F774" s="78"/>
      <c r="G774" s="66"/>
      <c r="H774" s="78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2.75" customHeight="1">
      <c r="A775" s="88"/>
      <c r="B775" s="78"/>
      <c r="C775" s="78"/>
      <c r="D775" s="78"/>
      <c r="E775" s="78"/>
      <c r="F775" s="78"/>
      <c r="G775" s="66"/>
      <c r="H775" s="78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2.75" customHeight="1">
      <c r="A776" s="88"/>
      <c r="B776" s="78"/>
      <c r="C776" s="78"/>
      <c r="D776" s="78"/>
      <c r="E776" s="78"/>
      <c r="F776" s="78"/>
      <c r="G776" s="66"/>
      <c r="H776" s="78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2.75" customHeight="1">
      <c r="A777" s="88"/>
      <c r="B777" s="78"/>
      <c r="C777" s="78"/>
      <c r="D777" s="78"/>
      <c r="E777" s="78"/>
      <c r="F777" s="78"/>
      <c r="G777" s="66"/>
      <c r="H777" s="78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2.75" customHeight="1">
      <c r="A778" s="88"/>
      <c r="B778" s="78"/>
      <c r="C778" s="78"/>
      <c r="D778" s="78"/>
      <c r="E778" s="78"/>
      <c r="F778" s="78"/>
      <c r="G778" s="66"/>
      <c r="H778" s="78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2.75" customHeight="1">
      <c r="A779" s="88"/>
      <c r="B779" s="78"/>
      <c r="C779" s="78"/>
      <c r="D779" s="78"/>
      <c r="E779" s="78"/>
      <c r="F779" s="78"/>
      <c r="G779" s="66"/>
      <c r="H779" s="78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2.75" customHeight="1">
      <c r="A780" s="88"/>
      <c r="B780" s="78"/>
      <c r="C780" s="78"/>
      <c r="D780" s="78"/>
      <c r="E780" s="78"/>
      <c r="F780" s="78"/>
      <c r="G780" s="66"/>
      <c r="H780" s="78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2.75" customHeight="1">
      <c r="A781" s="88"/>
      <c r="B781" s="78"/>
      <c r="C781" s="78"/>
      <c r="D781" s="78"/>
      <c r="E781" s="78"/>
      <c r="F781" s="78"/>
      <c r="G781" s="66"/>
      <c r="H781" s="78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2.75" customHeight="1">
      <c r="A782" s="88"/>
      <c r="B782" s="78"/>
      <c r="C782" s="78"/>
      <c r="D782" s="78"/>
      <c r="E782" s="78"/>
      <c r="F782" s="78"/>
      <c r="G782" s="66"/>
      <c r="H782" s="78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2.75" customHeight="1">
      <c r="A783" s="88"/>
      <c r="B783" s="78"/>
      <c r="C783" s="78"/>
      <c r="D783" s="78"/>
      <c r="E783" s="78"/>
      <c r="F783" s="78"/>
      <c r="G783" s="66"/>
      <c r="H783" s="78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2.75" customHeight="1">
      <c r="A784" s="88"/>
      <c r="B784" s="78"/>
      <c r="C784" s="78"/>
      <c r="D784" s="78"/>
      <c r="E784" s="78"/>
      <c r="F784" s="78"/>
      <c r="G784" s="66"/>
      <c r="H784" s="78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2.75" customHeight="1">
      <c r="A785" s="88"/>
      <c r="B785" s="78"/>
      <c r="C785" s="78"/>
      <c r="D785" s="78"/>
      <c r="E785" s="78"/>
      <c r="F785" s="78"/>
      <c r="G785" s="66"/>
      <c r="H785" s="78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2.75" customHeight="1">
      <c r="A786" s="88"/>
      <c r="B786" s="78"/>
      <c r="C786" s="78"/>
      <c r="D786" s="78"/>
      <c r="E786" s="78"/>
      <c r="F786" s="78"/>
      <c r="G786" s="66"/>
      <c r="H786" s="78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2.75" customHeight="1">
      <c r="A787" s="88"/>
      <c r="B787" s="78"/>
      <c r="C787" s="78"/>
      <c r="D787" s="78"/>
      <c r="E787" s="78"/>
      <c r="F787" s="78"/>
      <c r="G787" s="66"/>
      <c r="H787" s="78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2.75" customHeight="1">
      <c r="A788" s="88"/>
      <c r="B788" s="78"/>
      <c r="C788" s="78"/>
      <c r="D788" s="78"/>
      <c r="E788" s="78"/>
      <c r="F788" s="78"/>
      <c r="G788" s="66"/>
      <c r="H788" s="78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2.75" customHeight="1">
      <c r="A789" s="88"/>
      <c r="B789" s="78"/>
      <c r="C789" s="78"/>
      <c r="D789" s="78"/>
      <c r="E789" s="78"/>
      <c r="F789" s="78"/>
      <c r="G789" s="66"/>
      <c r="H789" s="78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2.75" customHeight="1">
      <c r="A790" s="88"/>
      <c r="B790" s="78"/>
      <c r="C790" s="78"/>
      <c r="D790" s="78"/>
      <c r="E790" s="78"/>
      <c r="F790" s="78"/>
      <c r="G790" s="66"/>
      <c r="H790" s="78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2.75" customHeight="1">
      <c r="A791" s="88"/>
      <c r="B791" s="78"/>
      <c r="C791" s="78"/>
      <c r="D791" s="78"/>
      <c r="E791" s="78"/>
      <c r="F791" s="78"/>
      <c r="G791" s="66"/>
      <c r="H791" s="78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2.75" customHeight="1">
      <c r="A792" s="88"/>
      <c r="B792" s="78"/>
      <c r="C792" s="78"/>
      <c r="D792" s="78"/>
      <c r="E792" s="78"/>
      <c r="F792" s="78"/>
      <c r="G792" s="66"/>
      <c r="H792" s="78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2.75" customHeight="1">
      <c r="A793" s="88"/>
      <c r="B793" s="78"/>
      <c r="C793" s="78"/>
      <c r="D793" s="78"/>
      <c r="E793" s="78"/>
      <c r="F793" s="78"/>
      <c r="G793" s="66"/>
      <c r="H793" s="78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2.75" customHeight="1">
      <c r="A794" s="88"/>
      <c r="B794" s="78"/>
      <c r="C794" s="78"/>
      <c r="D794" s="78"/>
      <c r="E794" s="78"/>
      <c r="F794" s="78"/>
      <c r="G794" s="66"/>
      <c r="H794" s="78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2.75" customHeight="1">
      <c r="A795" s="88"/>
      <c r="B795" s="78"/>
      <c r="C795" s="78"/>
      <c r="D795" s="78"/>
      <c r="E795" s="78"/>
      <c r="F795" s="78"/>
      <c r="G795" s="66"/>
      <c r="H795" s="78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2.75" customHeight="1">
      <c r="A796" s="88"/>
      <c r="B796" s="78"/>
      <c r="C796" s="78"/>
      <c r="D796" s="78"/>
      <c r="E796" s="78"/>
      <c r="F796" s="78"/>
      <c r="G796" s="66"/>
      <c r="H796" s="78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2.75" customHeight="1">
      <c r="A797" s="88"/>
      <c r="B797" s="78"/>
      <c r="C797" s="78"/>
      <c r="D797" s="78"/>
      <c r="E797" s="78"/>
      <c r="F797" s="78"/>
      <c r="G797" s="66"/>
      <c r="H797" s="78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2.75" customHeight="1">
      <c r="A798" s="88"/>
      <c r="B798" s="78"/>
      <c r="C798" s="78"/>
      <c r="D798" s="78"/>
      <c r="E798" s="78"/>
      <c r="F798" s="78"/>
      <c r="G798" s="66"/>
      <c r="H798" s="78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2.75" customHeight="1">
      <c r="A799" s="88"/>
      <c r="B799" s="78"/>
      <c r="C799" s="78"/>
      <c r="D799" s="78"/>
      <c r="E799" s="78"/>
      <c r="F799" s="78"/>
      <c r="G799" s="66"/>
      <c r="H799" s="78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2.75" customHeight="1">
      <c r="A800" s="88"/>
      <c r="B800" s="78"/>
      <c r="C800" s="78"/>
      <c r="D800" s="78"/>
      <c r="E800" s="78"/>
      <c r="F800" s="78"/>
      <c r="G800" s="66"/>
      <c r="H800" s="78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2.75" customHeight="1">
      <c r="A801" s="88"/>
      <c r="B801" s="78"/>
      <c r="C801" s="78"/>
      <c r="D801" s="78"/>
      <c r="E801" s="78"/>
      <c r="F801" s="78"/>
      <c r="G801" s="66"/>
      <c r="H801" s="78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2.75" customHeight="1">
      <c r="A802" s="88"/>
      <c r="B802" s="78"/>
      <c r="C802" s="78"/>
      <c r="D802" s="78"/>
      <c r="E802" s="78"/>
      <c r="F802" s="78"/>
      <c r="G802" s="66"/>
      <c r="H802" s="78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2.75" customHeight="1">
      <c r="A803" s="88"/>
      <c r="B803" s="78"/>
      <c r="C803" s="78"/>
      <c r="D803" s="78"/>
      <c r="E803" s="78"/>
      <c r="F803" s="78"/>
      <c r="G803" s="66"/>
      <c r="H803" s="78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2.75" customHeight="1">
      <c r="A804" s="88"/>
      <c r="B804" s="78"/>
      <c r="C804" s="78"/>
      <c r="D804" s="78"/>
      <c r="E804" s="78"/>
      <c r="F804" s="78"/>
      <c r="G804" s="66"/>
      <c r="H804" s="78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2.75" customHeight="1">
      <c r="A805" s="88"/>
      <c r="B805" s="78"/>
      <c r="C805" s="78"/>
      <c r="D805" s="78"/>
      <c r="E805" s="78"/>
      <c r="F805" s="78"/>
      <c r="G805" s="66"/>
      <c r="H805" s="78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2.75" customHeight="1">
      <c r="A806" s="88"/>
      <c r="B806" s="78"/>
      <c r="C806" s="78"/>
      <c r="D806" s="78"/>
      <c r="E806" s="78"/>
      <c r="F806" s="78"/>
      <c r="G806" s="66"/>
      <c r="H806" s="78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2.75" customHeight="1">
      <c r="A807" s="88"/>
      <c r="B807" s="78"/>
      <c r="C807" s="78"/>
      <c r="D807" s="78"/>
      <c r="E807" s="78"/>
      <c r="F807" s="78"/>
      <c r="G807" s="66"/>
      <c r="H807" s="78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2.75" customHeight="1">
      <c r="A808" s="88"/>
      <c r="B808" s="78"/>
      <c r="C808" s="78"/>
      <c r="D808" s="78"/>
      <c r="E808" s="78"/>
      <c r="F808" s="78"/>
      <c r="G808" s="66"/>
      <c r="H808" s="78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2.75" customHeight="1">
      <c r="A809" s="88"/>
      <c r="B809" s="78"/>
      <c r="C809" s="78"/>
      <c r="D809" s="78"/>
      <c r="E809" s="78"/>
      <c r="F809" s="78"/>
      <c r="G809" s="66"/>
      <c r="H809" s="78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2.75" customHeight="1">
      <c r="A810" s="88"/>
      <c r="B810" s="78"/>
      <c r="C810" s="78"/>
      <c r="D810" s="78"/>
      <c r="E810" s="78"/>
      <c r="F810" s="78"/>
      <c r="G810" s="66"/>
      <c r="H810" s="78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2.75" customHeight="1">
      <c r="A811" s="88"/>
      <c r="B811" s="78"/>
      <c r="C811" s="78"/>
      <c r="D811" s="78"/>
      <c r="E811" s="78"/>
      <c r="F811" s="78"/>
      <c r="G811" s="66"/>
      <c r="H811" s="78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2.75" customHeight="1">
      <c r="A812" s="88"/>
      <c r="B812" s="78"/>
      <c r="C812" s="78"/>
      <c r="D812" s="78"/>
      <c r="E812" s="78"/>
      <c r="F812" s="78"/>
      <c r="G812" s="66"/>
      <c r="H812" s="78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2.75" customHeight="1">
      <c r="A813" s="88"/>
      <c r="B813" s="78"/>
      <c r="C813" s="78"/>
      <c r="D813" s="78"/>
      <c r="E813" s="78"/>
      <c r="F813" s="78"/>
      <c r="G813" s="66"/>
      <c r="H813" s="78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2.75" customHeight="1">
      <c r="A814" s="88"/>
      <c r="B814" s="78"/>
      <c r="C814" s="78"/>
      <c r="D814" s="78"/>
      <c r="E814" s="78"/>
      <c r="F814" s="78"/>
      <c r="G814" s="66"/>
      <c r="H814" s="78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2.75" customHeight="1">
      <c r="A815" s="88"/>
      <c r="B815" s="78"/>
      <c r="C815" s="78"/>
      <c r="D815" s="78"/>
      <c r="E815" s="78"/>
      <c r="F815" s="78"/>
      <c r="G815" s="66"/>
      <c r="H815" s="78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2.75" customHeight="1">
      <c r="A816" s="88"/>
      <c r="B816" s="78"/>
      <c r="C816" s="78"/>
      <c r="D816" s="78"/>
      <c r="E816" s="78"/>
      <c r="F816" s="78"/>
      <c r="G816" s="66"/>
      <c r="H816" s="78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2.75" customHeight="1">
      <c r="A817" s="88"/>
      <c r="B817" s="78"/>
      <c r="C817" s="78"/>
      <c r="D817" s="78"/>
      <c r="E817" s="78"/>
      <c r="F817" s="78"/>
      <c r="G817" s="66"/>
      <c r="H817" s="78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2.75" customHeight="1">
      <c r="A818" s="88"/>
      <c r="B818" s="78"/>
      <c r="C818" s="78"/>
      <c r="D818" s="78"/>
      <c r="E818" s="78"/>
      <c r="F818" s="78"/>
      <c r="G818" s="66"/>
      <c r="H818" s="78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2.75" customHeight="1">
      <c r="A819" s="88"/>
      <c r="B819" s="78"/>
      <c r="C819" s="78"/>
      <c r="D819" s="78"/>
      <c r="E819" s="78"/>
      <c r="F819" s="78"/>
      <c r="G819" s="66"/>
      <c r="H819" s="78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2.75" customHeight="1">
      <c r="A820" s="88"/>
      <c r="B820" s="78"/>
      <c r="C820" s="78"/>
      <c r="D820" s="78"/>
      <c r="E820" s="78"/>
      <c r="F820" s="78"/>
      <c r="G820" s="66"/>
      <c r="H820" s="78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2.75" customHeight="1">
      <c r="A821" s="88"/>
      <c r="B821" s="78"/>
      <c r="C821" s="78"/>
      <c r="D821" s="78"/>
      <c r="E821" s="78"/>
      <c r="F821" s="78"/>
      <c r="G821" s="66"/>
      <c r="H821" s="78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2.75" customHeight="1">
      <c r="A822" s="88"/>
      <c r="B822" s="78"/>
      <c r="C822" s="78"/>
      <c r="D822" s="78"/>
      <c r="E822" s="78"/>
      <c r="F822" s="78"/>
      <c r="G822" s="66"/>
      <c r="H822" s="78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2.75" customHeight="1">
      <c r="A823" s="88"/>
      <c r="B823" s="78"/>
      <c r="C823" s="78"/>
      <c r="D823" s="78"/>
      <c r="E823" s="78"/>
      <c r="F823" s="78"/>
      <c r="G823" s="66"/>
      <c r="H823" s="78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2.75" customHeight="1">
      <c r="A824" s="88"/>
      <c r="B824" s="78"/>
      <c r="C824" s="78"/>
      <c r="D824" s="78"/>
      <c r="E824" s="78"/>
      <c r="F824" s="78"/>
      <c r="G824" s="66"/>
      <c r="H824" s="78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2.75" customHeight="1">
      <c r="A825" s="88"/>
      <c r="B825" s="78"/>
      <c r="C825" s="78"/>
      <c r="D825" s="78"/>
      <c r="E825" s="78"/>
      <c r="F825" s="78"/>
      <c r="G825" s="66"/>
      <c r="H825" s="78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2.75" customHeight="1">
      <c r="A826" s="88"/>
      <c r="B826" s="78"/>
      <c r="C826" s="78"/>
      <c r="D826" s="78"/>
      <c r="E826" s="78"/>
      <c r="F826" s="78"/>
      <c r="G826" s="66"/>
      <c r="H826" s="78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2.75" customHeight="1">
      <c r="A827" s="88"/>
      <c r="B827" s="78"/>
      <c r="C827" s="78"/>
      <c r="D827" s="78"/>
      <c r="E827" s="78"/>
      <c r="F827" s="78"/>
      <c r="G827" s="66"/>
      <c r="H827" s="78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2.75" customHeight="1">
      <c r="A828" s="88"/>
      <c r="B828" s="78"/>
      <c r="C828" s="78"/>
      <c r="D828" s="78"/>
      <c r="E828" s="78"/>
      <c r="F828" s="78"/>
      <c r="G828" s="66"/>
      <c r="H828" s="78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2.75" customHeight="1">
      <c r="A829" s="88"/>
      <c r="B829" s="78"/>
      <c r="C829" s="78"/>
      <c r="D829" s="78"/>
      <c r="E829" s="78"/>
      <c r="F829" s="78"/>
      <c r="G829" s="66"/>
      <c r="H829" s="78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2.75" customHeight="1">
      <c r="A830" s="88"/>
      <c r="B830" s="78"/>
      <c r="C830" s="78"/>
      <c r="D830" s="78"/>
      <c r="E830" s="78"/>
      <c r="F830" s="78"/>
      <c r="G830" s="66"/>
      <c r="H830" s="78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2.75" customHeight="1">
      <c r="A831" s="88"/>
      <c r="B831" s="78"/>
      <c r="C831" s="78"/>
      <c r="D831" s="78"/>
      <c r="E831" s="78"/>
      <c r="F831" s="78"/>
      <c r="G831" s="66"/>
      <c r="H831" s="78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2.75" customHeight="1">
      <c r="A832" s="88"/>
      <c r="B832" s="78"/>
      <c r="C832" s="78"/>
      <c r="D832" s="78"/>
      <c r="E832" s="78"/>
      <c r="F832" s="78"/>
      <c r="G832" s="66"/>
      <c r="H832" s="78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2.75" customHeight="1">
      <c r="A833" s="88"/>
      <c r="B833" s="78"/>
      <c r="C833" s="78"/>
      <c r="D833" s="78"/>
      <c r="E833" s="78"/>
      <c r="F833" s="78"/>
      <c r="G833" s="66"/>
      <c r="H833" s="78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2.75" customHeight="1">
      <c r="A834" s="88"/>
      <c r="B834" s="78"/>
      <c r="C834" s="78"/>
      <c r="D834" s="78"/>
      <c r="E834" s="78"/>
      <c r="F834" s="78"/>
      <c r="G834" s="66"/>
      <c r="H834" s="78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2.75" customHeight="1">
      <c r="A835" s="88"/>
      <c r="B835" s="78"/>
      <c r="C835" s="78"/>
      <c r="D835" s="78"/>
      <c r="E835" s="78"/>
      <c r="F835" s="78"/>
      <c r="G835" s="66"/>
      <c r="H835" s="78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2.75" customHeight="1">
      <c r="A836" s="88"/>
      <c r="B836" s="78"/>
      <c r="C836" s="78"/>
      <c r="D836" s="78"/>
      <c r="E836" s="78"/>
      <c r="F836" s="78"/>
      <c r="G836" s="66"/>
      <c r="H836" s="78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2.75" customHeight="1">
      <c r="A837" s="88"/>
      <c r="B837" s="78"/>
      <c r="C837" s="78"/>
      <c r="D837" s="78"/>
      <c r="E837" s="78"/>
      <c r="F837" s="78"/>
      <c r="G837" s="66"/>
      <c r="H837" s="78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2.75" customHeight="1">
      <c r="A838" s="88"/>
      <c r="B838" s="78"/>
      <c r="C838" s="78"/>
      <c r="D838" s="78"/>
      <c r="E838" s="78"/>
      <c r="F838" s="78"/>
      <c r="G838" s="66"/>
      <c r="H838" s="78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2.75" customHeight="1">
      <c r="A839" s="88"/>
      <c r="B839" s="78"/>
      <c r="C839" s="78"/>
      <c r="D839" s="78"/>
      <c r="E839" s="78"/>
      <c r="F839" s="78"/>
      <c r="G839" s="66"/>
      <c r="H839" s="78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2.75" customHeight="1">
      <c r="A840" s="88"/>
      <c r="B840" s="78"/>
      <c r="C840" s="78"/>
      <c r="D840" s="78"/>
      <c r="E840" s="78"/>
      <c r="F840" s="78"/>
      <c r="G840" s="66"/>
      <c r="H840" s="78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2.75" customHeight="1">
      <c r="A841" s="88"/>
      <c r="B841" s="78"/>
      <c r="C841" s="78"/>
      <c r="D841" s="78"/>
      <c r="E841" s="78"/>
      <c r="F841" s="78"/>
      <c r="G841" s="66"/>
      <c r="H841" s="78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2.75" customHeight="1">
      <c r="A842" s="88"/>
      <c r="B842" s="78"/>
      <c r="C842" s="78"/>
      <c r="D842" s="78"/>
      <c r="E842" s="78"/>
      <c r="F842" s="78"/>
      <c r="G842" s="66"/>
      <c r="H842" s="78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2.75" customHeight="1">
      <c r="A843" s="88"/>
      <c r="B843" s="78"/>
      <c r="C843" s="78"/>
      <c r="D843" s="78"/>
      <c r="E843" s="78"/>
      <c r="F843" s="78"/>
      <c r="G843" s="66"/>
      <c r="H843" s="78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2.75" customHeight="1">
      <c r="A844" s="88"/>
      <c r="B844" s="78"/>
      <c r="C844" s="78"/>
      <c r="D844" s="78"/>
      <c r="E844" s="78"/>
      <c r="F844" s="78"/>
      <c r="G844" s="66"/>
      <c r="H844" s="78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2.75" customHeight="1">
      <c r="A845" s="88"/>
      <c r="B845" s="78"/>
      <c r="C845" s="78"/>
      <c r="D845" s="78"/>
      <c r="E845" s="78"/>
      <c r="F845" s="78"/>
      <c r="G845" s="66"/>
      <c r="H845" s="78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2.75" customHeight="1">
      <c r="A846" s="88"/>
      <c r="B846" s="78"/>
      <c r="C846" s="78"/>
      <c r="D846" s="78"/>
      <c r="E846" s="78"/>
      <c r="F846" s="78"/>
      <c r="G846" s="66"/>
      <c r="H846" s="78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2.75" customHeight="1">
      <c r="A847" s="88"/>
      <c r="B847" s="78"/>
      <c r="C847" s="78"/>
      <c r="D847" s="78"/>
      <c r="E847" s="78"/>
      <c r="F847" s="78"/>
      <c r="G847" s="66"/>
      <c r="H847" s="78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2.75" customHeight="1">
      <c r="A848" s="88"/>
      <c r="B848" s="78"/>
      <c r="C848" s="78"/>
      <c r="D848" s="78"/>
      <c r="E848" s="78"/>
      <c r="F848" s="78"/>
      <c r="G848" s="66"/>
      <c r="H848" s="78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2.75" customHeight="1">
      <c r="A849" s="88"/>
      <c r="B849" s="78"/>
      <c r="C849" s="78"/>
      <c r="D849" s="78"/>
      <c r="E849" s="78"/>
      <c r="F849" s="78"/>
      <c r="G849" s="66"/>
      <c r="H849" s="78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2.75" customHeight="1">
      <c r="A850" s="88"/>
      <c r="B850" s="78"/>
      <c r="C850" s="78"/>
      <c r="D850" s="78"/>
      <c r="E850" s="78"/>
      <c r="F850" s="78"/>
      <c r="G850" s="66"/>
      <c r="H850" s="78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2.75" customHeight="1">
      <c r="A851" s="88"/>
      <c r="B851" s="78"/>
      <c r="C851" s="78"/>
      <c r="D851" s="78"/>
      <c r="E851" s="78"/>
      <c r="F851" s="78"/>
      <c r="G851" s="66"/>
      <c r="H851" s="78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2.75" customHeight="1">
      <c r="A852" s="88"/>
      <c r="B852" s="78"/>
      <c r="C852" s="78"/>
      <c r="D852" s="78"/>
      <c r="E852" s="78"/>
      <c r="F852" s="78"/>
      <c r="G852" s="66"/>
      <c r="H852" s="78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2.75" customHeight="1">
      <c r="A853" s="88"/>
      <c r="B853" s="78"/>
      <c r="C853" s="78"/>
      <c r="D853" s="78"/>
      <c r="E853" s="78"/>
      <c r="F853" s="78"/>
      <c r="G853" s="66"/>
      <c r="H853" s="78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2.75" customHeight="1">
      <c r="A854" s="88"/>
      <c r="B854" s="78"/>
      <c r="C854" s="78"/>
      <c r="D854" s="78"/>
      <c r="E854" s="78"/>
      <c r="F854" s="78"/>
      <c r="G854" s="66"/>
      <c r="H854" s="78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2.75" customHeight="1">
      <c r="A855" s="88"/>
      <c r="B855" s="78"/>
      <c r="C855" s="78"/>
      <c r="D855" s="78"/>
      <c r="E855" s="78"/>
      <c r="F855" s="78"/>
      <c r="G855" s="66"/>
      <c r="H855" s="78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2.75" customHeight="1">
      <c r="A856" s="88"/>
      <c r="B856" s="78"/>
      <c r="C856" s="78"/>
      <c r="D856" s="78"/>
      <c r="E856" s="78"/>
      <c r="F856" s="78"/>
      <c r="G856" s="66"/>
      <c r="H856" s="78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2.75" customHeight="1">
      <c r="A857" s="88"/>
      <c r="B857" s="78"/>
      <c r="C857" s="78"/>
      <c r="D857" s="78"/>
      <c r="E857" s="78"/>
      <c r="F857" s="78"/>
      <c r="G857" s="66"/>
      <c r="H857" s="78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2.75" customHeight="1">
      <c r="A858" s="88"/>
      <c r="B858" s="78"/>
      <c r="C858" s="78"/>
      <c r="D858" s="78"/>
      <c r="E858" s="78"/>
      <c r="F858" s="78"/>
      <c r="G858" s="66"/>
      <c r="H858" s="78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2.75" customHeight="1">
      <c r="A859" s="88"/>
      <c r="B859" s="78"/>
      <c r="C859" s="78"/>
      <c r="D859" s="78"/>
      <c r="E859" s="78"/>
      <c r="F859" s="78"/>
      <c r="G859" s="66"/>
      <c r="H859" s="78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2.75" customHeight="1">
      <c r="A860" s="88"/>
      <c r="B860" s="78"/>
      <c r="C860" s="78"/>
      <c r="D860" s="78"/>
      <c r="E860" s="78"/>
      <c r="F860" s="78"/>
      <c r="G860" s="66"/>
      <c r="H860" s="78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2.75" customHeight="1">
      <c r="A861" s="88"/>
      <c r="B861" s="78"/>
      <c r="C861" s="78"/>
      <c r="D861" s="78"/>
      <c r="E861" s="78"/>
      <c r="F861" s="78"/>
      <c r="G861" s="66"/>
      <c r="H861" s="78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2.75" customHeight="1">
      <c r="A862" s="88"/>
      <c r="B862" s="78"/>
      <c r="C862" s="78"/>
      <c r="D862" s="78"/>
      <c r="E862" s="78"/>
      <c r="F862" s="78"/>
      <c r="G862" s="66"/>
      <c r="H862" s="78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2.75" customHeight="1">
      <c r="A863" s="88"/>
      <c r="B863" s="78"/>
      <c r="C863" s="78"/>
      <c r="D863" s="78"/>
      <c r="E863" s="78"/>
      <c r="F863" s="78"/>
      <c r="G863" s="66"/>
      <c r="H863" s="78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2.75" customHeight="1">
      <c r="A864" s="88"/>
      <c r="B864" s="78"/>
      <c r="C864" s="78"/>
      <c r="D864" s="78"/>
      <c r="E864" s="78"/>
      <c r="F864" s="78"/>
      <c r="G864" s="66"/>
      <c r="H864" s="78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2.75" customHeight="1">
      <c r="A865" s="88"/>
      <c r="B865" s="78"/>
      <c r="C865" s="78"/>
      <c r="D865" s="78"/>
      <c r="E865" s="78"/>
      <c r="F865" s="78"/>
      <c r="G865" s="66"/>
      <c r="H865" s="78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2.75" customHeight="1">
      <c r="A866" s="88"/>
      <c r="B866" s="78"/>
      <c r="C866" s="78"/>
      <c r="D866" s="78"/>
      <c r="E866" s="78"/>
      <c r="F866" s="78"/>
      <c r="G866" s="66"/>
      <c r="H866" s="78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2.75" customHeight="1">
      <c r="A867" s="88"/>
      <c r="B867" s="78"/>
      <c r="C867" s="78"/>
      <c r="D867" s="78"/>
      <c r="E867" s="78"/>
      <c r="F867" s="78"/>
      <c r="G867" s="66"/>
      <c r="H867" s="78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2.75" customHeight="1">
      <c r="A868" s="88"/>
      <c r="B868" s="78"/>
      <c r="C868" s="78"/>
      <c r="D868" s="78"/>
      <c r="E868" s="78"/>
      <c r="F868" s="78"/>
      <c r="G868" s="66"/>
      <c r="H868" s="78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2.75" customHeight="1">
      <c r="A869" s="88"/>
      <c r="B869" s="78"/>
      <c r="C869" s="78"/>
      <c r="D869" s="78"/>
      <c r="E869" s="78"/>
      <c r="F869" s="78"/>
      <c r="G869" s="66"/>
      <c r="H869" s="78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2.75" customHeight="1">
      <c r="A870" s="88"/>
      <c r="B870" s="78"/>
      <c r="C870" s="78"/>
      <c r="D870" s="78"/>
      <c r="E870" s="78"/>
      <c r="F870" s="78"/>
      <c r="G870" s="66"/>
      <c r="H870" s="78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2.75" customHeight="1">
      <c r="A871" s="88"/>
      <c r="B871" s="78"/>
      <c r="C871" s="78"/>
      <c r="D871" s="78"/>
      <c r="E871" s="78"/>
      <c r="F871" s="78"/>
      <c r="G871" s="66"/>
      <c r="H871" s="78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2.75" customHeight="1">
      <c r="A872" s="88"/>
      <c r="B872" s="78"/>
      <c r="C872" s="78"/>
      <c r="D872" s="78"/>
      <c r="E872" s="78"/>
      <c r="F872" s="78"/>
      <c r="G872" s="66"/>
      <c r="H872" s="78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2.75" customHeight="1">
      <c r="A873" s="88"/>
      <c r="B873" s="78"/>
      <c r="C873" s="78"/>
      <c r="D873" s="78"/>
      <c r="E873" s="78"/>
      <c r="F873" s="78"/>
      <c r="G873" s="66"/>
      <c r="H873" s="78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2.75" customHeight="1">
      <c r="A874" s="88"/>
      <c r="B874" s="78"/>
      <c r="C874" s="78"/>
      <c r="D874" s="78"/>
      <c r="E874" s="78"/>
      <c r="F874" s="78"/>
      <c r="G874" s="66"/>
      <c r="H874" s="78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2.75" customHeight="1">
      <c r="A875" s="88"/>
      <c r="B875" s="78"/>
      <c r="C875" s="78"/>
      <c r="D875" s="78"/>
      <c r="E875" s="78"/>
      <c r="F875" s="78"/>
      <c r="G875" s="66"/>
      <c r="H875" s="78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2.75" customHeight="1">
      <c r="A876" s="88"/>
      <c r="B876" s="78"/>
      <c r="C876" s="78"/>
      <c r="D876" s="78"/>
      <c r="E876" s="78"/>
      <c r="F876" s="78"/>
      <c r="G876" s="66"/>
      <c r="H876" s="78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2.75" customHeight="1">
      <c r="A877" s="88"/>
      <c r="B877" s="78"/>
      <c r="C877" s="78"/>
      <c r="D877" s="78"/>
      <c r="E877" s="78"/>
      <c r="F877" s="78"/>
      <c r="G877" s="66"/>
      <c r="H877" s="78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2.75" customHeight="1">
      <c r="A878" s="88"/>
      <c r="B878" s="78"/>
      <c r="C878" s="78"/>
      <c r="D878" s="78"/>
      <c r="E878" s="78"/>
      <c r="F878" s="78"/>
      <c r="G878" s="66"/>
      <c r="H878" s="78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2.75" customHeight="1">
      <c r="A879" s="88"/>
      <c r="B879" s="78"/>
      <c r="C879" s="78"/>
      <c r="D879" s="78"/>
      <c r="E879" s="78"/>
      <c r="F879" s="78"/>
      <c r="G879" s="66"/>
      <c r="H879" s="78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2.75" customHeight="1">
      <c r="A880" s="88"/>
      <c r="B880" s="78"/>
      <c r="C880" s="78"/>
      <c r="D880" s="78"/>
      <c r="E880" s="78"/>
      <c r="F880" s="78"/>
      <c r="G880" s="66"/>
      <c r="H880" s="78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2.75" customHeight="1">
      <c r="A881" s="88"/>
      <c r="B881" s="78"/>
      <c r="C881" s="78"/>
      <c r="D881" s="78"/>
      <c r="E881" s="78"/>
      <c r="F881" s="78"/>
      <c r="G881" s="66"/>
      <c r="H881" s="78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2.75" customHeight="1">
      <c r="A882" s="88"/>
      <c r="B882" s="78"/>
      <c r="C882" s="78"/>
      <c r="D882" s="78"/>
      <c r="E882" s="78"/>
      <c r="F882" s="78"/>
      <c r="G882" s="66"/>
      <c r="H882" s="78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2.75" customHeight="1">
      <c r="A883" s="88"/>
      <c r="B883" s="78"/>
      <c r="C883" s="78"/>
      <c r="D883" s="78"/>
      <c r="E883" s="78"/>
      <c r="F883" s="78"/>
      <c r="G883" s="66"/>
      <c r="H883" s="78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2.75" customHeight="1">
      <c r="A884" s="88"/>
      <c r="B884" s="78"/>
      <c r="C884" s="78"/>
      <c r="D884" s="78"/>
      <c r="E884" s="78"/>
      <c r="F884" s="78"/>
      <c r="G884" s="66"/>
      <c r="H884" s="78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2.75" customHeight="1">
      <c r="A885" s="88"/>
      <c r="B885" s="78"/>
      <c r="C885" s="78"/>
      <c r="D885" s="78"/>
      <c r="E885" s="78"/>
      <c r="F885" s="78"/>
      <c r="G885" s="66"/>
      <c r="H885" s="78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2.75" customHeight="1">
      <c r="A886" s="88"/>
      <c r="B886" s="78"/>
      <c r="C886" s="78"/>
      <c r="D886" s="78"/>
      <c r="E886" s="78"/>
      <c r="F886" s="78"/>
      <c r="G886" s="66"/>
      <c r="H886" s="78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2.75" customHeight="1">
      <c r="A887" s="88"/>
      <c r="B887" s="78"/>
      <c r="C887" s="78"/>
      <c r="D887" s="78"/>
      <c r="E887" s="78"/>
      <c r="F887" s="78"/>
      <c r="G887" s="66"/>
      <c r="H887" s="78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2.75" customHeight="1">
      <c r="A888" s="88"/>
      <c r="B888" s="78"/>
      <c r="C888" s="78"/>
      <c r="D888" s="78"/>
      <c r="E888" s="78"/>
      <c r="F888" s="78"/>
      <c r="G888" s="66"/>
      <c r="H888" s="78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2.75" customHeight="1">
      <c r="A889" s="88"/>
      <c r="B889" s="78"/>
      <c r="C889" s="78"/>
      <c r="D889" s="78"/>
      <c r="E889" s="78"/>
      <c r="F889" s="78"/>
      <c r="G889" s="66"/>
      <c r="H889" s="78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2.75" customHeight="1">
      <c r="A890" s="88"/>
      <c r="B890" s="78"/>
      <c r="C890" s="78"/>
      <c r="D890" s="78"/>
      <c r="E890" s="78"/>
      <c r="F890" s="78"/>
      <c r="G890" s="66"/>
      <c r="H890" s="78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2.75" customHeight="1">
      <c r="A891" s="88"/>
      <c r="B891" s="78"/>
      <c r="C891" s="78"/>
      <c r="D891" s="78"/>
      <c r="E891" s="78"/>
      <c r="F891" s="78"/>
      <c r="G891" s="66"/>
      <c r="H891" s="78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2.75" customHeight="1">
      <c r="A892" s="88"/>
      <c r="B892" s="78"/>
      <c r="C892" s="78"/>
      <c r="D892" s="78"/>
      <c r="E892" s="78"/>
      <c r="F892" s="78"/>
      <c r="G892" s="66"/>
      <c r="H892" s="78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2.75" customHeight="1">
      <c r="A893" s="88"/>
      <c r="B893" s="78"/>
      <c r="C893" s="78"/>
      <c r="D893" s="78"/>
      <c r="E893" s="78"/>
      <c r="F893" s="78"/>
      <c r="G893" s="66"/>
      <c r="H893" s="78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2.75" customHeight="1">
      <c r="A894" s="88"/>
      <c r="B894" s="78"/>
      <c r="C894" s="78"/>
      <c r="D894" s="78"/>
      <c r="E894" s="78"/>
      <c r="F894" s="78"/>
      <c r="G894" s="66"/>
      <c r="H894" s="78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2.75" customHeight="1">
      <c r="A895" s="88"/>
      <c r="B895" s="78"/>
      <c r="C895" s="78"/>
      <c r="D895" s="78"/>
      <c r="E895" s="78"/>
      <c r="F895" s="78"/>
      <c r="G895" s="66"/>
      <c r="H895" s="78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2.75" customHeight="1">
      <c r="A896" s="88"/>
      <c r="B896" s="78"/>
      <c r="C896" s="78"/>
      <c r="D896" s="78"/>
      <c r="E896" s="78"/>
      <c r="F896" s="78"/>
      <c r="G896" s="66"/>
      <c r="H896" s="78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2.75" customHeight="1">
      <c r="A897" s="88"/>
      <c r="B897" s="78"/>
      <c r="C897" s="78"/>
      <c r="D897" s="78"/>
      <c r="E897" s="78"/>
      <c r="F897" s="78"/>
      <c r="G897" s="66"/>
      <c r="H897" s="78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2.75" customHeight="1">
      <c r="A898" s="88"/>
      <c r="B898" s="78"/>
      <c r="C898" s="78"/>
      <c r="D898" s="78"/>
      <c r="E898" s="78"/>
      <c r="F898" s="78"/>
      <c r="G898" s="66"/>
      <c r="H898" s="78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2.75" customHeight="1">
      <c r="A899" s="88"/>
      <c r="B899" s="78"/>
      <c r="C899" s="78"/>
      <c r="D899" s="78"/>
      <c r="E899" s="78"/>
      <c r="F899" s="78"/>
      <c r="G899" s="66"/>
      <c r="H899" s="78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2.75" customHeight="1">
      <c r="A900" s="88"/>
      <c r="B900" s="78"/>
      <c r="C900" s="78"/>
      <c r="D900" s="78"/>
      <c r="E900" s="78"/>
      <c r="F900" s="78"/>
      <c r="G900" s="66"/>
      <c r="H900" s="78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2.75" customHeight="1">
      <c r="A901" s="88"/>
      <c r="B901" s="78"/>
      <c r="C901" s="78"/>
      <c r="D901" s="78"/>
      <c r="E901" s="78"/>
      <c r="F901" s="78"/>
      <c r="G901" s="66"/>
      <c r="H901" s="78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2.75" customHeight="1">
      <c r="A902" s="88"/>
      <c r="B902" s="78"/>
      <c r="C902" s="78"/>
      <c r="D902" s="78"/>
      <c r="E902" s="78"/>
      <c r="F902" s="78"/>
      <c r="G902" s="66"/>
      <c r="H902" s="78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2.75" customHeight="1">
      <c r="A903" s="88"/>
      <c r="B903" s="78"/>
      <c r="C903" s="78"/>
      <c r="D903" s="78"/>
      <c r="E903" s="78"/>
      <c r="F903" s="78"/>
      <c r="G903" s="66"/>
      <c r="H903" s="78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2.75" customHeight="1">
      <c r="A904" s="88"/>
      <c r="B904" s="78"/>
      <c r="C904" s="78"/>
      <c r="D904" s="78"/>
      <c r="E904" s="78"/>
      <c r="F904" s="78"/>
      <c r="G904" s="66"/>
      <c r="H904" s="78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2.75" customHeight="1">
      <c r="A905" s="88"/>
      <c r="B905" s="78"/>
      <c r="C905" s="78"/>
      <c r="D905" s="78"/>
      <c r="E905" s="78"/>
      <c r="F905" s="78"/>
      <c r="G905" s="66"/>
      <c r="H905" s="78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2.75" customHeight="1">
      <c r="A906" s="88"/>
      <c r="B906" s="78"/>
      <c r="C906" s="78"/>
      <c r="D906" s="78"/>
      <c r="E906" s="78"/>
      <c r="F906" s="78"/>
      <c r="G906" s="66"/>
      <c r="H906" s="78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2.75" customHeight="1">
      <c r="A907" s="88"/>
      <c r="B907" s="78"/>
      <c r="C907" s="78"/>
      <c r="D907" s="78"/>
      <c r="E907" s="78"/>
      <c r="F907" s="78"/>
      <c r="G907" s="66"/>
      <c r="H907" s="78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2.75" customHeight="1">
      <c r="A908" s="88"/>
      <c r="B908" s="78"/>
      <c r="C908" s="78"/>
      <c r="D908" s="78"/>
      <c r="E908" s="78"/>
      <c r="F908" s="78"/>
      <c r="G908" s="66"/>
      <c r="H908" s="78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2.75" customHeight="1">
      <c r="A909" s="88"/>
      <c r="B909" s="78"/>
      <c r="C909" s="78"/>
      <c r="D909" s="78"/>
      <c r="E909" s="78"/>
      <c r="F909" s="78"/>
      <c r="G909" s="66"/>
      <c r="H909" s="78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2.75" customHeight="1">
      <c r="A910" s="88"/>
      <c r="B910" s="78"/>
      <c r="C910" s="78"/>
      <c r="D910" s="78"/>
      <c r="E910" s="78"/>
      <c r="F910" s="78"/>
      <c r="G910" s="66"/>
      <c r="H910" s="78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2.75" customHeight="1">
      <c r="A911" s="88"/>
      <c r="B911" s="78"/>
      <c r="C911" s="78"/>
      <c r="D911" s="78"/>
      <c r="E911" s="78"/>
      <c r="F911" s="78"/>
      <c r="G911" s="66"/>
      <c r="H911" s="78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2.75" customHeight="1">
      <c r="A912" s="88"/>
      <c r="B912" s="78"/>
      <c r="C912" s="78"/>
      <c r="D912" s="78"/>
      <c r="E912" s="78"/>
      <c r="F912" s="78"/>
      <c r="G912" s="66"/>
      <c r="H912" s="78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2.75" customHeight="1">
      <c r="A913" s="88"/>
      <c r="B913" s="78"/>
      <c r="C913" s="78"/>
      <c r="D913" s="78"/>
      <c r="E913" s="78"/>
      <c r="F913" s="78"/>
      <c r="G913" s="66"/>
      <c r="H913" s="78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2.75" customHeight="1">
      <c r="A914" s="88"/>
      <c r="B914" s="78"/>
      <c r="C914" s="78"/>
      <c r="D914" s="78"/>
      <c r="E914" s="78"/>
      <c r="F914" s="78"/>
      <c r="G914" s="66"/>
      <c r="H914" s="78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2.75" customHeight="1">
      <c r="A915" s="88"/>
      <c r="B915" s="78"/>
      <c r="C915" s="78"/>
      <c r="D915" s="78"/>
      <c r="E915" s="78"/>
      <c r="F915" s="78"/>
      <c r="G915" s="66"/>
      <c r="H915" s="78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2.75" customHeight="1">
      <c r="A916" s="88"/>
      <c r="B916" s="78"/>
      <c r="C916" s="78"/>
      <c r="D916" s="78"/>
      <c r="E916" s="78"/>
      <c r="F916" s="78"/>
      <c r="G916" s="66"/>
      <c r="H916" s="78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2.75" customHeight="1">
      <c r="A917" s="88"/>
      <c r="B917" s="78"/>
      <c r="C917" s="78"/>
      <c r="D917" s="78"/>
      <c r="E917" s="78"/>
      <c r="F917" s="78"/>
      <c r="G917" s="66"/>
      <c r="H917" s="78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2.75" customHeight="1">
      <c r="A918" s="88"/>
      <c r="B918" s="78"/>
      <c r="C918" s="78"/>
      <c r="D918" s="78"/>
      <c r="E918" s="78"/>
      <c r="F918" s="78"/>
      <c r="G918" s="66"/>
      <c r="H918" s="78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2.75" customHeight="1">
      <c r="A919" s="88"/>
      <c r="B919" s="78"/>
      <c r="C919" s="78"/>
      <c r="D919" s="78"/>
      <c r="E919" s="78"/>
      <c r="F919" s="78"/>
      <c r="G919" s="66"/>
      <c r="H919" s="78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2.75" customHeight="1">
      <c r="A920" s="88"/>
      <c r="B920" s="78"/>
      <c r="C920" s="78"/>
      <c r="D920" s="78"/>
      <c r="E920" s="78"/>
      <c r="F920" s="78"/>
      <c r="G920" s="66"/>
      <c r="H920" s="78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2.75" customHeight="1">
      <c r="A921" s="88"/>
      <c r="B921" s="78"/>
      <c r="C921" s="78"/>
      <c r="D921" s="78"/>
      <c r="E921" s="78"/>
      <c r="F921" s="78"/>
      <c r="G921" s="66"/>
      <c r="H921" s="78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2.75" customHeight="1">
      <c r="A922" s="88"/>
      <c r="B922" s="78"/>
      <c r="C922" s="78"/>
      <c r="D922" s="78"/>
      <c r="E922" s="78"/>
      <c r="F922" s="78"/>
      <c r="G922" s="66"/>
      <c r="H922" s="78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2.75" customHeight="1">
      <c r="A923" s="88"/>
      <c r="B923" s="78"/>
      <c r="C923" s="78"/>
      <c r="D923" s="78"/>
      <c r="E923" s="78"/>
      <c r="F923" s="78"/>
      <c r="G923" s="66"/>
      <c r="H923" s="78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2.75" customHeight="1">
      <c r="A924" s="88"/>
      <c r="B924" s="78"/>
      <c r="C924" s="78"/>
      <c r="D924" s="78"/>
      <c r="E924" s="78"/>
      <c r="F924" s="78"/>
      <c r="G924" s="66"/>
      <c r="H924" s="78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2.75" customHeight="1">
      <c r="A925" s="88"/>
      <c r="B925" s="78"/>
      <c r="C925" s="78"/>
      <c r="D925" s="78"/>
      <c r="E925" s="78"/>
      <c r="F925" s="78"/>
      <c r="G925" s="66"/>
      <c r="H925" s="78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2.75" customHeight="1">
      <c r="A926" s="88"/>
      <c r="B926" s="78"/>
      <c r="C926" s="78"/>
      <c r="D926" s="78"/>
      <c r="E926" s="78"/>
      <c r="F926" s="78"/>
      <c r="G926" s="66"/>
      <c r="H926" s="78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2.75" customHeight="1">
      <c r="A927" s="88"/>
      <c r="B927" s="78"/>
      <c r="C927" s="78"/>
      <c r="D927" s="78"/>
      <c r="E927" s="78"/>
      <c r="F927" s="78"/>
      <c r="G927" s="66"/>
      <c r="H927" s="78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2.75" customHeight="1">
      <c r="A928" s="88"/>
      <c r="B928" s="78"/>
      <c r="C928" s="78"/>
      <c r="D928" s="78"/>
      <c r="E928" s="78"/>
      <c r="F928" s="78"/>
      <c r="G928" s="66"/>
      <c r="H928" s="78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2.75" customHeight="1">
      <c r="A929" s="88"/>
      <c r="B929" s="78"/>
      <c r="C929" s="78"/>
      <c r="D929" s="78"/>
      <c r="E929" s="78"/>
      <c r="F929" s="78"/>
      <c r="G929" s="66"/>
      <c r="H929" s="78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2.75" customHeight="1">
      <c r="A930" s="88"/>
      <c r="B930" s="78"/>
      <c r="C930" s="78"/>
      <c r="D930" s="78"/>
      <c r="E930" s="78"/>
      <c r="F930" s="78"/>
      <c r="G930" s="66"/>
      <c r="H930" s="78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2.75" customHeight="1">
      <c r="A931" s="88"/>
      <c r="B931" s="78"/>
      <c r="C931" s="78"/>
      <c r="D931" s="78"/>
      <c r="E931" s="78"/>
      <c r="F931" s="78"/>
      <c r="G931" s="66"/>
      <c r="H931" s="78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2.75" customHeight="1">
      <c r="A932" s="88"/>
      <c r="B932" s="78"/>
      <c r="C932" s="78"/>
      <c r="D932" s="78"/>
      <c r="E932" s="78"/>
      <c r="F932" s="78"/>
      <c r="G932" s="66"/>
      <c r="H932" s="78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2.75" customHeight="1">
      <c r="A933" s="88"/>
      <c r="B933" s="78"/>
      <c r="C933" s="78"/>
      <c r="D933" s="78"/>
      <c r="E933" s="78"/>
      <c r="F933" s="78"/>
      <c r="G933" s="66"/>
      <c r="H933" s="78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2.75" customHeight="1">
      <c r="A934" s="88"/>
      <c r="B934" s="78"/>
      <c r="C934" s="78"/>
      <c r="D934" s="78"/>
      <c r="E934" s="78"/>
      <c r="F934" s="78"/>
      <c r="G934" s="66"/>
      <c r="H934" s="78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2.75" customHeight="1">
      <c r="A935" s="88"/>
      <c r="B935" s="78"/>
      <c r="C935" s="78"/>
      <c r="D935" s="78"/>
      <c r="E935" s="78"/>
      <c r="F935" s="78"/>
      <c r="G935" s="66"/>
      <c r="H935" s="78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2.75" customHeight="1">
      <c r="A936" s="88"/>
      <c r="B936" s="78"/>
      <c r="C936" s="78"/>
      <c r="D936" s="78"/>
      <c r="E936" s="78"/>
      <c r="F936" s="78"/>
      <c r="G936" s="66"/>
      <c r="H936" s="78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2.75" customHeight="1">
      <c r="A937" s="88"/>
      <c r="B937" s="78"/>
      <c r="C937" s="78"/>
      <c r="D937" s="78"/>
      <c r="E937" s="78"/>
      <c r="F937" s="78"/>
      <c r="G937" s="66"/>
      <c r="H937" s="78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2.75" customHeight="1">
      <c r="A938" s="88"/>
      <c r="B938" s="78"/>
      <c r="C938" s="78"/>
      <c r="D938" s="78"/>
      <c r="E938" s="78"/>
      <c r="F938" s="78"/>
      <c r="G938" s="66"/>
      <c r="H938" s="78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2.75" customHeight="1">
      <c r="A939" s="88"/>
      <c r="B939" s="78"/>
      <c r="C939" s="78"/>
      <c r="D939" s="78"/>
      <c r="E939" s="78"/>
      <c r="F939" s="78"/>
      <c r="G939" s="66"/>
      <c r="H939" s="78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2.75" customHeight="1">
      <c r="A940" s="88"/>
      <c r="B940" s="78"/>
      <c r="C940" s="78"/>
      <c r="D940" s="78"/>
      <c r="E940" s="78"/>
      <c r="F940" s="78"/>
      <c r="G940" s="66"/>
      <c r="H940" s="78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2.75" customHeight="1">
      <c r="A941" s="88"/>
      <c r="B941" s="78"/>
      <c r="C941" s="78"/>
      <c r="D941" s="78"/>
      <c r="E941" s="78"/>
      <c r="F941" s="78"/>
      <c r="G941" s="66"/>
      <c r="H941" s="78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2.75" customHeight="1">
      <c r="A942" s="88"/>
      <c r="B942" s="78"/>
      <c r="C942" s="78"/>
      <c r="D942" s="78"/>
      <c r="E942" s="78"/>
      <c r="F942" s="78"/>
      <c r="G942" s="66"/>
      <c r="H942" s="78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2.75" customHeight="1">
      <c r="A943" s="88"/>
      <c r="B943" s="78"/>
      <c r="C943" s="78"/>
      <c r="D943" s="78"/>
      <c r="E943" s="78"/>
      <c r="F943" s="78"/>
      <c r="G943" s="66"/>
      <c r="H943" s="78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2.75" customHeight="1">
      <c r="A944" s="88"/>
      <c r="B944" s="78"/>
      <c r="C944" s="78"/>
      <c r="D944" s="78"/>
      <c r="E944" s="78"/>
      <c r="F944" s="78"/>
      <c r="G944" s="66"/>
      <c r="H944" s="78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2.75" customHeight="1">
      <c r="A945" s="88"/>
      <c r="B945" s="78"/>
      <c r="C945" s="78"/>
      <c r="D945" s="78"/>
      <c r="E945" s="78"/>
      <c r="F945" s="78"/>
      <c r="G945" s="66"/>
      <c r="H945" s="78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2.75" customHeight="1">
      <c r="A946" s="88"/>
      <c r="B946" s="78"/>
      <c r="C946" s="78"/>
      <c r="D946" s="78"/>
      <c r="E946" s="78"/>
      <c r="F946" s="78"/>
      <c r="G946" s="66"/>
      <c r="H946" s="78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2.75" customHeight="1">
      <c r="A947" s="88"/>
      <c r="B947" s="78"/>
      <c r="C947" s="78"/>
      <c r="D947" s="78"/>
      <c r="E947" s="78"/>
      <c r="F947" s="78"/>
      <c r="G947" s="66"/>
      <c r="H947" s="78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2.75" customHeight="1">
      <c r="A948" s="88"/>
      <c r="B948" s="78"/>
      <c r="C948" s="78"/>
      <c r="D948" s="78"/>
      <c r="E948" s="78"/>
      <c r="F948" s="78"/>
      <c r="G948" s="66"/>
      <c r="H948" s="78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2.75" customHeight="1">
      <c r="A949" s="88"/>
      <c r="B949" s="78"/>
      <c r="C949" s="78"/>
      <c r="D949" s="78"/>
      <c r="E949" s="78"/>
      <c r="F949" s="78"/>
      <c r="G949" s="66"/>
      <c r="H949" s="78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2.75" customHeight="1">
      <c r="A950" s="88"/>
      <c r="B950" s="78"/>
      <c r="C950" s="78"/>
      <c r="D950" s="78"/>
      <c r="E950" s="78"/>
      <c r="F950" s="78"/>
      <c r="G950" s="66"/>
      <c r="H950" s="78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2.75" customHeight="1">
      <c r="A951" s="88"/>
      <c r="B951" s="78"/>
      <c r="C951" s="78"/>
      <c r="D951" s="78"/>
      <c r="E951" s="78"/>
      <c r="F951" s="78"/>
      <c r="G951" s="66"/>
      <c r="H951" s="78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2.75" customHeight="1">
      <c r="A952" s="88"/>
      <c r="B952" s="78"/>
      <c r="C952" s="78"/>
      <c r="D952" s="78"/>
      <c r="E952" s="78"/>
      <c r="F952" s="78"/>
      <c r="G952" s="66"/>
      <c r="H952" s="78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2.75" customHeight="1">
      <c r="A953" s="88"/>
      <c r="B953" s="78"/>
      <c r="C953" s="78"/>
      <c r="D953" s="78"/>
      <c r="E953" s="78"/>
      <c r="F953" s="78"/>
      <c r="G953" s="66"/>
      <c r="H953" s="78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2.75" customHeight="1">
      <c r="A954" s="88"/>
      <c r="B954" s="78"/>
      <c r="C954" s="78"/>
      <c r="D954" s="78"/>
      <c r="E954" s="78"/>
      <c r="F954" s="78"/>
      <c r="G954" s="66"/>
      <c r="H954" s="78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2.75" customHeight="1">
      <c r="A955" s="88"/>
      <c r="B955" s="78"/>
      <c r="C955" s="78"/>
      <c r="D955" s="78"/>
      <c r="E955" s="78"/>
      <c r="F955" s="78"/>
      <c r="G955" s="66"/>
      <c r="H955" s="78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2.75" customHeight="1">
      <c r="A956" s="88"/>
      <c r="B956" s="78"/>
      <c r="C956" s="78"/>
      <c r="D956" s="78"/>
      <c r="E956" s="78"/>
      <c r="F956" s="78"/>
      <c r="G956" s="66"/>
      <c r="H956" s="78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2.75" customHeight="1">
      <c r="A957" s="88"/>
      <c r="B957" s="78"/>
      <c r="C957" s="78"/>
      <c r="D957" s="78"/>
      <c r="E957" s="78"/>
      <c r="F957" s="78"/>
      <c r="G957" s="66"/>
      <c r="H957" s="78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2.75" customHeight="1">
      <c r="A958" s="88"/>
      <c r="B958" s="78"/>
      <c r="C958" s="78"/>
      <c r="D958" s="78"/>
      <c r="E958" s="78"/>
      <c r="F958" s="78"/>
      <c r="G958" s="66"/>
      <c r="H958" s="78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2.75" customHeight="1">
      <c r="A959" s="88"/>
      <c r="B959" s="78"/>
      <c r="C959" s="78"/>
      <c r="D959" s="78"/>
      <c r="E959" s="78"/>
      <c r="F959" s="78"/>
      <c r="G959" s="66"/>
      <c r="H959" s="78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2.75" customHeight="1">
      <c r="A960" s="88"/>
      <c r="B960" s="78"/>
      <c r="C960" s="78"/>
      <c r="D960" s="78"/>
      <c r="E960" s="78"/>
      <c r="F960" s="78"/>
      <c r="G960" s="66"/>
      <c r="H960" s="78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2.75" customHeight="1">
      <c r="A961" s="88"/>
      <c r="B961" s="78"/>
      <c r="C961" s="78"/>
      <c r="D961" s="78"/>
      <c r="E961" s="78"/>
      <c r="F961" s="78"/>
      <c r="G961" s="66"/>
      <c r="H961" s="78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2.75" customHeight="1">
      <c r="A962" s="88"/>
      <c r="B962" s="78"/>
      <c r="C962" s="78"/>
      <c r="D962" s="78"/>
      <c r="E962" s="78"/>
      <c r="F962" s="78"/>
      <c r="G962" s="66"/>
      <c r="H962" s="78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2.75" customHeight="1">
      <c r="A963" s="88"/>
      <c r="B963" s="78"/>
      <c r="C963" s="78"/>
      <c r="D963" s="78"/>
      <c r="E963" s="78"/>
      <c r="F963" s="78"/>
      <c r="G963" s="66"/>
      <c r="H963" s="78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2.75" customHeight="1">
      <c r="A964" s="88"/>
      <c r="B964" s="78"/>
      <c r="C964" s="78"/>
      <c r="D964" s="78"/>
      <c r="E964" s="78"/>
      <c r="F964" s="78"/>
      <c r="G964" s="66"/>
      <c r="H964" s="78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2.75" customHeight="1">
      <c r="A965" s="88"/>
      <c r="B965" s="78"/>
      <c r="C965" s="78"/>
      <c r="D965" s="78"/>
      <c r="E965" s="78"/>
      <c r="F965" s="78"/>
      <c r="G965" s="66"/>
      <c r="H965" s="78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2.75" customHeight="1">
      <c r="A966" s="88"/>
      <c r="B966" s="78"/>
      <c r="C966" s="78"/>
      <c r="D966" s="78"/>
      <c r="E966" s="78"/>
      <c r="F966" s="78"/>
      <c r="G966" s="66"/>
      <c r="H966" s="78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2.75" customHeight="1">
      <c r="A967" s="88"/>
      <c r="B967" s="78"/>
      <c r="C967" s="78"/>
      <c r="D967" s="78"/>
      <c r="E967" s="78"/>
      <c r="F967" s="78"/>
      <c r="G967" s="66"/>
      <c r="H967" s="78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2.75" customHeight="1">
      <c r="A968" s="88"/>
      <c r="B968" s="78"/>
      <c r="C968" s="78"/>
      <c r="D968" s="78"/>
      <c r="E968" s="78"/>
      <c r="F968" s="78"/>
      <c r="G968" s="66"/>
      <c r="H968" s="78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2.75" customHeight="1">
      <c r="A969" s="88"/>
      <c r="B969" s="78"/>
      <c r="C969" s="78"/>
      <c r="D969" s="78"/>
      <c r="E969" s="78"/>
      <c r="F969" s="78"/>
      <c r="G969" s="66"/>
      <c r="H969" s="78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2.75" customHeight="1">
      <c r="A970" s="88"/>
      <c r="B970" s="78"/>
      <c r="C970" s="78"/>
      <c r="D970" s="78"/>
      <c r="E970" s="78"/>
      <c r="F970" s="78"/>
      <c r="G970" s="66"/>
      <c r="H970" s="78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2.75" customHeight="1">
      <c r="A971" s="88"/>
      <c r="B971" s="78"/>
      <c r="C971" s="78"/>
      <c r="D971" s="78"/>
      <c r="E971" s="78"/>
      <c r="F971" s="78"/>
      <c r="G971" s="66"/>
      <c r="H971" s="78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2.75" customHeight="1">
      <c r="A972" s="88"/>
      <c r="B972" s="78"/>
      <c r="C972" s="78"/>
      <c r="D972" s="78"/>
      <c r="E972" s="78"/>
      <c r="F972" s="78"/>
      <c r="G972" s="66"/>
      <c r="H972" s="78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2.75" customHeight="1">
      <c r="A973" s="88"/>
      <c r="B973" s="78"/>
      <c r="C973" s="78"/>
      <c r="D973" s="78"/>
      <c r="E973" s="78"/>
      <c r="F973" s="78"/>
      <c r="G973" s="66"/>
      <c r="H973" s="78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2.75" customHeight="1">
      <c r="A974" s="88"/>
      <c r="B974" s="78"/>
      <c r="C974" s="78"/>
      <c r="D974" s="78"/>
      <c r="E974" s="78"/>
      <c r="F974" s="78"/>
      <c r="G974" s="66"/>
      <c r="H974" s="78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2.75" customHeight="1">
      <c r="A975" s="88"/>
      <c r="B975" s="78"/>
      <c r="C975" s="78"/>
      <c r="D975" s="78"/>
      <c r="E975" s="78"/>
      <c r="F975" s="78"/>
      <c r="G975" s="66"/>
      <c r="H975" s="78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2.75" customHeight="1">
      <c r="A976" s="88"/>
      <c r="B976" s="78"/>
      <c r="C976" s="78"/>
      <c r="D976" s="78"/>
      <c r="E976" s="78"/>
      <c r="F976" s="78"/>
      <c r="G976" s="66"/>
      <c r="H976" s="78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2.75" customHeight="1">
      <c r="A977" s="88"/>
      <c r="B977" s="78"/>
      <c r="C977" s="78"/>
      <c r="D977" s="78"/>
      <c r="E977" s="78"/>
      <c r="F977" s="78"/>
      <c r="G977" s="66"/>
      <c r="H977" s="78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2.75" customHeight="1">
      <c r="A978" s="88"/>
      <c r="B978" s="78"/>
      <c r="C978" s="78"/>
      <c r="D978" s="78"/>
      <c r="E978" s="78"/>
      <c r="F978" s="78"/>
      <c r="G978" s="66"/>
      <c r="H978" s="78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2.75" customHeight="1">
      <c r="A979" s="88"/>
      <c r="B979" s="78"/>
      <c r="C979" s="78"/>
      <c r="D979" s="78"/>
      <c r="E979" s="78"/>
      <c r="F979" s="78"/>
      <c r="G979" s="66"/>
      <c r="H979" s="78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2.75" customHeight="1">
      <c r="A980" s="88"/>
      <c r="B980" s="78"/>
      <c r="C980" s="78"/>
      <c r="D980" s="78"/>
      <c r="E980" s="78"/>
      <c r="F980" s="78"/>
      <c r="G980" s="66"/>
      <c r="H980" s="78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2.75" customHeight="1">
      <c r="A981" s="88"/>
      <c r="B981" s="78"/>
      <c r="C981" s="78"/>
      <c r="D981" s="78"/>
      <c r="E981" s="78"/>
      <c r="F981" s="78"/>
      <c r="G981" s="66"/>
      <c r="H981" s="78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2.75" customHeight="1">
      <c r="A982" s="88"/>
      <c r="B982" s="78"/>
      <c r="C982" s="78"/>
      <c r="D982" s="78"/>
      <c r="E982" s="78"/>
      <c r="F982" s="78"/>
      <c r="G982" s="66"/>
      <c r="H982" s="78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2.75" customHeight="1">
      <c r="A983" s="88"/>
      <c r="B983" s="78"/>
      <c r="C983" s="78"/>
      <c r="D983" s="78"/>
      <c r="E983" s="78"/>
      <c r="F983" s="78"/>
      <c r="G983" s="66"/>
      <c r="H983" s="78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2.75" customHeight="1">
      <c r="A984" s="88"/>
      <c r="B984" s="78"/>
      <c r="C984" s="78"/>
      <c r="D984" s="78"/>
      <c r="E984" s="78"/>
      <c r="F984" s="78"/>
      <c r="G984" s="66"/>
      <c r="H984" s="78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2.75" customHeight="1">
      <c r="A985" s="88"/>
      <c r="B985" s="78"/>
      <c r="C985" s="78"/>
      <c r="D985" s="78"/>
      <c r="E985" s="78"/>
      <c r="F985" s="78"/>
      <c r="G985" s="66"/>
      <c r="H985" s="78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2.75" customHeight="1">
      <c r="A986" s="88"/>
      <c r="B986" s="78"/>
      <c r="C986" s="78"/>
      <c r="D986" s="78"/>
      <c r="E986" s="78"/>
      <c r="F986" s="78"/>
      <c r="G986" s="66"/>
      <c r="H986" s="78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2.75" customHeight="1">
      <c r="A987" s="88"/>
      <c r="B987" s="78"/>
      <c r="C987" s="78"/>
      <c r="D987" s="78"/>
      <c r="E987" s="78"/>
      <c r="F987" s="78"/>
      <c r="G987" s="66"/>
      <c r="H987" s="78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2.75" customHeight="1">
      <c r="A988" s="88"/>
      <c r="B988" s="78"/>
      <c r="C988" s="78"/>
      <c r="D988" s="78"/>
      <c r="E988" s="78"/>
      <c r="F988" s="78"/>
      <c r="G988" s="66"/>
      <c r="H988" s="78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2.75" customHeight="1">
      <c r="A989" s="88"/>
      <c r="B989" s="78"/>
      <c r="C989" s="78"/>
      <c r="D989" s="78"/>
      <c r="E989" s="78"/>
      <c r="F989" s="78"/>
      <c r="G989" s="66"/>
      <c r="H989" s="78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2.75" customHeight="1">
      <c r="A990" s="88"/>
      <c r="B990" s="78"/>
      <c r="C990" s="78"/>
      <c r="D990" s="78"/>
      <c r="E990" s="78"/>
      <c r="F990" s="78"/>
      <c r="G990" s="66"/>
      <c r="H990" s="78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2.75" customHeight="1">
      <c r="A991" s="88"/>
      <c r="B991" s="78"/>
      <c r="C991" s="78"/>
      <c r="D991" s="78"/>
      <c r="E991" s="78"/>
      <c r="F991" s="78"/>
      <c r="G991" s="66"/>
      <c r="H991" s="78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2.75" customHeight="1">
      <c r="A992" s="88"/>
      <c r="B992" s="78"/>
      <c r="C992" s="78"/>
      <c r="D992" s="78"/>
      <c r="E992" s="78"/>
      <c r="F992" s="78"/>
      <c r="G992" s="66"/>
      <c r="H992" s="78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2.75" customHeight="1">
      <c r="A993" s="88"/>
      <c r="B993" s="78"/>
      <c r="C993" s="78"/>
      <c r="D993" s="78"/>
      <c r="E993" s="78"/>
      <c r="F993" s="78"/>
      <c r="G993" s="66"/>
      <c r="H993" s="78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2.75" customHeight="1">
      <c r="A994" s="88"/>
      <c r="B994" s="78"/>
      <c r="C994" s="78"/>
      <c r="D994" s="78"/>
      <c r="E994" s="78"/>
      <c r="F994" s="78"/>
      <c r="G994" s="66"/>
      <c r="H994" s="78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2.75" customHeight="1">
      <c r="A995" s="88"/>
      <c r="B995" s="78"/>
      <c r="C995" s="78"/>
      <c r="D995" s="78"/>
      <c r="E995" s="78"/>
      <c r="F995" s="78"/>
      <c r="G995" s="66"/>
      <c r="H995" s="78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2.75" customHeight="1">
      <c r="A996" s="88"/>
      <c r="B996" s="78"/>
      <c r="C996" s="78"/>
      <c r="D996" s="78"/>
      <c r="E996" s="78"/>
      <c r="F996" s="78"/>
      <c r="G996" s="66"/>
      <c r="H996" s="78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2.75" customHeight="1">
      <c r="A997" s="88"/>
      <c r="B997" s="78"/>
      <c r="C997" s="78"/>
      <c r="D997" s="78"/>
      <c r="E997" s="78"/>
      <c r="F997" s="78"/>
      <c r="G997" s="66"/>
      <c r="H997" s="78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</sheetData>
  <mergeCells count="1">
    <mergeCell ref="A472:H472"/>
  </mergeCells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5.5"/>
    <col customWidth="1" min="2" max="3" width="19.13"/>
    <col customWidth="1" min="4" max="4" width="9.5"/>
    <col customWidth="1" min="5" max="5" width="10.13"/>
    <col customWidth="1" min="6" max="6" width="10.63"/>
    <col customWidth="1" min="7" max="7" width="13.13"/>
    <col customWidth="1" min="8" max="8" width="9.88"/>
    <col customWidth="1" min="9" max="10" width="10.63"/>
    <col customWidth="1" min="11" max="11" width="14.13"/>
    <col customWidth="1" min="12" max="12" width="11.38"/>
    <col customWidth="1" min="13" max="13" width="9.0"/>
    <col customWidth="1" min="14" max="16" width="10.63"/>
    <col customWidth="1" min="17" max="18" width="13.5"/>
    <col customWidth="1" min="19" max="31" width="8.38"/>
  </cols>
  <sheetData>
    <row r="1" ht="33.0" customHeight="1">
      <c r="A1" s="90" t="s">
        <v>0</v>
      </c>
      <c r="B1" s="90" t="s">
        <v>262</v>
      </c>
      <c r="C1" s="90" t="s">
        <v>62</v>
      </c>
      <c r="D1" s="91" t="s">
        <v>266</v>
      </c>
      <c r="E1" s="91" t="s">
        <v>267</v>
      </c>
      <c r="F1" s="91" t="s">
        <v>268</v>
      </c>
      <c r="G1" s="91" t="s">
        <v>269</v>
      </c>
      <c r="H1" s="91" t="s">
        <v>270</v>
      </c>
      <c r="I1" s="92" t="s">
        <v>271</v>
      </c>
      <c r="J1" s="91" t="s">
        <v>272</v>
      </c>
      <c r="K1" s="91" t="s">
        <v>273</v>
      </c>
      <c r="L1" s="93" t="s">
        <v>274</v>
      </c>
      <c r="M1" s="91" t="s">
        <v>275</v>
      </c>
      <c r="N1" s="91" t="s">
        <v>276</v>
      </c>
      <c r="O1" s="91" t="s">
        <v>277</v>
      </c>
      <c r="P1" s="91" t="s">
        <v>278</v>
      </c>
      <c r="Q1" s="94" t="s">
        <v>279</v>
      </c>
      <c r="R1" s="91" t="s">
        <v>265</v>
      </c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</row>
    <row r="2" ht="19.5" customHeight="1">
      <c r="A2" s="71">
        <v>1986.0</v>
      </c>
      <c r="B2" s="71" t="s">
        <v>280</v>
      </c>
      <c r="C2" s="71" t="str">
        <f t="shared" ref="C2:C469" si="1">CONCAT(A2,B2)</f>
        <v>1986JAN          </v>
      </c>
      <c r="D2" s="96">
        <v>218.9</v>
      </c>
      <c r="E2" s="96">
        <v>229.46</v>
      </c>
      <c r="F2" s="96">
        <v>512.63</v>
      </c>
      <c r="G2" s="96">
        <v>880.34</v>
      </c>
      <c r="H2" s="96">
        <v>0.19</v>
      </c>
      <c r="I2" s="96"/>
      <c r="J2" s="96"/>
      <c r="K2" s="96">
        <v>57.0</v>
      </c>
      <c r="L2" s="96">
        <f t="shared" ref="L2:L469" si="2">sum(D2:K2)</f>
        <v>1898.52</v>
      </c>
      <c r="M2" s="96"/>
      <c r="N2" s="96"/>
      <c r="O2" s="96"/>
      <c r="P2" s="96"/>
      <c r="Q2" s="96">
        <f t="shared" ref="Q2:Q469" si="3">sum(M2:P2)</f>
        <v>0</v>
      </c>
      <c r="R2" s="96">
        <v>1898.52</v>
      </c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</row>
    <row r="3" ht="19.5" customHeight="1">
      <c r="A3" s="71">
        <v>1986.0</v>
      </c>
      <c r="B3" s="71" t="s">
        <v>29</v>
      </c>
      <c r="C3" s="71" t="str">
        <f t="shared" si="1"/>
        <v>1986FEB</v>
      </c>
      <c r="D3" s="98">
        <v>391.76</v>
      </c>
      <c r="E3" s="98">
        <v>288.67</v>
      </c>
      <c r="F3" s="98">
        <v>323.55</v>
      </c>
      <c r="G3" s="98">
        <v>755.35</v>
      </c>
      <c r="H3" s="98">
        <v>2.05</v>
      </c>
      <c r="I3" s="98"/>
      <c r="J3" s="98"/>
      <c r="K3" s="98">
        <v>52.14</v>
      </c>
      <c r="L3" s="96">
        <f t="shared" si="2"/>
        <v>1813.52</v>
      </c>
      <c r="M3" s="98"/>
      <c r="N3" s="98"/>
      <c r="O3" s="98"/>
      <c r="P3" s="98"/>
      <c r="Q3" s="96">
        <f t="shared" si="3"/>
        <v>0</v>
      </c>
      <c r="R3" s="98">
        <v>1813.52</v>
      </c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</row>
    <row r="4" ht="19.5" customHeight="1">
      <c r="A4" s="71">
        <v>1986.0</v>
      </c>
      <c r="B4" s="71" t="s">
        <v>30</v>
      </c>
      <c r="C4" s="71" t="str">
        <f t="shared" si="1"/>
        <v>1986MAR</v>
      </c>
      <c r="D4" s="98">
        <v>629.74</v>
      </c>
      <c r="E4" s="98">
        <v>227.37</v>
      </c>
      <c r="F4" s="98">
        <v>331.95</v>
      </c>
      <c r="G4" s="98">
        <v>899.54</v>
      </c>
      <c r="H4" s="98">
        <v>4.97</v>
      </c>
      <c r="I4" s="98"/>
      <c r="J4" s="98"/>
      <c r="K4" s="98">
        <v>41.86</v>
      </c>
      <c r="L4" s="96">
        <f t="shared" si="2"/>
        <v>2135.43</v>
      </c>
      <c r="M4" s="98"/>
      <c r="N4" s="98"/>
      <c r="O4" s="98"/>
      <c r="P4" s="98"/>
      <c r="Q4" s="96">
        <f t="shared" si="3"/>
        <v>0</v>
      </c>
      <c r="R4" s="98">
        <v>2135.43</v>
      </c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</row>
    <row r="5" ht="19.5" customHeight="1">
      <c r="A5" s="71">
        <v>1986.0</v>
      </c>
      <c r="B5" s="71" t="s">
        <v>31</v>
      </c>
      <c r="C5" s="71" t="str">
        <f t="shared" si="1"/>
        <v>1986APR</v>
      </c>
      <c r="D5" s="98">
        <v>633.91</v>
      </c>
      <c r="E5" s="98">
        <v>333.95</v>
      </c>
      <c r="F5" s="98">
        <v>336.14</v>
      </c>
      <c r="G5" s="98">
        <v>817.25</v>
      </c>
      <c r="H5" s="98">
        <v>0.49</v>
      </c>
      <c r="I5" s="98"/>
      <c r="J5" s="98"/>
      <c r="K5" s="98">
        <v>33.79</v>
      </c>
      <c r="L5" s="96">
        <f t="shared" si="2"/>
        <v>2155.53</v>
      </c>
      <c r="M5" s="98"/>
      <c r="N5" s="98"/>
      <c r="O5" s="98"/>
      <c r="P5" s="98"/>
      <c r="Q5" s="96">
        <f t="shared" si="3"/>
        <v>0</v>
      </c>
      <c r="R5" s="98">
        <v>2155.5299999999997</v>
      </c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</row>
    <row r="6" ht="19.5" customHeight="1">
      <c r="A6" s="71">
        <v>1986.0</v>
      </c>
      <c r="B6" s="71" t="s">
        <v>32</v>
      </c>
      <c r="C6" s="71" t="str">
        <f t="shared" si="1"/>
        <v>1986MAY</v>
      </c>
      <c r="D6" s="98">
        <v>498.05</v>
      </c>
      <c r="E6" s="98">
        <v>302.11</v>
      </c>
      <c r="F6" s="98">
        <v>404.26</v>
      </c>
      <c r="G6" s="98">
        <v>900.01</v>
      </c>
      <c r="H6" s="98">
        <v>0.64</v>
      </c>
      <c r="I6" s="98"/>
      <c r="J6" s="98"/>
      <c r="K6" s="98">
        <v>47.28</v>
      </c>
      <c r="L6" s="96">
        <f t="shared" si="2"/>
        <v>2152.35</v>
      </c>
      <c r="M6" s="98"/>
      <c r="N6" s="98"/>
      <c r="O6" s="98"/>
      <c r="P6" s="98"/>
      <c r="Q6" s="96">
        <f t="shared" si="3"/>
        <v>0</v>
      </c>
      <c r="R6" s="98">
        <v>2152.3500000000004</v>
      </c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</row>
    <row r="7" ht="19.5" customHeight="1">
      <c r="A7" s="71">
        <v>1986.0</v>
      </c>
      <c r="B7" s="71" t="s">
        <v>33</v>
      </c>
      <c r="C7" s="71" t="str">
        <f t="shared" si="1"/>
        <v>1986JUN</v>
      </c>
      <c r="D7" s="98">
        <v>615.11</v>
      </c>
      <c r="E7" s="98">
        <v>208.12</v>
      </c>
      <c r="F7" s="98">
        <v>449.51</v>
      </c>
      <c r="G7" s="98">
        <v>845.57</v>
      </c>
      <c r="H7" s="98">
        <v>0.6</v>
      </c>
      <c r="I7" s="98"/>
      <c r="J7" s="98"/>
      <c r="K7" s="98">
        <v>65.32</v>
      </c>
      <c r="L7" s="96">
        <f t="shared" si="2"/>
        <v>2184.23</v>
      </c>
      <c r="M7" s="98"/>
      <c r="N7" s="98"/>
      <c r="O7" s="98"/>
      <c r="P7" s="98"/>
      <c r="Q7" s="96">
        <f t="shared" si="3"/>
        <v>0</v>
      </c>
      <c r="R7" s="98">
        <v>2184.23</v>
      </c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</row>
    <row r="8" ht="19.5" customHeight="1">
      <c r="A8" s="71">
        <v>1986.0</v>
      </c>
      <c r="B8" s="71" t="s">
        <v>34</v>
      </c>
      <c r="C8" s="71" t="str">
        <f t="shared" si="1"/>
        <v>1986JUL</v>
      </c>
      <c r="D8" s="98">
        <v>525.44</v>
      </c>
      <c r="E8" s="98">
        <v>243.03</v>
      </c>
      <c r="F8" s="98">
        <v>496.77</v>
      </c>
      <c r="G8" s="98">
        <v>820.81</v>
      </c>
      <c r="H8" s="98">
        <v>0.38</v>
      </c>
      <c r="I8" s="98"/>
      <c r="J8" s="98"/>
      <c r="K8" s="98">
        <v>92.74</v>
      </c>
      <c r="L8" s="96">
        <f t="shared" si="2"/>
        <v>2179.17</v>
      </c>
      <c r="M8" s="98"/>
      <c r="N8" s="98"/>
      <c r="O8" s="98"/>
      <c r="P8" s="98"/>
      <c r="Q8" s="96">
        <f t="shared" si="3"/>
        <v>0</v>
      </c>
      <c r="R8" s="98">
        <v>2179.17</v>
      </c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</row>
    <row r="9" ht="19.5" customHeight="1">
      <c r="A9" s="71">
        <v>1986.0</v>
      </c>
      <c r="B9" s="71" t="s">
        <v>35</v>
      </c>
      <c r="C9" s="71" t="str">
        <f t="shared" si="1"/>
        <v>1986AUG</v>
      </c>
      <c r="D9" s="98">
        <v>542.0</v>
      </c>
      <c r="E9" s="98">
        <v>246.9</v>
      </c>
      <c r="F9" s="98">
        <v>517.4</v>
      </c>
      <c r="G9" s="98">
        <v>800.96</v>
      </c>
      <c r="H9" s="98">
        <v>0.38</v>
      </c>
      <c r="I9" s="98"/>
      <c r="J9" s="98"/>
      <c r="K9" s="98">
        <v>91.24</v>
      </c>
      <c r="L9" s="96">
        <f t="shared" si="2"/>
        <v>2198.88</v>
      </c>
      <c r="M9" s="98"/>
      <c r="N9" s="98"/>
      <c r="O9" s="98"/>
      <c r="P9" s="98"/>
      <c r="Q9" s="96">
        <f t="shared" si="3"/>
        <v>0</v>
      </c>
      <c r="R9" s="98">
        <v>2198.88</v>
      </c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</row>
    <row r="10" ht="19.5" customHeight="1">
      <c r="A10" s="71">
        <v>1986.0</v>
      </c>
      <c r="B10" s="71" t="s">
        <v>36</v>
      </c>
      <c r="C10" s="71" t="str">
        <f t="shared" si="1"/>
        <v>1986SEP</v>
      </c>
      <c r="D10" s="98">
        <v>478.09</v>
      </c>
      <c r="E10" s="98">
        <v>369.95</v>
      </c>
      <c r="F10" s="98">
        <v>503.67</v>
      </c>
      <c r="G10" s="98">
        <v>740.33</v>
      </c>
      <c r="H10" s="98">
        <v>0.17</v>
      </c>
      <c r="I10" s="98"/>
      <c r="J10" s="98"/>
      <c r="K10" s="98">
        <v>96.78</v>
      </c>
      <c r="L10" s="96">
        <f t="shared" si="2"/>
        <v>2188.99</v>
      </c>
      <c r="M10" s="98"/>
      <c r="N10" s="98"/>
      <c r="O10" s="98"/>
      <c r="P10" s="98"/>
      <c r="Q10" s="96">
        <f t="shared" si="3"/>
        <v>0</v>
      </c>
      <c r="R10" s="98">
        <v>2188.9900000000002</v>
      </c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</row>
    <row r="11" ht="19.5" customHeight="1">
      <c r="A11" s="71">
        <v>1986.0</v>
      </c>
      <c r="B11" s="71" t="s">
        <v>37</v>
      </c>
      <c r="C11" s="71" t="str">
        <f t="shared" si="1"/>
        <v>1986OCT</v>
      </c>
      <c r="D11" s="98">
        <v>362.4</v>
      </c>
      <c r="E11" s="98">
        <v>357.69</v>
      </c>
      <c r="F11" s="98">
        <v>579.68</v>
      </c>
      <c r="G11" s="98">
        <v>901.73</v>
      </c>
      <c r="H11" s="98">
        <v>0.17</v>
      </c>
      <c r="I11" s="98"/>
      <c r="J11" s="98"/>
      <c r="K11" s="98">
        <v>75.31</v>
      </c>
      <c r="L11" s="96">
        <f t="shared" si="2"/>
        <v>2276.98</v>
      </c>
      <c r="M11" s="98"/>
      <c r="N11" s="98"/>
      <c r="O11" s="98"/>
      <c r="P11" s="98"/>
      <c r="Q11" s="96">
        <f t="shared" si="3"/>
        <v>0</v>
      </c>
      <c r="R11" s="98">
        <v>2276.98</v>
      </c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</row>
    <row r="12" ht="19.5" customHeight="1">
      <c r="A12" s="71">
        <v>1986.0</v>
      </c>
      <c r="B12" s="71" t="s">
        <v>38</v>
      </c>
      <c r="C12" s="71" t="str">
        <f t="shared" si="1"/>
        <v>1986NOV</v>
      </c>
      <c r="D12" s="98">
        <v>407.21</v>
      </c>
      <c r="E12" s="98">
        <v>261.86</v>
      </c>
      <c r="F12" s="98">
        <v>496.34</v>
      </c>
      <c r="G12" s="98">
        <v>923.61</v>
      </c>
      <c r="H12" s="98">
        <v>0.11</v>
      </c>
      <c r="I12" s="98"/>
      <c r="J12" s="98"/>
      <c r="K12" s="98">
        <v>61.92</v>
      </c>
      <c r="L12" s="96">
        <f t="shared" si="2"/>
        <v>2151.05</v>
      </c>
      <c r="M12" s="98"/>
      <c r="N12" s="98"/>
      <c r="O12" s="98"/>
      <c r="P12" s="98"/>
      <c r="Q12" s="96">
        <f t="shared" si="3"/>
        <v>0</v>
      </c>
      <c r="R12" s="98">
        <v>2151.05</v>
      </c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</row>
    <row r="13" ht="19.5" customHeight="1">
      <c r="A13" s="71">
        <v>1986.0</v>
      </c>
      <c r="B13" s="71" t="s">
        <v>39</v>
      </c>
      <c r="C13" s="71" t="str">
        <f t="shared" si="1"/>
        <v>1986DEC</v>
      </c>
      <c r="D13" s="98">
        <v>229.09</v>
      </c>
      <c r="E13" s="98">
        <v>265.77</v>
      </c>
      <c r="F13" s="98">
        <v>589.38</v>
      </c>
      <c r="G13" s="98">
        <v>966.21</v>
      </c>
      <c r="H13" s="98">
        <v>0.09</v>
      </c>
      <c r="I13" s="98"/>
      <c r="J13" s="98"/>
      <c r="K13" s="98">
        <v>43.0</v>
      </c>
      <c r="L13" s="96">
        <f t="shared" si="2"/>
        <v>2093.54</v>
      </c>
      <c r="M13" s="98"/>
      <c r="N13" s="98"/>
      <c r="O13" s="98"/>
      <c r="P13" s="98"/>
      <c r="Q13" s="96">
        <f t="shared" si="3"/>
        <v>0</v>
      </c>
      <c r="R13" s="98">
        <v>2093.54</v>
      </c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</row>
    <row r="14" ht="19.5" customHeight="1">
      <c r="A14" s="71">
        <v>1987.0</v>
      </c>
      <c r="B14" s="71" t="s">
        <v>28</v>
      </c>
      <c r="C14" s="71" t="str">
        <f t="shared" si="1"/>
        <v>1987JAN</v>
      </c>
      <c r="D14" s="96">
        <v>265.68</v>
      </c>
      <c r="E14" s="96">
        <v>227.8</v>
      </c>
      <c r="F14" s="96">
        <v>579.36</v>
      </c>
      <c r="G14" s="96">
        <v>1013.43</v>
      </c>
      <c r="H14" s="96">
        <v>0.21</v>
      </c>
      <c r="I14" s="96"/>
      <c r="J14" s="96"/>
      <c r="K14" s="96">
        <v>39.23</v>
      </c>
      <c r="L14" s="96">
        <f t="shared" si="2"/>
        <v>2125.71</v>
      </c>
      <c r="M14" s="96"/>
      <c r="N14" s="96"/>
      <c r="O14" s="96"/>
      <c r="P14" s="96"/>
      <c r="Q14" s="96">
        <f t="shared" si="3"/>
        <v>0</v>
      </c>
      <c r="R14" s="96">
        <v>2125.71</v>
      </c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</row>
    <row r="15" ht="19.5" customHeight="1">
      <c r="A15" s="71">
        <v>1987.0</v>
      </c>
      <c r="B15" s="71" t="s">
        <v>29</v>
      </c>
      <c r="C15" s="71" t="str">
        <f t="shared" si="1"/>
        <v>1987FEB</v>
      </c>
      <c r="D15" s="98">
        <v>402.57</v>
      </c>
      <c r="E15" s="98">
        <v>182.33</v>
      </c>
      <c r="F15" s="98">
        <v>457.4</v>
      </c>
      <c r="G15" s="98">
        <v>1014.48</v>
      </c>
      <c r="H15" s="98">
        <v>0.15</v>
      </c>
      <c r="I15" s="98"/>
      <c r="J15" s="98"/>
      <c r="K15" s="98">
        <v>33.13</v>
      </c>
      <c r="L15" s="96">
        <f t="shared" si="2"/>
        <v>2090.06</v>
      </c>
      <c r="M15" s="98"/>
      <c r="N15" s="98"/>
      <c r="O15" s="98"/>
      <c r="P15" s="98"/>
      <c r="Q15" s="96">
        <f t="shared" si="3"/>
        <v>0</v>
      </c>
      <c r="R15" s="98">
        <v>2090.06</v>
      </c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</row>
    <row r="16" ht="19.5" customHeight="1">
      <c r="A16" s="71">
        <v>1987.0</v>
      </c>
      <c r="B16" s="71" t="s">
        <v>30</v>
      </c>
      <c r="C16" s="71" t="str">
        <f t="shared" si="1"/>
        <v>1987MAR</v>
      </c>
      <c r="D16" s="98">
        <v>541.6</v>
      </c>
      <c r="E16" s="98">
        <v>137.06</v>
      </c>
      <c r="F16" s="98">
        <v>610.99</v>
      </c>
      <c r="G16" s="98">
        <v>1150.4</v>
      </c>
      <c r="H16" s="98">
        <v>0.57</v>
      </c>
      <c r="I16" s="98"/>
      <c r="J16" s="98"/>
      <c r="K16" s="98">
        <v>31.59</v>
      </c>
      <c r="L16" s="96">
        <f t="shared" si="2"/>
        <v>2472.21</v>
      </c>
      <c r="M16" s="98"/>
      <c r="N16" s="98"/>
      <c r="O16" s="98"/>
      <c r="P16" s="98"/>
      <c r="Q16" s="96">
        <f t="shared" si="3"/>
        <v>0</v>
      </c>
      <c r="R16" s="98">
        <v>2472.2100000000005</v>
      </c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</row>
    <row r="17" ht="19.5" customHeight="1">
      <c r="A17" s="71">
        <v>1987.0</v>
      </c>
      <c r="B17" s="71" t="s">
        <v>31</v>
      </c>
      <c r="C17" s="71" t="str">
        <f t="shared" si="1"/>
        <v>1987APR</v>
      </c>
      <c r="D17" s="98">
        <v>485.04</v>
      </c>
      <c r="E17" s="98">
        <v>197.22</v>
      </c>
      <c r="F17" s="98">
        <v>598.14</v>
      </c>
      <c r="G17" s="98">
        <v>1134.38</v>
      </c>
      <c r="H17" s="98">
        <v>0.17</v>
      </c>
      <c r="I17" s="98"/>
      <c r="J17" s="98"/>
      <c r="K17" s="98">
        <v>34.66</v>
      </c>
      <c r="L17" s="96">
        <f t="shared" si="2"/>
        <v>2449.61</v>
      </c>
      <c r="M17" s="98"/>
      <c r="N17" s="98"/>
      <c r="O17" s="98"/>
      <c r="P17" s="98"/>
      <c r="Q17" s="96">
        <f t="shared" si="3"/>
        <v>0</v>
      </c>
      <c r="R17" s="98">
        <v>2449.61</v>
      </c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</row>
    <row r="18" ht="19.5" customHeight="1">
      <c r="A18" s="71">
        <v>1987.0</v>
      </c>
      <c r="B18" s="71" t="s">
        <v>32</v>
      </c>
      <c r="C18" s="71" t="str">
        <f t="shared" si="1"/>
        <v>1987MAY</v>
      </c>
      <c r="D18" s="98">
        <v>409.23</v>
      </c>
      <c r="E18" s="98">
        <v>245.44</v>
      </c>
      <c r="F18" s="98">
        <v>576.18</v>
      </c>
      <c r="G18" s="98">
        <v>1267.82</v>
      </c>
      <c r="H18" s="98">
        <v>0.2</v>
      </c>
      <c r="I18" s="98"/>
      <c r="J18" s="98"/>
      <c r="K18" s="98">
        <v>29.97</v>
      </c>
      <c r="L18" s="96">
        <f t="shared" si="2"/>
        <v>2528.84</v>
      </c>
      <c r="M18" s="98"/>
      <c r="N18" s="98"/>
      <c r="O18" s="98"/>
      <c r="P18" s="98"/>
      <c r="Q18" s="96">
        <f t="shared" si="3"/>
        <v>0</v>
      </c>
      <c r="R18" s="98">
        <v>2528.8399999999997</v>
      </c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</row>
    <row r="19" ht="19.5" customHeight="1">
      <c r="A19" s="71">
        <v>1987.0</v>
      </c>
      <c r="B19" s="71" t="s">
        <v>33</v>
      </c>
      <c r="C19" s="71" t="str">
        <f t="shared" si="1"/>
        <v>1987JUN</v>
      </c>
      <c r="D19" s="98">
        <v>340.68</v>
      </c>
      <c r="E19" s="98">
        <v>136.2</v>
      </c>
      <c r="F19" s="98">
        <v>512.04</v>
      </c>
      <c r="G19" s="98">
        <v>1445.47</v>
      </c>
      <c r="H19" s="98">
        <v>0.18</v>
      </c>
      <c r="I19" s="98"/>
      <c r="J19" s="98"/>
      <c r="K19" s="98">
        <v>31.82</v>
      </c>
      <c r="L19" s="96">
        <f t="shared" si="2"/>
        <v>2466.39</v>
      </c>
      <c r="M19" s="98"/>
      <c r="N19" s="98"/>
      <c r="O19" s="98"/>
      <c r="P19" s="98"/>
      <c r="Q19" s="96">
        <f t="shared" si="3"/>
        <v>0</v>
      </c>
      <c r="R19" s="98">
        <v>2466.39</v>
      </c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</row>
    <row r="20" ht="19.5" customHeight="1">
      <c r="A20" s="71">
        <v>1987.0</v>
      </c>
      <c r="B20" s="71" t="s">
        <v>34</v>
      </c>
      <c r="C20" s="71" t="str">
        <f t="shared" si="1"/>
        <v>1987JUL</v>
      </c>
      <c r="D20" s="98">
        <v>384.67</v>
      </c>
      <c r="E20" s="98">
        <v>152.56</v>
      </c>
      <c r="F20" s="98">
        <v>585.69</v>
      </c>
      <c r="G20" s="98">
        <v>1405.16</v>
      </c>
      <c r="H20" s="98">
        <v>0.24</v>
      </c>
      <c r="I20" s="98"/>
      <c r="J20" s="98"/>
      <c r="K20" s="98">
        <v>17.9</v>
      </c>
      <c r="L20" s="96">
        <f t="shared" si="2"/>
        <v>2546.22</v>
      </c>
      <c r="M20" s="98"/>
      <c r="N20" s="98"/>
      <c r="O20" s="98"/>
      <c r="P20" s="98"/>
      <c r="Q20" s="96">
        <f t="shared" si="3"/>
        <v>0</v>
      </c>
      <c r="R20" s="98">
        <v>2546.22</v>
      </c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</row>
    <row r="21" ht="19.5" customHeight="1">
      <c r="A21" s="71">
        <v>1987.0</v>
      </c>
      <c r="B21" s="71" t="s">
        <v>35</v>
      </c>
      <c r="C21" s="71" t="str">
        <f t="shared" si="1"/>
        <v>1987AUG</v>
      </c>
      <c r="D21" s="98">
        <v>379.76</v>
      </c>
      <c r="E21" s="98">
        <v>156.56</v>
      </c>
      <c r="F21" s="98">
        <v>607.47</v>
      </c>
      <c r="G21" s="98">
        <v>1375.53</v>
      </c>
      <c r="H21" s="98">
        <v>0.19</v>
      </c>
      <c r="I21" s="98"/>
      <c r="J21" s="98"/>
      <c r="K21" s="98">
        <v>24.92</v>
      </c>
      <c r="L21" s="96">
        <f t="shared" si="2"/>
        <v>2544.43</v>
      </c>
      <c r="M21" s="98"/>
      <c r="N21" s="98"/>
      <c r="O21" s="98"/>
      <c r="P21" s="98"/>
      <c r="Q21" s="96">
        <f t="shared" si="3"/>
        <v>0</v>
      </c>
      <c r="R21" s="98">
        <v>2544.43</v>
      </c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</row>
    <row r="22" ht="19.5" customHeight="1">
      <c r="A22" s="71">
        <v>1987.0</v>
      </c>
      <c r="B22" s="71" t="s">
        <v>36</v>
      </c>
      <c r="C22" s="71" t="str">
        <f t="shared" si="1"/>
        <v>1987SEP</v>
      </c>
      <c r="D22" s="98">
        <v>252.05</v>
      </c>
      <c r="E22" s="98">
        <v>185.67</v>
      </c>
      <c r="F22" s="98">
        <v>491.4</v>
      </c>
      <c r="G22" s="98">
        <v>1510.7</v>
      </c>
      <c r="H22" s="98">
        <v>0.06</v>
      </c>
      <c r="I22" s="98"/>
      <c r="J22" s="98"/>
      <c r="K22" s="98">
        <v>8.34</v>
      </c>
      <c r="L22" s="96">
        <f t="shared" si="2"/>
        <v>2448.22</v>
      </c>
      <c r="M22" s="98"/>
      <c r="N22" s="98"/>
      <c r="O22" s="98"/>
      <c r="P22" s="98"/>
      <c r="Q22" s="96">
        <f t="shared" si="3"/>
        <v>0</v>
      </c>
      <c r="R22" s="98">
        <v>2448.2200000000003</v>
      </c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</row>
    <row r="23" ht="19.5" customHeight="1">
      <c r="A23" s="71">
        <v>1987.0</v>
      </c>
      <c r="B23" s="71" t="s">
        <v>37</v>
      </c>
      <c r="C23" s="71" t="str">
        <f t="shared" si="1"/>
        <v>1987OCT</v>
      </c>
      <c r="D23" s="98">
        <v>230.43</v>
      </c>
      <c r="E23" s="98">
        <v>141.8</v>
      </c>
      <c r="F23" s="98">
        <v>630.07</v>
      </c>
      <c r="G23" s="98">
        <v>1502.91</v>
      </c>
      <c r="H23" s="98">
        <v>0.33</v>
      </c>
      <c r="I23" s="98"/>
      <c r="J23" s="98"/>
      <c r="K23" s="98">
        <v>48.21</v>
      </c>
      <c r="L23" s="96">
        <f t="shared" si="2"/>
        <v>2553.75</v>
      </c>
      <c r="M23" s="98">
        <v>2.57</v>
      </c>
      <c r="N23" s="98"/>
      <c r="O23" s="98"/>
      <c r="P23" s="98"/>
      <c r="Q23" s="96">
        <f t="shared" si="3"/>
        <v>2.57</v>
      </c>
      <c r="R23" s="98">
        <v>2556.32</v>
      </c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</row>
    <row r="24" ht="19.5" customHeight="1">
      <c r="A24" s="71">
        <v>1987.0</v>
      </c>
      <c r="B24" s="71" t="s">
        <v>38</v>
      </c>
      <c r="C24" s="71" t="str">
        <f t="shared" si="1"/>
        <v>1987NOV</v>
      </c>
      <c r="D24" s="98">
        <v>241.01</v>
      </c>
      <c r="E24" s="98">
        <v>195.15</v>
      </c>
      <c r="F24" s="98">
        <v>515.53</v>
      </c>
      <c r="G24" s="98">
        <v>1467.48</v>
      </c>
      <c r="H24" s="98">
        <v>0.08</v>
      </c>
      <c r="I24" s="98"/>
      <c r="J24" s="98"/>
      <c r="K24" s="98">
        <v>50.73</v>
      </c>
      <c r="L24" s="96">
        <f t="shared" si="2"/>
        <v>2469.98</v>
      </c>
      <c r="M24" s="98">
        <v>1.39</v>
      </c>
      <c r="N24" s="98"/>
      <c r="O24" s="98"/>
      <c r="P24" s="98"/>
      <c r="Q24" s="96">
        <f t="shared" si="3"/>
        <v>1.39</v>
      </c>
      <c r="R24" s="98">
        <v>2471.37</v>
      </c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</row>
    <row r="25" ht="19.5" customHeight="1">
      <c r="A25" s="71">
        <v>1987.0</v>
      </c>
      <c r="B25" s="71" t="s">
        <v>39</v>
      </c>
      <c r="C25" s="71" t="str">
        <f t="shared" si="1"/>
        <v>1987DEC</v>
      </c>
      <c r="D25" s="98">
        <v>123.51</v>
      </c>
      <c r="E25" s="98">
        <v>230.59</v>
      </c>
      <c r="F25" s="98">
        <v>533.74</v>
      </c>
      <c r="G25" s="98">
        <v>1335.9</v>
      </c>
      <c r="H25" s="98">
        <v>0.03</v>
      </c>
      <c r="I25" s="98"/>
      <c r="J25" s="98"/>
      <c r="K25" s="98">
        <v>64.95</v>
      </c>
      <c r="L25" s="96">
        <f t="shared" si="2"/>
        <v>2288.72</v>
      </c>
      <c r="M25" s="98">
        <v>0.96</v>
      </c>
      <c r="N25" s="98"/>
      <c r="O25" s="98"/>
      <c r="P25" s="98"/>
      <c r="Q25" s="96">
        <f t="shared" si="3"/>
        <v>0.96</v>
      </c>
      <c r="R25" s="98">
        <v>2289.6800000000003</v>
      </c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</row>
    <row r="26" ht="19.5" customHeight="1">
      <c r="A26" s="71">
        <v>1988.0</v>
      </c>
      <c r="B26" s="71" t="s">
        <v>28</v>
      </c>
      <c r="C26" s="71" t="str">
        <f t="shared" si="1"/>
        <v>1988JAN</v>
      </c>
      <c r="D26" s="96">
        <v>220.18</v>
      </c>
      <c r="E26" s="96">
        <v>167.19</v>
      </c>
      <c r="F26" s="96">
        <v>535.64</v>
      </c>
      <c r="G26" s="96">
        <v>1505.89</v>
      </c>
      <c r="H26" s="96">
        <v>0.14</v>
      </c>
      <c r="I26" s="96"/>
      <c r="J26" s="96"/>
      <c r="K26" s="96">
        <v>43.13</v>
      </c>
      <c r="L26" s="96">
        <f t="shared" si="2"/>
        <v>2472.17</v>
      </c>
      <c r="M26" s="96">
        <v>1.55</v>
      </c>
      <c r="N26" s="96"/>
      <c r="O26" s="96"/>
      <c r="P26" s="96"/>
      <c r="Q26" s="96">
        <f t="shared" si="3"/>
        <v>1.55</v>
      </c>
      <c r="R26" s="96">
        <v>2473.7200000000003</v>
      </c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</row>
    <row r="27" ht="19.5" customHeight="1">
      <c r="A27" s="71">
        <v>1988.0</v>
      </c>
      <c r="B27" s="71" t="s">
        <v>29</v>
      </c>
      <c r="C27" s="71" t="str">
        <f t="shared" si="1"/>
        <v>1988FEB</v>
      </c>
      <c r="D27" s="98">
        <v>340.26</v>
      </c>
      <c r="E27" s="98">
        <v>138.86</v>
      </c>
      <c r="F27" s="98">
        <v>478.44</v>
      </c>
      <c r="G27" s="98">
        <v>1469.13</v>
      </c>
      <c r="H27" s="98">
        <v>0.15</v>
      </c>
      <c r="I27" s="98"/>
      <c r="J27" s="98"/>
      <c r="K27" s="98">
        <v>43.73</v>
      </c>
      <c r="L27" s="96">
        <f t="shared" si="2"/>
        <v>2470.57</v>
      </c>
      <c r="M27" s="98">
        <v>1.24</v>
      </c>
      <c r="N27" s="98"/>
      <c r="O27" s="98"/>
      <c r="P27" s="98"/>
      <c r="Q27" s="96">
        <f t="shared" si="3"/>
        <v>1.24</v>
      </c>
      <c r="R27" s="98">
        <v>2471.81</v>
      </c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</row>
    <row r="28" ht="19.5" customHeight="1">
      <c r="A28" s="71">
        <v>1988.0</v>
      </c>
      <c r="B28" s="71" t="s">
        <v>30</v>
      </c>
      <c r="C28" s="71" t="str">
        <f t="shared" si="1"/>
        <v>1988MAR</v>
      </c>
      <c r="D28" s="98">
        <v>550.48</v>
      </c>
      <c r="E28" s="98">
        <v>238.96</v>
      </c>
      <c r="F28" s="98">
        <v>546.34</v>
      </c>
      <c r="G28" s="98">
        <v>1529.92</v>
      </c>
      <c r="H28" s="98">
        <v>0.25</v>
      </c>
      <c r="I28" s="98"/>
      <c r="J28" s="98"/>
      <c r="K28" s="98">
        <v>29.84</v>
      </c>
      <c r="L28" s="96">
        <f t="shared" si="2"/>
        <v>2895.79</v>
      </c>
      <c r="M28" s="98">
        <v>0.54</v>
      </c>
      <c r="N28" s="98"/>
      <c r="O28" s="98"/>
      <c r="P28" s="98"/>
      <c r="Q28" s="96">
        <f t="shared" si="3"/>
        <v>0.54</v>
      </c>
      <c r="R28" s="98">
        <v>2896.3300000000004</v>
      </c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</row>
    <row r="29" ht="19.5" customHeight="1">
      <c r="A29" s="71">
        <v>1988.0</v>
      </c>
      <c r="B29" s="71" t="s">
        <v>31</v>
      </c>
      <c r="C29" s="71" t="str">
        <f t="shared" si="1"/>
        <v>1988APR</v>
      </c>
      <c r="D29" s="98">
        <v>442.62</v>
      </c>
      <c r="E29" s="98">
        <v>226.39</v>
      </c>
      <c r="F29" s="98">
        <v>599.86</v>
      </c>
      <c r="G29" s="98">
        <v>1478.56</v>
      </c>
      <c r="H29" s="98">
        <v>0.09</v>
      </c>
      <c r="I29" s="98"/>
      <c r="J29" s="98"/>
      <c r="K29" s="98">
        <v>28.99</v>
      </c>
      <c r="L29" s="96">
        <f t="shared" si="2"/>
        <v>2776.51</v>
      </c>
      <c r="M29" s="98">
        <v>0.54</v>
      </c>
      <c r="N29" s="98"/>
      <c r="O29" s="98"/>
      <c r="P29" s="98"/>
      <c r="Q29" s="96">
        <f t="shared" si="3"/>
        <v>0.54</v>
      </c>
      <c r="R29" s="98">
        <v>2777.0499999999997</v>
      </c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</row>
    <row r="30" ht="19.5" customHeight="1">
      <c r="A30" s="71">
        <v>1988.0</v>
      </c>
      <c r="B30" s="71" t="s">
        <v>32</v>
      </c>
      <c r="C30" s="71" t="str">
        <f t="shared" si="1"/>
        <v>1988MAY</v>
      </c>
      <c r="D30" s="98">
        <v>288.26</v>
      </c>
      <c r="E30" s="98">
        <v>279.42</v>
      </c>
      <c r="F30" s="98">
        <v>616.65</v>
      </c>
      <c r="G30" s="98">
        <v>1572.08</v>
      </c>
      <c r="H30" s="98">
        <v>0.06</v>
      </c>
      <c r="I30" s="98"/>
      <c r="J30" s="98"/>
      <c r="K30" s="98">
        <v>26.89</v>
      </c>
      <c r="L30" s="96">
        <f t="shared" si="2"/>
        <v>2783.36</v>
      </c>
      <c r="M30" s="98">
        <v>0.16</v>
      </c>
      <c r="N30" s="98"/>
      <c r="O30" s="98"/>
      <c r="P30" s="98"/>
      <c r="Q30" s="96">
        <f t="shared" si="3"/>
        <v>0.16</v>
      </c>
      <c r="R30" s="98">
        <v>2783.5199999999995</v>
      </c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</row>
    <row r="31" ht="19.5" customHeight="1">
      <c r="A31" s="71">
        <v>1988.0</v>
      </c>
      <c r="B31" s="71" t="s">
        <v>33</v>
      </c>
      <c r="C31" s="71" t="str">
        <f t="shared" si="1"/>
        <v>1988JUN</v>
      </c>
      <c r="D31" s="98">
        <v>269.66</v>
      </c>
      <c r="E31" s="98">
        <v>264.55</v>
      </c>
      <c r="F31" s="98">
        <v>607.74</v>
      </c>
      <c r="G31" s="98">
        <v>1584.31</v>
      </c>
      <c r="H31" s="98">
        <v>0.08</v>
      </c>
      <c r="I31" s="98"/>
      <c r="J31" s="98"/>
      <c r="K31" s="98">
        <v>32.51</v>
      </c>
      <c r="L31" s="96">
        <f t="shared" si="2"/>
        <v>2758.85</v>
      </c>
      <c r="M31" s="98">
        <v>1.74</v>
      </c>
      <c r="N31" s="98"/>
      <c r="O31" s="98"/>
      <c r="P31" s="98"/>
      <c r="Q31" s="96">
        <f t="shared" si="3"/>
        <v>1.74</v>
      </c>
      <c r="R31" s="98">
        <v>2760.59</v>
      </c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</row>
    <row r="32" ht="19.5" customHeight="1">
      <c r="A32" s="71">
        <v>1988.0</v>
      </c>
      <c r="B32" s="71" t="s">
        <v>34</v>
      </c>
      <c r="C32" s="71" t="str">
        <f t="shared" si="1"/>
        <v>1988JUL</v>
      </c>
      <c r="D32" s="98">
        <v>305.17</v>
      </c>
      <c r="E32" s="98">
        <v>275.28</v>
      </c>
      <c r="F32" s="98">
        <v>633.22</v>
      </c>
      <c r="G32" s="98">
        <v>1554.37</v>
      </c>
      <c r="H32" s="98">
        <v>0.05</v>
      </c>
      <c r="I32" s="98"/>
      <c r="J32" s="98"/>
      <c r="K32" s="98">
        <v>31.19</v>
      </c>
      <c r="L32" s="96">
        <f t="shared" si="2"/>
        <v>2799.28</v>
      </c>
      <c r="M32" s="98">
        <v>7.26</v>
      </c>
      <c r="N32" s="98"/>
      <c r="O32" s="98"/>
      <c r="P32" s="98"/>
      <c r="Q32" s="96">
        <f t="shared" si="3"/>
        <v>7.26</v>
      </c>
      <c r="R32" s="98">
        <v>2806.5400000000004</v>
      </c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</row>
    <row r="33" ht="19.5" customHeight="1">
      <c r="A33" s="71">
        <v>1988.0</v>
      </c>
      <c r="B33" s="71" t="s">
        <v>35</v>
      </c>
      <c r="C33" s="71" t="str">
        <f t="shared" si="1"/>
        <v>1988AUG</v>
      </c>
      <c r="D33" s="98">
        <v>287.39</v>
      </c>
      <c r="E33" s="98">
        <v>295.65</v>
      </c>
      <c r="F33" s="98">
        <v>588.84</v>
      </c>
      <c r="G33" s="98">
        <v>1641.23</v>
      </c>
      <c r="H33" s="98">
        <v>0.09</v>
      </c>
      <c r="I33" s="98"/>
      <c r="J33" s="98"/>
      <c r="K33" s="98">
        <v>44.71</v>
      </c>
      <c r="L33" s="96">
        <f t="shared" si="2"/>
        <v>2857.91</v>
      </c>
      <c r="M33" s="98">
        <v>8.95</v>
      </c>
      <c r="N33" s="98"/>
      <c r="O33" s="98"/>
      <c r="P33" s="98"/>
      <c r="Q33" s="96">
        <f t="shared" si="3"/>
        <v>8.95</v>
      </c>
      <c r="R33" s="98">
        <v>2866.86</v>
      </c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</row>
    <row r="34" ht="19.5" customHeight="1">
      <c r="A34" s="71">
        <v>1988.0</v>
      </c>
      <c r="B34" s="71" t="s">
        <v>36</v>
      </c>
      <c r="C34" s="71" t="str">
        <f t="shared" si="1"/>
        <v>1988SEP</v>
      </c>
      <c r="D34" s="98">
        <v>288.55</v>
      </c>
      <c r="E34" s="98">
        <v>400.62</v>
      </c>
      <c r="F34" s="98">
        <v>504.19</v>
      </c>
      <c r="G34" s="98">
        <v>1611.5</v>
      </c>
      <c r="H34" s="98">
        <v>0.04</v>
      </c>
      <c r="I34" s="98"/>
      <c r="J34" s="98"/>
      <c r="K34" s="98">
        <v>35.51</v>
      </c>
      <c r="L34" s="96">
        <f t="shared" si="2"/>
        <v>2840.41</v>
      </c>
      <c r="M34" s="98">
        <v>2.75</v>
      </c>
      <c r="N34" s="98"/>
      <c r="O34" s="98"/>
      <c r="P34" s="98"/>
      <c r="Q34" s="96">
        <f t="shared" si="3"/>
        <v>2.75</v>
      </c>
      <c r="R34" s="98">
        <v>2843.1600000000003</v>
      </c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</row>
    <row r="35" ht="19.5" customHeight="1">
      <c r="A35" s="71">
        <v>1988.0</v>
      </c>
      <c r="B35" s="71" t="s">
        <v>37</v>
      </c>
      <c r="C35" s="71" t="str">
        <f t="shared" si="1"/>
        <v>1988OCT</v>
      </c>
      <c r="D35" s="98">
        <v>251.65</v>
      </c>
      <c r="E35" s="98">
        <v>301.82</v>
      </c>
      <c r="F35" s="98">
        <v>618.78</v>
      </c>
      <c r="G35" s="98">
        <v>1642.22</v>
      </c>
      <c r="H35" s="98">
        <v>0.8</v>
      </c>
      <c r="I35" s="98"/>
      <c r="J35" s="98"/>
      <c r="K35" s="98">
        <v>40.68</v>
      </c>
      <c r="L35" s="96">
        <f t="shared" si="2"/>
        <v>2855.95</v>
      </c>
      <c r="M35" s="98">
        <v>2.13</v>
      </c>
      <c r="N35" s="98"/>
      <c r="O35" s="98"/>
      <c r="P35" s="98"/>
      <c r="Q35" s="96">
        <f t="shared" si="3"/>
        <v>2.13</v>
      </c>
      <c r="R35" s="98">
        <v>2858.0800000000004</v>
      </c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</row>
    <row r="36" ht="19.5" customHeight="1">
      <c r="A36" s="71">
        <v>1988.0</v>
      </c>
      <c r="B36" s="71" t="s">
        <v>38</v>
      </c>
      <c r="C36" s="71" t="str">
        <f t="shared" si="1"/>
        <v>1988NOV</v>
      </c>
      <c r="D36" s="98">
        <v>247.79</v>
      </c>
      <c r="E36" s="98">
        <v>263.84</v>
      </c>
      <c r="F36" s="98">
        <v>540.05</v>
      </c>
      <c r="G36" s="98">
        <v>1545.27</v>
      </c>
      <c r="H36" s="98">
        <v>1.11</v>
      </c>
      <c r="I36" s="98"/>
      <c r="J36" s="98"/>
      <c r="K36" s="98">
        <v>39.05</v>
      </c>
      <c r="L36" s="96">
        <f t="shared" si="2"/>
        <v>2637.11</v>
      </c>
      <c r="M36" s="98">
        <v>1.86</v>
      </c>
      <c r="N36" s="98"/>
      <c r="O36" s="98"/>
      <c r="P36" s="98"/>
      <c r="Q36" s="96">
        <f t="shared" si="3"/>
        <v>1.86</v>
      </c>
      <c r="R36" s="98">
        <v>2638.9700000000003</v>
      </c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</row>
    <row r="37" ht="19.5" customHeight="1">
      <c r="A37" s="71">
        <v>1988.0</v>
      </c>
      <c r="B37" s="71" t="s">
        <v>39</v>
      </c>
      <c r="C37" s="71" t="str">
        <f t="shared" si="1"/>
        <v>1988DEC</v>
      </c>
      <c r="D37" s="98">
        <v>226.16</v>
      </c>
      <c r="E37" s="98">
        <v>289.45</v>
      </c>
      <c r="F37" s="98">
        <v>529.75</v>
      </c>
      <c r="G37" s="98">
        <v>1585.4</v>
      </c>
      <c r="H37" s="98">
        <v>0.61</v>
      </c>
      <c r="I37" s="98"/>
      <c r="J37" s="98"/>
      <c r="K37" s="98">
        <v>33.55</v>
      </c>
      <c r="L37" s="96">
        <f t="shared" si="2"/>
        <v>2664.92</v>
      </c>
      <c r="M37" s="98">
        <v>1.47</v>
      </c>
      <c r="N37" s="98"/>
      <c r="O37" s="98"/>
      <c r="P37" s="98"/>
      <c r="Q37" s="96">
        <f t="shared" si="3"/>
        <v>1.47</v>
      </c>
      <c r="R37" s="98">
        <v>2666.3900000000003</v>
      </c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</row>
    <row r="38" ht="19.5" customHeight="1">
      <c r="A38" s="71">
        <v>1989.0</v>
      </c>
      <c r="B38" s="71" t="s">
        <v>28</v>
      </c>
      <c r="C38" s="71" t="str">
        <f t="shared" si="1"/>
        <v>1989JAN</v>
      </c>
      <c r="D38" s="96">
        <v>332.65</v>
      </c>
      <c r="E38" s="96">
        <v>413.52</v>
      </c>
      <c r="F38" s="96">
        <v>527.57</v>
      </c>
      <c r="G38" s="96">
        <v>1619.19</v>
      </c>
      <c r="H38" s="96">
        <v>0.3</v>
      </c>
      <c r="I38" s="96"/>
      <c r="J38" s="96"/>
      <c r="K38" s="96">
        <v>27.07</v>
      </c>
      <c r="L38" s="96">
        <f t="shared" si="2"/>
        <v>2920.3</v>
      </c>
      <c r="M38" s="96">
        <v>0.75</v>
      </c>
      <c r="N38" s="96"/>
      <c r="O38" s="96"/>
      <c r="P38" s="96"/>
      <c r="Q38" s="96">
        <f t="shared" si="3"/>
        <v>0.75</v>
      </c>
      <c r="R38" s="96">
        <v>2921.0500000000006</v>
      </c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</row>
    <row r="39" ht="19.5" customHeight="1">
      <c r="A39" s="71">
        <v>1989.0</v>
      </c>
      <c r="B39" s="71" t="s">
        <v>29</v>
      </c>
      <c r="C39" s="71" t="str">
        <f t="shared" si="1"/>
        <v>1989FEB</v>
      </c>
      <c r="D39" s="98">
        <v>466.02</v>
      </c>
      <c r="E39" s="98">
        <v>235.23</v>
      </c>
      <c r="F39" s="98">
        <v>544.21</v>
      </c>
      <c r="G39" s="98">
        <v>1396.71</v>
      </c>
      <c r="H39" s="98">
        <v>0.36</v>
      </c>
      <c r="I39" s="98"/>
      <c r="J39" s="98"/>
      <c r="K39" s="98">
        <v>25.21</v>
      </c>
      <c r="L39" s="96">
        <f t="shared" si="2"/>
        <v>2667.74</v>
      </c>
      <c r="M39" s="98">
        <v>0.67</v>
      </c>
      <c r="N39" s="98"/>
      <c r="O39" s="98"/>
      <c r="P39" s="98"/>
      <c r="Q39" s="96">
        <f t="shared" si="3"/>
        <v>0.67</v>
      </c>
      <c r="R39" s="98">
        <v>2668.4100000000003</v>
      </c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</row>
    <row r="40" ht="19.5" customHeight="1">
      <c r="A40" s="71">
        <v>1989.0</v>
      </c>
      <c r="B40" s="71" t="s">
        <v>30</v>
      </c>
      <c r="C40" s="71" t="str">
        <f t="shared" si="1"/>
        <v>1989MAR</v>
      </c>
      <c r="D40" s="98">
        <v>675.91</v>
      </c>
      <c r="E40" s="98">
        <v>314.37</v>
      </c>
      <c r="F40" s="98">
        <v>608.9</v>
      </c>
      <c r="G40" s="98">
        <v>1575.68</v>
      </c>
      <c r="H40" s="98">
        <v>0.75</v>
      </c>
      <c r="I40" s="98"/>
      <c r="J40" s="98"/>
      <c r="K40" s="98">
        <v>27.94</v>
      </c>
      <c r="L40" s="96">
        <f t="shared" si="2"/>
        <v>3203.55</v>
      </c>
      <c r="M40" s="98">
        <v>0.63</v>
      </c>
      <c r="N40" s="98"/>
      <c r="O40" s="98"/>
      <c r="P40" s="98"/>
      <c r="Q40" s="96">
        <f t="shared" si="3"/>
        <v>0.63</v>
      </c>
      <c r="R40" s="98">
        <v>3204.18</v>
      </c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</row>
    <row r="41" ht="19.5" customHeight="1">
      <c r="A41" s="71">
        <v>1989.0</v>
      </c>
      <c r="B41" s="71" t="s">
        <v>31</v>
      </c>
      <c r="C41" s="71" t="str">
        <f t="shared" si="1"/>
        <v>1989APR</v>
      </c>
      <c r="D41" s="98">
        <v>679.34</v>
      </c>
      <c r="E41" s="98">
        <v>329.2</v>
      </c>
      <c r="F41" s="98">
        <v>621.21</v>
      </c>
      <c r="G41" s="98">
        <v>1543.28</v>
      </c>
      <c r="H41" s="98">
        <v>0.39</v>
      </c>
      <c r="I41" s="98"/>
      <c r="J41" s="98"/>
      <c r="K41" s="98">
        <v>28.85</v>
      </c>
      <c r="L41" s="96">
        <f t="shared" si="2"/>
        <v>3202.27</v>
      </c>
      <c r="M41" s="98">
        <v>0.59</v>
      </c>
      <c r="N41" s="98"/>
      <c r="O41" s="98"/>
      <c r="P41" s="98"/>
      <c r="Q41" s="96">
        <f t="shared" si="3"/>
        <v>0.59</v>
      </c>
      <c r="R41" s="98">
        <v>3202.8599999999997</v>
      </c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</row>
    <row r="42" ht="19.5" customHeight="1">
      <c r="A42" s="71">
        <v>1989.0</v>
      </c>
      <c r="B42" s="71" t="s">
        <v>32</v>
      </c>
      <c r="C42" s="71" t="str">
        <f t="shared" si="1"/>
        <v>1989MAY</v>
      </c>
      <c r="D42" s="98">
        <v>601.83</v>
      </c>
      <c r="E42" s="98">
        <v>357.02</v>
      </c>
      <c r="F42" s="98">
        <v>623.16</v>
      </c>
      <c r="G42" s="98">
        <v>1691.85</v>
      </c>
      <c r="H42" s="98">
        <v>0.38</v>
      </c>
      <c r="I42" s="98"/>
      <c r="J42" s="98"/>
      <c r="K42" s="98">
        <v>28.44</v>
      </c>
      <c r="L42" s="96">
        <f t="shared" si="2"/>
        <v>3302.68</v>
      </c>
      <c r="M42" s="98">
        <v>0.88</v>
      </c>
      <c r="N42" s="98"/>
      <c r="O42" s="98"/>
      <c r="P42" s="98"/>
      <c r="Q42" s="96">
        <f t="shared" si="3"/>
        <v>0.88</v>
      </c>
      <c r="R42" s="98">
        <v>3303.56</v>
      </c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</row>
    <row r="43" ht="19.5" customHeight="1">
      <c r="A43" s="71">
        <v>1989.0</v>
      </c>
      <c r="B43" s="71" t="s">
        <v>33</v>
      </c>
      <c r="C43" s="71" t="str">
        <f t="shared" si="1"/>
        <v>1989JUN</v>
      </c>
      <c r="D43" s="98">
        <v>423.75</v>
      </c>
      <c r="E43" s="98">
        <v>382.57</v>
      </c>
      <c r="F43" s="98">
        <v>637.37</v>
      </c>
      <c r="G43" s="98">
        <v>1692.0</v>
      </c>
      <c r="H43" s="98">
        <v>0.41</v>
      </c>
      <c r="I43" s="98"/>
      <c r="J43" s="98"/>
      <c r="K43" s="98">
        <v>38.09</v>
      </c>
      <c r="L43" s="96">
        <f t="shared" si="2"/>
        <v>3174.19</v>
      </c>
      <c r="M43" s="98">
        <v>1.47</v>
      </c>
      <c r="N43" s="98"/>
      <c r="O43" s="98"/>
      <c r="P43" s="98"/>
      <c r="Q43" s="96">
        <f t="shared" si="3"/>
        <v>1.47</v>
      </c>
      <c r="R43" s="98">
        <v>3175.66</v>
      </c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</row>
    <row r="44" ht="19.5" customHeight="1">
      <c r="A44" s="71">
        <v>1989.0</v>
      </c>
      <c r="B44" s="71" t="s">
        <v>34</v>
      </c>
      <c r="C44" s="71" t="str">
        <f t="shared" si="1"/>
        <v>1989JUL</v>
      </c>
      <c r="D44" s="98">
        <v>325.62</v>
      </c>
      <c r="E44" s="98">
        <v>403.84</v>
      </c>
      <c r="F44" s="98">
        <v>719.31</v>
      </c>
      <c r="G44" s="98">
        <v>1735.76</v>
      </c>
      <c r="H44" s="98">
        <v>0.06</v>
      </c>
      <c r="I44" s="98"/>
      <c r="J44" s="98"/>
      <c r="K44" s="98">
        <v>56.55</v>
      </c>
      <c r="L44" s="96">
        <f t="shared" si="2"/>
        <v>3241.14</v>
      </c>
      <c r="M44" s="98">
        <v>1.87</v>
      </c>
      <c r="N44" s="98"/>
      <c r="O44" s="98"/>
      <c r="P44" s="98"/>
      <c r="Q44" s="96">
        <f t="shared" si="3"/>
        <v>1.87</v>
      </c>
      <c r="R44" s="98">
        <v>3243.0099999999998</v>
      </c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</row>
    <row r="45" ht="19.5" customHeight="1">
      <c r="A45" s="71">
        <v>1989.0</v>
      </c>
      <c r="B45" s="71" t="s">
        <v>35</v>
      </c>
      <c r="C45" s="71" t="str">
        <f t="shared" si="1"/>
        <v>1989AUG</v>
      </c>
      <c r="D45" s="98">
        <v>537.38</v>
      </c>
      <c r="E45" s="98">
        <v>356.25</v>
      </c>
      <c r="F45" s="98">
        <v>697.36</v>
      </c>
      <c r="G45" s="98">
        <v>1635.85</v>
      </c>
      <c r="H45" s="98">
        <v>0.87</v>
      </c>
      <c r="I45" s="98"/>
      <c r="J45" s="98"/>
      <c r="K45" s="98">
        <v>66.61</v>
      </c>
      <c r="L45" s="96">
        <f t="shared" si="2"/>
        <v>3294.32</v>
      </c>
      <c r="M45" s="98">
        <v>2.23</v>
      </c>
      <c r="N45" s="98"/>
      <c r="O45" s="98"/>
      <c r="P45" s="98"/>
      <c r="Q45" s="96">
        <f t="shared" si="3"/>
        <v>2.23</v>
      </c>
      <c r="R45" s="98">
        <v>3296.55</v>
      </c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</row>
    <row r="46" ht="19.5" customHeight="1">
      <c r="A46" s="71">
        <v>1989.0</v>
      </c>
      <c r="B46" s="71" t="s">
        <v>36</v>
      </c>
      <c r="C46" s="71" t="str">
        <f t="shared" si="1"/>
        <v>1989SEP</v>
      </c>
      <c r="D46" s="98">
        <v>423.965714285714</v>
      </c>
      <c r="E46" s="98">
        <v>424.835714285714</v>
      </c>
      <c r="F46" s="98">
        <v>735.421428571428</v>
      </c>
      <c r="G46" s="98">
        <v>1779.63285714286</v>
      </c>
      <c r="H46" s="98">
        <v>0.484285714285714</v>
      </c>
      <c r="I46" s="98"/>
      <c r="J46" s="98"/>
      <c r="K46" s="98">
        <v>66.05</v>
      </c>
      <c r="L46" s="96">
        <f t="shared" si="2"/>
        <v>3430.39</v>
      </c>
      <c r="M46" s="98">
        <v>2.34</v>
      </c>
      <c r="N46" s="98"/>
      <c r="O46" s="98"/>
      <c r="P46" s="98"/>
      <c r="Q46" s="96">
        <f t="shared" si="3"/>
        <v>2.34</v>
      </c>
      <c r="R46" s="98">
        <v>3268.98</v>
      </c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</row>
    <row r="47" ht="19.5" customHeight="1">
      <c r="A47" s="71">
        <v>1989.0</v>
      </c>
      <c r="B47" s="71" t="s">
        <v>37</v>
      </c>
      <c r="C47" s="71" t="str">
        <f t="shared" si="1"/>
        <v>1989OCT</v>
      </c>
      <c r="D47" s="98">
        <v>333.38</v>
      </c>
      <c r="E47" s="98">
        <v>516.67</v>
      </c>
      <c r="F47" s="98">
        <v>695.37</v>
      </c>
      <c r="G47" s="98">
        <v>1720.46</v>
      </c>
      <c r="H47" s="98">
        <v>0.09</v>
      </c>
      <c r="I47" s="98"/>
      <c r="J47" s="98"/>
      <c r="K47" s="98">
        <v>80.99</v>
      </c>
      <c r="L47" s="96">
        <f t="shared" si="2"/>
        <v>3346.96</v>
      </c>
      <c r="M47" s="98">
        <v>3.34</v>
      </c>
      <c r="N47" s="98"/>
      <c r="O47" s="98"/>
      <c r="P47" s="98"/>
      <c r="Q47" s="96">
        <f t="shared" si="3"/>
        <v>3.34</v>
      </c>
      <c r="R47" s="98">
        <v>3350.3</v>
      </c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</row>
    <row r="48" ht="19.5" customHeight="1">
      <c r="A48" s="71">
        <v>1989.0</v>
      </c>
      <c r="B48" s="71" t="s">
        <v>38</v>
      </c>
      <c r="C48" s="71" t="str">
        <f t="shared" si="1"/>
        <v>1989NOV</v>
      </c>
      <c r="D48" s="98">
        <v>439.41</v>
      </c>
      <c r="E48" s="98">
        <v>582.26</v>
      </c>
      <c r="F48" s="98">
        <v>707.56</v>
      </c>
      <c r="G48" s="98">
        <v>1420.03</v>
      </c>
      <c r="H48" s="98">
        <v>4.73</v>
      </c>
      <c r="I48" s="98"/>
      <c r="J48" s="98"/>
      <c r="K48" s="98">
        <v>84.79</v>
      </c>
      <c r="L48" s="96">
        <f t="shared" si="2"/>
        <v>3238.78</v>
      </c>
      <c r="M48" s="98">
        <v>1.42</v>
      </c>
      <c r="N48" s="98"/>
      <c r="O48" s="98"/>
      <c r="P48" s="98"/>
      <c r="Q48" s="96">
        <f t="shared" si="3"/>
        <v>1.42</v>
      </c>
      <c r="R48" s="98">
        <v>3240.2000000000003</v>
      </c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</row>
    <row r="49" ht="19.5" customHeight="1">
      <c r="A49" s="71">
        <v>1989.0</v>
      </c>
      <c r="B49" s="71" t="s">
        <v>39</v>
      </c>
      <c r="C49" s="71" t="str">
        <f t="shared" si="1"/>
        <v>1989DEC</v>
      </c>
      <c r="D49" s="98">
        <v>238.64</v>
      </c>
      <c r="E49" s="98">
        <v>466.93</v>
      </c>
      <c r="F49" s="98">
        <v>804.71</v>
      </c>
      <c r="G49" s="98">
        <v>1521.7</v>
      </c>
      <c r="H49" s="98">
        <v>7.36</v>
      </c>
      <c r="I49" s="98"/>
      <c r="J49" s="98"/>
      <c r="K49" s="98">
        <v>81.51</v>
      </c>
      <c r="L49" s="96">
        <f t="shared" si="2"/>
        <v>3120.85</v>
      </c>
      <c r="M49" s="98">
        <v>0.92</v>
      </c>
      <c r="N49" s="98"/>
      <c r="O49" s="98"/>
      <c r="P49" s="98"/>
      <c r="Q49" s="96">
        <f t="shared" si="3"/>
        <v>0.92</v>
      </c>
      <c r="R49" s="98">
        <v>3121.7700000000004</v>
      </c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</row>
    <row r="50" ht="19.5" customHeight="1">
      <c r="A50" s="71">
        <v>1990.0</v>
      </c>
      <c r="B50" s="71" t="s">
        <v>28</v>
      </c>
      <c r="C50" s="71" t="str">
        <f t="shared" si="1"/>
        <v>1990JAN</v>
      </c>
      <c r="D50" s="96">
        <v>317.0</v>
      </c>
      <c r="E50" s="96">
        <v>643.61</v>
      </c>
      <c r="F50" s="96">
        <v>856.46</v>
      </c>
      <c r="G50" s="96">
        <v>1508.3</v>
      </c>
      <c r="H50" s="96">
        <v>16.19</v>
      </c>
      <c r="I50" s="96">
        <v>0.06</v>
      </c>
      <c r="J50" s="96">
        <v>0.001</v>
      </c>
      <c r="K50" s="96">
        <v>67.57</v>
      </c>
      <c r="L50" s="96">
        <f t="shared" si="2"/>
        <v>3409.191</v>
      </c>
      <c r="M50" s="96">
        <v>0.95</v>
      </c>
      <c r="N50" s="96"/>
      <c r="O50" s="96"/>
      <c r="P50" s="96"/>
      <c r="Q50" s="96">
        <f t="shared" si="3"/>
        <v>0.95</v>
      </c>
      <c r="R50" s="96">
        <v>3410.141</v>
      </c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</row>
    <row r="51" ht="19.5" customHeight="1">
      <c r="A51" s="71">
        <v>1990.0</v>
      </c>
      <c r="B51" s="71" t="s">
        <v>29</v>
      </c>
      <c r="C51" s="71" t="str">
        <f t="shared" si="1"/>
        <v>1990FEB</v>
      </c>
      <c r="D51" s="98">
        <v>397.38</v>
      </c>
      <c r="E51" s="98">
        <v>781.93</v>
      </c>
      <c r="F51" s="98">
        <v>714.83</v>
      </c>
      <c r="G51" s="98">
        <v>1363.23</v>
      </c>
      <c r="H51" s="98">
        <v>13.95</v>
      </c>
      <c r="I51" s="98">
        <v>0.11</v>
      </c>
      <c r="J51" s="98">
        <v>0.002</v>
      </c>
      <c r="K51" s="98">
        <v>51.83</v>
      </c>
      <c r="L51" s="96">
        <f t="shared" si="2"/>
        <v>3323.262</v>
      </c>
      <c r="M51" s="98">
        <v>0.843</v>
      </c>
      <c r="N51" s="98"/>
      <c r="O51" s="98"/>
      <c r="P51" s="98"/>
      <c r="Q51" s="96">
        <f t="shared" si="3"/>
        <v>0.843</v>
      </c>
      <c r="R51" s="98">
        <v>3324.1049999999996</v>
      </c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</row>
    <row r="52" ht="19.5" customHeight="1">
      <c r="A52" s="71">
        <v>1990.0</v>
      </c>
      <c r="B52" s="71" t="s">
        <v>30</v>
      </c>
      <c r="C52" s="71" t="str">
        <f t="shared" si="1"/>
        <v>1990MAR</v>
      </c>
      <c r="D52" s="98">
        <v>575.93</v>
      </c>
      <c r="E52" s="98">
        <v>772.41</v>
      </c>
      <c r="F52" s="98">
        <v>821.44</v>
      </c>
      <c r="G52" s="98">
        <v>1568.29</v>
      </c>
      <c r="H52" s="98">
        <v>17.25</v>
      </c>
      <c r="I52" s="98">
        <v>0.11</v>
      </c>
      <c r="J52" s="98">
        <v>0.001</v>
      </c>
      <c r="K52" s="98">
        <v>48.2</v>
      </c>
      <c r="L52" s="96">
        <f t="shared" si="2"/>
        <v>3803.631</v>
      </c>
      <c r="M52" s="98">
        <v>1.27</v>
      </c>
      <c r="N52" s="98"/>
      <c r="O52" s="98"/>
      <c r="P52" s="98"/>
      <c r="Q52" s="96">
        <f t="shared" si="3"/>
        <v>1.27</v>
      </c>
      <c r="R52" s="98">
        <v>3804.901</v>
      </c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</row>
    <row r="53" ht="19.5" customHeight="1">
      <c r="A53" s="71">
        <v>1990.0</v>
      </c>
      <c r="B53" s="71" t="s">
        <v>31</v>
      </c>
      <c r="C53" s="71" t="str">
        <f t="shared" si="1"/>
        <v>1990APR</v>
      </c>
      <c r="D53" s="98">
        <v>490.12</v>
      </c>
      <c r="E53" s="98">
        <v>738.4</v>
      </c>
      <c r="F53" s="98">
        <v>949.72</v>
      </c>
      <c r="G53" s="98">
        <v>1470.67</v>
      </c>
      <c r="H53" s="98">
        <v>19.68</v>
      </c>
      <c r="I53" s="98">
        <v>0.1</v>
      </c>
      <c r="J53" s="98">
        <v>0.001</v>
      </c>
      <c r="K53" s="98">
        <v>39.76</v>
      </c>
      <c r="L53" s="96">
        <f t="shared" si="2"/>
        <v>3708.451</v>
      </c>
      <c r="M53" s="98">
        <v>1.39</v>
      </c>
      <c r="N53" s="98"/>
      <c r="O53" s="98"/>
      <c r="P53" s="98"/>
      <c r="Q53" s="96">
        <f t="shared" si="3"/>
        <v>1.39</v>
      </c>
      <c r="R53" s="98">
        <v>3709.841</v>
      </c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</row>
    <row r="54" ht="19.5" customHeight="1">
      <c r="A54" s="71">
        <v>1990.0</v>
      </c>
      <c r="B54" s="71" t="s">
        <v>32</v>
      </c>
      <c r="C54" s="71" t="str">
        <f t="shared" si="1"/>
        <v>1990MAY</v>
      </c>
      <c r="D54" s="98">
        <v>444.34</v>
      </c>
      <c r="E54" s="98">
        <v>829.17</v>
      </c>
      <c r="F54" s="98">
        <v>945.47</v>
      </c>
      <c r="G54" s="98">
        <v>1597.16</v>
      </c>
      <c r="H54" s="98">
        <v>26.15</v>
      </c>
      <c r="I54" s="98">
        <v>0.08</v>
      </c>
      <c r="J54" s="98">
        <v>0.001</v>
      </c>
      <c r="K54" s="98">
        <v>32.66</v>
      </c>
      <c r="L54" s="96">
        <f t="shared" si="2"/>
        <v>3875.031</v>
      </c>
      <c r="M54" s="98">
        <v>2.36</v>
      </c>
      <c r="N54" s="98"/>
      <c r="O54" s="98"/>
      <c r="P54" s="98"/>
      <c r="Q54" s="96">
        <f t="shared" si="3"/>
        <v>2.36</v>
      </c>
      <c r="R54" s="98">
        <v>3877.3910000000005</v>
      </c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</row>
    <row r="55" ht="19.5" customHeight="1">
      <c r="A55" s="71">
        <v>1990.0</v>
      </c>
      <c r="B55" s="71" t="s">
        <v>33</v>
      </c>
      <c r="C55" s="71" t="str">
        <f t="shared" si="1"/>
        <v>1990JUN</v>
      </c>
      <c r="D55" s="98">
        <v>373.01</v>
      </c>
      <c r="E55" s="98">
        <v>884.11</v>
      </c>
      <c r="F55" s="98">
        <v>1010.32</v>
      </c>
      <c r="G55" s="98">
        <v>1470.7</v>
      </c>
      <c r="H55" s="98">
        <v>33.69</v>
      </c>
      <c r="I55" s="98">
        <v>0.08</v>
      </c>
      <c r="J55" s="98">
        <v>0.001</v>
      </c>
      <c r="K55" s="98">
        <v>48.59</v>
      </c>
      <c r="L55" s="96">
        <f t="shared" si="2"/>
        <v>3820.501</v>
      </c>
      <c r="M55" s="98">
        <v>3.08</v>
      </c>
      <c r="N55" s="98"/>
      <c r="O55" s="98"/>
      <c r="P55" s="98"/>
      <c r="Q55" s="96">
        <f t="shared" si="3"/>
        <v>3.08</v>
      </c>
      <c r="R55" s="98">
        <v>3823.5810000000006</v>
      </c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</row>
    <row r="56" ht="19.5" customHeight="1">
      <c r="A56" s="71">
        <v>1990.0</v>
      </c>
      <c r="B56" s="71" t="s">
        <v>34</v>
      </c>
      <c r="C56" s="71" t="str">
        <f t="shared" si="1"/>
        <v>1990JUL</v>
      </c>
      <c r="D56" s="98">
        <v>369.89</v>
      </c>
      <c r="E56" s="98">
        <v>980.33</v>
      </c>
      <c r="F56" s="98">
        <v>913.81</v>
      </c>
      <c r="G56" s="98">
        <v>1439.4</v>
      </c>
      <c r="H56" s="98">
        <v>43.49</v>
      </c>
      <c r="I56" s="98">
        <v>0.08</v>
      </c>
      <c r="J56" s="98">
        <v>0.001</v>
      </c>
      <c r="K56" s="98">
        <v>56.34</v>
      </c>
      <c r="L56" s="96">
        <f t="shared" si="2"/>
        <v>3803.341</v>
      </c>
      <c r="M56" s="98">
        <v>3.79</v>
      </c>
      <c r="N56" s="98"/>
      <c r="O56" s="98"/>
      <c r="P56" s="98"/>
      <c r="Q56" s="96">
        <f t="shared" si="3"/>
        <v>3.79</v>
      </c>
      <c r="R56" s="98">
        <v>3807.131</v>
      </c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</row>
    <row r="57" ht="19.5" customHeight="1">
      <c r="A57" s="71">
        <v>1990.0</v>
      </c>
      <c r="B57" s="71" t="s">
        <v>35</v>
      </c>
      <c r="C57" s="71" t="str">
        <f t="shared" si="1"/>
        <v>1990AUG</v>
      </c>
      <c r="D57" s="98">
        <v>413.36</v>
      </c>
      <c r="E57" s="98">
        <v>1017.24</v>
      </c>
      <c r="F57" s="98">
        <v>921.94</v>
      </c>
      <c r="G57" s="98">
        <v>1464.95</v>
      </c>
      <c r="H57" s="98">
        <v>34.05</v>
      </c>
      <c r="I57" s="98">
        <v>0.08</v>
      </c>
      <c r="J57" s="98">
        <v>0.001</v>
      </c>
      <c r="K57" s="98">
        <v>64.41</v>
      </c>
      <c r="L57" s="96">
        <f t="shared" si="2"/>
        <v>3916.031</v>
      </c>
      <c r="M57" s="98">
        <v>3.81</v>
      </c>
      <c r="N57" s="98"/>
      <c r="O57" s="98"/>
      <c r="P57" s="98"/>
      <c r="Q57" s="96">
        <f t="shared" si="3"/>
        <v>3.81</v>
      </c>
      <c r="R57" s="98">
        <v>3919.841</v>
      </c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</row>
    <row r="58" ht="19.5" customHeight="1">
      <c r="A58" s="71">
        <v>1990.0</v>
      </c>
      <c r="B58" s="71" t="s">
        <v>36</v>
      </c>
      <c r="C58" s="71" t="str">
        <f t="shared" si="1"/>
        <v>1990SEP</v>
      </c>
      <c r="D58" s="98">
        <v>438.74</v>
      </c>
      <c r="E58" s="98">
        <v>853.58</v>
      </c>
      <c r="F58" s="98">
        <v>888.9</v>
      </c>
      <c r="G58" s="98">
        <v>1513.7</v>
      </c>
      <c r="H58" s="98">
        <v>41.44</v>
      </c>
      <c r="I58" s="98">
        <v>0.06</v>
      </c>
      <c r="J58" s="98">
        <v>0.003</v>
      </c>
      <c r="K58" s="98">
        <v>60.39</v>
      </c>
      <c r="L58" s="96">
        <f t="shared" si="2"/>
        <v>3796.813</v>
      </c>
      <c r="M58" s="98">
        <v>2.8</v>
      </c>
      <c r="N58" s="98"/>
      <c r="O58" s="98"/>
      <c r="P58" s="98"/>
      <c r="Q58" s="96">
        <f t="shared" si="3"/>
        <v>2.8</v>
      </c>
      <c r="R58" s="98">
        <v>3799.6130000000003</v>
      </c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</row>
    <row r="59" ht="19.5" customHeight="1">
      <c r="A59" s="71">
        <v>1990.0</v>
      </c>
      <c r="B59" s="71" t="s">
        <v>37</v>
      </c>
      <c r="C59" s="71" t="str">
        <f t="shared" si="1"/>
        <v>1990OCT</v>
      </c>
      <c r="D59" s="98">
        <v>423.62</v>
      </c>
      <c r="E59" s="98">
        <v>818.86</v>
      </c>
      <c r="F59" s="98">
        <v>1079.32</v>
      </c>
      <c r="G59" s="98">
        <v>1426.84</v>
      </c>
      <c r="H59" s="98">
        <v>53.44</v>
      </c>
      <c r="I59" s="98">
        <v>0.08</v>
      </c>
      <c r="J59" s="98">
        <v>0.002</v>
      </c>
      <c r="K59" s="98">
        <v>65.95</v>
      </c>
      <c r="L59" s="96">
        <f t="shared" si="2"/>
        <v>3868.112</v>
      </c>
      <c r="M59" s="98">
        <v>1.63</v>
      </c>
      <c r="N59" s="98"/>
      <c r="O59" s="98"/>
      <c r="P59" s="98"/>
      <c r="Q59" s="96">
        <f t="shared" si="3"/>
        <v>1.63</v>
      </c>
      <c r="R59" s="98">
        <v>3869.742</v>
      </c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</row>
    <row r="60" ht="19.5" customHeight="1">
      <c r="A60" s="71">
        <v>1990.0</v>
      </c>
      <c r="B60" s="71" t="s">
        <v>38</v>
      </c>
      <c r="C60" s="71" t="str">
        <f t="shared" si="1"/>
        <v>1990NOV</v>
      </c>
      <c r="D60" s="98">
        <v>390.6</v>
      </c>
      <c r="E60" s="98">
        <v>784.6</v>
      </c>
      <c r="F60" s="98">
        <v>987.8</v>
      </c>
      <c r="G60" s="98">
        <v>1515.03</v>
      </c>
      <c r="H60" s="98">
        <v>27.48</v>
      </c>
      <c r="I60" s="98">
        <v>0.08</v>
      </c>
      <c r="J60" s="98">
        <v>0.001</v>
      </c>
      <c r="K60" s="98">
        <v>56.41</v>
      </c>
      <c r="L60" s="96">
        <f t="shared" si="2"/>
        <v>3762.001</v>
      </c>
      <c r="M60" s="98">
        <v>1.29</v>
      </c>
      <c r="N60" s="98"/>
      <c r="O60" s="98"/>
      <c r="P60" s="98"/>
      <c r="Q60" s="96">
        <f t="shared" si="3"/>
        <v>1.29</v>
      </c>
      <c r="R60" s="98">
        <v>3763.2909999999997</v>
      </c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</row>
    <row r="61" ht="19.5" customHeight="1">
      <c r="A61" s="71">
        <v>1990.0</v>
      </c>
      <c r="B61" s="71" t="s">
        <v>39</v>
      </c>
      <c r="C61" s="71" t="str">
        <f t="shared" si="1"/>
        <v>1990DEC</v>
      </c>
      <c r="D61" s="98">
        <v>266.12</v>
      </c>
      <c r="E61" s="98">
        <v>908.39</v>
      </c>
      <c r="F61" s="98">
        <v>962.84</v>
      </c>
      <c r="G61" s="98">
        <v>1426.79</v>
      </c>
      <c r="H61" s="98">
        <v>30.04</v>
      </c>
      <c r="I61" s="98">
        <v>0.09</v>
      </c>
      <c r="J61" s="98">
        <v>0.001</v>
      </c>
      <c r="K61" s="98">
        <v>60.21</v>
      </c>
      <c r="L61" s="96">
        <f t="shared" si="2"/>
        <v>3654.481</v>
      </c>
      <c r="M61" s="98">
        <v>0.77</v>
      </c>
      <c r="N61" s="98"/>
      <c r="O61" s="98"/>
      <c r="P61" s="98"/>
      <c r="Q61" s="96">
        <f t="shared" si="3"/>
        <v>0.77</v>
      </c>
      <c r="R61" s="98">
        <v>3655.251</v>
      </c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</row>
    <row r="62" ht="19.5" customHeight="1">
      <c r="A62" s="71">
        <v>1991.0</v>
      </c>
      <c r="B62" s="71" t="s">
        <v>28</v>
      </c>
      <c r="C62" s="71" t="str">
        <f t="shared" si="1"/>
        <v>1991JAN</v>
      </c>
      <c r="D62" s="96">
        <v>383.46</v>
      </c>
      <c r="E62" s="96">
        <v>983.85</v>
      </c>
      <c r="F62" s="96">
        <v>1025.72</v>
      </c>
      <c r="G62" s="96">
        <v>1495.83</v>
      </c>
      <c r="H62" s="96">
        <v>33.26</v>
      </c>
      <c r="I62" s="96">
        <v>0.05</v>
      </c>
      <c r="J62" s="96">
        <v>0.001</v>
      </c>
      <c r="K62" s="96">
        <v>40.98</v>
      </c>
      <c r="L62" s="96">
        <f t="shared" si="2"/>
        <v>3963.151</v>
      </c>
      <c r="M62" s="96">
        <v>0.79</v>
      </c>
      <c r="N62" s="96"/>
      <c r="O62" s="96"/>
      <c r="P62" s="96"/>
      <c r="Q62" s="96">
        <f t="shared" si="3"/>
        <v>0.79</v>
      </c>
      <c r="R62" s="96">
        <v>3963.9410000000003</v>
      </c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</row>
    <row r="63" ht="19.5" customHeight="1">
      <c r="A63" s="71">
        <v>1991.0</v>
      </c>
      <c r="B63" s="71" t="s">
        <v>29</v>
      </c>
      <c r="C63" s="71" t="str">
        <f t="shared" si="1"/>
        <v>1991FEB</v>
      </c>
      <c r="D63" s="98">
        <v>332.91</v>
      </c>
      <c r="E63" s="98">
        <v>816.13</v>
      </c>
      <c r="F63" s="98">
        <v>908.8</v>
      </c>
      <c r="G63" s="98">
        <v>1428.92</v>
      </c>
      <c r="H63" s="98">
        <v>9.49</v>
      </c>
      <c r="I63" s="98">
        <v>0.04</v>
      </c>
      <c r="J63" s="98">
        <v>0.001</v>
      </c>
      <c r="K63" s="98">
        <v>42.69</v>
      </c>
      <c r="L63" s="96">
        <f t="shared" si="2"/>
        <v>3538.981</v>
      </c>
      <c r="M63" s="98">
        <v>1.05</v>
      </c>
      <c r="N63" s="98"/>
      <c r="O63" s="98"/>
      <c r="P63" s="98"/>
      <c r="Q63" s="96">
        <f t="shared" si="3"/>
        <v>1.05</v>
      </c>
      <c r="R63" s="98">
        <v>3540.0310000000004</v>
      </c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</row>
    <row r="64" ht="19.5" customHeight="1">
      <c r="A64" s="71">
        <v>1991.0</v>
      </c>
      <c r="B64" s="71" t="s">
        <v>30</v>
      </c>
      <c r="C64" s="71" t="str">
        <f t="shared" si="1"/>
        <v>1991MAR</v>
      </c>
      <c r="D64" s="98">
        <v>463.44</v>
      </c>
      <c r="E64" s="98">
        <v>1044.46</v>
      </c>
      <c r="F64" s="98">
        <v>1030.34</v>
      </c>
      <c r="G64" s="98">
        <v>1797.33</v>
      </c>
      <c r="H64" s="98">
        <v>12.0</v>
      </c>
      <c r="I64" s="98">
        <v>0.03</v>
      </c>
      <c r="J64" s="98">
        <v>0.002</v>
      </c>
      <c r="K64" s="98">
        <v>41.99</v>
      </c>
      <c r="L64" s="96">
        <f t="shared" si="2"/>
        <v>4389.592</v>
      </c>
      <c r="M64" s="98">
        <v>1.4</v>
      </c>
      <c r="N64" s="98"/>
      <c r="O64" s="98"/>
      <c r="P64" s="98"/>
      <c r="Q64" s="96">
        <f t="shared" si="3"/>
        <v>1.4</v>
      </c>
      <c r="R64" s="98">
        <v>4390.991999999999</v>
      </c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</row>
    <row r="65" ht="19.5" customHeight="1">
      <c r="A65" s="71">
        <v>1991.0</v>
      </c>
      <c r="B65" s="71" t="s">
        <v>31</v>
      </c>
      <c r="C65" s="71" t="str">
        <f t="shared" si="1"/>
        <v>1991APR</v>
      </c>
      <c r="D65" s="98">
        <v>420.96</v>
      </c>
      <c r="E65" s="98">
        <v>1023.43</v>
      </c>
      <c r="F65" s="98">
        <v>994.83</v>
      </c>
      <c r="G65" s="98">
        <v>1641.54</v>
      </c>
      <c r="H65" s="98">
        <v>13.65</v>
      </c>
      <c r="I65" s="98">
        <v>0.1</v>
      </c>
      <c r="J65" s="98">
        <v>0.001</v>
      </c>
      <c r="K65" s="98">
        <v>55.24</v>
      </c>
      <c r="L65" s="96">
        <f t="shared" si="2"/>
        <v>4149.751</v>
      </c>
      <c r="M65" s="98">
        <v>3.46</v>
      </c>
      <c r="N65" s="98"/>
      <c r="O65" s="98"/>
      <c r="P65" s="98"/>
      <c r="Q65" s="96">
        <f t="shared" si="3"/>
        <v>3.46</v>
      </c>
      <c r="R65" s="98">
        <v>4153.211</v>
      </c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</row>
    <row r="66" ht="19.5" customHeight="1">
      <c r="A66" s="71">
        <v>1991.0</v>
      </c>
      <c r="B66" s="71" t="s">
        <v>32</v>
      </c>
      <c r="C66" s="71" t="str">
        <f t="shared" si="1"/>
        <v>1991MAY</v>
      </c>
      <c r="D66" s="98">
        <v>307.44</v>
      </c>
      <c r="E66" s="98">
        <v>1078.68</v>
      </c>
      <c r="F66" s="98">
        <v>1128.88</v>
      </c>
      <c r="G66" s="98">
        <v>1898.31</v>
      </c>
      <c r="H66" s="98">
        <v>17.62</v>
      </c>
      <c r="I66" s="98">
        <v>0.08</v>
      </c>
      <c r="J66" s="98">
        <v>0.001</v>
      </c>
      <c r="K66" s="98">
        <v>35.24</v>
      </c>
      <c r="L66" s="96">
        <f t="shared" si="2"/>
        <v>4466.251</v>
      </c>
      <c r="M66" s="98">
        <v>1.89</v>
      </c>
      <c r="N66" s="98"/>
      <c r="O66" s="98"/>
      <c r="P66" s="98"/>
      <c r="Q66" s="96">
        <f t="shared" si="3"/>
        <v>1.89</v>
      </c>
      <c r="R66" s="98">
        <v>4468.141</v>
      </c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</row>
    <row r="67" ht="19.5" customHeight="1">
      <c r="A67" s="71">
        <v>1991.0</v>
      </c>
      <c r="B67" s="71" t="s">
        <v>33</v>
      </c>
      <c r="C67" s="71" t="str">
        <f t="shared" si="1"/>
        <v>1991JUN</v>
      </c>
      <c r="D67" s="98">
        <v>231.26</v>
      </c>
      <c r="E67" s="98">
        <v>882.96</v>
      </c>
      <c r="F67" s="98">
        <v>1166.19</v>
      </c>
      <c r="G67" s="98">
        <v>1933.536</v>
      </c>
      <c r="H67" s="98">
        <v>14.724</v>
      </c>
      <c r="I67" s="98">
        <v>0.1</v>
      </c>
      <c r="J67" s="98">
        <v>0.001</v>
      </c>
      <c r="K67" s="98">
        <v>40.22</v>
      </c>
      <c r="L67" s="96">
        <f t="shared" si="2"/>
        <v>4268.991</v>
      </c>
      <c r="M67" s="98">
        <v>2.92</v>
      </c>
      <c r="N67" s="98"/>
      <c r="O67" s="98"/>
      <c r="P67" s="98"/>
      <c r="Q67" s="96">
        <f t="shared" si="3"/>
        <v>2.92</v>
      </c>
      <c r="R67" s="98">
        <v>4271.911000000001</v>
      </c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</row>
    <row r="68" ht="19.5" customHeight="1">
      <c r="A68" s="71">
        <v>1991.0</v>
      </c>
      <c r="B68" s="71" t="s">
        <v>34</v>
      </c>
      <c r="C68" s="71" t="str">
        <f t="shared" si="1"/>
        <v>1991JUL</v>
      </c>
      <c r="D68" s="98">
        <v>276.64</v>
      </c>
      <c r="E68" s="98">
        <v>1086.16</v>
      </c>
      <c r="F68" s="98">
        <v>1190.82</v>
      </c>
      <c r="G68" s="98">
        <v>1795.7</v>
      </c>
      <c r="H68" s="98">
        <v>2.46</v>
      </c>
      <c r="I68" s="98">
        <v>0.1</v>
      </c>
      <c r="J68" s="98">
        <v>0.002</v>
      </c>
      <c r="K68" s="98">
        <v>69.66</v>
      </c>
      <c r="L68" s="96">
        <f t="shared" si="2"/>
        <v>4421.542</v>
      </c>
      <c r="M68" s="98">
        <v>1.1</v>
      </c>
      <c r="N68" s="98"/>
      <c r="O68" s="98"/>
      <c r="P68" s="98"/>
      <c r="Q68" s="96">
        <f t="shared" si="3"/>
        <v>1.1</v>
      </c>
      <c r="R68" s="98">
        <v>4422.642000000001</v>
      </c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</row>
    <row r="69" ht="19.5" customHeight="1">
      <c r="A69" s="71">
        <v>1991.0</v>
      </c>
      <c r="B69" s="71" t="s">
        <v>35</v>
      </c>
      <c r="C69" s="71" t="str">
        <f t="shared" si="1"/>
        <v>1991AUG</v>
      </c>
      <c r="D69" s="98">
        <v>410.1</v>
      </c>
      <c r="E69" s="98">
        <v>1126.44</v>
      </c>
      <c r="F69" s="98">
        <v>1743.68</v>
      </c>
      <c r="G69" s="98">
        <v>994.92</v>
      </c>
      <c r="H69" s="98">
        <v>0.54</v>
      </c>
      <c r="I69" s="98">
        <v>0.11</v>
      </c>
      <c r="J69" s="98">
        <v>0.002</v>
      </c>
      <c r="K69" s="98">
        <v>85.75</v>
      </c>
      <c r="L69" s="96">
        <f t="shared" si="2"/>
        <v>4361.542</v>
      </c>
      <c r="M69" s="98">
        <v>0.98</v>
      </c>
      <c r="N69" s="98"/>
      <c r="O69" s="98"/>
      <c r="P69" s="98"/>
      <c r="Q69" s="96">
        <f t="shared" si="3"/>
        <v>0.98</v>
      </c>
      <c r="R69" s="98">
        <v>4362.522</v>
      </c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</row>
    <row r="70" ht="19.5" customHeight="1">
      <c r="A70" s="71">
        <v>1991.0</v>
      </c>
      <c r="B70" s="71" t="s">
        <v>36</v>
      </c>
      <c r="C70" s="71" t="str">
        <f t="shared" si="1"/>
        <v>1991SEP</v>
      </c>
      <c r="D70" s="98">
        <v>486.9</v>
      </c>
      <c r="E70" s="98">
        <v>1121.62</v>
      </c>
      <c r="F70" s="98">
        <v>1044.08</v>
      </c>
      <c r="G70" s="98">
        <v>1648.71</v>
      </c>
      <c r="H70" s="98">
        <v>2.09</v>
      </c>
      <c r="I70" s="98">
        <v>0.07</v>
      </c>
      <c r="J70" s="98">
        <v>0.001</v>
      </c>
      <c r="K70" s="98">
        <v>56.58</v>
      </c>
      <c r="L70" s="96">
        <f t="shared" si="2"/>
        <v>4360.051</v>
      </c>
      <c r="M70" s="98">
        <v>3.36</v>
      </c>
      <c r="N70" s="98"/>
      <c r="O70" s="98"/>
      <c r="P70" s="98"/>
      <c r="Q70" s="96">
        <f t="shared" si="3"/>
        <v>3.36</v>
      </c>
      <c r="R70" s="98">
        <v>4363.410999999999</v>
      </c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</row>
    <row r="71" ht="19.5" customHeight="1">
      <c r="A71" s="71">
        <v>1991.0</v>
      </c>
      <c r="B71" s="71" t="s">
        <v>37</v>
      </c>
      <c r="C71" s="71" t="str">
        <f t="shared" si="1"/>
        <v>1991OCT</v>
      </c>
      <c r="D71" s="98">
        <v>405.94</v>
      </c>
      <c r="E71" s="98">
        <v>1213.62</v>
      </c>
      <c r="F71" s="98">
        <v>1153.05</v>
      </c>
      <c r="G71" s="98">
        <v>1601.55</v>
      </c>
      <c r="H71" s="98">
        <v>0.58</v>
      </c>
      <c r="I71" s="98">
        <v>0.1</v>
      </c>
      <c r="J71" s="98">
        <v>0.001</v>
      </c>
      <c r="K71" s="98">
        <v>50.27</v>
      </c>
      <c r="L71" s="96">
        <f t="shared" si="2"/>
        <v>4425.111</v>
      </c>
      <c r="M71" s="98">
        <v>6.74</v>
      </c>
      <c r="N71" s="98"/>
      <c r="O71" s="98"/>
      <c r="P71" s="98"/>
      <c r="Q71" s="96">
        <f t="shared" si="3"/>
        <v>6.74</v>
      </c>
      <c r="R71" s="98">
        <v>4431.851000000001</v>
      </c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</row>
    <row r="72" ht="19.5" customHeight="1">
      <c r="A72" s="71">
        <v>1991.0</v>
      </c>
      <c r="B72" s="71" t="s">
        <v>38</v>
      </c>
      <c r="C72" s="71" t="str">
        <f t="shared" si="1"/>
        <v>1991NOV</v>
      </c>
      <c r="D72" s="98">
        <v>456.49</v>
      </c>
      <c r="E72" s="98">
        <v>1030.93</v>
      </c>
      <c r="F72" s="98">
        <v>1166.32</v>
      </c>
      <c r="G72" s="98">
        <v>1467.22</v>
      </c>
      <c r="H72" s="98">
        <v>3.59</v>
      </c>
      <c r="I72" s="98">
        <v>0.09</v>
      </c>
      <c r="J72" s="98">
        <v>0.002</v>
      </c>
      <c r="K72" s="98">
        <v>49.49</v>
      </c>
      <c r="L72" s="96">
        <f t="shared" si="2"/>
        <v>4174.132</v>
      </c>
      <c r="M72" s="98">
        <v>3.01</v>
      </c>
      <c r="N72" s="98"/>
      <c r="O72" s="98"/>
      <c r="P72" s="98"/>
      <c r="Q72" s="96">
        <f t="shared" si="3"/>
        <v>3.01</v>
      </c>
      <c r="R72" s="98">
        <v>4177.142000000001</v>
      </c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</row>
    <row r="73" ht="19.5" customHeight="1">
      <c r="A73" s="71">
        <v>1991.0</v>
      </c>
      <c r="B73" s="71" t="s">
        <v>39</v>
      </c>
      <c r="C73" s="71" t="str">
        <f t="shared" si="1"/>
        <v>1991DEC</v>
      </c>
      <c r="D73" s="98">
        <v>329.81</v>
      </c>
      <c r="E73" s="98">
        <v>1228.11</v>
      </c>
      <c r="F73" s="98">
        <v>1232.51</v>
      </c>
      <c r="G73" s="98">
        <v>1347.62</v>
      </c>
      <c r="H73" s="98">
        <v>2.57</v>
      </c>
      <c r="I73" s="98">
        <v>0.13</v>
      </c>
      <c r="J73" s="98">
        <v>0.002</v>
      </c>
      <c r="K73" s="98">
        <v>25.0</v>
      </c>
      <c r="L73" s="96">
        <f t="shared" si="2"/>
        <v>4165.752</v>
      </c>
      <c r="M73" s="98">
        <v>1.95</v>
      </c>
      <c r="N73" s="98"/>
      <c r="O73" s="98"/>
      <c r="P73" s="98"/>
      <c r="Q73" s="96">
        <f t="shared" si="3"/>
        <v>1.95</v>
      </c>
      <c r="R73" s="98">
        <v>4167.701999999999</v>
      </c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</row>
    <row r="74" ht="19.5" customHeight="1">
      <c r="A74" s="71">
        <v>1992.0</v>
      </c>
      <c r="B74" s="71" t="s">
        <v>28</v>
      </c>
      <c r="C74" s="71" t="str">
        <f t="shared" si="1"/>
        <v>1992JAN</v>
      </c>
      <c r="D74" s="96">
        <v>338.98</v>
      </c>
      <c r="E74" s="96">
        <v>1128.07</v>
      </c>
      <c r="F74" s="96">
        <v>1301.86</v>
      </c>
      <c r="G74" s="96">
        <v>1436.21</v>
      </c>
      <c r="H74" s="96">
        <v>0.97</v>
      </c>
      <c r="I74" s="96">
        <v>0.1</v>
      </c>
      <c r="J74" s="96"/>
      <c r="K74" s="96">
        <v>23.44</v>
      </c>
      <c r="L74" s="96">
        <f t="shared" si="2"/>
        <v>4229.63</v>
      </c>
      <c r="M74" s="96">
        <v>1.59</v>
      </c>
      <c r="N74" s="96"/>
      <c r="O74" s="96"/>
      <c r="P74" s="96"/>
      <c r="Q74" s="96">
        <f t="shared" si="3"/>
        <v>1.59</v>
      </c>
      <c r="R74" s="96">
        <v>4231.22</v>
      </c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</row>
    <row r="75" ht="19.5" customHeight="1">
      <c r="A75" s="71">
        <v>1992.0</v>
      </c>
      <c r="B75" s="71" t="s">
        <v>29</v>
      </c>
      <c r="C75" s="71" t="str">
        <f t="shared" si="1"/>
        <v>1992FEB</v>
      </c>
      <c r="D75" s="98">
        <v>404.93</v>
      </c>
      <c r="E75" s="98">
        <v>1213.75</v>
      </c>
      <c r="F75" s="98">
        <v>1173.14</v>
      </c>
      <c r="G75" s="98">
        <v>1368.82</v>
      </c>
      <c r="H75" s="98">
        <v>1.25</v>
      </c>
      <c r="I75" s="98">
        <v>0.11</v>
      </c>
      <c r="J75" s="98"/>
      <c r="K75" s="98">
        <v>35.23</v>
      </c>
      <c r="L75" s="96">
        <f t="shared" si="2"/>
        <v>4197.23</v>
      </c>
      <c r="M75" s="98">
        <v>1.78</v>
      </c>
      <c r="N75" s="98"/>
      <c r="O75" s="98"/>
      <c r="P75" s="98"/>
      <c r="Q75" s="96">
        <f t="shared" si="3"/>
        <v>1.78</v>
      </c>
      <c r="R75" s="98">
        <v>4199.009999999999</v>
      </c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</row>
    <row r="76" ht="19.5" customHeight="1">
      <c r="A76" s="71">
        <v>1992.0</v>
      </c>
      <c r="B76" s="71" t="s">
        <v>30</v>
      </c>
      <c r="C76" s="71" t="str">
        <f t="shared" si="1"/>
        <v>1992MAR</v>
      </c>
      <c r="D76" s="98">
        <v>561.37</v>
      </c>
      <c r="E76" s="98">
        <v>1559.49</v>
      </c>
      <c r="F76" s="98">
        <v>1277.74</v>
      </c>
      <c r="G76" s="98">
        <v>1500.77</v>
      </c>
      <c r="H76" s="98">
        <v>6.39</v>
      </c>
      <c r="I76" s="98">
        <v>0.09</v>
      </c>
      <c r="J76" s="98">
        <v>0.003</v>
      </c>
      <c r="K76" s="98">
        <v>21.034</v>
      </c>
      <c r="L76" s="96">
        <f t="shared" si="2"/>
        <v>4926.887</v>
      </c>
      <c r="M76" s="98">
        <v>1.76</v>
      </c>
      <c r="N76" s="98"/>
      <c r="O76" s="98"/>
      <c r="P76" s="98"/>
      <c r="Q76" s="96">
        <f t="shared" si="3"/>
        <v>1.76</v>
      </c>
      <c r="R76" s="98">
        <v>4928.647000000001</v>
      </c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</row>
    <row r="77" ht="19.5" customHeight="1">
      <c r="A77" s="71">
        <v>1992.0</v>
      </c>
      <c r="B77" s="71" t="s">
        <v>31</v>
      </c>
      <c r="C77" s="71" t="str">
        <f t="shared" si="1"/>
        <v>1992APR</v>
      </c>
      <c r="D77" s="98">
        <v>475.98</v>
      </c>
      <c r="E77" s="98">
        <v>1420.89</v>
      </c>
      <c r="F77" s="98">
        <v>1238.02</v>
      </c>
      <c r="G77" s="98">
        <v>1723.41</v>
      </c>
      <c r="H77" s="98">
        <v>2.48</v>
      </c>
      <c r="I77" s="98">
        <v>0.06</v>
      </c>
      <c r="J77" s="98">
        <v>0.004</v>
      </c>
      <c r="K77" s="98">
        <v>29.11</v>
      </c>
      <c r="L77" s="96">
        <f t="shared" si="2"/>
        <v>4889.954</v>
      </c>
      <c r="M77" s="98">
        <v>1.973</v>
      </c>
      <c r="N77" s="98"/>
      <c r="O77" s="98"/>
      <c r="P77" s="98"/>
      <c r="Q77" s="96">
        <f t="shared" si="3"/>
        <v>1.973</v>
      </c>
      <c r="R77" s="98">
        <v>4891.927</v>
      </c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</row>
    <row r="78" ht="19.5" customHeight="1">
      <c r="A78" s="71">
        <v>1992.0</v>
      </c>
      <c r="B78" s="71" t="s">
        <v>32</v>
      </c>
      <c r="C78" s="71" t="str">
        <f t="shared" si="1"/>
        <v>1992MAY</v>
      </c>
      <c r="D78" s="98">
        <v>402.01</v>
      </c>
      <c r="E78" s="98">
        <v>1435.44</v>
      </c>
      <c r="F78" s="98">
        <v>1220.56</v>
      </c>
      <c r="G78" s="98">
        <v>2004.46</v>
      </c>
      <c r="H78" s="98">
        <v>4.04</v>
      </c>
      <c r="I78" s="98">
        <v>0.04</v>
      </c>
      <c r="J78" s="98">
        <v>0.002</v>
      </c>
      <c r="K78" s="98">
        <v>34.38</v>
      </c>
      <c r="L78" s="96">
        <f t="shared" si="2"/>
        <v>5100.932</v>
      </c>
      <c r="M78" s="98">
        <v>1.57</v>
      </c>
      <c r="N78" s="98"/>
      <c r="O78" s="98"/>
      <c r="P78" s="98"/>
      <c r="Q78" s="96">
        <f t="shared" si="3"/>
        <v>1.57</v>
      </c>
      <c r="R78" s="98">
        <v>5102.502</v>
      </c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</row>
    <row r="79" ht="19.5" customHeight="1">
      <c r="A79" s="71">
        <v>1992.0</v>
      </c>
      <c r="B79" s="71" t="s">
        <v>33</v>
      </c>
      <c r="C79" s="71" t="str">
        <f t="shared" si="1"/>
        <v>1992JUN</v>
      </c>
      <c r="D79" s="98">
        <v>335.12</v>
      </c>
      <c r="E79" s="98">
        <v>1370.41</v>
      </c>
      <c r="F79" s="98">
        <v>1298.16</v>
      </c>
      <c r="G79" s="98">
        <v>1830.98</v>
      </c>
      <c r="H79" s="98">
        <v>21.92</v>
      </c>
      <c r="I79" s="98">
        <v>0.05</v>
      </c>
      <c r="J79" s="98"/>
      <c r="K79" s="98">
        <v>46.55</v>
      </c>
      <c r="L79" s="96">
        <f t="shared" si="2"/>
        <v>4903.19</v>
      </c>
      <c r="M79" s="98">
        <v>0.38</v>
      </c>
      <c r="N79" s="98"/>
      <c r="O79" s="98"/>
      <c r="P79" s="98"/>
      <c r="Q79" s="96">
        <f t="shared" si="3"/>
        <v>0.38</v>
      </c>
      <c r="R79" s="98">
        <v>4903.570000000001</v>
      </c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</row>
    <row r="80" ht="19.5" customHeight="1">
      <c r="A80" s="71">
        <v>1992.0</v>
      </c>
      <c r="B80" s="71" t="s">
        <v>34</v>
      </c>
      <c r="C80" s="71" t="str">
        <f t="shared" si="1"/>
        <v>1992JUL</v>
      </c>
      <c r="D80" s="98">
        <v>281.89</v>
      </c>
      <c r="E80" s="98">
        <v>1274.84</v>
      </c>
      <c r="F80" s="98">
        <v>1406.82</v>
      </c>
      <c r="G80" s="98">
        <v>1941.91</v>
      </c>
      <c r="H80" s="98">
        <v>31.39</v>
      </c>
      <c r="I80" s="98">
        <v>0.07</v>
      </c>
      <c r="J80" s="98">
        <v>0.002</v>
      </c>
      <c r="K80" s="98">
        <v>69.72</v>
      </c>
      <c r="L80" s="96">
        <f t="shared" si="2"/>
        <v>5006.642</v>
      </c>
      <c r="M80" s="98">
        <v>0.5</v>
      </c>
      <c r="N80" s="98"/>
      <c r="O80" s="98"/>
      <c r="P80" s="98"/>
      <c r="Q80" s="96">
        <f t="shared" si="3"/>
        <v>0.5</v>
      </c>
      <c r="R80" s="98">
        <v>5007.142000000001</v>
      </c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</row>
    <row r="81" ht="19.5" customHeight="1">
      <c r="A81" s="71">
        <v>1992.0</v>
      </c>
      <c r="B81" s="71" t="s">
        <v>35</v>
      </c>
      <c r="C81" s="71" t="str">
        <f t="shared" si="1"/>
        <v>1992AUG</v>
      </c>
      <c r="D81" s="98">
        <v>206.71</v>
      </c>
      <c r="E81" s="98">
        <v>1174.85</v>
      </c>
      <c r="F81" s="98">
        <v>1376.16</v>
      </c>
      <c r="G81" s="98">
        <v>2127.24</v>
      </c>
      <c r="H81" s="98">
        <v>16.92</v>
      </c>
      <c r="I81" s="98">
        <v>0.11</v>
      </c>
      <c r="J81" s="98">
        <v>0.003</v>
      </c>
      <c r="K81" s="98">
        <v>75.4</v>
      </c>
      <c r="L81" s="96">
        <f t="shared" si="2"/>
        <v>4977.393</v>
      </c>
      <c r="M81" s="98">
        <v>0.59</v>
      </c>
      <c r="N81" s="98"/>
      <c r="O81" s="98"/>
      <c r="P81" s="98"/>
      <c r="Q81" s="96">
        <f t="shared" si="3"/>
        <v>0.59</v>
      </c>
      <c r="R81" s="98">
        <v>4977.982999999999</v>
      </c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</row>
    <row r="82" ht="19.5" customHeight="1">
      <c r="A82" s="71">
        <v>1992.0</v>
      </c>
      <c r="B82" s="71" t="s">
        <v>36</v>
      </c>
      <c r="C82" s="71" t="str">
        <f t="shared" si="1"/>
        <v>1992SEP</v>
      </c>
      <c r="D82" s="98">
        <v>281.96</v>
      </c>
      <c r="E82" s="98">
        <v>1118.62</v>
      </c>
      <c r="F82" s="98">
        <v>1237.45</v>
      </c>
      <c r="G82" s="98">
        <v>2282.63</v>
      </c>
      <c r="H82" s="98">
        <v>12.91</v>
      </c>
      <c r="I82" s="98">
        <v>0.11</v>
      </c>
      <c r="J82" s="98">
        <v>0.004</v>
      </c>
      <c r="K82" s="98">
        <v>50.58</v>
      </c>
      <c r="L82" s="96">
        <f t="shared" si="2"/>
        <v>4984.264</v>
      </c>
      <c r="M82" s="98">
        <v>2.24</v>
      </c>
      <c r="N82" s="98"/>
      <c r="O82" s="98"/>
      <c r="P82" s="98"/>
      <c r="Q82" s="96">
        <f t="shared" si="3"/>
        <v>2.24</v>
      </c>
      <c r="R82" s="98">
        <v>4986.503999999999</v>
      </c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</row>
    <row r="83" ht="19.5" customHeight="1">
      <c r="A83" s="71">
        <v>1992.0</v>
      </c>
      <c r="B83" s="71" t="s">
        <v>37</v>
      </c>
      <c r="C83" s="71" t="str">
        <f t="shared" si="1"/>
        <v>1992OCT</v>
      </c>
      <c r="D83" s="98">
        <v>276.86</v>
      </c>
      <c r="E83" s="98">
        <v>994.01</v>
      </c>
      <c r="F83" s="98">
        <v>1330.35</v>
      </c>
      <c r="G83" s="98">
        <v>2197.44</v>
      </c>
      <c r="H83" s="98">
        <v>57.25</v>
      </c>
      <c r="I83" s="98">
        <v>0.12</v>
      </c>
      <c r="J83" s="98">
        <v>0.002</v>
      </c>
      <c r="K83" s="98">
        <v>47.084</v>
      </c>
      <c r="L83" s="96">
        <f t="shared" si="2"/>
        <v>4903.116</v>
      </c>
      <c r="M83" s="98">
        <v>3.62</v>
      </c>
      <c r="N83" s="98"/>
      <c r="O83" s="98"/>
      <c r="P83" s="98"/>
      <c r="Q83" s="96">
        <f t="shared" si="3"/>
        <v>3.62</v>
      </c>
      <c r="R83" s="98">
        <v>4906.736</v>
      </c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</row>
    <row r="84" ht="19.5" customHeight="1">
      <c r="A84" s="71">
        <v>1992.0</v>
      </c>
      <c r="B84" s="71" t="s">
        <v>38</v>
      </c>
      <c r="C84" s="71" t="str">
        <f t="shared" si="1"/>
        <v>1992NOV</v>
      </c>
      <c r="D84" s="98">
        <v>269.54</v>
      </c>
      <c r="E84" s="98">
        <v>1133.13</v>
      </c>
      <c r="F84" s="98">
        <v>996.25</v>
      </c>
      <c r="G84" s="98">
        <v>2214.63</v>
      </c>
      <c r="H84" s="98">
        <v>4.84</v>
      </c>
      <c r="I84" s="98">
        <v>0.124</v>
      </c>
      <c r="J84" s="98">
        <v>0.002</v>
      </c>
      <c r="K84" s="98">
        <v>27.64</v>
      </c>
      <c r="L84" s="96">
        <f t="shared" si="2"/>
        <v>4646.156</v>
      </c>
      <c r="M84" s="98">
        <v>2.19</v>
      </c>
      <c r="N84" s="98"/>
      <c r="O84" s="98"/>
      <c r="P84" s="98"/>
      <c r="Q84" s="96">
        <f t="shared" si="3"/>
        <v>2.19</v>
      </c>
      <c r="R84" s="98">
        <v>4648.3460000000005</v>
      </c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</row>
    <row r="85" ht="19.5" customHeight="1">
      <c r="A85" s="71">
        <v>1992.0</v>
      </c>
      <c r="B85" s="71" t="s">
        <v>39</v>
      </c>
      <c r="C85" s="71" t="str">
        <f t="shared" si="1"/>
        <v>1992DEC</v>
      </c>
      <c r="D85" s="98">
        <v>323.59</v>
      </c>
      <c r="E85" s="98">
        <v>1105.42</v>
      </c>
      <c r="F85" s="98">
        <v>958.54</v>
      </c>
      <c r="G85" s="98">
        <v>2314.54</v>
      </c>
      <c r="H85" s="98">
        <v>0.98</v>
      </c>
      <c r="I85" s="98">
        <v>0.14</v>
      </c>
      <c r="J85" s="98">
        <v>0.002</v>
      </c>
      <c r="K85" s="98">
        <v>19.73</v>
      </c>
      <c r="L85" s="96">
        <f t="shared" si="2"/>
        <v>4722.942</v>
      </c>
      <c r="M85" s="98">
        <v>1.52</v>
      </c>
      <c r="N85" s="98"/>
      <c r="O85" s="98"/>
      <c r="P85" s="98"/>
      <c r="Q85" s="96">
        <f t="shared" si="3"/>
        <v>1.52</v>
      </c>
      <c r="R85" s="98">
        <v>4724.462</v>
      </c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</row>
    <row r="86" ht="19.5" customHeight="1">
      <c r="A86" s="71">
        <v>1993.0</v>
      </c>
      <c r="B86" s="71" t="s">
        <v>28</v>
      </c>
      <c r="C86" s="71" t="str">
        <f t="shared" si="1"/>
        <v>1993JAN</v>
      </c>
      <c r="D86" s="96">
        <v>220.241</v>
      </c>
      <c r="E86" s="96">
        <v>1320.047</v>
      </c>
      <c r="F86" s="96">
        <v>896.118</v>
      </c>
      <c r="G86" s="96">
        <v>2252.209</v>
      </c>
      <c r="H86" s="96">
        <v>8.17</v>
      </c>
      <c r="I86" s="96">
        <v>0.127</v>
      </c>
      <c r="J86" s="96">
        <v>0.002</v>
      </c>
      <c r="K86" s="96">
        <v>22.758</v>
      </c>
      <c r="L86" s="96">
        <f t="shared" si="2"/>
        <v>4719.672</v>
      </c>
      <c r="M86" s="96">
        <v>1.621</v>
      </c>
      <c r="N86" s="96"/>
      <c r="O86" s="96"/>
      <c r="P86" s="96"/>
      <c r="Q86" s="96">
        <f t="shared" si="3"/>
        <v>1.621</v>
      </c>
      <c r="R86" s="96">
        <v>4721.293000000001</v>
      </c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</row>
    <row r="87" ht="19.5" customHeight="1">
      <c r="A87" s="71">
        <v>1993.0</v>
      </c>
      <c r="B87" s="71" t="s">
        <v>29</v>
      </c>
      <c r="C87" s="71" t="str">
        <f t="shared" si="1"/>
        <v>1993FEB</v>
      </c>
      <c r="D87" s="98">
        <v>352.839</v>
      </c>
      <c r="E87" s="98">
        <v>1260.039</v>
      </c>
      <c r="F87" s="98">
        <v>753.727</v>
      </c>
      <c r="G87" s="98">
        <v>2233.516</v>
      </c>
      <c r="H87" s="98">
        <v>10.262</v>
      </c>
      <c r="I87" s="98">
        <v>0.093</v>
      </c>
      <c r="J87" s="98">
        <v>0.002</v>
      </c>
      <c r="K87" s="98">
        <v>15.832</v>
      </c>
      <c r="L87" s="96">
        <f t="shared" si="2"/>
        <v>4626.31</v>
      </c>
      <c r="M87" s="98">
        <v>1.446</v>
      </c>
      <c r="N87" s="98"/>
      <c r="O87" s="98"/>
      <c r="P87" s="98"/>
      <c r="Q87" s="96">
        <f t="shared" si="3"/>
        <v>1.446</v>
      </c>
      <c r="R87" s="98">
        <v>4627.756</v>
      </c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</row>
    <row r="88" ht="19.5" customHeight="1">
      <c r="A88" s="71">
        <v>1993.0</v>
      </c>
      <c r="B88" s="71" t="s">
        <v>30</v>
      </c>
      <c r="C88" s="71" t="str">
        <f t="shared" si="1"/>
        <v>1993MAR</v>
      </c>
      <c r="D88" s="98">
        <v>451.642</v>
      </c>
      <c r="E88" s="98">
        <v>1616.844</v>
      </c>
      <c r="F88" s="98">
        <v>924.019</v>
      </c>
      <c r="G88" s="98">
        <v>2454.566</v>
      </c>
      <c r="H88" s="98">
        <v>18.527</v>
      </c>
      <c r="I88" s="98">
        <v>0.124</v>
      </c>
      <c r="J88" s="98">
        <v>0.002</v>
      </c>
      <c r="K88" s="98">
        <v>20.703</v>
      </c>
      <c r="L88" s="96">
        <f t="shared" si="2"/>
        <v>5486.427</v>
      </c>
      <c r="M88" s="98">
        <v>1.622</v>
      </c>
      <c r="N88" s="98"/>
      <c r="O88" s="98"/>
      <c r="P88" s="98"/>
      <c r="Q88" s="96">
        <f t="shared" si="3"/>
        <v>1.622</v>
      </c>
      <c r="R88" s="98">
        <v>5488.049000000001</v>
      </c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</row>
    <row r="89" ht="19.5" customHeight="1">
      <c r="A89" s="71">
        <v>1993.0</v>
      </c>
      <c r="B89" s="71" t="s">
        <v>31</v>
      </c>
      <c r="C89" s="71" t="str">
        <f t="shared" si="1"/>
        <v>1993APR</v>
      </c>
      <c r="D89" s="98">
        <v>394.094</v>
      </c>
      <c r="E89" s="98">
        <v>1365.171</v>
      </c>
      <c r="F89" s="98">
        <v>1049.818</v>
      </c>
      <c r="G89" s="98">
        <v>2367.726</v>
      </c>
      <c r="H89" s="98">
        <v>24.092</v>
      </c>
      <c r="I89" s="98">
        <v>0.058</v>
      </c>
      <c r="J89" s="98">
        <v>0.002</v>
      </c>
      <c r="K89" s="98">
        <v>24.685</v>
      </c>
      <c r="L89" s="96">
        <f t="shared" si="2"/>
        <v>5225.646</v>
      </c>
      <c r="M89" s="98">
        <v>1.669</v>
      </c>
      <c r="N89" s="98"/>
      <c r="O89" s="98"/>
      <c r="P89" s="98"/>
      <c r="Q89" s="96">
        <f t="shared" si="3"/>
        <v>1.669</v>
      </c>
      <c r="R89" s="98">
        <v>5227.3150000000005</v>
      </c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</row>
    <row r="90" ht="19.5" customHeight="1">
      <c r="A90" s="71">
        <v>1993.0</v>
      </c>
      <c r="B90" s="71" t="s">
        <v>32</v>
      </c>
      <c r="C90" s="71" t="str">
        <f t="shared" si="1"/>
        <v>1993MAY</v>
      </c>
      <c r="D90" s="98">
        <v>345.901</v>
      </c>
      <c r="E90" s="98">
        <v>1470.185</v>
      </c>
      <c r="F90" s="98">
        <v>1409.093</v>
      </c>
      <c r="G90" s="98">
        <v>2336.6</v>
      </c>
      <c r="H90" s="98">
        <v>57.87</v>
      </c>
      <c r="I90" s="98">
        <v>0.076</v>
      </c>
      <c r="J90" s="98">
        <v>0.002</v>
      </c>
      <c r="K90" s="98">
        <v>31.914</v>
      </c>
      <c r="L90" s="96">
        <f t="shared" si="2"/>
        <v>5651.641</v>
      </c>
      <c r="M90" s="98">
        <v>2.102</v>
      </c>
      <c r="N90" s="98"/>
      <c r="O90" s="98"/>
      <c r="P90" s="98"/>
      <c r="Q90" s="96">
        <f t="shared" si="3"/>
        <v>2.102</v>
      </c>
      <c r="R90" s="98">
        <v>5653.743</v>
      </c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</row>
    <row r="91" ht="19.5" customHeight="1">
      <c r="A91" s="71">
        <v>1993.0</v>
      </c>
      <c r="B91" s="71" t="s">
        <v>33</v>
      </c>
      <c r="C91" s="71" t="str">
        <f t="shared" si="1"/>
        <v>1993JUN</v>
      </c>
      <c r="D91" s="98">
        <v>324.463</v>
      </c>
      <c r="E91" s="98">
        <v>1460.094</v>
      </c>
      <c r="F91" s="98">
        <v>1389.994</v>
      </c>
      <c r="G91" s="98">
        <v>2234.096</v>
      </c>
      <c r="H91" s="98">
        <v>54.445</v>
      </c>
      <c r="I91" s="98">
        <v>0.073</v>
      </c>
      <c r="J91" s="98">
        <v>0.003</v>
      </c>
      <c r="K91" s="98">
        <v>45.453</v>
      </c>
      <c r="L91" s="96">
        <f t="shared" si="2"/>
        <v>5508.621</v>
      </c>
      <c r="M91" s="98">
        <v>1.795</v>
      </c>
      <c r="N91" s="98"/>
      <c r="O91" s="98"/>
      <c r="P91" s="98"/>
      <c r="Q91" s="96">
        <f t="shared" si="3"/>
        <v>1.795</v>
      </c>
      <c r="R91" s="98">
        <v>5510.416</v>
      </c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</row>
    <row r="92" ht="19.5" customHeight="1">
      <c r="A92" s="71">
        <v>1993.0</v>
      </c>
      <c r="B92" s="71" t="s">
        <v>34</v>
      </c>
      <c r="C92" s="71" t="str">
        <f t="shared" si="1"/>
        <v>1993JUL</v>
      </c>
      <c r="D92" s="98">
        <v>274.168</v>
      </c>
      <c r="E92" s="98">
        <v>1539.638</v>
      </c>
      <c r="F92" s="98">
        <v>1438.831</v>
      </c>
      <c r="G92" s="98">
        <v>2392.839</v>
      </c>
      <c r="H92" s="98">
        <v>36.898</v>
      </c>
      <c r="I92" s="98">
        <v>0.071</v>
      </c>
      <c r="J92" s="98">
        <v>0.004</v>
      </c>
      <c r="K92" s="98">
        <v>77.836</v>
      </c>
      <c r="L92" s="96">
        <f t="shared" si="2"/>
        <v>5760.285</v>
      </c>
      <c r="M92" s="98">
        <v>1.99</v>
      </c>
      <c r="N92" s="98"/>
      <c r="O92" s="98"/>
      <c r="P92" s="98"/>
      <c r="Q92" s="96">
        <f t="shared" si="3"/>
        <v>1.99</v>
      </c>
      <c r="R92" s="98">
        <v>5762.275</v>
      </c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</row>
    <row r="93" ht="19.5" customHeight="1">
      <c r="A93" s="71">
        <v>1993.0</v>
      </c>
      <c r="B93" s="71" t="s">
        <v>35</v>
      </c>
      <c r="C93" s="71" t="str">
        <f t="shared" si="1"/>
        <v>1993AUG</v>
      </c>
      <c r="D93" s="98">
        <v>328.449</v>
      </c>
      <c r="E93" s="98">
        <v>1361.452</v>
      </c>
      <c r="F93" s="98">
        <v>1409.205</v>
      </c>
      <c r="G93" s="98">
        <v>2189.237</v>
      </c>
      <c r="H93" s="98">
        <v>40.928</v>
      </c>
      <c r="I93" s="98">
        <v>0.102</v>
      </c>
      <c r="J93" s="98">
        <v>0.004</v>
      </c>
      <c r="K93" s="98">
        <v>116.289</v>
      </c>
      <c r="L93" s="96">
        <f t="shared" si="2"/>
        <v>5445.666</v>
      </c>
      <c r="M93" s="98">
        <v>2.66</v>
      </c>
      <c r="N93" s="98"/>
      <c r="O93" s="98"/>
      <c r="P93" s="98"/>
      <c r="Q93" s="96">
        <f t="shared" si="3"/>
        <v>2.66</v>
      </c>
      <c r="R93" s="98">
        <v>5448.325999999999</v>
      </c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</row>
    <row r="94" ht="19.5" customHeight="1">
      <c r="A94" s="71">
        <v>1993.0</v>
      </c>
      <c r="B94" s="71" t="s">
        <v>36</v>
      </c>
      <c r="C94" s="71" t="str">
        <f t="shared" si="1"/>
        <v>1993SEP</v>
      </c>
      <c r="D94" s="98">
        <v>237.451</v>
      </c>
      <c r="E94" s="98">
        <v>1293.892</v>
      </c>
      <c r="F94" s="98">
        <v>1276.059</v>
      </c>
      <c r="G94" s="98">
        <v>2385.936</v>
      </c>
      <c r="H94" s="98">
        <v>143.081</v>
      </c>
      <c r="I94" s="98">
        <v>0.099</v>
      </c>
      <c r="J94" s="98">
        <v>0.002</v>
      </c>
      <c r="K94" s="98">
        <v>120.092</v>
      </c>
      <c r="L94" s="96">
        <f t="shared" si="2"/>
        <v>5456.612</v>
      </c>
      <c r="M94" s="98">
        <v>4.422</v>
      </c>
      <c r="N94" s="98"/>
      <c r="O94" s="98"/>
      <c r="P94" s="98"/>
      <c r="Q94" s="96">
        <f t="shared" si="3"/>
        <v>4.422</v>
      </c>
      <c r="R94" s="98">
        <v>5461.034</v>
      </c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</row>
    <row r="95" ht="19.5" customHeight="1">
      <c r="A95" s="71">
        <v>1993.0</v>
      </c>
      <c r="B95" s="71" t="s">
        <v>37</v>
      </c>
      <c r="C95" s="71" t="str">
        <f t="shared" si="1"/>
        <v>1993OCT</v>
      </c>
      <c r="D95" s="98">
        <v>201.966</v>
      </c>
      <c r="E95" s="98">
        <v>1567.683</v>
      </c>
      <c r="F95" s="98">
        <v>1130.0</v>
      </c>
      <c r="G95" s="98">
        <v>2473.185</v>
      </c>
      <c r="H95" s="98">
        <v>127.873</v>
      </c>
      <c r="I95" s="98">
        <v>0.113</v>
      </c>
      <c r="J95" s="98">
        <v>0.002</v>
      </c>
      <c r="K95" s="98">
        <v>82.616</v>
      </c>
      <c r="L95" s="96">
        <f t="shared" si="2"/>
        <v>5583.438</v>
      </c>
      <c r="M95" s="98">
        <v>4.725</v>
      </c>
      <c r="N95" s="98"/>
      <c r="O95" s="98"/>
      <c r="P95" s="98"/>
      <c r="Q95" s="96">
        <f t="shared" si="3"/>
        <v>4.725</v>
      </c>
      <c r="R95" s="98">
        <v>5588.1630000000005</v>
      </c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</row>
    <row r="96" ht="19.5" customHeight="1">
      <c r="A96" s="71">
        <v>1993.0</v>
      </c>
      <c r="B96" s="71" t="s">
        <v>38</v>
      </c>
      <c r="C96" s="71" t="str">
        <f t="shared" si="1"/>
        <v>1993NOV</v>
      </c>
      <c r="D96" s="98">
        <v>309.103</v>
      </c>
      <c r="E96" s="98">
        <v>1747.871</v>
      </c>
      <c r="F96" s="98">
        <v>883.544</v>
      </c>
      <c r="G96" s="98">
        <v>2255.369</v>
      </c>
      <c r="H96" s="98">
        <v>132.375</v>
      </c>
      <c r="I96" s="98">
        <v>0.125</v>
      </c>
      <c r="J96" s="98">
        <v>0.002</v>
      </c>
      <c r="K96" s="98">
        <v>37.278</v>
      </c>
      <c r="L96" s="96">
        <f t="shared" si="2"/>
        <v>5365.667</v>
      </c>
      <c r="M96" s="98">
        <v>2.934</v>
      </c>
      <c r="N96" s="98"/>
      <c r="O96" s="98"/>
      <c r="P96" s="98"/>
      <c r="Q96" s="96">
        <f t="shared" si="3"/>
        <v>2.934</v>
      </c>
      <c r="R96" s="98">
        <v>5368.6010000000015</v>
      </c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</row>
    <row r="97" ht="19.5" customHeight="1">
      <c r="A97" s="71">
        <v>1993.0</v>
      </c>
      <c r="B97" s="71" t="s">
        <v>39</v>
      </c>
      <c r="C97" s="71" t="str">
        <f t="shared" si="1"/>
        <v>1993DEC</v>
      </c>
      <c r="D97" s="98">
        <v>172.184</v>
      </c>
      <c r="E97" s="98">
        <v>1491.604</v>
      </c>
      <c r="F97" s="98">
        <v>943.346</v>
      </c>
      <c r="G97" s="98">
        <v>2377.881</v>
      </c>
      <c r="H97" s="98">
        <v>89.444</v>
      </c>
      <c r="I97" s="98">
        <v>0.081</v>
      </c>
      <c r="J97" s="98">
        <v>0.004</v>
      </c>
      <c r="K97" s="98">
        <v>49.06</v>
      </c>
      <c r="L97" s="96">
        <f t="shared" si="2"/>
        <v>5123.604</v>
      </c>
      <c r="M97" s="98">
        <v>1.27</v>
      </c>
      <c r="N97" s="98"/>
      <c r="O97" s="98"/>
      <c r="P97" s="98"/>
      <c r="Q97" s="96">
        <f t="shared" si="3"/>
        <v>1.27</v>
      </c>
      <c r="R97" s="98">
        <v>5124.874000000001</v>
      </c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</row>
    <row r="98" ht="19.5" customHeight="1">
      <c r="A98" s="71">
        <v>1994.0</v>
      </c>
      <c r="B98" s="71" t="s">
        <v>28</v>
      </c>
      <c r="C98" s="71" t="str">
        <f t="shared" si="1"/>
        <v>1994JAN</v>
      </c>
      <c r="D98" s="96">
        <v>228.668</v>
      </c>
      <c r="E98" s="96">
        <v>1679.718</v>
      </c>
      <c r="F98" s="96">
        <v>931.351</v>
      </c>
      <c r="G98" s="96">
        <v>2399.783</v>
      </c>
      <c r="H98" s="96">
        <v>173.633</v>
      </c>
      <c r="I98" s="96">
        <v>0.119</v>
      </c>
      <c r="J98" s="96">
        <v>0.004</v>
      </c>
      <c r="K98" s="96">
        <v>47.307</v>
      </c>
      <c r="L98" s="96">
        <f t="shared" si="2"/>
        <v>5460.583</v>
      </c>
      <c r="M98" s="96">
        <v>1.698</v>
      </c>
      <c r="N98" s="96">
        <v>0.061</v>
      </c>
      <c r="O98" s="96"/>
      <c r="P98" s="96"/>
      <c r="Q98" s="96">
        <f t="shared" si="3"/>
        <v>1.759</v>
      </c>
      <c r="R98" s="96">
        <v>5462.342</v>
      </c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</row>
    <row r="99" ht="19.5" customHeight="1">
      <c r="A99" s="71">
        <v>1994.0</v>
      </c>
      <c r="B99" s="71" t="s">
        <v>29</v>
      </c>
      <c r="C99" s="71" t="str">
        <f t="shared" si="1"/>
        <v>1994FEB</v>
      </c>
      <c r="D99" s="98">
        <v>286.588</v>
      </c>
      <c r="E99" s="98">
        <v>1518.985</v>
      </c>
      <c r="F99" s="98">
        <v>984.73</v>
      </c>
      <c r="G99" s="98">
        <v>2311.103</v>
      </c>
      <c r="H99" s="98">
        <v>141.056</v>
      </c>
      <c r="I99" s="98">
        <v>0.051</v>
      </c>
      <c r="J99" s="98">
        <v>0.003</v>
      </c>
      <c r="K99" s="98">
        <v>42.804</v>
      </c>
      <c r="L99" s="96">
        <f t="shared" si="2"/>
        <v>5285.32</v>
      </c>
      <c r="M99" s="98">
        <v>1.643</v>
      </c>
      <c r="N99" s="98">
        <v>0.252</v>
      </c>
      <c r="O99" s="98"/>
      <c r="P99" s="98"/>
      <c r="Q99" s="96">
        <f t="shared" si="3"/>
        <v>1.895</v>
      </c>
      <c r="R99" s="98">
        <v>5287.215</v>
      </c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</row>
    <row r="100" ht="19.5" customHeight="1">
      <c r="A100" s="71">
        <v>1994.0</v>
      </c>
      <c r="B100" s="71" t="s">
        <v>30</v>
      </c>
      <c r="C100" s="71" t="str">
        <f t="shared" si="1"/>
        <v>1994MAR</v>
      </c>
      <c r="D100" s="98">
        <v>330.83</v>
      </c>
      <c r="E100" s="98">
        <v>1504.255</v>
      </c>
      <c r="F100" s="98">
        <v>1341.485</v>
      </c>
      <c r="G100" s="98">
        <v>2770.875</v>
      </c>
      <c r="H100" s="98">
        <v>105.138</v>
      </c>
      <c r="I100" s="98">
        <v>0.092</v>
      </c>
      <c r="J100" s="98">
        <v>0.004</v>
      </c>
      <c r="K100" s="98">
        <v>47.606</v>
      </c>
      <c r="L100" s="96">
        <f t="shared" si="2"/>
        <v>6100.285</v>
      </c>
      <c r="M100" s="98">
        <v>1.886</v>
      </c>
      <c r="N100" s="98">
        <v>1.247</v>
      </c>
      <c r="O100" s="98"/>
      <c r="P100" s="98"/>
      <c r="Q100" s="96">
        <f t="shared" si="3"/>
        <v>3.133</v>
      </c>
      <c r="R100" s="98">
        <v>6103.418</v>
      </c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</row>
    <row r="101" ht="19.5" customHeight="1">
      <c r="A101" s="71">
        <v>1994.0</v>
      </c>
      <c r="B101" s="71" t="s">
        <v>31</v>
      </c>
      <c r="C101" s="71" t="str">
        <f t="shared" si="1"/>
        <v>1994APR</v>
      </c>
      <c r="D101" s="98">
        <v>302.072</v>
      </c>
      <c r="E101" s="98">
        <v>1627.016</v>
      </c>
      <c r="F101" s="98">
        <v>1372.251</v>
      </c>
      <c r="G101" s="98">
        <v>2504.81</v>
      </c>
      <c r="H101" s="98">
        <v>87.899</v>
      </c>
      <c r="I101" s="98">
        <v>0.072</v>
      </c>
      <c r="J101" s="98">
        <v>0.003</v>
      </c>
      <c r="K101" s="98">
        <v>42.141</v>
      </c>
      <c r="L101" s="96">
        <f t="shared" si="2"/>
        <v>5936.264</v>
      </c>
      <c r="M101" s="98">
        <v>2.174</v>
      </c>
      <c r="N101" s="98">
        <v>1.484</v>
      </c>
      <c r="O101" s="98"/>
      <c r="P101" s="98"/>
      <c r="Q101" s="96">
        <f t="shared" si="3"/>
        <v>3.658</v>
      </c>
      <c r="R101" s="98">
        <v>5939.922</v>
      </c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</row>
    <row r="102" ht="19.5" customHeight="1">
      <c r="A102" s="71">
        <v>1994.0</v>
      </c>
      <c r="B102" s="71" t="s">
        <v>32</v>
      </c>
      <c r="C102" s="71" t="str">
        <f t="shared" si="1"/>
        <v>1994MAY</v>
      </c>
      <c r="D102" s="98">
        <v>298.404</v>
      </c>
      <c r="E102" s="98">
        <v>1782.952</v>
      </c>
      <c r="F102" s="98">
        <v>1405.696</v>
      </c>
      <c r="G102" s="98">
        <v>2550.16</v>
      </c>
      <c r="H102" s="98">
        <v>168.474</v>
      </c>
      <c r="I102" s="98">
        <v>0.047</v>
      </c>
      <c r="J102" s="98">
        <v>0.004</v>
      </c>
      <c r="K102" s="98">
        <v>50.381</v>
      </c>
      <c r="L102" s="96">
        <f t="shared" si="2"/>
        <v>6256.118</v>
      </c>
      <c r="M102" s="98">
        <v>1.927</v>
      </c>
      <c r="N102" s="98">
        <v>1.078</v>
      </c>
      <c r="O102" s="98"/>
      <c r="P102" s="98"/>
      <c r="Q102" s="96">
        <f t="shared" si="3"/>
        <v>3.005</v>
      </c>
      <c r="R102" s="98">
        <v>6259.123</v>
      </c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</row>
    <row r="103" ht="19.5" customHeight="1">
      <c r="A103" s="71">
        <v>1994.0</v>
      </c>
      <c r="B103" s="71" t="s">
        <v>33</v>
      </c>
      <c r="C103" s="71" t="str">
        <f t="shared" si="1"/>
        <v>1994JUN</v>
      </c>
      <c r="D103" s="98">
        <v>197.665</v>
      </c>
      <c r="E103" s="98">
        <v>1636.891</v>
      </c>
      <c r="F103" s="98">
        <v>1383.009</v>
      </c>
      <c r="G103" s="98">
        <v>2628.598</v>
      </c>
      <c r="H103" s="98">
        <v>155.773</v>
      </c>
      <c r="I103" s="98">
        <v>0.06</v>
      </c>
      <c r="J103" s="98">
        <v>0.005</v>
      </c>
      <c r="K103" s="98">
        <v>60.647</v>
      </c>
      <c r="L103" s="96">
        <f t="shared" si="2"/>
        <v>6062.648</v>
      </c>
      <c r="M103" s="98">
        <v>1.806</v>
      </c>
      <c r="N103" s="98">
        <v>0.108</v>
      </c>
      <c r="O103" s="98"/>
      <c r="P103" s="98"/>
      <c r="Q103" s="96">
        <f t="shared" si="3"/>
        <v>1.914</v>
      </c>
      <c r="R103" s="98">
        <v>6064.562000000001</v>
      </c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</row>
    <row r="104" ht="19.5" customHeight="1">
      <c r="A104" s="71">
        <v>1994.0</v>
      </c>
      <c r="B104" s="71" t="s">
        <v>34</v>
      </c>
      <c r="C104" s="71" t="str">
        <f t="shared" si="1"/>
        <v>1994JUL</v>
      </c>
      <c r="D104" s="98">
        <v>204.278</v>
      </c>
      <c r="E104" s="98">
        <v>1576.329</v>
      </c>
      <c r="F104" s="98">
        <v>1439.127</v>
      </c>
      <c r="G104" s="98">
        <v>2712.596</v>
      </c>
      <c r="H104" s="98">
        <v>62.691</v>
      </c>
      <c r="I104" s="98">
        <v>0.078</v>
      </c>
      <c r="J104" s="98">
        <v>0.004</v>
      </c>
      <c r="K104" s="98">
        <v>103.992</v>
      </c>
      <c r="L104" s="96">
        <f t="shared" si="2"/>
        <v>6099.095</v>
      </c>
      <c r="M104" s="98">
        <v>3.147</v>
      </c>
      <c r="N104" s="98">
        <v>0.04</v>
      </c>
      <c r="O104" s="98"/>
      <c r="P104" s="98"/>
      <c r="Q104" s="96">
        <f t="shared" si="3"/>
        <v>3.187</v>
      </c>
      <c r="R104" s="98">
        <v>6102.282</v>
      </c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</row>
    <row r="105" ht="19.5" customHeight="1">
      <c r="A105" s="71">
        <v>1994.0</v>
      </c>
      <c r="B105" s="71" t="s">
        <v>35</v>
      </c>
      <c r="C105" s="71" t="str">
        <f t="shared" si="1"/>
        <v>1994AUG</v>
      </c>
      <c r="D105" s="98">
        <v>374.321</v>
      </c>
      <c r="E105" s="98">
        <v>1542.95</v>
      </c>
      <c r="F105" s="98">
        <v>1304.278</v>
      </c>
      <c r="G105" s="98">
        <v>2712.51</v>
      </c>
      <c r="H105" s="98">
        <v>114.696</v>
      </c>
      <c r="I105" s="98">
        <v>0.067</v>
      </c>
      <c r="J105" s="98">
        <v>0.004</v>
      </c>
      <c r="K105" s="98">
        <v>116.486</v>
      </c>
      <c r="L105" s="96">
        <f t="shared" si="2"/>
        <v>6165.312</v>
      </c>
      <c r="M105" s="98">
        <v>7.173</v>
      </c>
      <c r="N105" s="98"/>
      <c r="O105" s="98"/>
      <c r="P105" s="98"/>
      <c r="Q105" s="96">
        <f t="shared" si="3"/>
        <v>7.173</v>
      </c>
      <c r="R105" s="98">
        <v>6172.485</v>
      </c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</row>
    <row r="106" ht="19.5" customHeight="1">
      <c r="A106" s="71">
        <v>1994.0</v>
      </c>
      <c r="B106" s="71" t="s">
        <v>36</v>
      </c>
      <c r="C106" s="71" t="str">
        <f t="shared" si="1"/>
        <v>1994SEP</v>
      </c>
      <c r="D106" s="98">
        <v>525.312</v>
      </c>
      <c r="E106" s="98">
        <v>1615.872</v>
      </c>
      <c r="F106" s="98">
        <v>1228.281</v>
      </c>
      <c r="G106" s="98">
        <v>2625.924</v>
      </c>
      <c r="H106" s="98">
        <v>52.799</v>
      </c>
      <c r="I106" s="98">
        <v>0.029</v>
      </c>
      <c r="J106" s="98">
        <v>0.004</v>
      </c>
      <c r="K106" s="98">
        <v>120.688</v>
      </c>
      <c r="L106" s="96">
        <f t="shared" si="2"/>
        <v>6168.909</v>
      </c>
      <c r="M106" s="98">
        <v>8.762</v>
      </c>
      <c r="N106" s="98">
        <v>0.476</v>
      </c>
      <c r="O106" s="98"/>
      <c r="P106" s="98"/>
      <c r="Q106" s="96">
        <f t="shared" si="3"/>
        <v>9.238</v>
      </c>
      <c r="R106" s="98">
        <v>6178.147</v>
      </c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</row>
    <row r="107" ht="19.5" customHeight="1">
      <c r="A107" s="71">
        <v>1994.0</v>
      </c>
      <c r="B107" s="71" t="s">
        <v>37</v>
      </c>
      <c r="C107" s="71" t="str">
        <f t="shared" si="1"/>
        <v>1994OCT</v>
      </c>
      <c r="D107" s="98">
        <v>507.186</v>
      </c>
      <c r="E107" s="98">
        <v>1665.935</v>
      </c>
      <c r="F107" s="98">
        <v>1051.375</v>
      </c>
      <c r="G107" s="98">
        <v>2776.361</v>
      </c>
      <c r="H107" s="98">
        <v>56.494</v>
      </c>
      <c r="I107" s="98">
        <v>0.06</v>
      </c>
      <c r="J107" s="98">
        <v>0.003</v>
      </c>
      <c r="K107" s="98">
        <v>113.87</v>
      </c>
      <c r="L107" s="96">
        <f t="shared" si="2"/>
        <v>6171.284</v>
      </c>
      <c r="M107" s="98">
        <v>4.489</v>
      </c>
      <c r="N107" s="98">
        <v>0.158</v>
      </c>
      <c r="O107" s="98"/>
      <c r="P107" s="98"/>
      <c r="Q107" s="96">
        <f t="shared" si="3"/>
        <v>4.647</v>
      </c>
      <c r="R107" s="98">
        <v>6175.931</v>
      </c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</row>
    <row r="108" ht="19.5" customHeight="1">
      <c r="A108" s="71">
        <v>1994.0</v>
      </c>
      <c r="B108" s="71" t="s">
        <v>38</v>
      </c>
      <c r="C108" s="71" t="str">
        <f t="shared" si="1"/>
        <v>1994NOV</v>
      </c>
      <c r="D108" s="98">
        <v>625.504</v>
      </c>
      <c r="E108" s="98">
        <v>1759.012</v>
      </c>
      <c r="F108" s="98">
        <v>845.265</v>
      </c>
      <c r="G108" s="98">
        <v>2714.084</v>
      </c>
      <c r="H108" s="98">
        <v>114.664</v>
      </c>
      <c r="I108" s="98">
        <v>0.095</v>
      </c>
      <c r="J108" s="98">
        <v>0.003</v>
      </c>
      <c r="K108" s="98">
        <v>64.505</v>
      </c>
      <c r="L108" s="96">
        <f t="shared" si="2"/>
        <v>6123.132</v>
      </c>
      <c r="M108" s="98">
        <v>1.069</v>
      </c>
      <c r="N108" s="98">
        <v>0.612</v>
      </c>
      <c r="O108" s="98"/>
      <c r="P108" s="98"/>
      <c r="Q108" s="96">
        <f t="shared" si="3"/>
        <v>1.681</v>
      </c>
      <c r="R108" s="98">
        <v>6124.813</v>
      </c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</row>
    <row r="109" ht="19.5" customHeight="1">
      <c r="A109" s="71">
        <v>1994.0</v>
      </c>
      <c r="B109" s="71" t="s">
        <v>39</v>
      </c>
      <c r="C109" s="71" t="str">
        <f t="shared" si="1"/>
        <v>1994DEC</v>
      </c>
      <c r="D109" s="98">
        <v>522.774</v>
      </c>
      <c r="E109" s="98">
        <v>1737.266</v>
      </c>
      <c r="F109" s="98">
        <v>844.06</v>
      </c>
      <c r="G109" s="98">
        <v>2213.374</v>
      </c>
      <c r="H109" s="98">
        <v>151.859</v>
      </c>
      <c r="I109" s="98">
        <v>0.131</v>
      </c>
      <c r="J109" s="98">
        <v>0.003</v>
      </c>
      <c r="K109" s="98">
        <v>60.388</v>
      </c>
      <c r="L109" s="96">
        <f t="shared" si="2"/>
        <v>5529.855</v>
      </c>
      <c r="M109" s="98">
        <v>0.742</v>
      </c>
      <c r="N109" s="98">
        <v>7.785</v>
      </c>
      <c r="O109" s="98">
        <v>564.627</v>
      </c>
      <c r="P109" s="98"/>
      <c r="Q109" s="96">
        <f t="shared" si="3"/>
        <v>573.154</v>
      </c>
      <c r="R109" s="98">
        <v>6103.009</v>
      </c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</row>
    <row r="110" ht="19.5" customHeight="1">
      <c r="A110" s="71">
        <v>1995.0</v>
      </c>
      <c r="B110" s="71" t="s">
        <v>28</v>
      </c>
      <c r="C110" s="71" t="str">
        <f t="shared" si="1"/>
        <v>1995JAN</v>
      </c>
      <c r="D110" s="96">
        <v>445.311</v>
      </c>
      <c r="E110" s="96">
        <v>1800.687</v>
      </c>
      <c r="F110" s="96">
        <v>854.997</v>
      </c>
      <c r="G110" s="96">
        <v>2047.316</v>
      </c>
      <c r="H110" s="96">
        <v>107.733</v>
      </c>
      <c r="I110" s="96">
        <v>0.135</v>
      </c>
      <c r="J110" s="96">
        <v>0.004</v>
      </c>
      <c r="K110" s="96">
        <v>44.81</v>
      </c>
      <c r="L110" s="96">
        <f t="shared" si="2"/>
        <v>5300.993</v>
      </c>
      <c r="M110" s="96">
        <v>0.642</v>
      </c>
      <c r="N110" s="96">
        <v>10.007</v>
      </c>
      <c r="O110" s="96">
        <v>702.343</v>
      </c>
      <c r="P110" s="96"/>
      <c r="Q110" s="96">
        <f t="shared" si="3"/>
        <v>712.992</v>
      </c>
      <c r="R110" s="96">
        <v>6013.985</v>
      </c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</row>
    <row r="111" ht="19.5" customHeight="1">
      <c r="A111" s="71">
        <v>1995.0</v>
      </c>
      <c r="B111" s="71" t="s">
        <v>29</v>
      </c>
      <c r="C111" s="71" t="str">
        <f t="shared" si="1"/>
        <v>1995FEB</v>
      </c>
      <c r="D111" s="98">
        <v>544.458</v>
      </c>
      <c r="E111" s="98">
        <v>1720.765</v>
      </c>
      <c r="F111" s="98">
        <v>874.842</v>
      </c>
      <c r="G111" s="98">
        <v>1836.979</v>
      </c>
      <c r="H111" s="98">
        <v>67.868</v>
      </c>
      <c r="I111" s="98">
        <v>0.025</v>
      </c>
      <c r="J111" s="98">
        <v>0.004</v>
      </c>
      <c r="K111" s="98">
        <v>46.852</v>
      </c>
      <c r="L111" s="96">
        <f t="shared" si="2"/>
        <v>5091.793</v>
      </c>
      <c r="M111" s="98">
        <v>0.863</v>
      </c>
      <c r="N111" s="98">
        <v>16.708</v>
      </c>
      <c r="O111" s="98">
        <v>649.606</v>
      </c>
      <c r="P111" s="98"/>
      <c r="Q111" s="96">
        <f t="shared" si="3"/>
        <v>667.177</v>
      </c>
      <c r="R111" s="98">
        <v>5758.969999999999</v>
      </c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</row>
    <row r="112" ht="19.5" customHeight="1">
      <c r="A112" s="71">
        <v>1995.0</v>
      </c>
      <c r="B112" s="71" t="s">
        <v>30</v>
      </c>
      <c r="C112" s="71" t="str">
        <f t="shared" si="1"/>
        <v>1995MAR</v>
      </c>
      <c r="D112" s="98">
        <v>742.33</v>
      </c>
      <c r="E112" s="98">
        <v>2136.12</v>
      </c>
      <c r="F112" s="98">
        <v>1246.389</v>
      </c>
      <c r="G112" s="98">
        <v>2099.264</v>
      </c>
      <c r="H112" s="98">
        <v>90.683</v>
      </c>
      <c r="I112" s="98">
        <v>0.03</v>
      </c>
      <c r="J112" s="98">
        <v>0.003</v>
      </c>
      <c r="K112" s="98">
        <v>40.29</v>
      </c>
      <c r="L112" s="96">
        <f t="shared" si="2"/>
        <v>6355.109</v>
      </c>
      <c r="M112" s="98">
        <v>1.458</v>
      </c>
      <c r="N112" s="98">
        <v>16.97</v>
      </c>
      <c r="O112" s="98">
        <v>734.505</v>
      </c>
      <c r="P112" s="98"/>
      <c r="Q112" s="96">
        <f t="shared" si="3"/>
        <v>752.933</v>
      </c>
      <c r="R112" s="98">
        <v>7108.0419999999995</v>
      </c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</row>
    <row r="113" ht="19.5" customHeight="1">
      <c r="A113" s="71">
        <v>1995.0</v>
      </c>
      <c r="B113" s="71" t="s">
        <v>31</v>
      </c>
      <c r="C113" s="71" t="str">
        <f t="shared" si="1"/>
        <v>1995APR</v>
      </c>
      <c r="D113" s="98">
        <v>597.263</v>
      </c>
      <c r="E113" s="98">
        <v>1944.334</v>
      </c>
      <c r="F113" s="98">
        <v>1358.165</v>
      </c>
      <c r="G113" s="98">
        <v>1945.929</v>
      </c>
      <c r="H113" s="98">
        <v>104.32</v>
      </c>
      <c r="I113" s="98">
        <v>0.078</v>
      </c>
      <c r="J113" s="98">
        <v>0.003</v>
      </c>
      <c r="K113" s="98">
        <v>38.78</v>
      </c>
      <c r="L113" s="96">
        <f t="shared" si="2"/>
        <v>5988.872</v>
      </c>
      <c r="M113" s="98">
        <v>1.782</v>
      </c>
      <c r="N113" s="98">
        <v>16.564</v>
      </c>
      <c r="O113" s="98">
        <v>697.847</v>
      </c>
      <c r="P113" s="98"/>
      <c r="Q113" s="96">
        <f t="shared" si="3"/>
        <v>716.193</v>
      </c>
      <c r="R113" s="98">
        <v>6705.0650000000005</v>
      </c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7"/>
      <c r="AE113" s="97"/>
    </row>
    <row r="114" ht="19.5" customHeight="1">
      <c r="A114" s="71">
        <v>1995.0</v>
      </c>
      <c r="B114" s="71" t="s">
        <v>32</v>
      </c>
      <c r="C114" s="71" t="str">
        <f t="shared" si="1"/>
        <v>1995MAY</v>
      </c>
      <c r="D114" s="98">
        <v>611.279</v>
      </c>
      <c r="E114" s="98">
        <v>2101.789</v>
      </c>
      <c r="F114" s="98">
        <v>1386.826</v>
      </c>
      <c r="G114" s="98">
        <v>2122.559</v>
      </c>
      <c r="H114" s="98">
        <v>199.434</v>
      </c>
      <c r="I114" s="98">
        <v>0.09</v>
      </c>
      <c r="J114" s="98">
        <v>0.003</v>
      </c>
      <c r="K114" s="98">
        <v>39.004</v>
      </c>
      <c r="L114" s="96">
        <f t="shared" si="2"/>
        <v>6460.984</v>
      </c>
      <c r="M114" s="98">
        <v>1.852</v>
      </c>
      <c r="N114" s="98">
        <v>7.371</v>
      </c>
      <c r="O114" s="98">
        <v>654.455</v>
      </c>
      <c r="P114" s="98"/>
      <c r="Q114" s="96">
        <f t="shared" si="3"/>
        <v>663.678</v>
      </c>
      <c r="R114" s="98">
        <v>7124.662</v>
      </c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</row>
    <row r="115" ht="19.5" customHeight="1">
      <c r="A115" s="71">
        <v>1995.0</v>
      </c>
      <c r="B115" s="71" t="s">
        <v>33</v>
      </c>
      <c r="C115" s="71" t="str">
        <f t="shared" si="1"/>
        <v>1995JUN</v>
      </c>
      <c r="D115" s="98">
        <v>592.064</v>
      </c>
      <c r="E115" s="98">
        <v>1842.817</v>
      </c>
      <c r="F115" s="98">
        <v>1590.92</v>
      </c>
      <c r="G115" s="98">
        <v>2004.313</v>
      </c>
      <c r="H115" s="98">
        <v>247.148</v>
      </c>
      <c r="I115" s="98">
        <v>0.075</v>
      </c>
      <c r="J115" s="98">
        <v>0.003</v>
      </c>
      <c r="K115" s="98">
        <v>41.035</v>
      </c>
      <c r="L115" s="96">
        <f t="shared" si="2"/>
        <v>6318.375</v>
      </c>
      <c r="M115" s="98">
        <v>3.069</v>
      </c>
      <c r="N115" s="98">
        <v>8.606</v>
      </c>
      <c r="O115" s="98">
        <v>684.255</v>
      </c>
      <c r="P115" s="98"/>
      <c r="Q115" s="96">
        <f t="shared" si="3"/>
        <v>695.93</v>
      </c>
      <c r="R115" s="98">
        <v>7014.304999999999</v>
      </c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</row>
    <row r="116" ht="19.5" customHeight="1">
      <c r="A116" s="71">
        <v>1995.0</v>
      </c>
      <c r="B116" s="71" t="s">
        <v>34</v>
      </c>
      <c r="C116" s="71" t="str">
        <f t="shared" si="1"/>
        <v>1995JUL</v>
      </c>
      <c r="D116" s="98">
        <v>389.964</v>
      </c>
      <c r="E116" s="98">
        <v>1613.707</v>
      </c>
      <c r="F116" s="98">
        <v>1688.384</v>
      </c>
      <c r="G116" s="98">
        <v>2200.332</v>
      </c>
      <c r="H116" s="98">
        <v>257.503</v>
      </c>
      <c r="I116" s="98">
        <v>0.102</v>
      </c>
      <c r="J116" s="98">
        <v>0.004</v>
      </c>
      <c r="K116" s="98">
        <v>54.341</v>
      </c>
      <c r="L116" s="96">
        <f t="shared" si="2"/>
        <v>6204.337</v>
      </c>
      <c r="M116" s="98">
        <v>3.421</v>
      </c>
      <c r="N116" s="98">
        <v>7.166</v>
      </c>
      <c r="O116" s="98">
        <v>753.179</v>
      </c>
      <c r="P116" s="98"/>
      <c r="Q116" s="96">
        <f t="shared" si="3"/>
        <v>763.766</v>
      </c>
      <c r="R116" s="98">
        <v>6968.103000000001</v>
      </c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</row>
    <row r="117" ht="19.5" customHeight="1">
      <c r="A117" s="71">
        <v>1995.0</v>
      </c>
      <c r="B117" s="71" t="s">
        <v>35</v>
      </c>
      <c r="C117" s="71" t="str">
        <f t="shared" si="1"/>
        <v>1995AUG</v>
      </c>
      <c r="D117" s="98">
        <v>507.521</v>
      </c>
      <c r="E117" s="98">
        <v>1461.3</v>
      </c>
      <c r="F117" s="98">
        <v>1537.669</v>
      </c>
      <c r="G117" s="98">
        <v>2349.724</v>
      </c>
      <c r="H117" s="98">
        <v>310.037</v>
      </c>
      <c r="I117" s="98">
        <v>0.09</v>
      </c>
      <c r="J117" s="98">
        <v>0.003</v>
      </c>
      <c r="K117" s="98">
        <v>93.07</v>
      </c>
      <c r="L117" s="96">
        <f t="shared" si="2"/>
        <v>6259.414</v>
      </c>
      <c r="M117" s="98">
        <v>3.073</v>
      </c>
      <c r="N117" s="98">
        <v>16.255</v>
      </c>
      <c r="O117" s="98">
        <v>736.717</v>
      </c>
      <c r="P117" s="98"/>
      <c r="Q117" s="96">
        <f t="shared" si="3"/>
        <v>756.045</v>
      </c>
      <c r="R117" s="98">
        <v>7015.459</v>
      </c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  <c r="AD117" s="97"/>
      <c r="AE117" s="97"/>
    </row>
    <row r="118" ht="19.5" customHeight="1">
      <c r="A118" s="71">
        <v>1995.0</v>
      </c>
      <c r="B118" s="71" t="s">
        <v>36</v>
      </c>
      <c r="C118" s="71" t="str">
        <f t="shared" si="1"/>
        <v>1995SEP</v>
      </c>
      <c r="D118" s="98">
        <v>598.929</v>
      </c>
      <c r="E118" s="98">
        <v>1592.674</v>
      </c>
      <c r="F118" s="98">
        <v>1261.5</v>
      </c>
      <c r="G118" s="98">
        <v>2310.231</v>
      </c>
      <c r="H118" s="98">
        <v>236.87</v>
      </c>
      <c r="I118" s="98">
        <v>0.09</v>
      </c>
      <c r="J118" s="98">
        <v>0.004</v>
      </c>
      <c r="K118" s="98">
        <v>104.83</v>
      </c>
      <c r="L118" s="96">
        <f t="shared" si="2"/>
        <v>6105.128</v>
      </c>
      <c r="M118" s="98">
        <v>6.381</v>
      </c>
      <c r="N118" s="98">
        <v>21.731</v>
      </c>
      <c r="O118" s="98">
        <v>633.847</v>
      </c>
      <c r="P118" s="98"/>
      <c r="Q118" s="96">
        <f t="shared" si="3"/>
        <v>661.959</v>
      </c>
      <c r="R118" s="98">
        <v>6767.087</v>
      </c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</row>
    <row r="119" ht="19.5" customHeight="1">
      <c r="A119" s="71">
        <v>1995.0</v>
      </c>
      <c r="B119" s="71" t="s">
        <v>37</v>
      </c>
      <c r="C119" s="71" t="str">
        <f t="shared" si="1"/>
        <v>1995OCT</v>
      </c>
      <c r="D119" s="98">
        <v>577.047</v>
      </c>
      <c r="E119" s="98">
        <v>1870.02</v>
      </c>
      <c r="F119" s="98">
        <v>1085.73</v>
      </c>
      <c r="G119" s="98">
        <v>2306.816</v>
      </c>
      <c r="H119" s="98">
        <v>238.444</v>
      </c>
      <c r="I119" s="98">
        <v>0.111</v>
      </c>
      <c r="J119" s="98">
        <v>0.003</v>
      </c>
      <c r="K119" s="98">
        <v>83.298</v>
      </c>
      <c r="L119" s="96">
        <f t="shared" si="2"/>
        <v>6161.469</v>
      </c>
      <c r="M119" s="98">
        <v>2.304</v>
      </c>
      <c r="N119" s="98">
        <v>45.654</v>
      </c>
      <c r="O119" s="98">
        <v>717.669</v>
      </c>
      <c r="P119" s="98"/>
      <c r="Q119" s="96">
        <f t="shared" si="3"/>
        <v>765.627</v>
      </c>
      <c r="R119" s="98">
        <v>6927.096</v>
      </c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</row>
    <row r="120" ht="19.5" customHeight="1">
      <c r="A120" s="71">
        <v>1995.0</v>
      </c>
      <c r="B120" s="71" t="s">
        <v>38</v>
      </c>
      <c r="C120" s="71" t="str">
        <f t="shared" si="1"/>
        <v>1995NOV</v>
      </c>
      <c r="D120" s="98">
        <v>593.439</v>
      </c>
      <c r="E120" s="98">
        <v>1805.39</v>
      </c>
      <c r="F120" s="98">
        <v>1109.876</v>
      </c>
      <c r="G120" s="98">
        <v>2081.006</v>
      </c>
      <c r="H120" s="98">
        <v>270.311</v>
      </c>
      <c r="I120" s="98">
        <v>0.113</v>
      </c>
      <c r="J120" s="98">
        <v>0.004</v>
      </c>
      <c r="K120" s="98">
        <v>57.684</v>
      </c>
      <c r="L120" s="96">
        <f t="shared" si="2"/>
        <v>5917.823</v>
      </c>
      <c r="M120" s="98">
        <v>0.57</v>
      </c>
      <c r="N120" s="98">
        <v>41.767</v>
      </c>
      <c r="O120" s="98">
        <v>700.362</v>
      </c>
      <c r="P120" s="98"/>
      <c r="Q120" s="96">
        <f t="shared" si="3"/>
        <v>742.699</v>
      </c>
      <c r="R120" s="98">
        <v>6660.521999999999</v>
      </c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</row>
    <row r="121" ht="19.5" customHeight="1">
      <c r="A121" s="71">
        <v>1995.0</v>
      </c>
      <c r="B121" s="71" t="s">
        <v>39</v>
      </c>
      <c r="C121" s="71" t="str">
        <f t="shared" si="1"/>
        <v>1995DEC</v>
      </c>
      <c r="D121" s="98">
        <v>393.406</v>
      </c>
      <c r="E121" s="98">
        <v>1822.287</v>
      </c>
      <c r="F121" s="98">
        <v>1156.954</v>
      </c>
      <c r="G121" s="98">
        <v>2072.909</v>
      </c>
      <c r="H121" s="98">
        <v>130.829</v>
      </c>
      <c r="I121" s="98">
        <v>0.114</v>
      </c>
      <c r="J121" s="98">
        <v>0.004</v>
      </c>
      <c r="K121" s="98">
        <v>55.127</v>
      </c>
      <c r="L121" s="96">
        <f t="shared" si="2"/>
        <v>5631.63</v>
      </c>
      <c r="M121" s="98">
        <v>0.589</v>
      </c>
      <c r="N121" s="98">
        <v>52.854</v>
      </c>
      <c r="O121" s="98">
        <v>687.959</v>
      </c>
      <c r="P121" s="98"/>
      <c r="Q121" s="96">
        <f t="shared" si="3"/>
        <v>741.402</v>
      </c>
      <c r="R121" s="98">
        <v>6373.032</v>
      </c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</row>
    <row r="122" ht="19.5" customHeight="1">
      <c r="A122" s="71">
        <v>1996.0</v>
      </c>
      <c r="B122" s="71" t="s">
        <v>28</v>
      </c>
      <c r="C122" s="71" t="str">
        <f t="shared" si="1"/>
        <v>1996JAN</v>
      </c>
      <c r="D122" s="96">
        <v>544.692</v>
      </c>
      <c r="E122" s="96">
        <v>1980.691</v>
      </c>
      <c r="F122" s="96">
        <v>1180.18</v>
      </c>
      <c r="G122" s="96">
        <v>2026.415</v>
      </c>
      <c r="H122" s="96">
        <v>195.679</v>
      </c>
      <c r="I122" s="96">
        <v>0.119</v>
      </c>
      <c r="J122" s="96">
        <v>0.005</v>
      </c>
      <c r="K122" s="96">
        <v>40.475</v>
      </c>
      <c r="L122" s="96">
        <f t="shared" si="2"/>
        <v>5968.256</v>
      </c>
      <c r="M122" s="96">
        <v>0.621</v>
      </c>
      <c r="N122" s="96">
        <v>74.847</v>
      </c>
      <c r="O122" s="96">
        <v>670.057</v>
      </c>
      <c r="P122" s="96"/>
      <c r="Q122" s="96">
        <f t="shared" si="3"/>
        <v>745.525</v>
      </c>
      <c r="R122" s="96">
        <v>6713.781</v>
      </c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</row>
    <row r="123" ht="19.5" customHeight="1">
      <c r="A123" s="71">
        <v>1996.0</v>
      </c>
      <c r="B123" s="71" t="s">
        <v>29</v>
      </c>
      <c r="C123" s="71" t="str">
        <f t="shared" si="1"/>
        <v>1996FEB</v>
      </c>
      <c r="D123" s="98">
        <v>635.918</v>
      </c>
      <c r="E123" s="98">
        <v>1879.178</v>
      </c>
      <c r="F123" s="98">
        <v>1205.761</v>
      </c>
      <c r="G123" s="98">
        <v>1777.3</v>
      </c>
      <c r="H123" s="98">
        <v>135.025</v>
      </c>
      <c r="I123" s="98">
        <v>0.102</v>
      </c>
      <c r="J123" s="98">
        <v>0.007</v>
      </c>
      <c r="K123" s="98">
        <v>43.774</v>
      </c>
      <c r="L123" s="96">
        <f t="shared" si="2"/>
        <v>5677.065</v>
      </c>
      <c r="M123" s="98">
        <v>1.804</v>
      </c>
      <c r="N123" s="98">
        <v>68.559</v>
      </c>
      <c r="O123" s="98">
        <v>681.743</v>
      </c>
      <c r="P123" s="98"/>
      <c r="Q123" s="96">
        <f t="shared" si="3"/>
        <v>752.106</v>
      </c>
      <c r="R123" s="98">
        <v>6429.171</v>
      </c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7"/>
      <c r="AE123" s="97"/>
    </row>
    <row r="124" ht="19.5" customHeight="1">
      <c r="A124" s="71">
        <v>1996.0</v>
      </c>
      <c r="B124" s="71" t="s">
        <v>30</v>
      </c>
      <c r="C124" s="71" t="str">
        <f t="shared" si="1"/>
        <v>1996MAR</v>
      </c>
      <c r="D124" s="98">
        <v>831.624</v>
      </c>
      <c r="E124" s="98">
        <v>2093.849</v>
      </c>
      <c r="F124" s="98">
        <v>1469.084</v>
      </c>
      <c r="G124" s="98">
        <v>2072.242</v>
      </c>
      <c r="H124" s="98">
        <v>312.268</v>
      </c>
      <c r="I124" s="98">
        <v>0.063</v>
      </c>
      <c r="J124" s="98">
        <v>0.005</v>
      </c>
      <c r="K124" s="98">
        <v>35.377</v>
      </c>
      <c r="L124" s="96">
        <f t="shared" si="2"/>
        <v>6814.512</v>
      </c>
      <c r="M124" s="98">
        <v>1.989</v>
      </c>
      <c r="N124" s="98">
        <v>75.103</v>
      </c>
      <c r="O124" s="98">
        <v>759.339</v>
      </c>
      <c r="P124" s="98"/>
      <c r="Q124" s="96">
        <f t="shared" si="3"/>
        <v>836.431</v>
      </c>
      <c r="R124" s="98">
        <v>7650.943</v>
      </c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</row>
    <row r="125" ht="19.5" customHeight="1">
      <c r="A125" s="71">
        <v>1996.0</v>
      </c>
      <c r="B125" s="71" t="s">
        <v>31</v>
      </c>
      <c r="C125" s="71" t="str">
        <f t="shared" si="1"/>
        <v>1996APR</v>
      </c>
      <c r="D125" s="98">
        <v>688.477</v>
      </c>
      <c r="E125" s="98">
        <v>1982.105</v>
      </c>
      <c r="F125" s="98">
        <v>1516.871</v>
      </c>
      <c r="G125" s="98">
        <v>2036.749</v>
      </c>
      <c r="H125" s="98">
        <v>210.723</v>
      </c>
      <c r="I125" s="98">
        <v>0.031</v>
      </c>
      <c r="J125" s="98">
        <v>0.004</v>
      </c>
      <c r="K125" s="98">
        <v>33.807</v>
      </c>
      <c r="L125" s="96">
        <f t="shared" si="2"/>
        <v>6468.767</v>
      </c>
      <c r="M125" s="98">
        <v>1.843</v>
      </c>
      <c r="N125" s="98">
        <v>83.963</v>
      </c>
      <c r="O125" s="98">
        <v>748.118</v>
      </c>
      <c r="P125" s="98"/>
      <c r="Q125" s="96">
        <f t="shared" si="3"/>
        <v>833.924</v>
      </c>
      <c r="R125" s="98">
        <v>7302.690999999999</v>
      </c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</row>
    <row r="126" ht="19.5" customHeight="1">
      <c r="A126" s="71">
        <v>1996.0</v>
      </c>
      <c r="B126" s="71" t="s">
        <v>32</v>
      </c>
      <c r="C126" s="71" t="str">
        <f t="shared" si="1"/>
        <v>1996MAY</v>
      </c>
      <c r="D126" s="98">
        <v>641.186</v>
      </c>
      <c r="E126" s="98">
        <v>2066.306</v>
      </c>
      <c r="F126" s="98">
        <v>1485.845</v>
      </c>
      <c r="G126" s="98">
        <v>2294.753</v>
      </c>
      <c r="H126" s="98">
        <v>339.987</v>
      </c>
      <c r="I126" s="98">
        <v>0.112</v>
      </c>
      <c r="J126" s="98">
        <v>0.005</v>
      </c>
      <c r="K126" s="98">
        <v>38.915</v>
      </c>
      <c r="L126" s="96">
        <f t="shared" si="2"/>
        <v>6867.109</v>
      </c>
      <c r="M126" s="98">
        <v>1.868</v>
      </c>
      <c r="N126" s="98">
        <v>90.13</v>
      </c>
      <c r="O126" s="98">
        <v>726.537</v>
      </c>
      <c r="P126" s="98"/>
      <c r="Q126" s="96">
        <f t="shared" si="3"/>
        <v>818.535</v>
      </c>
      <c r="R126" s="98">
        <v>7685.644000000001</v>
      </c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</row>
    <row r="127" ht="19.5" customHeight="1">
      <c r="A127" s="71">
        <v>1996.0</v>
      </c>
      <c r="B127" s="71" t="s">
        <v>33</v>
      </c>
      <c r="C127" s="71" t="str">
        <f t="shared" si="1"/>
        <v>1996JUN</v>
      </c>
      <c r="D127" s="98">
        <v>637.305</v>
      </c>
      <c r="E127" s="98">
        <v>1798.401</v>
      </c>
      <c r="F127" s="98">
        <v>1594.332</v>
      </c>
      <c r="G127" s="98">
        <v>1988.544</v>
      </c>
      <c r="H127" s="98">
        <v>443.943</v>
      </c>
      <c r="I127" s="98">
        <v>0.098</v>
      </c>
      <c r="J127" s="98">
        <v>0.002</v>
      </c>
      <c r="K127" s="98">
        <v>54.63</v>
      </c>
      <c r="L127" s="96">
        <f t="shared" si="2"/>
        <v>6517.255</v>
      </c>
      <c r="M127" s="98">
        <v>2.105</v>
      </c>
      <c r="N127" s="98">
        <v>91.733</v>
      </c>
      <c r="O127" s="98">
        <v>811.812</v>
      </c>
      <c r="P127" s="98"/>
      <c r="Q127" s="96">
        <f t="shared" si="3"/>
        <v>905.65</v>
      </c>
      <c r="R127" s="98">
        <v>7422.905000000001</v>
      </c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  <c r="AD127" s="97"/>
      <c r="AE127" s="97"/>
    </row>
    <row r="128" ht="19.5" customHeight="1">
      <c r="A128" s="71">
        <v>1996.0</v>
      </c>
      <c r="B128" s="71" t="s">
        <v>34</v>
      </c>
      <c r="C128" s="71" t="str">
        <f t="shared" si="1"/>
        <v>1996JUL</v>
      </c>
      <c r="D128" s="98">
        <v>505.823</v>
      </c>
      <c r="E128" s="98">
        <v>1648.37</v>
      </c>
      <c r="F128" s="98">
        <v>1805.617</v>
      </c>
      <c r="G128" s="98">
        <v>1859.259</v>
      </c>
      <c r="H128" s="98">
        <v>493.731</v>
      </c>
      <c r="I128" s="98">
        <v>0.105</v>
      </c>
      <c r="J128" s="98">
        <v>0.03</v>
      </c>
      <c r="K128" s="98">
        <v>64.617</v>
      </c>
      <c r="L128" s="96">
        <f t="shared" si="2"/>
        <v>6377.552</v>
      </c>
      <c r="M128" s="98">
        <v>1.917</v>
      </c>
      <c r="N128" s="98">
        <v>100.137</v>
      </c>
      <c r="O128" s="98">
        <v>1171.038</v>
      </c>
      <c r="P128" s="98"/>
      <c r="Q128" s="96">
        <f t="shared" si="3"/>
        <v>1273.092</v>
      </c>
      <c r="R128" s="98">
        <v>7650.643999999998</v>
      </c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</row>
    <row r="129" ht="19.5" customHeight="1">
      <c r="A129" s="71">
        <v>1996.0</v>
      </c>
      <c r="B129" s="71" t="s">
        <v>35</v>
      </c>
      <c r="C129" s="71" t="str">
        <f t="shared" si="1"/>
        <v>1996AUG</v>
      </c>
      <c r="D129" s="98">
        <v>612.149</v>
      </c>
      <c r="E129" s="98">
        <v>1831.335</v>
      </c>
      <c r="F129" s="98">
        <v>1750.082</v>
      </c>
      <c r="G129" s="98">
        <v>1804.336</v>
      </c>
      <c r="H129" s="98">
        <v>430.404</v>
      </c>
      <c r="I129" s="98">
        <v>0.106</v>
      </c>
      <c r="J129" s="98">
        <v>0.018</v>
      </c>
      <c r="K129" s="98">
        <v>99.189</v>
      </c>
      <c r="L129" s="96">
        <f t="shared" si="2"/>
        <v>6527.619</v>
      </c>
      <c r="M129" s="98">
        <v>5.848</v>
      </c>
      <c r="N129" s="98">
        <v>105.437</v>
      </c>
      <c r="O129" s="98">
        <v>1075.851</v>
      </c>
      <c r="P129" s="98"/>
      <c r="Q129" s="96">
        <f t="shared" si="3"/>
        <v>1187.136</v>
      </c>
      <c r="R129" s="98">
        <v>7714.755000000001</v>
      </c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</row>
    <row r="130" ht="19.5" customHeight="1">
      <c r="A130" s="71">
        <v>1996.0</v>
      </c>
      <c r="B130" s="71" t="s">
        <v>36</v>
      </c>
      <c r="C130" s="71" t="str">
        <f t="shared" si="1"/>
        <v>1996SEP</v>
      </c>
      <c r="D130" s="98">
        <v>572.704</v>
      </c>
      <c r="E130" s="98">
        <v>1733.358</v>
      </c>
      <c r="F130" s="98">
        <v>1353.81</v>
      </c>
      <c r="G130" s="98">
        <v>1950.532</v>
      </c>
      <c r="H130" s="98">
        <v>526.615</v>
      </c>
      <c r="I130" s="98">
        <v>0.1</v>
      </c>
      <c r="J130" s="98">
        <v>0.043</v>
      </c>
      <c r="K130" s="98">
        <v>114.069</v>
      </c>
      <c r="L130" s="96">
        <f t="shared" si="2"/>
        <v>6251.231</v>
      </c>
      <c r="M130" s="98">
        <v>4.091</v>
      </c>
      <c r="N130" s="98">
        <v>105.433</v>
      </c>
      <c r="O130" s="98">
        <v>1031.334</v>
      </c>
      <c r="P130" s="98"/>
      <c r="Q130" s="96">
        <f t="shared" si="3"/>
        <v>1140.858</v>
      </c>
      <c r="R130" s="98">
        <v>7392.089</v>
      </c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</row>
    <row r="131" ht="19.5" customHeight="1">
      <c r="A131" s="71">
        <v>1996.0</v>
      </c>
      <c r="B131" s="71" t="s">
        <v>37</v>
      </c>
      <c r="C131" s="71" t="str">
        <f t="shared" si="1"/>
        <v>1996OCT</v>
      </c>
      <c r="D131" s="98">
        <v>492.479</v>
      </c>
      <c r="E131" s="98">
        <v>1524.378</v>
      </c>
      <c r="F131" s="98">
        <v>1358.504</v>
      </c>
      <c r="G131" s="98">
        <v>2340.124</v>
      </c>
      <c r="H131" s="98">
        <v>573.924</v>
      </c>
      <c r="I131" s="98">
        <v>0.108</v>
      </c>
      <c r="J131" s="98">
        <v>0.019</v>
      </c>
      <c r="K131" s="98">
        <v>113.679</v>
      </c>
      <c r="L131" s="96">
        <f t="shared" si="2"/>
        <v>6403.215</v>
      </c>
      <c r="M131" s="98">
        <v>2.393</v>
      </c>
      <c r="N131" s="98">
        <v>139.449</v>
      </c>
      <c r="O131" s="98">
        <v>1125.421</v>
      </c>
      <c r="P131" s="98"/>
      <c r="Q131" s="96">
        <f t="shared" si="3"/>
        <v>1267.263</v>
      </c>
      <c r="R131" s="98">
        <v>7670.478</v>
      </c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</row>
    <row r="132" ht="19.5" customHeight="1">
      <c r="A132" s="71">
        <v>1996.0</v>
      </c>
      <c r="B132" s="71" t="s">
        <v>38</v>
      </c>
      <c r="C132" s="71" t="str">
        <f t="shared" si="1"/>
        <v>1996NOV</v>
      </c>
      <c r="D132" s="98">
        <v>628.69</v>
      </c>
      <c r="E132" s="98">
        <v>1221.484</v>
      </c>
      <c r="F132" s="98">
        <v>1395.152</v>
      </c>
      <c r="G132" s="98">
        <v>2376.488</v>
      </c>
      <c r="H132" s="98">
        <v>525.643</v>
      </c>
      <c r="I132" s="98">
        <v>0.123</v>
      </c>
      <c r="J132" s="98">
        <v>0.018</v>
      </c>
      <c r="K132" s="98">
        <v>81.433</v>
      </c>
      <c r="L132" s="96">
        <f t="shared" si="2"/>
        <v>6229.031</v>
      </c>
      <c r="M132" s="98">
        <v>0.753</v>
      </c>
      <c r="N132" s="98">
        <v>143.358</v>
      </c>
      <c r="O132" s="98">
        <v>955.26</v>
      </c>
      <c r="P132" s="98"/>
      <c r="Q132" s="96">
        <f t="shared" si="3"/>
        <v>1099.371</v>
      </c>
      <c r="R132" s="98">
        <v>7328.402</v>
      </c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</row>
    <row r="133" ht="19.5" customHeight="1">
      <c r="A133" s="71">
        <v>1996.0</v>
      </c>
      <c r="B133" s="71" t="s">
        <v>39</v>
      </c>
      <c r="C133" s="71" t="str">
        <f t="shared" si="1"/>
        <v>1996DEC</v>
      </c>
      <c r="D133" s="98">
        <v>423.955</v>
      </c>
      <c r="E133" s="98">
        <v>1224.276</v>
      </c>
      <c r="F133" s="98">
        <v>1391.936</v>
      </c>
      <c r="G133" s="98">
        <v>2195.432</v>
      </c>
      <c r="H133" s="98">
        <v>384.421</v>
      </c>
      <c r="I133" s="98">
        <v>0.119</v>
      </c>
      <c r="J133" s="98">
        <v>0.015</v>
      </c>
      <c r="K133" s="98">
        <v>85.641</v>
      </c>
      <c r="L133" s="96">
        <f t="shared" si="2"/>
        <v>5705.795</v>
      </c>
      <c r="M133" s="98">
        <v>0.939</v>
      </c>
      <c r="N133" s="98">
        <v>154.777</v>
      </c>
      <c r="O133" s="98">
        <v>974.224</v>
      </c>
      <c r="P133" s="98"/>
      <c r="Q133" s="96">
        <f t="shared" si="3"/>
        <v>1129.94</v>
      </c>
      <c r="R133" s="98">
        <v>6835.735000000001</v>
      </c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</row>
    <row r="134" ht="19.5" customHeight="1">
      <c r="A134" s="71">
        <v>1997.0</v>
      </c>
      <c r="B134" s="71" t="s">
        <v>28</v>
      </c>
      <c r="C134" s="71" t="str">
        <f t="shared" si="1"/>
        <v>1997JAN</v>
      </c>
      <c r="D134" s="96">
        <v>505.833</v>
      </c>
      <c r="E134" s="96">
        <v>1412.28</v>
      </c>
      <c r="F134" s="96">
        <v>1371.467</v>
      </c>
      <c r="G134" s="96">
        <v>2204.872</v>
      </c>
      <c r="H134" s="96">
        <v>300.422</v>
      </c>
      <c r="I134" s="96">
        <v>0.11</v>
      </c>
      <c r="J134" s="96">
        <v>0.026</v>
      </c>
      <c r="K134" s="96">
        <v>45.756</v>
      </c>
      <c r="L134" s="96">
        <f t="shared" si="2"/>
        <v>5840.766</v>
      </c>
      <c r="M134" s="96">
        <v>1.245</v>
      </c>
      <c r="N134" s="96">
        <v>165.085</v>
      </c>
      <c r="O134" s="96">
        <v>1132.288</v>
      </c>
      <c r="P134" s="96"/>
      <c r="Q134" s="96">
        <f t="shared" si="3"/>
        <v>1298.618</v>
      </c>
      <c r="R134" s="96">
        <v>7139.384</v>
      </c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</row>
    <row r="135" ht="19.5" customHeight="1">
      <c r="A135" s="71">
        <v>1997.0</v>
      </c>
      <c r="B135" s="71" t="s">
        <v>29</v>
      </c>
      <c r="C135" s="71" t="str">
        <f t="shared" si="1"/>
        <v>1997FEB</v>
      </c>
      <c r="D135" s="98">
        <v>635.524</v>
      </c>
      <c r="E135" s="98">
        <v>1357.856</v>
      </c>
      <c r="F135" s="98">
        <v>1460.921</v>
      </c>
      <c r="G135" s="98">
        <v>2085.974</v>
      </c>
      <c r="H135" s="98">
        <v>240.948</v>
      </c>
      <c r="I135" s="98">
        <v>0.098</v>
      </c>
      <c r="J135" s="98">
        <v>0.013</v>
      </c>
      <c r="K135" s="98">
        <v>40.476</v>
      </c>
      <c r="L135" s="96">
        <f t="shared" si="2"/>
        <v>5821.81</v>
      </c>
      <c r="M135" s="98">
        <v>1.108</v>
      </c>
      <c r="N135" s="98">
        <v>146.006</v>
      </c>
      <c r="O135" s="98">
        <v>1018.521</v>
      </c>
      <c r="P135" s="98"/>
      <c r="Q135" s="96">
        <f t="shared" si="3"/>
        <v>1165.635</v>
      </c>
      <c r="R135" s="98">
        <v>6987.445000000001</v>
      </c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</row>
    <row r="136" ht="19.5" customHeight="1">
      <c r="A136" s="71">
        <v>1997.0</v>
      </c>
      <c r="B136" s="71" t="s">
        <v>30</v>
      </c>
      <c r="C136" s="71" t="str">
        <f t="shared" si="1"/>
        <v>1997MAR</v>
      </c>
      <c r="D136" s="98">
        <v>770.979</v>
      </c>
      <c r="E136" s="98">
        <v>1826.188</v>
      </c>
      <c r="F136" s="98">
        <v>1826.081</v>
      </c>
      <c r="G136" s="98">
        <v>2186.69</v>
      </c>
      <c r="H136" s="98">
        <v>247.633</v>
      </c>
      <c r="I136" s="98">
        <v>0.102</v>
      </c>
      <c r="J136" s="98">
        <v>0.011</v>
      </c>
      <c r="K136" s="98">
        <v>32.406</v>
      </c>
      <c r="L136" s="96">
        <f t="shared" si="2"/>
        <v>6890.09</v>
      </c>
      <c r="M136" s="98">
        <v>1.682</v>
      </c>
      <c r="N136" s="98">
        <v>168.064</v>
      </c>
      <c r="O136" s="98">
        <v>1235.992</v>
      </c>
      <c r="P136" s="98"/>
      <c r="Q136" s="96">
        <f t="shared" si="3"/>
        <v>1405.738</v>
      </c>
      <c r="R136" s="98">
        <v>8295.828</v>
      </c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</row>
    <row r="137" ht="19.5" customHeight="1">
      <c r="A137" s="71">
        <v>1997.0</v>
      </c>
      <c r="B137" s="71" t="s">
        <v>31</v>
      </c>
      <c r="C137" s="71" t="str">
        <f t="shared" si="1"/>
        <v>1997APR</v>
      </c>
      <c r="D137" s="98">
        <v>645.554</v>
      </c>
      <c r="E137" s="98">
        <v>1718.265</v>
      </c>
      <c r="F137" s="98">
        <v>1605.349</v>
      </c>
      <c r="G137" s="98">
        <v>2181.526</v>
      </c>
      <c r="H137" s="98">
        <v>161.372</v>
      </c>
      <c r="I137" s="98">
        <v>0.088</v>
      </c>
      <c r="J137" s="98">
        <v>0.008</v>
      </c>
      <c r="K137" s="98">
        <v>43.659</v>
      </c>
      <c r="L137" s="96">
        <f t="shared" si="2"/>
        <v>6355.821</v>
      </c>
      <c r="M137" s="98">
        <v>1.907</v>
      </c>
      <c r="N137" s="98">
        <v>174.897</v>
      </c>
      <c r="O137" s="98">
        <v>1124.582</v>
      </c>
      <c r="P137" s="98"/>
      <c r="Q137" s="96">
        <f t="shared" si="3"/>
        <v>1301.386</v>
      </c>
      <c r="R137" s="98">
        <v>7657.206999999999</v>
      </c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</row>
    <row r="138" ht="19.5" customHeight="1">
      <c r="A138" s="71">
        <v>1997.0</v>
      </c>
      <c r="B138" s="71" t="s">
        <v>32</v>
      </c>
      <c r="C138" s="71" t="str">
        <f t="shared" si="1"/>
        <v>1997MAY</v>
      </c>
      <c r="D138" s="98">
        <v>704.518</v>
      </c>
      <c r="E138" s="98">
        <v>2011.486</v>
      </c>
      <c r="F138" s="98">
        <v>1632.755</v>
      </c>
      <c r="G138" s="98">
        <v>2451.981</v>
      </c>
      <c r="H138" s="98">
        <v>325.471</v>
      </c>
      <c r="I138" s="98">
        <v>0.12</v>
      </c>
      <c r="J138" s="98">
        <v>0.027</v>
      </c>
      <c r="K138" s="98">
        <v>44.016</v>
      </c>
      <c r="L138" s="96">
        <f t="shared" si="2"/>
        <v>7170.374</v>
      </c>
      <c r="M138" s="98">
        <v>1.938</v>
      </c>
      <c r="N138" s="98">
        <v>185.772</v>
      </c>
      <c r="O138" s="98">
        <v>1186.838</v>
      </c>
      <c r="P138" s="98"/>
      <c r="Q138" s="96">
        <f t="shared" si="3"/>
        <v>1374.548</v>
      </c>
      <c r="R138" s="98">
        <v>8544.921999999999</v>
      </c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</row>
    <row r="139" ht="19.5" customHeight="1">
      <c r="A139" s="71">
        <v>1997.0</v>
      </c>
      <c r="B139" s="71" t="s">
        <v>33</v>
      </c>
      <c r="C139" s="71" t="str">
        <f t="shared" si="1"/>
        <v>1997JUN</v>
      </c>
      <c r="D139" s="98">
        <v>578.613</v>
      </c>
      <c r="E139" s="98">
        <v>1947.64</v>
      </c>
      <c r="F139" s="98">
        <v>1789.143</v>
      </c>
      <c r="G139" s="98">
        <v>2380.465</v>
      </c>
      <c r="H139" s="98">
        <v>234.094</v>
      </c>
      <c r="I139" s="98">
        <v>0.102</v>
      </c>
      <c r="J139" s="98">
        <v>0.018</v>
      </c>
      <c r="K139" s="98">
        <v>42.257</v>
      </c>
      <c r="L139" s="96">
        <f t="shared" si="2"/>
        <v>6972.332</v>
      </c>
      <c r="M139" s="98">
        <v>1.34</v>
      </c>
      <c r="N139" s="98">
        <v>170.311</v>
      </c>
      <c r="O139" s="98">
        <v>1179.848</v>
      </c>
      <c r="P139" s="98"/>
      <c r="Q139" s="96">
        <f t="shared" si="3"/>
        <v>1351.499</v>
      </c>
      <c r="R139" s="98">
        <v>8323.831</v>
      </c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</row>
    <row r="140" ht="19.5" customHeight="1">
      <c r="A140" s="71">
        <v>1997.0</v>
      </c>
      <c r="B140" s="71" t="s">
        <v>34</v>
      </c>
      <c r="C140" s="71" t="str">
        <f t="shared" si="1"/>
        <v>1997JUL</v>
      </c>
      <c r="D140" s="98">
        <v>546.704</v>
      </c>
      <c r="E140" s="98">
        <v>1639.275</v>
      </c>
      <c r="F140" s="98">
        <v>1867.892</v>
      </c>
      <c r="G140" s="98">
        <v>2524.861</v>
      </c>
      <c r="H140" s="98">
        <v>124.928</v>
      </c>
      <c r="I140" s="98">
        <v>0.11</v>
      </c>
      <c r="J140" s="98">
        <v>0.015</v>
      </c>
      <c r="K140" s="98">
        <v>69.28</v>
      </c>
      <c r="L140" s="96">
        <f t="shared" si="2"/>
        <v>6773.065</v>
      </c>
      <c r="M140" s="98">
        <v>1.714</v>
      </c>
      <c r="N140" s="98">
        <v>168.217</v>
      </c>
      <c r="O140" s="98">
        <v>1244.427</v>
      </c>
      <c r="P140" s="98"/>
      <c r="Q140" s="96">
        <f t="shared" si="3"/>
        <v>1414.358</v>
      </c>
      <c r="R140" s="98">
        <v>8187.422999999999</v>
      </c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</row>
    <row r="141" ht="19.5" customHeight="1">
      <c r="A141" s="71">
        <v>1997.0</v>
      </c>
      <c r="B141" s="71" t="s">
        <v>35</v>
      </c>
      <c r="C141" s="71" t="str">
        <f t="shared" si="1"/>
        <v>1997AUG</v>
      </c>
      <c r="D141" s="98">
        <v>584.115</v>
      </c>
      <c r="E141" s="98">
        <v>1622.804</v>
      </c>
      <c r="F141" s="98">
        <v>1696.502</v>
      </c>
      <c r="G141" s="98">
        <v>2453.223</v>
      </c>
      <c r="H141" s="98">
        <v>112.3</v>
      </c>
      <c r="I141" s="98">
        <v>0.115</v>
      </c>
      <c r="J141" s="98">
        <v>0.038</v>
      </c>
      <c r="K141" s="98">
        <v>99.792</v>
      </c>
      <c r="L141" s="96">
        <f t="shared" si="2"/>
        <v>6568.889</v>
      </c>
      <c r="M141" s="98">
        <v>8.156</v>
      </c>
      <c r="N141" s="98">
        <v>169.492</v>
      </c>
      <c r="O141" s="98">
        <v>1293.993</v>
      </c>
      <c r="P141" s="98"/>
      <c r="Q141" s="96">
        <f t="shared" si="3"/>
        <v>1471.641</v>
      </c>
      <c r="R141" s="98">
        <v>8040.530000000001</v>
      </c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</row>
    <row r="142" ht="19.5" customHeight="1">
      <c r="A142" s="71">
        <v>1997.0</v>
      </c>
      <c r="B142" s="71" t="s">
        <v>36</v>
      </c>
      <c r="C142" s="71" t="str">
        <f t="shared" si="1"/>
        <v>1997SEP</v>
      </c>
      <c r="D142" s="98">
        <v>538.505</v>
      </c>
      <c r="E142" s="98">
        <v>1587.604</v>
      </c>
      <c r="F142" s="98">
        <v>1412.837</v>
      </c>
      <c r="G142" s="98">
        <v>2483.668</v>
      </c>
      <c r="H142" s="98">
        <v>241.149</v>
      </c>
      <c r="I142" s="98">
        <v>0.11</v>
      </c>
      <c r="J142" s="98">
        <v>0.019</v>
      </c>
      <c r="K142" s="98">
        <v>104.663</v>
      </c>
      <c r="L142" s="96">
        <f t="shared" si="2"/>
        <v>6368.555</v>
      </c>
      <c r="M142" s="98">
        <v>4.49</v>
      </c>
      <c r="N142" s="98">
        <v>191.001</v>
      </c>
      <c r="O142" s="98">
        <v>1148.518</v>
      </c>
      <c r="P142" s="98"/>
      <c r="Q142" s="96">
        <f t="shared" si="3"/>
        <v>1344.009</v>
      </c>
      <c r="R142" s="98">
        <v>7712.563999999999</v>
      </c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</row>
    <row r="143" ht="19.5" customHeight="1">
      <c r="A143" s="71">
        <v>1997.0</v>
      </c>
      <c r="B143" s="71" t="s">
        <v>37</v>
      </c>
      <c r="C143" s="71" t="str">
        <f t="shared" si="1"/>
        <v>1997OCT</v>
      </c>
      <c r="D143" s="98">
        <v>591.512</v>
      </c>
      <c r="E143" s="98">
        <v>1498.622</v>
      </c>
      <c r="F143" s="98">
        <v>1501.487</v>
      </c>
      <c r="G143" s="98">
        <v>2570.111</v>
      </c>
      <c r="H143" s="98">
        <v>195.707</v>
      </c>
      <c r="I143" s="98">
        <v>0.118</v>
      </c>
      <c r="J143" s="98">
        <v>0.01</v>
      </c>
      <c r="K143" s="98">
        <v>105.172</v>
      </c>
      <c r="L143" s="96">
        <f t="shared" si="2"/>
        <v>6462.739</v>
      </c>
      <c r="M143" s="98">
        <v>2.32</v>
      </c>
      <c r="N143" s="98">
        <v>197.292</v>
      </c>
      <c r="O143" s="98">
        <v>1185.09</v>
      </c>
      <c r="P143" s="98"/>
      <c r="Q143" s="96">
        <f t="shared" si="3"/>
        <v>1384.702</v>
      </c>
      <c r="R143" s="98">
        <v>7847.441000000001</v>
      </c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</row>
    <row r="144" ht="19.5" customHeight="1">
      <c r="A144" s="71">
        <v>1997.0</v>
      </c>
      <c r="B144" s="71" t="s">
        <v>38</v>
      </c>
      <c r="C144" s="71" t="str">
        <f t="shared" si="1"/>
        <v>1997NOV</v>
      </c>
      <c r="D144" s="98">
        <v>470.883</v>
      </c>
      <c r="E144" s="98">
        <v>1428.176</v>
      </c>
      <c r="F144" s="98">
        <v>1358.983</v>
      </c>
      <c r="G144" s="98">
        <v>2542.748</v>
      </c>
      <c r="H144" s="98">
        <v>72.304</v>
      </c>
      <c r="I144" s="98">
        <v>0.111</v>
      </c>
      <c r="J144" s="98">
        <v>0.014</v>
      </c>
      <c r="K144" s="98">
        <v>66.286</v>
      </c>
      <c r="L144" s="96">
        <f t="shared" si="2"/>
        <v>5939.505</v>
      </c>
      <c r="M144" s="98">
        <v>0.656</v>
      </c>
      <c r="N144" s="98">
        <v>191.314</v>
      </c>
      <c r="O144" s="98">
        <v>1211.39</v>
      </c>
      <c r="P144" s="98"/>
      <c r="Q144" s="96">
        <f t="shared" si="3"/>
        <v>1403.36</v>
      </c>
      <c r="R144" s="98">
        <v>7342.865000000001</v>
      </c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</row>
    <row r="145" ht="19.5" customHeight="1">
      <c r="A145" s="71">
        <v>1997.0</v>
      </c>
      <c r="B145" s="71" t="s">
        <v>39</v>
      </c>
      <c r="C145" s="71" t="str">
        <f t="shared" si="1"/>
        <v>1997DEC</v>
      </c>
      <c r="D145" s="98">
        <v>509.26</v>
      </c>
      <c r="E145" s="98">
        <v>1215.917</v>
      </c>
      <c r="F145" s="98">
        <v>1401.161</v>
      </c>
      <c r="G145" s="98">
        <v>2547.592</v>
      </c>
      <c r="H145" s="98">
        <v>184.351</v>
      </c>
      <c r="I145" s="98">
        <v>0.095</v>
      </c>
      <c r="J145" s="98">
        <v>0.022</v>
      </c>
      <c r="K145" s="98">
        <v>51.865</v>
      </c>
      <c r="L145" s="96">
        <f t="shared" si="2"/>
        <v>5910.263</v>
      </c>
      <c r="M145" s="98">
        <v>0.629</v>
      </c>
      <c r="N145" s="98">
        <v>223.444</v>
      </c>
      <c r="O145" s="98">
        <v>1193.129</v>
      </c>
      <c r="P145" s="98"/>
      <c r="Q145" s="96">
        <f t="shared" si="3"/>
        <v>1417.202</v>
      </c>
      <c r="R145" s="98">
        <v>7327.465</v>
      </c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</row>
    <row r="146" ht="19.5" customHeight="1">
      <c r="A146" s="71">
        <v>1998.0</v>
      </c>
      <c r="B146" s="71" t="s">
        <v>28</v>
      </c>
      <c r="C146" s="71" t="str">
        <f t="shared" si="1"/>
        <v>1998JAN</v>
      </c>
      <c r="D146" s="96">
        <v>522.061</v>
      </c>
      <c r="E146" s="96">
        <v>1241.497</v>
      </c>
      <c r="F146" s="96">
        <v>1335.055</v>
      </c>
      <c r="G146" s="96">
        <v>2452.795</v>
      </c>
      <c r="H146" s="96">
        <v>124.323</v>
      </c>
      <c r="I146" s="96">
        <v>0.119</v>
      </c>
      <c r="J146" s="96">
        <v>0.023</v>
      </c>
      <c r="K146" s="96">
        <v>71.987</v>
      </c>
      <c r="L146" s="96">
        <f t="shared" si="2"/>
        <v>5747.86</v>
      </c>
      <c r="M146" s="96">
        <v>0.967</v>
      </c>
      <c r="N146" s="96">
        <v>240.598</v>
      </c>
      <c r="O146" s="96">
        <v>1237.717</v>
      </c>
      <c r="P146" s="96"/>
      <c r="Q146" s="96">
        <f t="shared" si="3"/>
        <v>1479.282</v>
      </c>
      <c r="R146" s="96">
        <v>7227.142</v>
      </c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</row>
    <row r="147" ht="19.5" customHeight="1">
      <c r="A147" s="71">
        <v>1998.0</v>
      </c>
      <c r="B147" s="71" t="s">
        <v>29</v>
      </c>
      <c r="C147" s="71" t="str">
        <f t="shared" si="1"/>
        <v>1998FEB</v>
      </c>
      <c r="D147" s="98">
        <v>539.197</v>
      </c>
      <c r="E147" s="98">
        <v>1434.732</v>
      </c>
      <c r="F147" s="98">
        <v>1317.421</v>
      </c>
      <c r="G147" s="98">
        <v>2483.99</v>
      </c>
      <c r="H147" s="98">
        <v>14.355</v>
      </c>
      <c r="I147" s="98">
        <v>0.115</v>
      </c>
      <c r="J147" s="98">
        <v>0.019</v>
      </c>
      <c r="K147" s="98">
        <v>102.902</v>
      </c>
      <c r="L147" s="96">
        <f t="shared" si="2"/>
        <v>5892.731</v>
      </c>
      <c r="M147" s="98">
        <v>0.87</v>
      </c>
      <c r="N147" s="98">
        <v>223.01</v>
      </c>
      <c r="O147" s="98">
        <v>1104.667</v>
      </c>
      <c r="P147" s="98"/>
      <c r="Q147" s="96">
        <f t="shared" si="3"/>
        <v>1328.547</v>
      </c>
      <c r="R147" s="98">
        <v>7221.278</v>
      </c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</row>
    <row r="148" ht="19.5" customHeight="1">
      <c r="A148" s="71">
        <v>1998.0</v>
      </c>
      <c r="B148" s="71" t="s">
        <v>30</v>
      </c>
      <c r="C148" s="71" t="str">
        <f t="shared" si="1"/>
        <v>1998MAR</v>
      </c>
      <c r="D148" s="98">
        <v>726.376</v>
      </c>
      <c r="E148" s="98">
        <v>1678.847</v>
      </c>
      <c r="F148" s="98">
        <v>1466.273</v>
      </c>
      <c r="G148" s="98">
        <v>2849.203</v>
      </c>
      <c r="H148" s="98">
        <v>43.817</v>
      </c>
      <c r="I148" s="98">
        <v>0.095</v>
      </c>
      <c r="J148" s="98">
        <v>0.018</v>
      </c>
      <c r="K148" s="98">
        <v>87.181</v>
      </c>
      <c r="L148" s="96">
        <f t="shared" si="2"/>
        <v>6851.81</v>
      </c>
      <c r="M148" s="98">
        <v>1.522</v>
      </c>
      <c r="N148" s="98">
        <v>243.702</v>
      </c>
      <c r="O148" s="98">
        <v>1234.638</v>
      </c>
      <c r="P148" s="98"/>
      <c r="Q148" s="96">
        <f t="shared" si="3"/>
        <v>1479.862</v>
      </c>
      <c r="R148" s="98">
        <v>8331.672</v>
      </c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</row>
    <row r="149" ht="19.5" customHeight="1">
      <c r="A149" s="71">
        <v>1998.0</v>
      </c>
      <c r="B149" s="71" t="s">
        <v>31</v>
      </c>
      <c r="C149" s="71" t="str">
        <f t="shared" si="1"/>
        <v>1998APR</v>
      </c>
      <c r="D149" s="98">
        <v>675.033</v>
      </c>
      <c r="E149" s="98">
        <v>1791.376</v>
      </c>
      <c r="F149" s="98">
        <v>1508.598</v>
      </c>
      <c r="G149" s="98">
        <v>2240.126</v>
      </c>
      <c r="H149" s="98">
        <v>125.444</v>
      </c>
      <c r="I149" s="98">
        <v>0.058</v>
      </c>
      <c r="J149" s="98">
        <v>0.014</v>
      </c>
      <c r="K149" s="98">
        <v>92.214</v>
      </c>
      <c r="L149" s="96">
        <f t="shared" si="2"/>
        <v>6432.863</v>
      </c>
      <c r="M149" s="98">
        <v>1.418</v>
      </c>
      <c r="N149" s="98">
        <v>234.571</v>
      </c>
      <c r="O149" s="98">
        <v>1157.959</v>
      </c>
      <c r="P149" s="98"/>
      <c r="Q149" s="96">
        <f t="shared" si="3"/>
        <v>1393.948</v>
      </c>
      <c r="R149" s="98">
        <v>7826.811</v>
      </c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97"/>
    </row>
    <row r="150" ht="19.5" customHeight="1">
      <c r="A150" s="71">
        <v>1998.0</v>
      </c>
      <c r="B150" s="71" t="s">
        <v>32</v>
      </c>
      <c r="C150" s="71" t="str">
        <f t="shared" si="1"/>
        <v>1998MAY</v>
      </c>
      <c r="D150" s="98">
        <v>512.948</v>
      </c>
      <c r="E150" s="98">
        <v>1976.606</v>
      </c>
      <c r="F150" s="98">
        <v>1385.199</v>
      </c>
      <c r="G150" s="98">
        <v>2704.894</v>
      </c>
      <c r="H150" s="98">
        <v>111.806</v>
      </c>
      <c r="I150" s="98">
        <v>0.085</v>
      </c>
      <c r="J150" s="98">
        <v>0.007</v>
      </c>
      <c r="K150" s="98">
        <v>101.403</v>
      </c>
      <c r="L150" s="96">
        <f t="shared" si="2"/>
        <v>6792.948</v>
      </c>
      <c r="M150" s="98">
        <v>1.329</v>
      </c>
      <c r="N150" s="98">
        <v>259.396</v>
      </c>
      <c r="O150" s="98">
        <v>1190.193</v>
      </c>
      <c r="P150" s="98"/>
      <c r="Q150" s="96">
        <f t="shared" si="3"/>
        <v>1450.918</v>
      </c>
      <c r="R150" s="98">
        <v>8243.865999999998</v>
      </c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</row>
    <row r="151" ht="19.5" customHeight="1">
      <c r="A151" s="71">
        <v>1998.0</v>
      </c>
      <c r="B151" s="71" t="s">
        <v>33</v>
      </c>
      <c r="C151" s="71" t="str">
        <f t="shared" si="1"/>
        <v>1998JUN</v>
      </c>
      <c r="D151" s="98">
        <v>387.07</v>
      </c>
      <c r="E151" s="98">
        <v>1737.072</v>
      </c>
      <c r="F151" s="98">
        <v>1529.974</v>
      </c>
      <c r="G151" s="98">
        <v>2610.31</v>
      </c>
      <c r="H151" s="98">
        <v>52.932</v>
      </c>
      <c r="I151" s="98">
        <v>0.07</v>
      </c>
      <c r="J151" s="98">
        <v>0.029</v>
      </c>
      <c r="K151" s="98">
        <v>181.123</v>
      </c>
      <c r="L151" s="96">
        <f t="shared" si="2"/>
        <v>6498.58</v>
      </c>
      <c r="M151" s="98">
        <v>1.407</v>
      </c>
      <c r="N151" s="98">
        <v>229.219</v>
      </c>
      <c r="O151" s="98">
        <v>1122.347</v>
      </c>
      <c r="P151" s="98"/>
      <c r="Q151" s="96">
        <f t="shared" si="3"/>
        <v>1352.973</v>
      </c>
      <c r="R151" s="98">
        <v>7851.552999999999</v>
      </c>
      <c r="S151" s="97"/>
      <c r="T151" s="97"/>
      <c r="U151" s="97"/>
      <c r="V151" s="97"/>
      <c r="W151" s="97"/>
      <c r="X151" s="97"/>
      <c r="Y151" s="97"/>
      <c r="Z151" s="97"/>
      <c r="AA151" s="97"/>
      <c r="AB151" s="97"/>
      <c r="AC151" s="97"/>
      <c r="AD151" s="97"/>
      <c r="AE151" s="97"/>
    </row>
    <row r="152" ht="19.5" customHeight="1">
      <c r="A152" s="71">
        <v>1998.0</v>
      </c>
      <c r="B152" s="71" t="s">
        <v>34</v>
      </c>
      <c r="C152" s="71" t="str">
        <f t="shared" si="1"/>
        <v>1998JUL</v>
      </c>
      <c r="D152" s="98">
        <v>306.634</v>
      </c>
      <c r="E152" s="98">
        <v>1623.409</v>
      </c>
      <c r="F152" s="98">
        <v>1488.14</v>
      </c>
      <c r="G152" s="98">
        <v>2834.876</v>
      </c>
      <c r="H152" s="98">
        <v>17.991</v>
      </c>
      <c r="I152" s="98">
        <v>0.089</v>
      </c>
      <c r="J152" s="98">
        <v>0.022</v>
      </c>
      <c r="K152" s="98">
        <v>197.53</v>
      </c>
      <c r="L152" s="96">
        <f t="shared" si="2"/>
        <v>6468.691</v>
      </c>
      <c r="M152" s="98">
        <v>1.544</v>
      </c>
      <c r="N152" s="98">
        <v>243.05</v>
      </c>
      <c r="O152" s="98">
        <v>1099.905</v>
      </c>
      <c r="P152" s="98"/>
      <c r="Q152" s="96">
        <f t="shared" si="3"/>
        <v>1344.499</v>
      </c>
      <c r="R152" s="98">
        <v>7813.19</v>
      </c>
      <c r="S152" s="97"/>
      <c r="T152" s="97"/>
      <c r="U152" s="97"/>
      <c r="V152" s="97"/>
      <c r="W152" s="97"/>
      <c r="X152" s="97"/>
      <c r="Y152" s="97"/>
      <c r="Z152" s="97"/>
      <c r="AA152" s="97"/>
      <c r="AB152" s="97"/>
      <c r="AC152" s="97"/>
      <c r="AD152" s="97"/>
      <c r="AE152" s="97"/>
    </row>
    <row r="153" ht="19.5" customHeight="1">
      <c r="A153" s="71">
        <v>1998.0</v>
      </c>
      <c r="B153" s="71" t="s">
        <v>35</v>
      </c>
      <c r="C153" s="71" t="str">
        <f t="shared" si="1"/>
        <v>1998AUG</v>
      </c>
      <c r="D153" s="98">
        <v>361.877</v>
      </c>
      <c r="E153" s="98">
        <v>1222.156</v>
      </c>
      <c r="F153" s="98">
        <v>1430.39</v>
      </c>
      <c r="G153" s="98">
        <v>3063.626</v>
      </c>
      <c r="H153" s="98">
        <v>78.895</v>
      </c>
      <c r="I153" s="98">
        <v>0.086</v>
      </c>
      <c r="J153" s="98">
        <v>0.015</v>
      </c>
      <c r="K153" s="98">
        <v>151.91</v>
      </c>
      <c r="L153" s="96">
        <f t="shared" si="2"/>
        <v>6308.955</v>
      </c>
      <c r="M153" s="98">
        <v>2.258</v>
      </c>
      <c r="N153" s="98">
        <v>231.216</v>
      </c>
      <c r="O153" s="98">
        <v>1099.256</v>
      </c>
      <c r="P153" s="98"/>
      <c r="Q153" s="96">
        <f t="shared" si="3"/>
        <v>1332.73</v>
      </c>
      <c r="R153" s="98">
        <v>7641.685000000001</v>
      </c>
      <c r="S153" s="97"/>
      <c r="T153" s="97"/>
      <c r="U153" s="97"/>
      <c r="V153" s="97"/>
      <c r="W153" s="97"/>
      <c r="X153" s="97"/>
      <c r="Y153" s="97"/>
      <c r="Z153" s="97"/>
      <c r="AA153" s="97"/>
      <c r="AB153" s="97"/>
      <c r="AC153" s="97"/>
      <c r="AD153" s="97"/>
      <c r="AE153" s="97"/>
    </row>
    <row r="154" ht="19.5" customHeight="1">
      <c r="A154" s="71">
        <v>1998.0</v>
      </c>
      <c r="B154" s="71" t="s">
        <v>36</v>
      </c>
      <c r="C154" s="71" t="str">
        <f t="shared" si="1"/>
        <v>1998SEP</v>
      </c>
      <c r="D154" s="98">
        <v>279.023</v>
      </c>
      <c r="E154" s="98">
        <v>1438.069</v>
      </c>
      <c r="F154" s="98">
        <v>1094.489</v>
      </c>
      <c r="G154" s="98">
        <v>2932.291</v>
      </c>
      <c r="H154" s="98">
        <v>82.686</v>
      </c>
      <c r="I154" s="98">
        <v>0.13</v>
      </c>
      <c r="J154" s="98">
        <v>0.022</v>
      </c>
      <c r="K154" s="98">
        <v>191.391</v>
      </c>
      <c r="L154" s="96">
        <f t="shared" si="2"/>
        <v>6018.101</v>
      </c>
      <c r="M154" s="98">
        <v>1.132</v>
      </c>
      <c r="N154" s="98">
        <v>310.533</v>
      </c>
      <c r="O154" s="98">
        <v>1131.172</v>
      </c>
      <c r="P154" s="98"/>
      <c r="Q154" s="96">
        <f t="shared" si="3"/>
        <v>1442.837</v>
      </c>
      <c r="R154" s="98">
        <v>7460.938</v>
      </c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</row>
    <row r="155" ht="19.5" customHeight="1">
      <c r="A155" s="71">
        <v>1998.0</v>
      </c>
      <c r="B155" s="71" t="s">
        <v>37</v>
      </c>
      <c r="C155" s="71" t="str">
        <f t="shared" si="1"/>
        <v>1998OCT</v>
      </c>
      <c r="D155" s="98">
        <v>274.348</v>
      </c>
      <c r="E155" s="98">
        <v>1179.597</v>
      </c>
      <c r="F155" s="98">
        <v>1318.759</v>
      </c>
      <c r="G155" s="98">
        <v>2959.893</v>
      </c>
      <c r="H155" s="98">
        <v>202.537</v>
      </c>
      <c r="I155" s="98">
        <v>0.13</v>
      </c>
      <c r="J155" s="98">
        <v>0.034</v>
      </c>
      <c r="K155" s="98">
        <v>174.336</v>
      </c>
      <c r="L155" s="96">
        <f t="shared" si="2"/>
        <v>6109.634</v>
      </c>
      <c r="M155" s="98">
        <v>0.791</v>
      </c>
      <c r="N155" s="98">
        <v>327.987</v>
      </c>
      <c r="O155" s="98">
        <v>1152.293</v>
      </c>
      <c r="P155" s="98"/>
      <c r="Q155" s="96">
        <f t="shared" si="3"/>
        <v>1481.071</v>
      </c>
      <c r="R155" s="98">
        <v>7590.705</v>
      </c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  <c r="AD155" s="97"/>
      <c r="AE155" s="97"/>
    </row>
    <row r="156" ht="19.5" customHeight="1">
      <c r="A156" s="71">
        <v>1998.0</v>
      </c>
      <c r="B156" s="71" t="s">
        <v>38</v>
      </c>
      <c r="C156" s="71" t="str">
        <f t="shared" si="1"/>
        <v>1998NOV</v>
      </c>
      <c r="D156" s="98">
        <v>305.488</v>
      </c>
      <c r="E156" s="98">
        <v>1113.081</v>
      </c>
      <c r="F156" s="98">
        <v>1275.246</v>
      </c>
      <c r="G156" s="98">
        <v>2773.866</v>
      </c>
      <c r="H156" s="98">
        <v>105.26</v>
      </c>
      <c r="I156" s="98">
        <v>0.155</v>
      </c>
      <c r="J156" s="98">
        <v>0.02</v>
      </c>
      <c r="K156" s="98">
        <v>130.025</v>
      </c>
      <c r="L156" s="96">
        <f t="shared" si="2"/>
        <v>5703.141</v>
      </c>
      <c r="M156" s="98">
        <v>0.626</v>
      </c>
      <c r="N156" s="98">
        <v>337.882</v>
      </c>
      <c r="O156" s="98">
        <v>1063.311</v>
      </c>
      <c r="P156" s="98"/>
      <c r="Q156" s="96">
        <f t="shared" si="3"/>
        <v>1401.819</v>
      </c>
      <c r="R156" s="98">
        <v>7104.96</v>
      </c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</row>
    <row r="157" ht="19.5" customHeight="1">
      <c r="A157" s="71">
        <v>1998.0</v>
      </c>
      <c r="B157" s="71" t="s">
        <v>39</v>
      </c>
      <c r="C157" s="71" t="str">
        <f t="shared" si="1"/>
        <v>1998DEC</v>
      </c>
      <c r="D157" s="98">
        <v>198.767</v>
      </c>
      <c r="E157" s="98">
        <v>1097.658</v>
      </c>
      <c r="F157" s="98">
        <v>1325.699</v>
      </c>
      <c r="G157" s="98">
        <v>2796.286</v>
      </c>
      <c r="H157" s="98">
        <v>28.927</v>
      </c>
      <c r="I157" s="98">
        <v>0.165</v>
      </c>
      <c r="J157" s="98">
        <v>0.017</v>
      </c>
      <c r="K157" s="98">
        <v>140.71</v>
      </c>
      <c r="L157" s="96">
        <f t="shared" si="2"/>
        <v>5588.229</v>
      </c>
      <c r="M157" s="98">
        <v>0.743</v>
      </c>
      <c r="N157" s="98">
        <v>310.682</v>
      </c>
      <c r="O157" s="98">
        <v>942.269</v>
      </c>
      <c r="P157" s="98"/>
      <c r="Q157" s="96">
        <f t="shared" si="3"/>
        <v>1253.694</v>
      </c>
      <c r="R157" s="98">
        <v>6841.923</v>
      </c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</row>
    <row r="158" ht="19.5" customHeight="1">
      <c r="A158" s="71">
        <v>1999.0</v>
      </c>
      <c r="B158" s="71" t="s">
        <v>28</v>
      </c>
      <c r="C158" s="71" t="str">
        <f t="shared" si="1"/>
        <v>1999JAN</v>
      </c>
      <c r="D158" s="96">
        <v>249.82</v>
      </c>
      <c r="E158" s="96">
        <v>1102.698</v>
      </c>
      <c r="F158" s="96">
        <v>1414.506</v>
      </c>
      <c r="G158" s="96">
        <v>2605.593</v>
      </c>
      <c r="H158" s="96">
        <v>16.786</v>
      </c>
      <c r="I158" s="96">
        <v>0.072</v>
      </c>
      <c r="J158" s="96">
        <v>0.011</v>
      </c>
      <c r="K158" s="96">
        <v>102.681</v>
      </c>
      <c r="L158" s="96">
        <f t="shared" si="2"/>
        <v>5492.167</v>
      </c>
      <c r="M158" s="96">
        <v>0.818</v>
      </c>
      <c r="N158" s="96">
        <v>385.311</v>
      </c>
      <c r="O158" s="96">
        <v>1143.123</v>
      </c>
      <c r="P158" s="96"/>
      <c r="Q158" s="96">
        <f t="shared" si="3"/>
        <v>1529.252</v>
      </c>
      <c r="R158" s="96">
        <v>7021.419</v>
      </c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</row>
    <row r="159" ht="19.5" customHeight="1">
      <c r="A159" s="71">
        <v>1999.0</v>
      </c>
      <c r="B159" s="71" t="s">
        <v>29</v>
      </c>
      <c r="C159" s="71" t="str">
        <f t="shared" si="1"/>
        <v>1999FEB</v>
      </c>
      <c r="D159" s="98">
        <v>311.838</v>
      </c>
      <c r="E159" s="98">
        <v>1000.144</v>
      </c>
      <c r="F159" s="98">
        <v>1324.876</v>
      </c>
      <c r="G159" s="98">
        <v>2504.908</v>
      </c>
      <c r="H159" s="98">
        <v>18.388</v>
      </c>
      <c r="I159" s="98">
        <v>0.101</v>
      </c>
      <c r="J159" s="98">
        <v>0.019</v>
      </c>
      <c r="K159" s="98">
        <v>63.178</v>
      </c>
      <c r="L159" s="96">
        <f t="shared" si="2"/>
        <v>5223.452</v>
      </c>
      <c r="M159" s="98">
        <v>1.076</v>
      </c>
      <c r="N159" s="98">
        <v>398.408</v>
      </c>
      <c r="O159" s="98">
        <v>1101.476</v>
      </c>
      <c r="P159" s="98"/>
      <c r="Q159" s="96">
        <f t="shared" si="3"/>
        <v>1500.96</v>
      </c>
      <c r="R159" s="98">
        <v>6724.412</v>
      </c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</row>
    <row r="160" ht="19.5" customHeight="1">
      <c r="A160" s="71">
        <v>1999.0</v>
      </c>
      <c r="B160" s="71" t="s">
        <v>30</v>
      </c>
      <c r="C160" s="71" t="str">
        <f t="shared" si="1"/>
        <v>1999MAR</v>
      </c>
      <c r="D160" s="98">
        <v>435.195</v>
      </c>
      <c r="E160" s="98">
        <v>1468.81</v>
      </c>
      <c r="F160" s="98">
        <v>1397.486</v>
      </c>
      <c r="G160" s="98">
        <v>2982.4</v>
      </c>
      <c r="H160" s="98">
        <v>114.105</v>
      </c>
      <c r="I160" s="98">
        <v>0.126</v>
      </c>
      <c r="J160" s="98">
        <v>0.018</v>
      </c>
      <c r="K160" s="98">
        <v>61.91</v>
      </c>
      <c r="L160" s="96">
        <f t="shared" si="2"/>
        <v>6460.05</v>
      </c>
      <c r="M160" s="98">
        <v>1.763</v>
      </c>
      <c r="N160" s="98">
        <v>501.312</v>
      </c>
      <c r="O160" s="98">
        <v>1279.603</v>
      </c>
      <c r="P160" s="98"/>
      <c r="Q160" s="96">
        <f t="shared" si="3"/>
        <v>1782.678</v>
      </c>
      <c r="R160" s="98">
        <v>8242.728</v>
      </c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</row>
    <row r="161" ht="19.5" customHeight="1">
      <c r="A161" s="71">
        <v>1999.0</v>
      </c>
      <c r="B161" s="71" t="s">
        <v>31</v>
      </c>
      <c r="C161" s="71" t="str">
        <f t="shared" si="1"/>
        <v>1999APR</v>
      </c>
      <c r="D161" s="98">
        <v>329.101</v>
      </c>
      <c r="E161" s="98">
        <v>1283.513</v>
      </c>
      <c r="F161" s="98">
        <v>1326.94</v>
      </c>
      <c r="G161" s="98">
        <v>2600.87</v>
      </c>
      <c r="H161" s="98">
        <v>74.792</v>
      </c>
      <c r="I161" s="98">
        <v>0.094</v>
      </c>
      <c r="J161" s="98">
        <v>0.029</v>
      </c>
      <c r="K161" s="98">
        <v>76.946</v>
      </c>
      <c r="L161" s="96">
        <f t="shared" si="2"/>
        <v>5692.285</v>
      </c>
      <c r="M161" s="98">
        <v>1.896</v>
      </c>
      <c r="N161" s="98">
        <v>780.39</v>
      </c>
      <c r="O161" s="98">
        <v>1232.232</v>
      </c>
      <c r="P161" s="98"/>
      <c r="Q161" s="96">
        <f t="shared" si="3"/>
        <v>2014.518</v>
      </c>
      <c r="R161" s="98">
        <v>7706.803000000001</v>
      </c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</row>
    <row r="162" ht="19.5" customHeight="1">
      <c r="A162" s="71">
        <v>1999.0</v>
      </c>
      <c r="B162" s="71" t="s">
        <v>32</v>
      </c>
      <c r="C162" s="71" t="str">
        <f t="shared" si="1"/>
        <v>1999MAY</v>
      </c>
      <c r="D162" s="98">
        <v>185.616</v>
      </c>
      <c r="E162" s="98">
        <v>1629.248</v>
      </c>
      <c r="F162" s="98">
        <v>1178.39</v>
      </c>
      <c r="G162" s="98">
        <v>2638.445</v>
      </c>
      <c r="H162" s="98">
        <v>29.307</v>
      </c>
      <c r="I162" s="98">
        <v>0.086</v>
      </c>
      <c r="J162" s="98">
        <v>0.006</v>
      </c>
      <c r="K162" s="98">
        <v>177.146</v>
      </c>
      <c r="L162" s="96">
        <f t="shared" si="2"/>
        <v>5838.244</v>
      </c>
      <c r="M162" s="98">
        <v>1.969</v>
      </c>
      <c r="N162" s="98">
        <v>905.681</v>
      </c>
      <c r="O162" s="98">
        <v>1281.536</v>
      </c>
      <c r="P162" s="98"/>
      <c r="Q162" s="96">
        <f t="shared" si="3"/>
        <v>2189.186</v>
      </c>
      <c r="R162" s="98">
        <v>8027.43</v>
      </c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</row>
    <row r="163" ht="19.5" customHeight="1">
      <c r="A163" s="71">
        <v>1999.0</v>
      </c>
      <c r="B163" s="71" t="s">
        <v>33</v>
      </c>
      <c r="C163" s="71" t="str">
        <f t="shared" si="1"/>
        <v>1999JUN</v>
      </c>
      <c r="D163" s="98">
        <v>217.549</v>
      </c>
      <c r="E163" s="98">
        <v>1573.265</v>
      </c>
      <c r="F163" s="98">
        <v>1140.14</v>
      </c>
      <c r="G163" s="98">
        <v>2741.461</v>
      </c>
      <c r="H163" s="98">
        <v>22.681</v>
      </c>
      <c r="I163" s="98">
        <v>0.143</v>
      </c>
      <c r="J163" s="98">
        <v>0.011</v>
      </c>
      <c r="K163" s="98">
        <v>199.057</v>
      </c>
      <c r="L163" s="96">
        <f t="shared" si="2"/>
        <v>5894.307</v>
      </c>
      <c r="M163" s="98">
        <v>3.25</v>
      </c>
      <c r="N163" s="98">
        <v>1015.65</v>
      </c>
      <c r="O163" s="98">
        <v>1232.388</v>
      </c>
      <c r="P163" s="98"/>
      <c r="Q163" s="96">
        <f t="shared" si="3"/>
        <v>2251.288</v>
      </c>
      <c r="R163" s="98">
        <v>8145.594999999999</v>
      </c>
      <c r="S163" s="97"/>
      <c r="T163" s="97"/>
      <c r="U163" s="97"/>
      <c r="V163" s="97"/>
      <c r="W163" s="97"/>
      <c r="X163" s="97"/>
      <c r="Y163" s="97"/>
      <c r="Z163" s="97"/>
      <c r="AA163" s="97"/>
      <c r="AB163" s="97"/>
      <c r="AC163" s="97"/>
      <c r="AD163" s="97"/>
      <c r="AE163" s="97"/>
    </row>
    <row r="164" ht="19.5" customHeight="1">
      <c r="A164" s="71">
        <v>1999.0</v>
      </c>
      <c r="B164" s="71" t="s">
        <v>34</v>
      </c>
      <c r="C164" s="71" t="str">
        <f t="shared" si="1"/>
        <v>1999JUL</v>
      </c>
      <c r="D164" s="98">
        <v>279.732</v>
      </c>
      <c r="E164" s="98">
        <v>1579.917</v>
      </c>
      <c r="F164" s="98">
        <v>1333.836</v>
      </c>
      <c r="G164" s="98">
        <v>2737.943</v>
      </c>
      <c r="H164" s="98">
        <v>66.839</v>
      </c>
      <c r="I164" s="98">
        <v>0.126</v>
      </c>
      <c r="J164" s="98">
        <v>0.052</v>
      </c>
      <c r="K164" s="98">
        <v>241.722</v>
      </c>
      <c r="L164" s="96">
        <f t="shared" si="2"/>
        <v>6240.167</v>
      </c>
      <c r="M164" s="98">
        <v>5.501</v>
      </c>
      <c r="N164" s="98">
        <v>654.96</v>
      </c>
      <c r="O164" s="98">
        <v>1203.768</v>
      </c>
      <c r="P164" s="98"/>
      <c r="Q164" s="96">
        <f t="shared" si="3"/>
        <v>1864.229</v>
      </c>
      <c r="R164" s="98">
        <v>8104.396</v>
      </c>
      <c r="S164" s="97"/>
      <c r="T164" s="97"/>
      <c r="U164" s="97"/>
      <c r="V164" s="97"/>
      <c r="W164" s="97"/>
      <c r="X164" s="97"/>
      <c r="Y164" s="97"/>
      <c r="Z164" s="97"/>
      <c r="AA164" s="97"/>
      <c r="AB164" s="97"/>
      <c r="AC164" s="97"/>
      <c r="AD164" s="97"/>
      <c r="AE164" s="97"/>
    </row>
    <row r="165" ht="19.5" customHeight="1">
      <c r="A165" s="71">
        <v>1999.0</v>
      </c>
      <c r="B165" s="71" t="s">
        <v>35</v>
      </c>
      <c r="C165" s="71" t="str">
        <f t="shared" si="1"/>
        <v>1999AUG</v>
      </c>
      <c r="D165" s="98">
        <v>348.832</v>
      </c>
      <c r="E165" s="98">
        <v>1487.135</v>
      </c>
      <c r="F165" s="98">
        <v>1265.613</v>
      </c>
      <c r="G165" s="98">
        <v>2671.266</v>
      </c>
      <c r="H165" s="98">
        <v>35.449</v>
      </c>
      <c r="I165" s="98">
        <v>0.139</v>
      </c>
      <c r="J165" s="98">
        <v>0.037</v>
      </c>
      <c r="K165" s="98">
        <v>258.48</v>
      </c>
      <c r="L165" s="96">
        <f t="shared" si="2"/>
        <v>6066.951</v>
      </c>
      <c r="M165" s="98">
        <v>7.328</v>
      </c>
      <c r="N165" s="98">
        <v>759.754</v>
      </c>
      <c r="O165" s="98">
        <v>1180.642</v>
      </c>
      <c r="P165" s="98"/>
      <c r="Q165" s="96">
        <f t="shared" si="3"/>
        <v>1947.724</v>
      </c>
      <c r="R165" s="98">
        <v>8014.674999999999</v>
      </c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</row>
    <row r="166" ht="19.5" customHeight="1">
      <c r="A166" s="71">
        <v>1999.0</v>
      </c>
      <c r="B166" s="71" t="s">
        <v>36</v>
      </c>
      <c r="C166" s="71" t="str">
        <f t="shared" si="1"/>
        <v>1999SEP</v>
      </c>
      <c r="D166" s="98">
        <v>297.17</v>
      </c>
      <c r="E166" s="98">
        <v>1405.566</v>
      </c>
      <c r="F166" s="98">
        <v>1286.292</v>
      </c>
      <c r="G166" s="98">
        <v>2761.63</v>
      </c>
      <c r="H166" s="98">
        <v>10.944</v>
      </c>
      <c r="I166" s="98">
        <v>0.135</v>
      </c>
      <c r="J166" s="98">
        <v>0.018</v>
      </c>
      <c r="K166" s="98">
        <v>277.656</v>
      </c>
      <c r="L166" s="96">
        <f t="shared" si="2"/>
        <v>6039.411</v>
      </c>
      <c r="M166" s="98">
        <v>6.794</v>
      </c>
      <c r="N166" s="98">
        <v>763.948</v>
      </c>
      <c r="O166" s="98">
        <v>1135.679</v>
      </c>
      <c r="P166" s="98"/>
      <c r="Q166" s="96">
        <f t="shared" si="3"/>
        <v>1906.421</v>
      </c>
      <c r="R166" s="98">
        <v>7945.832000000001</v>
      </c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</row>
    <row r="167" ht="19.5" customHeight="1">
      <c r="A167" s="71">
        <v>1999.0</v>
      </c>
      <c r="B167" s="71" t="s">
        <v>37</v>
      </c>
      <c r="C167" s="71" t="str">
        <f t="shared" si="1"/>
        <v>1999OCT</v>
      </c>
      <c r="D167" s="98">
        <v>242.449</v>
      </c>
      <c r="E167" s="98">
        <v>1250.627</v>
      </c>
      <c r="F167" s="98">
        <v>1191.702</v>
      </c>
      <c r="G167" s="98">
        <v>3018.815</v>
      </c>
      <c r="H167" s="98">
        <v>30.658</v>
      </c>
      <c r="I167" s="98">
        <v>0.15</v>
      </c>
      <c r="J167" s="98">
        <v>0.023</v>
      </c>
      <c r="K167" s="98">
        <v>283.139</v>
      </c>
      <c r="L167" s="96">
        <f t="shared" si="2"/>
        <v>6017.563</v>
      </c>
      <c r="M167" s="98">
        <v>1.758</v>
      </c>
      <c r="N167" s="98">
        <v>725.106</v>
      </c>
      <c r="O167" s="98">
        <v>1189.592</v>
      </c>
      <c r="P167" s="98"/>
      <c r="Q167" s="96">
        <f t="shared" si="3"/>
        <v>1916.456</v>
      </c>
      <c r="R167" s="98">
        <v>7934.019</v>
      </c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</row>
    <row r="168" ht="19.5" customHeight="1">
      <c r="A168" s="71">
        <v>1999.0</v>
      </c>
      <c r="B168" s="71" t="s">
        <v>38</v>
      </c>
      <c r="C168" s="71" t="str">
        <f t="shared" si="1"/>
        <v>1999NOV</v>
      </c>
      <c r="D168" s="98">
        <v>275.303</v>
      </c>
      <c r="E168" s="98">
        <v>1050.058</v>
      </c>
      <c r="F168" s="98">
        <v>1266.109</v>
      </c>
      <c r="G168" s="98">
        <v>2930.041</v>
      </c>
      <c r="H168" s="98">
        <v>22.179</v>
      </c>
      <c r="I168" s="98">
        <v>0.157</v>
      </c>
      <c r="J168" s="98">
        <v>0.014</v>
      </c>
      <c r="K168" s="98">
        <v>262.92</v>
      </c>
      <c r="L168" s="96">
        <f t="shared" si="2"/>
        <v>5806.781</v>
      </c>
      <c r="M168" s="98">
        <v>1.151</v>
      </c>
      <c r="N168" s="98">
        <v>670.014</v>
      </c>
      <c r="O168" s="98">
        <v>1198.663</v>
      </c>
      <c r="P168" s="98"/>
      <c r="Q168" s="96">
        <f t="shared" si="3"/>
        <v>1869.828</v>
      </c>
      <c r="R168" s="98">
        <v>7676.609</v>
      </c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</row>
    <row r="169" ht="19.5" customHeight="1">
      <c r="A169" s="71">
        <v>1999.0</v>
      </c>
      <c r="B169" s="71" t="s">
        <v>39</v>
      </c>
      <c r="C169" s="71" t="str">
        <f t="shared" si="1"/>
        <v>1999DEC</v>
      </c>
      <c r="D169" s="98">
        <v>237.063</v>
      </c>
      <c r="E169" s="98">
        <v>598.273</v>
      </c>
      <c r="F169" s="98">
        <v>1293.019</v>
      </c>
      <c r="G169" s="98">
        <v>2657.81</v>
      </c>
      <c r="H169" s="98">
        <v>15.201</v>
      </c>
      <c r="I169" s="98">
        <v>0.163</v>
      </c>
      <c r="J169" s="98">
        <v>0.003</v>
      </c>
      <c r="K169" s="98">
        <v>250.826</v>
      </c>
      <c r="L169" s="96">
        <f t="shared" si="2"/>
        <v>5052.358</v>
      </c>
      <c r="M169" s="98">
        <v>1.188</v>
      </c>
      <c r="N169" s="98">
        <v>792.62</v>
      </c>
      <c r="O169" s="98">
        <v>1080.866</v>
      </c>
      <c r="P169" s="98"/>
      <c r="Q169" s="96">
        <f t="shared" si="3"/>
        <v>1874.674</v>
      </c>
      <c r="R169" s="98">
        <v>6927.031999999999</v>
      </c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</row>
    <row r="170" ht="19.5" customHeight="1">
      <c r="A170" s="71">
        <v>2000.0</v>
      </c>
      <c r="B170" s="71" t="s">
        <v>28</v>
      </c>
      <c r="C170" s="71" t="str">
        <f t="shared" si="1"/>
        <v>2000JAN</v>
      </c>
      <c r="D170" s="96">
        <v>425.261</v>
      </c>
      <c r="E170" s="96">
        <v>1169.937</v>
      </c>
      <c r="F170" s="96">
        <v>1030.921</v>
      </c>
      <c r="G170" s="96">
        <v>2810.53</v>
      </c>
      <c r="H170" s="96">
        <v>3.806</v>
      </c>
      <c r="I170" s="96">
        <v>0.153</v>
      </c>
      <c r="J170" s="96">
        <v>0.001</v>
      </c>
      <c r="K170" s="96">
        <v>176.639</v>
      </c>
      <c r="L170" s="96">
        <f t="shared" si="2"/>
        <v>5617.248</v>
      </c>
      <c r="M170" s="96">
        <v>1.763</v>
      </c>
      <c r="N170" s="96">
        <v>803.34</v>
      </c>
      <c r="O170" s="96">
        <v>1284.688</v>
      </c>
      <c r="P170" s="96"/>
      <c r="Q170" s="96">
        <f t="shared" si="3"/>
        <v>2089.791</v>
      </c>
      <c r="R170" s="96">
        <v>7707.039</v>
      </c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</row>
    <row r="171" ht="19.5" customHeight="1">
      <c r="A171" s="71">
        <v>2000.0</v>
      </c>
      <c r="B171" s="71" t="s">
        <v>29</v>
      </c>
      <c r="C171" s="71" t="str">
        <f t="shared" si="1"/>
        <v>2000FEB</v>
      </c>
      <c r="D171" s="98">
        <v>566.829</v>
      </c>
      <c r="E171" s="98">
        <v>859.106</v>
      </c>
      <c r="F171" s="98">
        <v>1112.32</v>
      </c>
      <c r="G171" s="98">
        <v>2873.307</v>
      </c>
      <c r="H171" s="98">
        <v>3.886</v>
      </c>
      <c r="I171" s="98">
        <v>0.113</v>
      </c>
      <c r="J171" s="98">
        <v>0.009</v>
      </c>
      <c r="K171" s="98">
        <v>137.867</v>
      </c>
      <c r="L171" s="96">
        <f t="shared" si="2"/>
        <v>5553.437</v>
      </c>
      <c r="M171" s="98">
        <v>2.195</v>
      </c>
      <c r="N171" s="98">
        <v>702.995</v>
      </c>
      <c r="O171" s="98">
        <v>1134.585</v>
      </c>
      <c r="P171" s="98"/>
      <c r="Q171" s="96">
        <f t="shared" si="3"/>
        <v>1839.775</v>
      </c>
      <c r="R171" s="98">
        <v>7393.212</v>
      </c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</row>
    <row r="172" ht="19.5" customHeight="1">
      <c r="A172" s="71">
        <v>2000.0</v>
      </c>
      <c r="B172" s="71" t="s">
        <v>30</v>
      </c>
      <c r="C172" s="71" t="str">
        <f t="shared" si="1"/>
        <v>2000MAR</v>
      </c>
      <c r="D172" s="98">
        <v>659.817</v>
      </c>
      <c r="E172" s="98">
        <v>1165.562</v>
      </c>
      <c r="F172" s="98">
        <v>1396.149</v>
      </c>
      <c r="G172" s="98">
        <v>3146.035</v>
      </c>
      <c r="H172" s="98">
        <v>4.084</v>
      </c>
      <c r="I172" s="98">
        <v>0.131</v>
      </c>
      <c r="J172" s="98">
        <v>0.005</v>
      </c>
      <c r="K172" s="98">
        <v>167.361</v>
      </c>
      <c r="L172" s="96">
        <f t="shared" si="2"/>
        <v>6539.144</v>
      </c>
      <c r="M172" s="98">
        <v>2.333</v>
      </c>
      <c r="N172" s="98">
        <v>864.826</v>
      </c>
      <c r="O172" s="98">
        <v>1199.615</v>
      </c>
      <c r="P172" s="98"/>
      <c r="Q172" s="96">
        <f t="shared" si="3"/>
        <v>2066.774</v>
      </c>
      <c r="R172" s="98">
        <v>8605.918</v>
      </c>
      <c r="S172" s="9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</row>
    <row r="173" ht="19.5" customHeight="1">
      <c r="A173" s="71">
        <v>2000.0</v>
      </c>
      <c r="B173" s="71" t="s">
        <v>31</v>
      </c>
      <c r="C173" s="71" t="str">
        <f t="shared" si="1"/>
        <v>2000APR</v>
      </c>
      <c r="D173" s="98">
        <v>599.123</v>
      </c>
      <c r="E173" s="98">
        <v>1225.933</v>
      </c>
      <c r="F173" s="98">
        <v>1363.997</v>
      </c>
      <c r="G173" s="98">
        <v>2622.546</v>
      </c>
      <c r="H173" s="98">
        <v>11.179</v>
      </c>
      <c r="I173" s="98">
        <v>0.081</v>
      </c>
      <c r="J173" s="98">
        <v>0.01</v>
      </c>
      <c r="K173" s="98">
        <v>192.371</v>
      </c>
      <c r="L173" s="96">
        <f t="shared" si="2"/>
        <v>6015.24</v>
      </c>
      <c r="M173" s="98">
        <v>2.839</v>
      </c>
      <c r="N173" s="98">
        <v>752.322</v>
      </c>
      <c r="O173" s="98">
        <v>1238.858</v>
      </c>
      <c r="P173" s="98"/>
      <c r="Q173" s="96">
        <f t="shared" si="3"/>
        <v>1994.019</v>
      </c>
      <c r="R173" s="98">
        <v>8009.259000000001</v>
      </c>
      <c r="S173" s="97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</row>
    <row r="174" ht="19.5" customHeight="1">
      <c r="A174" s="71">
        <v>2000.0</v>
      </c>
      <c r="B174" s="71" t="s">
        <v>32</v>
      </c>
      <c r="C174" s="71" t="str">
        <f t="shared" si="1"/>
        <v>2000MAY</v>
      </c>
      <c r="D174" s="98">
        <v>577.702</v>
      </c>
      <c r="E174" s="98">
        <v>992.871</v>
      </c>
      <c r="F174" s="98">
        <v>1339.868</v>
      </c>
      <c r="G174" s="98">
        <v>3204.451</v>
      </c>
      <c r="H174" s="98">
        <v>44.217</v>
      </c>
      <c r="I174" s="98">
        <v>0.139</v>
      </c>
      <c r="J174" s="98">
        <v>0.156</v>
      </c>
      <c r="K174" s="98">
        <v>294.31</v>
      </c>
      <c r="L174" s="96">
        <f t="shared" si="2"/>
        <v>6453.714</v>
      </c>
      <c r="M174" s="98">
        <v>3.932</v>
      </c>
      <c r="N174" s="98">
        <v>899.835</v>
      </c>
      <c r="O174" s="98">
        <v>1392.575</v>
      </c>
      <c r="P174" s="98"/>
      <c r="Q174" s="96">
        <f t="shared" si="3"/>
        <v>2296.342</v>
      </c>
      <c r="R174" s="98">
        <v>8750.056</v>
      </c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</row>
    <row r="175" ht="19.5" customHeight="1">
      <c r="A175" s="71">
        <v>2000.0</v>
      </c>
      <c r="B175" s="71" t="s">
        <v>33</v>
      </c>
      <c r="C175" s="71" t="str">
        <f t="shared" si="1"/>
        <v>2000JUN</v>
      </c>
      <c r="D175" s="98">
        <v>371.107</v>
      </c>
      <c r="E175" s="98">
        <v>980.915</v>
      </c>
      <c r="F175" s="98">
        <v>1331.335</v>
      </c>
      <c r="G175" s="98">
        <v>3188.543</v>
      </c>
      <c r="H175" s="98">
        <v>3.41</v>
      </c>
      <c r="I175" s="98">
        <v>0.132</v>
      </c>
      <c r="J175" s="98">
        <v>0.025</v>
      </c>
      <c r="K175" s="98">
        <v>267.332</v>
      </c>
      <c r="L175" s="96">
        <f t="shared" si="2"/>
        <v>6142.799</v>
      </c>
      <c r="M175" s="98">
        <v>3.498</v>
      </c>
      <c r="N175" s="98">
        <v>863.286</v>
      </c>
      <c r="O175" s="98">
        <v>1411.576</v>
      </c>
      <c r="P175" s="98"/>
      <c r="Q175" s="96">
        <f t="shared" si="3"/>
        <v>2278.36</v>
      </c>
      <c r="R175" s="98">
        <v>8421.159</v>
      </c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</row>
    <row r="176" ht="19.5" customHeight="1">
      <c r="A176" s="71">
        <v>2000.0</v>
      </c>
      <c r="B176" s="71" t="s">
        <v>34</v>
      </c>
      <c r="C176" s="71" t="str">
        <f t="shared" si="1"/>
        <v>2000JUL</v>
      </c>
      <c r="D176" s="98">
        <v>357.477</v>
      </c>
      <c r="E176" s="98">
        <v>825.562</v>
      </c>
      <c r="F176" s="98">
        <v>1355.468</v>
      </c>
      <c r="G176" s="98">
        <v>3255.574</v>
      </c>
      <c r="H176" s="98">
        <v>2.761</v>
      </c>
      <c r="I176" s="98">
        <v>0.153</v>
      </c>
      <c r="J176" s="98">
        <v>0.026</v>
      </c>
      <c r="K176" s="98">
        <v>301.01</v>
      </c>
      <c r="L176" s="96">
        <f t="shared" si="2"/>
        <v>6098.031</v>
      </c>
      <c r="M176" s="98">
        <v>3.574</v>
      </c>
      <c r="N176" s="98">
        <v>825.171</v>
      </c>
      <c r="O176" s="98">
        <v>1525.35</v>
      </c>
      <c r="P176" s="98"/>
      <c r="Q176" s="96">
        <f t="shared" si="3"/>
        <v>2354.095</v>
      </c>
      <c r="R176" s="98">
        <v>8452.126</v>
      </c>
      <c r="S176" s="97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</row>
    <row r="177" ht="19.5" customHeight="1">
      <c r="A177" s="71">
        <v>2000.0</v>
      </c>
      <c r="B177" s="71" t="s">
        <v>35</v>
      </c>
      <c r="C177" s="71" t="str">
        <f t="shared" si="1"/>
        <v>2000AUG</v>
      </c>
      <c r="D177" s="98">
        <v>502.494</v>
      </c>
      <c r="E177" s="98">
        <v>675.998</v>
      </c>
      <c r="F177" s="98">
        <v>1415.892</v>
      </c>
      <c r="G177" s="98">
        <v>3035.103</v>
      </c>
      <c r="H177" s="98">
        <v>2.344</v>
      </c>
      <c r="I177" s="98">
        <v>0.139</v>
      </c>
      <c r="J177" s="98">
        <v>0.024</v>
      </c>
      <c r="K177" s="98">
        <v>320.312</v>
      </c>
      <c r="L177" s="96">
        <f t="shared" si="2"/>
        <v>5952.306</v>
      </c>
      <c r="M177" s="98">
        <v>2.567</v>
      </c>
      <c r="N177" s="98">
        <v>788.435</v>
      </c>
      <c r="O177" s="98">
        <v>1795.48</v>
      </c>
      <c r="P177" s="98"/>
      <c r="Q177" s="96">
        <f t="shared" si="3"/>
        <v>2586.482</v>
      </c>
      <c r="R177" s="98">
        <v>8538.788</v>
      </c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</row>
    <row r="178" ht="19.5" customHeight="1">
      <c r="A178" s="71">
        <v>2000.0</v>
      </c>
      <c r="B178" s="71" t="s">
        <v>36</v>
      </c>
      <c r="C178" s="71" t="str">
        <f t="shared" si="1"/>
        <v>2000SEP</v>
      </c>
      <c r="D178" s="98">
        <v>481.403</v>
      </c>
      <c r="E178" s="98">
        <v>672.155</v>
      </c>
      <c r="F178" s="98">
        <v>1353.635</v>
      </c>
      <c r="G178" s="98">
        <v>3048.636</v>
      </c>
      <c r="H178" s="98">
        <v>12.061</v>
      </c>
      <c r="I178" s="98">
        <v>0.14</v>
      </c>
      <c r="J178" s="98">
        <v>0.012</v>
      </c>
      <c r="K178" s="98">
        <v>336.509</v>
      </c>
      <c r="L178" s="96">
        <f t="shared" si="2"/>
        <v>5904.551</v>
      </c>
      <c r="M178" s="98"/>
      <c r="N178" s="98">
        <v>840.687</v>
      </c>
      <c r="O178" s="98">
        <v>1579.387</v>
      </c>
      <c r="P178" s="98"/>
      <c r="Q178" s="96">
        <f t="shared" si="3"/>
        <v>2420.074</v>
      </c>
      <c r="R178" s="98">
        <v>8324.625</v>
      </c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</row>
    <row r="179" ht="19.5" customHeight="1">
      <c r="A179" s="71">
        <v>2000.0</v>
      </c>
      <c r="B179" s="71" t="s">
        <v>37</v>
      </c>
      <c r="C179" s="71" t="str">
        <f t="shared" si="1"/>
        <v>2000OCT</v>
      </c>
      <c r="D179" s="98">
        <v>380.136</v>
      </c>
      <c r="E179" s="98">
        <v>633.104</v>
      </c>
      <c r="F179" s="98">
        <v>1483.773</v>
      </c>
      <c r="G179" s="98">
        <v>3160.972</v>
      </c>
      <c r="H179" s="98">
        <v>5.072</v>
      </c>
      <c r="I179" s="98">
        <v>0.143</v>
      </c>
      <c r="J179" s="98">
        <v>0.04</v>
      </c>
      <c r="K179" s="98">
        <v>298.645</v>
      </c>
      <c r="L179" s="96">
        <f t="shared" si="2"/>
        <v>5961.885</v>
      </c>
      <c r="M179" s="98"/>
      <c r="N179" s="98">
        <v>915.462</v>
      </c>
      <c r="O179" s="98">
        <v>1617.915</v>
      </c>
      <c r="P179" s="98"/>
      <c r="Q179" s="96">
        <f t="shared" si="3"/>
        <v>2533.377</v>
      </c>
      <c r="R179" s="98">
        <v>8495.261999999999</v>
      </c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</row>
    <row r="180" ht="19.5" customHeight="1">
      <c r="A180" s="71">
        <v>2000.0</v>
      </c>
      <c r="B180" s="71" t="s">
        <v>38</v>
      </c>
      <c r="C180" s="71" t="str">
        <f t="shared" si="1"/>
        <v>2000NOV</v>
      </c>
      <c r="D180" s="98">
        <v>485.676</v>
      </c>
      <c r="E180" s="98">
        <v>241.397</v>
      </c>
      <c r="F180" s="98">
        <v>1400.615</v>
      </c>
      <c r="G180" s="98">
        <v>2379.838</v>
      </c>
      <c r="H180" s="98">
        <v>13.264</v>
      </c>
      <c r="I180" s="98">
        <v>0.157</v>
      </c>
      <c r="J180" s="98">
        <v>0.01</v>
      </c>
      <c r="K180" s="98">
        <v>246.174</v>
      </c>
      <c r="L180" s="96">
        <f t="shared" si="2"/>
        <v>4767.131</v>
      </c>
      <c r="M180" s="98">
        <v>0.362</v>
      </c>
      <c r="N180" s="98">
        <v>963.563</v>
      </c>
      <c r="O180" s="98">
        <v>2088.638</v>
      </c>
      <c r="P180" s="98"/>
      <c r="Q180" s="96">
        <f t="shared" si="3"/>
        <v>3052.563</v>
      </c>
      <c r="R180" s="98">
        <v>7819.694</v>
      </c>
      <c r="S180" s="97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</row>
    <row r="181" ht="19.5" customHeight="1">
      <c r="A181" s="71">
        <v>2000.0</v>
      </c>
      <c r="B181" s="71" t="s">
        <v>39</v>
      </c>
      <c r="C181" s="71" t="str">
        <f t="shared" si="1"/>
        <v>2000DEC</v>
      </c>
      <c r="D181" s="98">
        <v>484.419</v>
      </c>
      <c r="E181" s="98">
        <v>168.878</v>
      </c>
      <c r="F181" s="98">
        <v>1268.194</v>
      </c>
      <c r="G181" s="98">
        <v>2916.683</v>
      </c>
      <c r="H181" s="98">
        <v>1.864</v>
      </c>
      <c r="I181" s="98">
        <v>0.164</v>
      </c>
      <c r="J181" s="98">
        <v>0.008</v>
      </c>
      <c r="K181" s="98">
        <v>227.723</v>
      </c>
      <c r="L181" s="96">
        <f t="shared" si="2"/>
        <v>5067.933</v>
      </c>
      <c r="M181" s="98">
        <v>2.572</v>
      </c>
      <c r="N181" s="98">
        <v>955.618</v>
      </c>
      <c r="O181" s="98">
        <v>1944.257</v>
      </c>
      <c r="P181" s="98"/>
      <c r="Q181" s="96">
        <f t="shared" si="3"/>
        <v>2902.447</v>
      </c>
      <c r="R181" s="98">
        <v>7970.379999999999</v>
      </c>
      <c r="S181" s="97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  <c r="AD181" s="97"/>
      <c r="AE181" s="97"/>
    </row>
    <row r="182" ht="19.5" customHeight="1">
      <c r="A182" s="71">
        <v>2001.0</v>
      </c>
      <c r="B182" s="71" t="s">
        <v>28</v>
      </c>
      <c r="C182" s="71" t="str">
        <f t="shared" si="1"/>
        <v>2001JAN</v>
      </c>
      <c r="D182" s="96">
        <v>544.013</v>
      </c>
      <c r="E182" s="96">
        <v>157.471</v>
      </c>
      <c r="F182" s="96">
        <v>1350.006</v>
      </c>
      <c r="G182" s="96">
        <v>2551.81</v>
      </c>
      <c r="H182" s="96">
        <v>4.154</v>
      </c>
      <c r="I182" s="96">
        <v>0.145</v>
      </c>
      <c r="J182" s="96">
        <v>0.013</v>
      </c>
      <c r="K182" s="96">
        <v>206.111</v>
      </c>
      <c r="L182" s="96">
        <f t="shared" si="2"/>
        <v>4813.723</v>
      </c>
      <c r="M182" s="96">
        <v>2.349</v>
      </c>
      <c r="N182" s="96">
        <v>975.171</v>
      </c>
      <c r="O182" s="96">
        <v>2333.252</v>
      </c>
      <c r="P182" s="96"/>
      <c r="Q182" s="96">
        <f t="shared" si="3"/>
        <v>3310.772</v>
      </c>
      <c r="R182" s="96">
        <v>8124.495000000001</v>
      </c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</row>
    <row r="183" ht="19.5" customHeight="1">
      <c r="A183" s="71">
        <v>2001.0</v>
      </c>
      <c r="B183" s="71" t="s">
        <v>29</v>
      </c>
      <c r="C183" s="71" t="str">
        <f t="shared" si="1"/>
        <v>2001FEB</v>
      </c>
      <c r="D183" s="98">
        <v>643.156</v>
      </c>
      <c r="E183" s="98">
        <v>237.205</v>
      </c>
      <c r="F183" s="98">
        <v>1268.133</v>
      </c>
      <c r="G183" s="98">
        <v>2470.109</v>
      </c>
      <c r="H183" s="98">
        <v>2.787</v>
      </c>
      <c r="I183" s="98">
        <v>0.103</v>
      </c>
      <c r="J183" s="98">
        <v>0.003</v>
      </c>
      <c r="K183" s="98">
        <v>158.355</v>
      </c>
      <c r="L183" s="96">
        <f t="shared" si="2"/>
        <v>4779.851</v>
      </c>
      <c r="M183" s="98">
        <v>2.115</v>
      </c>
      <c r="N183" s="98">
        <v>886.965</v>
      </c>
      <c r="O183" s="98">
        <v>2258.148</v>
      </c>
      <c r="P183" s="98"/>
      <c r="Q183" s="96">
        <f t="shared" si="3"/>
        <v>3147.228</v>
      </c>
      <c r="R183" s="98">
        <v>7927.079</v>
      </c>
      <c r="S183" s="97"/>
      <c r="T183" s="97"/>
      <c r="U183" s="97"/>
      <c r="V183" s="97"/>
      <c r="W183" s="97"/>
      <c r="X183" s="97"/>
      <c r="Y183" s="97"/>
      <c r="Z183" s="97"/>
      <c r="AA183" s="97"/>
      <c r="AB183" s="97"/>
      <c r="AC183" s="97"/>
      <c r="AD183" s="97"/>
      <c r="AE183" s="97"/>
    </row>
    <row r="184" ht="19.5" customHeight="1">
      <c r="A184" s="71">
        <v>2001.0</v>
      </c>
      <c r="B184" s="71" t="s">
        <v>30</v>
      </c>
      <c r="C184" s="71" t="str">
        <f t="shared" si="1"/>
        <v>2001MAR</v>
      </c>
      <c r="D184" s="98">
        <v>623.353</v>
      </c>
      <c r="E184" s="98">
        <v>282.171</v>
      </c>
      <c r="F184" s="98">
        <v>1469.97</v>
      </c>
      <c r="G184" s="98">
        <v>2853.708</v>
      </c>
      <c r="H184" s="98">
        <v>7.552</v>
      </c>
      <c r="I184" s="98">
        <v>0.125</v>
      </c>
      <c r="J184" s="98">
        <v>0.014</v>
      </c>
      <c r="K184" s="98">
        <v>171.131</v>
      </c>
      <c r="L184" s="96">
        <f t="shared" si="2"/>
        <v>5408.024</v>
      </c>
      <c r="M184" s="98">
        <v>2.939</v>
      </c>
      <c r="N184" s="98">
        <v>1038.505</v>
      </c>
      <c r="O184" s="98">
        <v>2477.888</v>
      </c>
      <c r="P184" s="98"/>
      <c r="Q184" s="96">
        <f t="shared" si="3"/>
        <v>3519.332</v>
      </c>
      <c r="R184" s="98">
        <v>8927.356</v>
      </c>
      <c r="S184" s="97"/>
      <c r="T184" s="97"/>
      <c r="U184" s="97"/>
      <c r="V184" s="97"/>
      <c r="W184" s="97"/>
      <c r="X184" s="97"/>
      <c r="Y184" s="97"/>
      <c r="Z184" s="97"/>
      <c r="AA184" s="97"/>
      <c r="AB184" s="97"/>
      <c r="AC184" s="97"/>
      <c r="AD184" s="97"/>
      <c r="AE184" s="97"/>
    </row>
    <row r="185" ht="19.5" customHeight="1">
      <c r="A185" s="71">
        <v>2001.0</v>
      </c>
      <c r="B185" s="71" t="s">
        <v>31</v>
      </c>
      <c r="C185" s="71" t="str">
        <f t="shared" si="1"/>
        <v>2001APR</v>
      </c>
      <c r="D185" s="98">
        <v>685.136</v>
      </c>
      <c r="E185" s="98">
        <v>286.118</v>
      </c>
      <c r="F185" s="98">
        <v>1463.214</v>
      </c>
      <c r="G185" s="98">
        <v>2994.213</v>
      </c>
      <c r="H185" s="98">
        <v>7.561</v>
      </c>
      <c r="I185" s="98">
        <v>0.079</v>
      </c>
      <c r="J185" s="98">
        <v>0.011</v>
      </c>
      <c r="K185" s="98">
        <v>138.515</v>
      </c>
      <c r="L185" s="96">
        <f t="shared" si="2"/>
        <v>5574.847</v>
      </c>
      <c r="M185" s="98">
        <v>4.035</v>
      </c>
      <c r="N185" s="98">
        <v>901.14</v>
      </c>
      <c r="O185" s="98">
        <v>2501.702</v>
      </c>
      <c r="P185" s="98"/>
      <c r="Q185" s="96">
        <f t="shared" si="3"/>
        <v>3406.877</v>
      </c>
      <c r="R185" s="98">
        <v>8981.724000000002</v>
      </c>
      <c r="S185" s="97"/>
      <c r="T185" s="97"/>
      <c r="U185" s="97"/>
      <c r="V185" s="97"/>
      <c r="W185" s="97"/>
      <c r="X185" s="97"/>
      <c r="Y185" s="97"/>
      <c r="Z185" s="97"/>
      <c r="AA185" s="97"/>
      <c r="AB185" s="97"/>
      <c r="AC185" s="97"/>
      <c r="AD185" s="97"/>
      <c r="AE185" s="97"/>
    </row>
    <row r="186" ht="19.5" customHeight="1">
      <c r="A186" s="71">
        <v>2001.0</v>
      </c>
      <c r="B186" s="71" t="s">
        <v>32</v>
      </c>
      <c r="C186" s="71" t="str">
        <f t="shared" si="1"/>
        <v>2001MAY</v>
      </c>
      <c r="D186" s="98">
        <v>483.325</v>
      </c>
      <c r="E186" s="98">
        <v>252.872</v>
      </c>
      <c r="F186" s="98">
        <v>1539.321</v>
      </c>
      <c r="G186" s="98">
        <v>3291.38</v>
      </c>
      <c r="H186" s="98">
        <v>6.923</v>
      </c>
      <c r="I186" s="98">
        <v>0.073</v>
      </c>
      <c r="J186" s="98">
        <v>0.031</v>
      </c>
      <c r="K186" s="98">
        <v>205.79</v>
      </c>
      <c r="L186" s="96">
        <f t="shared" si="2"/>
        <v>5779.715</v>
      </c>
      <c r="M186" s="98">
        <v>3.597</v>
      </c>
      <c r="N186" s="98">
        <v>874.706</v>
      </c>
      <c r="O186" s="98">
        <v>2432.035</v>
      </c>
      <c r="P186" s="98"/>
      <c r="Q186" s="96">
        <f t="shared" si="3"/>
        <v>3310.338</v>
      </c>
      <c r="R186" s="98">
        <v>9090.053</v>
      </c>
      <c r="S186" s="97"/>
      <c r="T186" s="97"/>
      <c r="U186" s="97"/>
      <c r="V186" s="97"/>
      <c r="W186" s="97"/>
      <c r="X186" s="97"/>
      <c r="Y186" s="97"/>
      <c r="Z186" s="97"/>
      <c r="AA186" s="97"/>
      <c r="AB186" s="97"/>
      <c r="AC186" s="97"/>
      <c r="AD186" s="97"/>
      <c r="AE186" s="97"/>
    </row>
    <row r="187" ht="19.5" customHeight="1">
      <c r="A187" s="71">
        <v>2001.0</v>
      </c>
      <c r="B187" s="71" t="s">
        <v>33</v>
      </c>
      <c r="C187" s="71" t="str">
        <f t="shared" si="1"/>
        <v>2001JUN</v>
      </c>
      <c r="D187" s="98">
        <v>313.569</v>
      </c>
      <c r="E187" s="98">
        <v>264.164</v>
      </c>
      <c r="F187" s="98">
        <v>1483.873</v>
      </c>
      <c r="G187" s="98">
        <v>3397.601</v>
      </c>
      <c r="H187" s="98">
        <v>4.822</v>
      </c>
      <c r="I187" s="98">
        <v>0.128</v>
      </c>
      <c r="J187" s="98">
        <v>0.032</v>
      </c>
      <c r="K187" s="98">
        <v>279.938</v>
      </c>
      <c r="L187" s="96">
        <f t="shared" si="2"/>
        <v>5744.127</v>
      </c>
      <c r="M187" s="98">
        <v>3.467</v>
      </c>
      <c r="N187" s="98">
        <v>948.165</v>
      </c>
      <c r="O187" s="98">
        <v>2201.77</v>
      </c>
      <c r="P187" s="98"/>
      <c r="Q187" s="96">
        <f t="shared" si="3"/>
        <v>3153.402</v>
      </c>
      <c r="R187" s="98">
        <v>8897.529</v>
      </c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</row>
    <row r="188" ht="19.5" customHeight="1">
      <c r="A188" s="71">
        <v>2001.0</v>
      </c>
      <c r="B188" s="71" t="s">
        <v>34</v>
      </c>
      <c r="C188" s="71" t="str">
        <f t="shared" si="1"/>
        <v>2001JUL</v>
      </c>
      <c r="D188" s="98">
        <v>434.982</v>
      </c>
      <c r="E188" s="98">
        <v>161.731</v>
      </c>
      <c r="F188" s="98">
        <v>1445.956</v>
      </c>
      <c r="G188" s="98">
        <v>3081.62</v>
      </c>
      <c r="H188" s="98">
        <v>18.952</v>
      </c>
      <c r="I188" s="98">
        <v>0.136</v>
      </c>
      <c r="J188" s="98">
        <v>0.026</v>
      </c>
      <c r="K188" s="98">
        <v>318.688</v>
      </c>
      <c r="L188" s="96">
        <f t="shared" si="2"/>
        <v>5462.091</v>
      </c>
      <c r="M188" s="98">
        <v>2.263</v>
      </c>
      <c r="N188" s="98">
        <v>912.524</v>
      </c>
      <c r="O188" s="98">
        <v>2636.478</v>
      </c>
      <c r="P188" s="98"/>
      <c r="Q188" s="96">
        <f t="shared" si="3"/>
        <v>3551.265</v>
      </c>
      <c r="R188" s="98">
        <v>9013.356</v>
      </c>
      <c r="S188" s="97"/>
      <c r="T188" s="97"/>
      <c r="U188" s="97"/>
      <c r="V188" s="97"/>
      <c r="W188" s="97"/>
      <c r="X188" s="97"/>
      <c r="Y188" s="97"/>
      <c r="Z188" s="97"/>
      <c r="AA188" s="97"/>
      <c r="AB188" s="97"/>
      <c r="AC188" s="97"/>
      <c r="AD188" s="97"/>
      <c r="AE188" s="97"/>
    </row>
    <row r="189" ht="19.5" customHeight="1">
      <c r="A189" s="71">
        <v>2001.0</v>
      </c>
      <c r="B189" s="71" t="s">
        <v>35</v>
      </c>
      <c r="C189" s="71" t="str">
        <f t="shared" si="1"/>
        <v>2001AUG</v>
      </c>
      <c r="D189" s="98">
        <v>519.548</v>
      </c>
      <c r="E189" s="98">
        <v>115.911</v>
      </c>
      <c r="F189" s="98">
        <v>1661.532</v>
      </c>
      <c r="G189" s="98">
        <v>3048.594</v>
      </c>
      <c r="H189" s="98">
        <v>78.048</v>
      </c>
      <c r="I189" s="98">
        <v>0.131</v>
      </c>
      <c r="J189" s="98">
        <v>0.055</v>
      </c>
      <c r="K189" s="98">
        <v>316.532</v>
      </c>
      <c r="L189" s="96">
        <f t="shared" si="2"/>
        <v>5740.351</v>
      </c>
      <c r="M189" s="98">
        <v>4.111</v>
      </c>
      <c r="N189" s="98">
        <v>1008.982</v>
      </c>
      <c r="O189" s="98">
        <v>2304.051</v>
      </c>
      <c r="P189" s="98"/>
      <c r="Q189" s="96">
        <f t="shared" si="3"/>
        <v>3317.144</v>
      </c>
      <c r="R189" s="98">
        <v>9057.495</v>
      </c>
      <c r="S189" s="97"/>
      <c r="T189" s="97"/>
      <c r="U189" s="97"/>
      <c r="V189" s="97"/>
      <c r="W189" s="97"/>
      <c r="X189" s="97"/>
      <c r="Y189" s="97"/>
      <c r="Z189" s="97"/>
      <c r="AA189" s="97"/>
      <c r="AB189" s="97"/>
      <c r="AC189" s="97"/>
      <c r="AD189" s="97"/>
      <c r="AE189" s="97"/>
    </row>
    <row r="190" ht="19.5" customHeight="1">
      <c r="A190" s="71">
        <v>2001.0</v>
      </c>
      <c r="B190" s="71" t="s">
        <v>36</v>
      </c>
      <c r="C190" s="71" t="str">
        <f t="shared" si="1"/>
        <v>2001SEP</v>
      </c>
      <c r="D190" s="98">
        <v>713.242</v>
      </c>
      <c r="E190" s="98">
        <v>228.281</v>
      </c>
      <c r="F190" s="98">
        <v>1471.996</v>
      </c>
      <c r="G190" s="98">
        <v>2821.086</v>
      </c>
      <c r="H190" s="98">
        <v>3.464</v>
      </c>
      <c r="I190" s="98">
        <v>0.103</v>
      </c>
      <c r="J190" s="98">
        <v>0.007</v>
      </c>
      <c r="K190" s="98">
        <v>312.69</v>
      </c>
      <c r="L190" s="96">
        <f t="shared" si="2"/>
        <v>5550.869</v>
      </c>
      <c r="M190" s="98">
        <v>2.286</v>
      </c>
      <c r="N190" s="98">
        <v>1007.405</v>
      </c>
      <c r="O190" s="98">
        <v>2272.983</v>
      </c>
      <c r="P190" s="98"/>
      <c r="Q190" s="96">
        <f t="shared" si="3"/>
        <v>3282.674</v>
      </c>
      <c r="R190" s="98">
        <v>8833.542999999998</v>
      </c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</row>
    <row r="191" ht="19.5" customHeight="1">
      <c r="A191" s="71">
        <v>2001.0</v>
      </c>
      <c r="B191" s="71" t="s">
        <v>37</v>
      </c>
      <c r="C191" s="71" t="str">
        <f t="shared" si="1"/>
        <v>2001OCT</v>
      </c>
      <c r="D191" s="98">
        <v>405.177</v>
      </c>
      <c r="E191" s="98">
        <v>180.211</v>
      </c>
      <c r="F191" s="98">
        <v>1446.814</v>
      </c>
      <c r="G191" s="98">
        <v>3214.766</v>
      </c>
      <c r="H191" s="98">
        <v>2.125</v>
      </c>
      <c r="I191" s="98">
        <v>0.157</v>
      </c>
      <c r="J191" s="98">
        <v>0.016</v>
      </c>
      <c r="K191" s="98">
        <v>302.729</v>
      </c>
      <c r="L191" s="96">
        <f t="shared" si="2"/>
        <v>5551.995</v>
      </c>
      <c r="M191" s="98">
        <v>2.357</v>
      </c>
      <c r="N191" s="98">
        <v>1056.529</v>
      </c>
      <c r="O191" s="98">
        <v>2235.676</v>
      </c>
      <c r="P191" s="98"/>
      <c r="Q191" s="96">
        <f t="shared" si="3"/>
        <v>3294.562</v>
      </c>
      <c r="R191" s="98">
        <v>8846.557</v>
      </c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  <c r="AD191" s="97"/>
      <c r="AE191" s="97"/>
    </row>
    <row r="192" ht="19.5" customHeight="1">
      <c r="A192" s="71">
        <v>2001.0</v>
      </c>
      <c r="B192" s="71" t="s">
        <v>38</v>
      </c>
      <c r="C192" s="71" t="str">
        <f t="shared" si="1"/>
        <v>2001NOV</v>
      </c>
      <c r="D192" s="98">
        <v>351.103</v>
      </c>
      <c r="E192" s="98">
        <v>126.867</v>
      </c>
      <c r="F192" s="98">
        <v>1521.683</v>
      </c>
      <c r="G192" s="98">
        <v>2833.199</v>
      </c>
      <c r="H192" s="98">
        <v>50.212</v>
      </c>
      <c r="I192" s="98">
        <v>0.156</v>
      </c>
      <c r="J192" s="98">
        <v>0.24</v>
      </c>
      <c r="K192" s="98">
        <v>257.962</v>
      </c>
      <c r="L192" s="96">
        <f t="shared" si="2"/>
        <v>5141.422</v>
      </c>
      <c r="M192" s="98">
        <v>0.75</v>
      </c>
      <c r="N192" s="98">
        <v>1026.938</v>
      </c>
      <c r="O192" s="98">
        <v>1903.203</v>
      </c>
      <c r="P192" s="98"/>
      <c r="Q192" s="96">
        <f t="shared" si="3"/>
        <v>2930.891</v>
      </c>
      <c r="R192" s="98">
        <v>8072.313</v>
      </c>
      <c r="S192" s="97"/>
      <c r="T192" s="97"/>
      <c r="U192" s="97"/>
      <c r="V192" s="97"/>
      <c r="W192" s="97"/>
      <c r="X192" s="97"/>
      <c r="Y192" s="97"/>
      <c r="Z192" s="97"/>
      <c r="AA192" s="97"/>
      <c r="AB192" s="97"/>
      <c r="AC192" s="97"/>
      <c r="AD192" s="97"/>
      <c r="AE192" s="97"/>
    </row>
    <row r="193" ht="19.5" customHeight="1">
      <c r="A193" s="71">
        <v>2001.0</v>
      </c>
      <c r="B193" s="71" t="s">
        <v>39</v>
      </c>
      <c r="C193" s="71" t="str">
        <f t="shared" si="1"/>
        <v>2001DEC</v>
      </c>
      <c r="D193" s="98">
        <v>457.741</v>
      </c>
      <c r="E193" s="98">
        <v>126.959</v>
      </c>
      <c r="F193" s="98">
        <v>1599.859</v>
      </c>
      <c r="G193" s="98">
        <v>2228.903</v>
      </c>
      <c r="H193" s="98">
        <v>61.463</v>
      </c>
      <c r="I193" s="98">
        <v>0.167</v>
      </c>
      <c r="J193" s="98">
        <v>0.011</v>
      </c>
      <c r="K193" s="98">
        <v>213.273</v>
      </c>
      <c r="L193" s="96">
        <f t="shared" si="2"/>
        <v>4688.376</v>
      </c>
      <c r="M193" s="98">
        <v>0.808</v>
      </c>
      <c r="N193" s="98">
        <v>1007.261</v>
      </c>
      <c r="O193" s="98">
        <v>2400.956</v>
      </c>
      <c r="P193" s="98"/>
      <c r="Q193" s="96">
        <f t="shared" si="3"/>
        <v>3409.025</v>
      </c>
      <c r="R193" s="98">
        <v>8097.401</v>
      </c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</row>
    <row r="194" ht="19.5" customHeight="1">
      <c r="A194" s="71">
        <v>2002.0</v>
      </c>
      <c r="B194" s="71" t="s">
        <v>28</v>
      </c>
      <c r="C194" s="71" t="str">
        <f t="shared" si="1"/>
        <v>2002JAN</v>
      </c>
      <c r="D194" s="96">
        <v>512.577</v>
      </c>
      <c r="E194" s="96">
        <v>165.199</v>
      </c>
      <c r="F194" s="96">
        <v>1447.268</v>
      </c>
      <c r="G194" s="96">
        <v>2690.928</v>
      </c>
      <c r="H194" s="96">
        <v>8.204</v>
      </c>
      <c r="I194" s="96">
        <v>0.167</v>
      </c>
      <c r="J194" s="96">
        <v>0.038</v>
      </c>
      <c r="K194" s="96">
        <v>190.302</v>
      </c>
      <c r="L194" s="96">
        <f t="shared" si="2"/>
        <v>5014.683</v>
      </c>
      <c r="M194" s="96">
        <v>1.746</v>
      </c>
      <c r="N194" s="96">
        <v>995.499</v>
      </c>
      <c r="O194" s="96">
        <v>2252.085</v>
      </c>
      <c r="P194" s="96"/>
      <c r="Q194" s="96">
        <f t="shared" si="3"/>
        <v>3249.33</v>
      </c>
      <c r="R194" s="96">
        <v>8264.012999999999</v>
      </c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</row>
    <row r="195" ht="19.5" customHeight="1">
      <c r="A195" s="71">
        <v>2002.0</v>
      </c>
      <c r="B195" s="71" t="s">
        <v>29</v>
      </c>
      <c r="C195" s="71" t="str">
        <f t="shared" si="1"/>
        <v>2002FEB</v>
      </c>
      <c r="D195" s="98">
        <v>588.929</v>
      </c>
      <c r="E195" s="98">
        <v>135.1</v>
      </c>
      <c r="F195" s="98">
        <v>1378.311</v>
      </c>
      <c r="G195" s="98">
        <v>3072.667</v>
      </c>
      <c r="H195" s="98">
        <v>8.296</v>
      </c>
      <c r="I195" s="98">
        <v>0.116</v>
      </c>
      <c r="J195" s="98">
        <v>0.003</v>
      </c>
      <c r="K195" s="98">
        <v>149.192</v>
      </c>
      <c r="L195" s="96">
        <f t="shared" si="2"/>
        <v>5332.614</v>
      </c>
      <c r="M195" s="98">
        <v>2.067</v>
      </c>
      <c r="N195" s="98">
        <v>907.955</v>
      </c>
      <c r="O195" s="98">
        <v>1945.315</v>
      </c>
      <c r="P195" s="98"/>
      <c r="Q195" s="96">
        <f t="shared" si="3"/>
        <v>2855.337</v>
      </c>
      <c r="R195" s="98">
        <v>8187.950999999999</v>
      </c>
      <c r="S195" s="97"/>
      <c r="T195" s="97"/>
      <c r="U195" s="97"/>
      <c r="V195" s="97"/>
      <c r="W195" s="97"/>
      <c r="X195" s="97"/>
      <c r="Y195" s="97"/>
      <c r="Z195" s="97"/>
      <c r="AA195" s="97"/>
      <c r="AB195" s="97"/>
      <c r="AC195" s="97"/>
      <c r="AD195" s="97"/>
      <c r="AE195" s="97"/>
    </row>
    <row r="196" ht="19.5" customHeight="1">
      <c r="A196" s="71">
        <v>2002.0</v>
      </c>
      <c r="B196" s="71" t="s">
        <v>30</v>
      </c>
      <c r="C196" s="71" t="str">
        <f t="shared" si="1"/>
        <v>2002MAR</v>
      </c>
      <c r="D196" s="98">
        <v>797.977</v>
      </c>
      <c r="E196" s="98">
        <v>215.134</v>
      </c>
      <c r="F196" s="98">
        <v>1520.69</v>
      </c>
      <c r="G196" s="98">
        <v>3684.634</v>
      </c>
      <c r="H196" s="98">
        <v>5.007</v>
      </c>
      <c r="I196" s="98">
        <v>0.139</v>
      </c>
      <c r="J196" s="98">
        <v>0.003</v>
      </c>
      <c r="K196" s="98">
        <v>146.5</v>
      </c>
      <c r="L196" s="96">
        <f t="shared" si="2"/>
        <v>6370.084</v>
      </c>
      <c r="M196" s="98">
        <v>2.314</v>
      </c>
      <c r="N196" s="98">
        <v>1086.212</v>
      </c>
      <c r="O196" s="98">
        <v>2228.503</v>
      </c>
      <c r="P196" s="98"/>
      <c r="Q196" s="96">
        <f t="shared" si="3"/>
        <v>3317.029</v>
      </c>
      <c r="R196" s="98">
        <v>9687.113</v>
      </c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</row>
    <row r="197" ht="19.5" customHeight="1">
      <c r="A197" s="71">
        <v>2002.0</v>
      </c>
      <c r="B197" s="71" t="s">
        <v>31</v>
      </c>
      <c r="C197" s="71" t="str">
        <f t="shared" si="1"/>
        <v>2002APR</v>
      </c>
      <c r="D197" s="98">
        <v>718.75</v>
      </c>
      <c r="E197" s="98">
        <v>247.755</v>
      </c>
      <c r="F197" s="98">
        <v>1558.729</v>
      </c>
      <c r="G197" s="98">
        <v>3043.169</v>
      </c>
      <c r="H197" s="98">
        <v>3.39</v>
      </c>
      <c r="I197" s="98">
        <v>0.084</v>
      </c>
      <c r="J197" s="98">
        <v>0.009</v>
      </c>
      <c r="K197" s="98">
        <v>163.458</v>
      </c>
      <c r="L197" s="96">
        <f t="shared" si="2"/>
        <v>5735.344</v>
      </c>
      <c r="M197" s="98">
        <v>2.807</v>
      </c>
      <c r="N197" s="98">
        <v>1011.909</v>
      </c>
      <c r="O197" s="98">
        <v>2628.297</v>
      </c>
      <c r="P197" s="98"/>
      <c r="Q197" s="96">
        <f t="shared" si="3"/>
        <v>3643.013</v>
      </c>
      <c r="R197" s="98">
        <v>9378.357</v>
      </c>
      <c r="S197" s="97"/>
      <c r="T197" s="97"/>
      <c r="U197" s="97"/>
      <c r="V197" s="97"/>
      <c r="W197" s="97"/>
      <c r="X197" s="97"/>
      <c r="Y197" s="97"/>
      <c r="Z197" s="97"/>
      <c r="AA197" s="97"/>
      <c r="AB197" s="97"/>
      <c r="AC197" s="97"/>
      <c r="AD197" s="97"/>
      <c r="AE197" s="97"/>
    </row>
    <row r="198" ht="19.5" customHeight="1">
      <c r="A198" s="71">
        <v>2002.0</v>
      </c>
      <c r="B198" s="71" t="s">
        <v>32</v>
      </c>
      <c r="C198" s="71" t="str">
        <f t="shared" si="1"/>
        <v>2002MAY</v>
      </c>
      <c r="D198" s="98">
        <v>602.437</v>
      </c>
      <c r="E198" s="98">
        <v>183.341</v>
      </c>
      <c r="F198" s="98">
        <v>1306.763</v>
      </c>
      <c r="G198" s="98">
        <v>2846.764</v>
      </c>
      <c r="H198" s="98">
        <v>15.528</v>
      </c>
      <c r="I198" s="98">
        <v>0.12</v>
      </c>
      <c r="J198" s="98">
        <v>0.009</v>
      </c>
      <c r="K198" s="98">
        <v>221.697</v>
      </c>
      <c r="L198" s="96">
        <f t="shared" si="2"/>
        <v>5176.659</v>
      </c>
      <c r="M198" s="98">
        <v>2.921</v>
      </c>
      <c r="N198" s="98">
        <v>1082.675</v>
      </c>
      <c r="O198" s="98">
        <v>3392.415</v>
      </c>
      <c r="P198" s="98"/>
      <c r="Q198" s="96">
        <f t="shared" si="3"/>
        <v>4478.011</v>
      </c>
      <c r="R198" s="98">
        <v>9654.670000000002</v>
      </c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</row>
    <row r="199" ht="19.5" customHeight="1">
      <c r="A199" s="71">
        <v>2002.0</v>
      </c>
      <c r="B199" s="71" t="s">
        <v>33</v>
      </c>
      <c r="C199" s="71" t="str">
        <f t="shared" si="1"/>
        <v>2002JUN</v>
      </c>
      <c r="D199" s="98">
        <v>413.523</v>
      </c>
      <c r="E199" s="98">
        <v>160.696</v>
      </c>
      <c r="F199" s="98">
        <v>1186.125</v>
      </c>
      <c r="G199" s="98">
        <v>2863.435</v>
      </c>
      <c r="H199" s="98">
        <v>4.988</v>
      </c>
      <c r="I199" s="98">
        <v>0.11</v>
      </c>
      <c r="J199" s="98">
        <v>0.024</v>
      </c>
      <c r="K199" s="98">
        <v>271.794</v>
      </c>
      <c r="L199" s="96">
        <f t="shared" si="2"/>
        <v>4900.695</v>
      </c>
      <c r="M199" s="98">
        <v>2.602</v>
      </c>
      <c r="N199" s="98">
        <v>1071.202</v>
      </c>
      <c r="O199" s="98">
        <v>3509.655</v>
      </c>
      <c r="P199" s="98"/>
      <c r="Q199" s="96">
        <f t="shared" si="3"/>
        <v>4583.459</v>
      </c>
      <c r="R199" s="98">
        <v>9484.154</v>
      </c>
      <c r="S199" s="97"/>
      <c r="T199" s="97"/>
      <c r="U199" s="97"/>
      <c r="V199" s="97"/>
      <c r="W199" s="97"/>
      <c r="X199" s="97"/>
      <c r="Y199" s="97"/>
      <c r="Z199" s="97"/>
      <c r="AA199" s="97"/>
      <c r="AB199" s="97"/>
      <c r="AC199" s="97"/>
      <c r="AD199" s="97"/>
      <c r="AE199" s="97"/>
    </row>
    <row r="200" ht="19.5" customHeight="1">
      <c r="A200" s="71">
        <v>2002.0</v>
      </c>
      <c r="B200" s="71" t="s">
        <v>34</v>
      </c>
      <c r="C200" s="71" t="str">
        <f t="shared" si="1"/>
        <v>2002JUL</v>
      </c>
      <c r="D200" s="98">
        <v>483.933</v>
      </c>
      <c r="E200" s="98">
        <v>138.11</v>
      </c>
      <c r="F200" s="98">
        <v>1173.986</v>
      </c>
      <c r="G200" s="98">
        <v>2911.878</v>
      </c>
      <c r="H200" s="98">
        <v>23.763</v>
      </c>
      <c r="I200" s="98">
        <v>0.126</v>
      </c>
      <c r="J200" s="98">
        <v>0.027</v>
      </c>
      <c r="K200" s="98">
        <v>301.329</v>
      </c>
      <c r="L200" s="96">
        <f t="shared" si="2"/>
        <v>5033.152</v>
      </c>
      <c r="M200" s="98">
        <v>3.529</v>
      </c>
      <c r="N200" s="98">
        <v>1086.261</v>
      </c>
      <c r="O200" s="98">
        <v>3629.057</v>
      </c>
      <c r="P200" s="98"/>
      <c r="Q200" s="96">
        <f t="shared" si="3"/>
        <v>4718.847</v>
      </c>
      <c r="R200" s="98">
        <v>9751.999</v>
      </c>
      <c r="S200" s="97"/>
      <c r="T200" s="97"/>
      <c r="U200" s="97"/>
      <c r="V200" s="97"/>
      <c r="W200" s="97"/>
      <c r="X200" s="97"/>
      <c r="Y200" s="97"/>
      <c r="Z200" s="97"/>
      <c r="AA200" s="97"/>
      <c r="AB200" s="97"/>
      <c r="AC200" s="97"/>
      <c r="AD200" s="97"/>
      <c r="AE200" s="97"/>
    </row>
    <row r="201" ht="19.5" customHeight="1">
      <c r="A201" s="71">
        <v>2002.0</v>
      </c>
      <c r="B201" s="71" t="s">
        <v>35</v>
      </c>
      <c r="C201" s="71" t="str">
        <f t="shared" si="1"/>
        <v>2002AUG</v>
      </c>
      <c r="D201" s="98">
        <v>551.233</v>
      </c>
      <c r="E201" s="98">
        <v>157.129</v>
      </c>
      <c r="F201" s="98">
        <v>1261.92</v>
      </c>
      <c r="G201" s="98">
        <v>3043.443</v>
      </c>
      <c r="H201" s="98">
        <v>46.727</v>
      </c>
      <c r="I201" s="98">
        <v>0.135</v>
      </c>
      <c r="J201" s="98">
        <v>0.018</v>
      </c>
      <c r="K201" s="98">
        <v>313.36</v>
      </c>
      <c r="L201" s="96">
        <f t="shared" si="2"/>
        <v>5373.965</v>
      </c>
      <c r="M201" s="98">
        <v>3.529</v>
      </c>
      <c r="N201" s="98">
        <v>1097.063</v>
      </c>
      <c r="O201" s="98">
        <v>3124.977</v>
      </c>
      <c r="P201" s="98"/>
      <c r="Q201" s="96">
        <f t="shared" si="3"/>
        <v>4225.569</v>
      </c>
      <c r="R201" s="98">
        <v>9599.534</v>
      </c>
      <c r="S201" s="97"/>
      <c r="T201" s="97"/>
      <c r="U201" s="97"/>
      <c r="V201" s="97"/>
      <c r="W201" s="97"/>
      <c r="X201" s="97"/>
      <c r="Y201" s="97"/>
      <c r="Z201" s="97"/>
      <c r="AA201" s="97"/>
      <c r="AB201" s="97"/>
      <c r="AC201" s="97"/>
      <c r="AD201" s="97"/>
      <c r="AE201" s="97"/>
    </row>
    <row r="202" ht="19.5" customHeight="1">
      <c r="A202" s="71">
        <v>2002.0</v>
      </c>
      <c r="B202" s="71" t="s">
        <v>36</v>
      </c>
      <c r="C202" s="71" t="str">
        <f t="shared" si="1"/>
        <v>2002SEP</v>
      </c>
      <c r="D202" s="98">
        <v>597.483</v>
      </c>
      <c r="E202" s="98">
        <v>188.187</v>
      </c>
      <c r="F202" s="98">
        <v>1488.043</v>
      </c>
      <c r="G202" s="98">
        <v>3173.926</v>
      </c>
      <c r="H202" s="98">
        <v>27.925</v>
      </c>
      <c r="I202" s="98">
        <v>0.129</v>
      </c>
      <c r="J202" s="98">
        <v>0.023</v>
      </c>
      <c r="K202" s="98">
        <v>289.412</v>
      </c>
      <c r="L202" s="96">
        <f t="shared" si="2"/>
        <v>5765.128</v>
      </c>
      <c r="M202" s="98">
        <v>5.153</v>
      </c>
      <c r="N202" s="98">
        <v>1006.681</v>
      </c>
      <c r="O202" s="98">
        <v>2562.249</v>
      </c>
      <c r="P202" s="98"/>
      <c r="Q202" s="96">
        <f t="shared" si="3"/>
        <v>3574.083</v>
      </c>
      <c r="R202" s="98">
        <v>9339.211</v>
      </c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  <c r="AD202" s="97"/>
      <c r="AE202" s="97"/>
    </row>
    <row r="203" ht="19.5" customHeight="1">
      <c r="A203" s="71">
        <v>2002.0</v>
      </c>
      <c r="B203" s="71" t="s">
        <v>37</v>
      </c>
      <c r="C203" s="71" t="str">
        <f t="shared" si="1"/>
        <v>2002OCT</v>
      </c>
      <c r="D203" s="98">
        <v>669.569</v>
      </c>
      <c r="E203" s="98">
        <v>152.371</v>
      </c>
      <c r="F203" s="98">
        <v>1426.835</v>
      </c>
      <c r="G203" s="98">
        <v>2995.342</v>
      </c>
      <c r="H203" s="98">
        <v>3.094</v>
      </c>
      <c r="I203" s="98">
        <v>0.003</v>
      </c>
      <c r="J203" s="98">
        <v>0.141</v>
      </c>
      <c r="K203" s="98">
        <v>300.716</v>
      </c>
      <c r="L203" s="96">
        <f t="shared" si="2"/>
        <v>5548.071</v>
      </c>
      <c r="M203" s="98">
        <v>3.515</v>
      </c>
      <c r="N203" s="98">
        <v>1087.528</v>
      </c>
      <c r="O203" s="98">
        <v>2935.43</v>
      </c>
      <c r="P203" s="98"/>
      <c r="Q203" s="96">
        <f t="shared" si="3"/>
        <v>4026.473</v>
      </c>
      <c r="R203" s="98">
        <v>9574.544</v>
      </c>
      <c r="S203" s="97"/>
      <c r="T203" s="97"/>
      <c r="U203" s="97"/>
      <c r="V203" s="97"/>
      <c r="W203" s="97"/>
      <c r="X203" s="97"/>
      <c r="Y203" s="97"/>
      <c r="Z203" s="97"/>
      <c r="AA203" s="97"/>
      <c r="AB203" s="97"/>
      <c r="AC203" s="97"/>
      <c r="AD203" s="97"/>
      <c r="AE203" s="97"/>
    </row>
    <row r="204" ht="19.5" customHeight="1">
      <c r="A204" s="71">
        <v>2002.0</v>
      </c>
      <c r="B204" s="71" t="s">
        <v>38</v>
      </c>
      <c r="C204" s="71" t="str">
        <f t="shared" si="1"/>
        <v>2002NOV</v>
      </c>
      <c r="D204" s="98">
        <v>788.591</v>
      </c>
      <c r="E204" s="98">
        <v>110.375</v>
      </c>
      <c r="F204" s="98">
        <v>1460.548</v>
      </c>
      <c r="G204" s="98">
        <v>2486.12</v>
      </c>
      <c r="H204" s="98">
        <v>1.809</v>
      </c>
      <c r="I204" s="98">
        <v>0.148</v>
      </c>
      <c r="J204" s="98">
        <v>0.006</v>
      </c>
      <c r="K204" s="98">
        <v>241.297</v>
      </c>
      <c r="L204" s="96">
        <f t="shared" si="2"/>
        <v>5088.894</v>
      </c>
      <c r="M204" s="98">
        <v>0.749</v>
      </c>
      <c r="N204" s="98">
        <v>1061.57</v>
      </c>
      <c r="O204" s="98">
        <v>3028.723</v>
      </c>
      <c r="P204" s="98"/>
      <c r="Q204" s="96">
        <f t="shared" si="3"/>
        <v>4091.042</v>
      </c>
      <c r="R204" s="98">
        <v>9179.936</v>
      </c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7"/>
      <c r="AE204" s="97"/>
    </row>
    <row r="205" ht="19.5" customHeight="1">
      <c r="A205" s="71">
        <v>2002.0</v>
      </c>
      <c r="B205" s="71" t="s">
        <v>39</v>
      </c>
      <c r="C205" s="71" t="str">
        <f t="shared" si="1"/>
        <v>2002DEC</v>
      </c>
      <c r="D205" s="98">
        <v>641.938</v>
      </c>
      <c r="E205" s="98">
        <v>115.988</v>
      </c>
      <c r="F205" s="98">
        <v>1442.643</v>
      </c>
      <c r="G205" s="98">
        <v>2439.289</v>
      </c>
      <c r="H205" s="98">
        <v>2.252</v>
      </c>
      <c r="I205" s="98">
        <v>0.159</v>
      </c>
      <c r="J205" s="98">
        <v>0.01</v>
      </c>
      <c r="K205" s="98">
        <v>223.118</v>
      </c>
      <c r="L205" s="96">
        <f t="shared" si="2"/>
        <v>4865.397</v>
      </c>
      <c r="M205" s="98">
        <v>0.775</v>
      </c>
      <c r="N205" s="98">
        <v>1053.694</v>
      </c>
      <c r="O205" s="98">
        <v>3232.521</v>
      </c>
      <c r="P205" s="98"/>
      <c r="Q205" s="96">
        <f t="shared" si="3"/>
        <v>4286.99</v>
      </c>
      <c r="R205" s="98">
        <v>9152.387</v>
      </c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  <c r="AD205" s="97"/>
      <c r="AE205" s="97"/>
    </row>
    <row r="206" ht="19.5" customHeight="1">
      <c r="A206" s="71">
        <v>2003.0</v>
      </c>
      <c r="B206" s="71" t="s">
        <v>28</v>
      </c>
      <c r="C206" s="71" t="str">
        <f t="shared" si="1"/>
        <v>2003JAN</v>
      </c>
      <c r="D206" s="96">
        <v>687.911</v>
      </c>
      <c r="E206" s="96">
        <v>108.002</v>
      </c>
      <c r="F206" s="96">
        <v>1584.226</v>
      </c>
      <c r="G206" s="96">
        <v>2606.013</v>
      </c>
      <c r="H206" s="96">
        <v>2.984</v>
      </c>
      <c r="I206" s="96">
        <v>0.162</v>
      </c>
      <c r="J206" s="96">
        <v>0.024</v>
      </c>
      <c r="K206" s="96">
        <v>189.802</v>
      </c>
      <c r="L206" s="96">
        <f t="shared" si="2"/>
        <v>5179.124</v>
      </c>
      <c r="M206" s="96">
        <v>1.155</v>
      </c>
      <c r="N206" s="96">
        <v>1085.384</v>
      </c>
      <c r="O206" s="96">
        <v>2712.214</v>
      </c>
      <c r="P206" s="96"/>
      <c r="Q206" s="96">
        <f t="shared" si="3"/>
        <v>3798.753</v>
      </c>
      <c r="R206" s="96">
        <v>8977.877</v>
      </c>
      <c r="S206" s="97"/>
      <c r="T206" s="97"/>
      <c r="U206" s="97"/>
      <c r="V206" s="97"/>
      <c r="W206" s="97"/>
      <c r="X206" s="97"/>
      <c r="Y206" s="97"/>
      <c r="Z206" s="97"/>
      <c r="AA206" s="97"/>
      <c r="AB206" s="97"/>
      <c r="AC206" s="97"/>
      <c r="AD206" s="97"/>
      <c r="AE206" s="97"/>
    </row>
    <row r="207" ht="19.5" customHeight="1">
      <c r="A207" s="71">
        <v>2003.0</v>
      </c>
      <c r="B207" s="71" t="s">
        <v>29</v>
      </c>
      <c r="C207" s="71" t="str">
        <f t="shared" si="1"/>
        <v>2003FEB</v>
      </c>
      <c r="D207" s="98">
        <v>696.466</v>
      </c>
      <c r="E207" s="98">
        <v>138.908</v>
      </c>
      <c r="F207" s="98">
        <v>1479.832</v>
      </c>
      <c r="G207" s="98">
        <v>2315.993</v>
      </c>
      <c r="H207" s="98">
        <v>1.519</v>
      </c>
      <c r="I207" s="98">
        <v>0.123</v>
      </c>
      <c r="J207" s="98">
        <v>0.021</v>
      </c>
      <c r="K207" s="98">
        <v>140.375</v>
      </c>
      <c r="L207" s="96">
        <f t="shared" si="2"/>
        <v>4773.237</v>
      </c>
      <c r="M207" s="98">
        <v>1.575</v>
      </c>
      <c r="N207" s="98">
        <v>1049.509</v>
      </c>
      <c r="O207" s="98">
        <v>2995.594</v>
      </c>
      <c r="P207" s="98"/>
      <c r="Q207" s="96">
        <f t="shared" si="3"/>
        <v>4046.678</v>
      </c>
      <c r="R207" s="98">
        <v>8819.915</v>
      </c>
      <c r="S207" s="97"/>
      <c r="T207" s="97"/>
      <c r="U207" s="97"/>
      <c r="V207" s="97"/>
      <c r="W207" s="97"/>
      <c r="X207" s="97"/>
      <c r="Y207" s="97"/>
      <c r="Z207" s="97"/>
      <c r="AA207" s="97"/>
      <c r="AB207" s="97"/>
      <c r="AC207" s="97"/>
      <c r="AD207" s="97"/>
      <c r="AE207" s="97"/>
    </row>
    <row r="208" ht="19.5" customHeight="1">
      <c r="A208" s="71">
        <v>2003.0</v>
      </c>
      <c r="B208" s="71" t="s">
        <v>30</v>
      </c>
      <c r="C208" s="71" t="str">
        <f t="shared" si="1"/>
        <v>2003MAR</v>
      </c>
      <c r="D208" s="98">
        <v>801.516</v>
      </c>
      <c r="E208" s="98">
        <v>138.425</v>
      </c>
      <c r="F208" s="98">
        <v>1569.273</v>
      </c>
      <c r="G208" s="98">
        <v>2854.7</v>
      </c>
      <c r="H208" s="98">
        <v>3.0</v>
      </c>
      <c r="I208" s="98">
        <v>0.129</v>
      </c>
      <c r="J208" s="98">
        <v>0.015</v>
      </c>
      <c r="K208" s="98">
        <v>146.974</v>
      </c>
      <c r="L208" s="96">
        <f t="shared" si="2"/>
        <v>5514.032</v>
      </c>
      <c r="M208" s="98">
        <v>2.916</v>
      </c>
      <c r="N208" s="98">
        <v>1080.848</v>
      </c>
      <c r="O208" s="98">
        <v>3617.316</v>
      </c>
      <c r="P208" s="98"/>
      <c r="Q208" s="96">
        <f t="shared" si="3"/>
        <v>4701.08</v>
      </c>
      <c r="R208" s="98">
        <v>10215.112000000001</v>
      </c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7"/>
      <c r="AE208" s="97"/>
    </row>
    <row r="209" ht="19.5" customHeight="1">
      <c r="A209" s="71">
        <v>2003.0</v>
      </c>
      <c r="B209" s="71" t="s">
        <v>31</v>
      </c>
      <c r="C209" s="71" t="str">
        <f t="shared" si="1"/>
        <v>2003APR</v>
      </c>
      <c r="D209" s="98">
        <v>734.497</v>
      </c>
      <c r="E209" s="98">
        <v>173.366</v>
      </c>
      <c r="F209" s="98">
        <v>1393.339</v>
      </c>
      <c r="G209" s="98">
        <v>2782.303</v>
      </c>
      <c r="H209" s="98">
        <v>4.322</v>
      </c>
      <c r="I209" s="98">
        <v>0.091</v>
      </c>
      <c r="J209" s="98">
        <v>0.008</v>
      </c>
      <c r="K209" s="98">
        <v>114.733</v>
      </c>
      <c r="L209" s="96">
        <f t="shared" si="2"/>
        <v>5202.659</v>
      </c>
      <c r="M209" s="98">
        <v>2.822</v>
      </c>
      <c r="N209" s="98">
        <v>1114.293</v>
      </c>
      <c r="O209" s="98">
        <v>3643.328</v>
      </c>
      <c r="P209" s="98"/>
      <c r="Q209" s="96">
        <f t="shared" si="3"/>
        <v>4760.443</v>
      </c>
      <c r="R209" s="98">
        <v>9963.101999999999</v>
      </c>
      <c r="S209" s="97"/>
      <c r="T209" s="97"/>
      <c r="U209" s="97"/>
      <c r="V209" s="97"/>
      <c r="W209" s="97"/>
      <c r="X209" s="97"/>
      <c r="Y209" s="97"/>
      <c r="Z209" s="97"/>
      <c r="AA209" s="97"/>
      <c r="AB209" s="97"/>
      <c r="AC209" s="97"/>
      <c r="AD209" s="97"/>
      <c r="AE209" s="97"/>
    </row>
    <row r="210" ht="19.5" customHeight="1">
      <c r="A210" s="71">
        <v>2003.0</v>
      </c>
      <c r="B210" s="71" t="s">
        <v>32</v>
      </c>
      <c r="C210" s="71" t="str">
        <f t="shared" si="1"/>
        <v>2003MAY</v>
      </c>
      <c r="D210" s="98">
        <v>815.871</v>
      </c>
      <c r="E210" s="98">
        <v>290.174</v>
      </c>
      <c r="F210" s="98">
        <v>1364.083</v>
      </c>
      <c r="G210" s="98">
        <v>3049.636</v>
      </c>
      <c r="H210" s="98">
        <v>4.752</v>
      </c>
      <c r="I210" s="98">
        <v>0.136</v>
      </c>
      <c r="J210" s="98">
        <v>0.025</v>
      </c>
      <c r="K210" s="98">
        <v>174.739</v>
      </c>
      <c r="L210" s="96">
        <f t="shared" si="2"/>
        <v>5699.416</v>
      </c>
      <c r="M210" s="98">
        <v>2.918</v>
      </c>
      <c r="N210" s="98">
        <v>1129.647</v>
      </c>
      <c r="O210" s="98">
        <v>3708.092</v>
      </c>
      <c r="P210" s="98"/>
      <c r="Q210" s="96">
        <f t="shared" si="3"/>
        <v>4840.657</v>
      </c>
      <c r="R210" s="98">
        <v>10540.073</v>
      </c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</row>
    <row r="211" ht="19.5" customHeight="1">
      <c r="A211" s="71">
        <v>2003.0</v>
      </c>
      <c r="B211" s="71" t="s">
        <v>33</v>
      </c>
      <c r="C211" s="71" t="str">
        <f t="shared" si="1"/>
        <v>2003JUN</v>
      </c>
      <c r="D211" s="98">
        <v>624.997</v>
      </c>
      <c r="E211" s="98">
        <v>160.613</v>
      </c>
      <c r="F211" s="98">
        <v>1488.353</v>
      </c>
      <c r="G211" s="98">
        <v>2814.377</v>
      </c>
      <c r="H211" s="98">
        <v>3.017</v>
      </c>
      <c r="I211" s="98">
        <v>0.125</v>
      </c>
      <c r="J211" s="98">
        <v>0.008</v>
      </c>
      <c r="K211" s="98">
        <v>223.706</v>
      </c>
      <c r="L211" s="96">
        <f t="shared" si="2"/>
        <v>5315.196</v>
      </c>
      <c r="M211" s="98">
        <v>2.276</v>
      </c>
      <c r="N211" s="98">
        <v>1107.808</v>
      </c>
      <c r="O211" s="98">
        <v>3586.248</v>
      </c>
      <c r="P211" s="98"/>
      <c r="Q211" s="96">
        <f t="shared" si="3"/>
        <v>4696.332</v>
      </c>
      <c r="R211" s="98">
        <v>10011.528</v>
      </c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7"/>
      <c r="AE211" s="97"/>
    </row>
    <row r="212" ht="19.5" customHeight="1">
      <c r="A212" s="71">
        <v>2003.0</v>
      </c>
      <c r="B212" s="71" t="s">
        <v>34</v>
      </c>
      <c r="C212" s="71" t="str">
        <f t="shared" si="1"/>
        <v>2003JUL</v>
      </c>
      <c r="D212" s="98">
        <v>454.966</v>
      </c>
      <c r="E212" s="98">
        <v>133.922</v>
      </c>
      <c r="F212" s="98">
        <v>1409.993</v>
      </c>
      <c r="G212" s="98">
        <v>2601.439</v>
      </c>
      <c r="H212" s="98">
        <v>2.783</v>
      </c>
      <c r="I212" s="98">
        <v>0.122</v>
      </c>
      <c r="J212" s="98">
        <v>0.015</v>
      </c>
      <c r="K212" s="98">
        <v>237.112</v>
      </c>
      <c r="L212" s="96">
        <f t="shared" si="2"/>
        <v>4840.352</v>
      </c>
      <c r="M212" s="98">
        <v>2.355</v>
      </c>
      <c r="N212" s="98">
        <v>1156.407</v>
      </c>
      <c r="O212" s="98">
        <v>4053.298</v>
      </c>
      <c r="P212" s="98"/>
      <c r="Q212" s="96">
        <f t="shared" si="3"/>
        <v>5212.06</v>
      </c>
      <c r="R212" s="98">
        <v>10052.412</v>
      </c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97"/>
      <c r="AD212" s="97"/>
      <c r="AE212" s="97"/>
    </row>
    <row r="213" ht="19.5" customHeight="1">
      <c r="A213" s="71">
        <v>2003.0</v>
      </c>
      <c r="B213" s="71" t="s">
        <v>35</v>
      </c>
      <c r="C213" s="71" t="str">
        <f t="shared" si="1"/>
        <v>2003AUG</v>
      </c>
      <c r="D213" s="98">
        <v>471.435</v>
      </c>
      <c r="E213" s="98">
        <v>235.566</v>
      </c>
      <c r="F213" s="98">
        <v>1272.616</v>
      </c>
      <c r="G213" s="98">
        <v>2496.013</v>
      </c>
      <c r="H213" s="98">
        <v>7.588</v>
      </c>
      <c r="I213" s="98">
        <v>0.13</v>
      </c>
      <c r="J213" s="98">
        <v>0.033</v>
      </c>
      <c r="K213" s="98">
        <v>259.511</v>
      </c>
      <c r="L213" s="96">
        <f t="shared" si="2"/>
        <v>4742.892</v>
      </c>
      <c r="M213" s="98">
        <v>3.722</v>
      </c>
      <c r="N213" s="98">
        <v>1131.573</v>
      </c>
      <c r="O213" s="98">
        <v>4385.403</v>
      </c>
      <c r="P213" s="98"/>
      <c r="Q213" s="96">
        <f t="shared" si="3"/>
        <v>5520.698</v>
      </c>
      <c r="R213" s="98">
        <v>10263.59</v>
      </c>
      <c r="S213" s="97"/>
      <c r="T213" s="97"/>
      <c r="U213" s="97"/>
      <c r="V213" s="97"/>
      <c r="W213" s="97"/>
      <c r="X213" s="97"/>
      <c r="Y213" s="97"/>
      <c r="Z213" s="97"/>
      <c r="AA213" s="97"/>
      <c r="AB213" s="97"/>
      <c r="AC213" s="97"/>
      <c r="AD213" s="97"/>
      <c r="AE213" s="97"/>
    </row>
    <row r="214" ht="19.5" customHeight="1">
      <c r="A214" s="71">
        <v>2003.0</v>
      </c>
      <c r="B214" s="71" t="s">
        <v>36</v>
      </c>
      <c r="C214" s="71" t="str">
        <f t="shared" si="1"/>
        <v>2003SEP</v>
      </c>
      <c r="D214" s="98">
        <v>353.666</v>
      </c>
      <c r="E214" s="98">
        <v>354.974</v>
      </c>
      <c r="F214" s="98">
        <v>1241.792</v>
      </c>
      <c r="G214" s="98">
        <v>2528.534</v>
      </c>
      <c r="H214" s="98">
        <v>8.051</v>
      </c>
      <c r="I214" s="98">
        <v>0.128</v>
      </c>
      <c r="J214" s="98">
        <v>0.037</v>
      </c>
      <c r="K214" s="98">
        <v>284.298</v>
      </c>
      <c r="L214" s="96">
        <f t="shared" si="2"/>
        <v>4771.48</v>
      </c>
      <c r="M214" s="98">
        <v>6.743</v>
      </c>
      <c r="N214" s="98">
        <v>1132.542</v>
      </c>
      <c r="O214" s="98">
        <v>4051.051</v>
      </c>
      <c r="P214" s="98"/>
      <c r="Q214" s="96">
        <f t="shared" si="3"/>
        <v>5190.336</v>
      </c>
      <c r="R214" s="98">
        <v>9961.816</v>
      </c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  <c r="AD214" s="97"/>
      <c r="AE214" s="97"/>
    </row>
    <row r="215" ht="19.5" customHeight="1">
      <c r="A215" s="71">
        <v>2003.0</v>
      </c>
      <c r="B215" s="71" t="s">
        <v>37</v>
      </c>
      <c r="C215" s="71" t="str">
        <f t="shared" si="1"/>
        <v>2003OCT</v>
      </c>
      <c r="D215" s="98">
        <v>388.326</v>
      </c>
      <c r="E215" s="98">
        <v>268.169</v>
      </c>
      <c r="F215" s="98">
        <v>1187.973</v>
      </c>
      <c r="G215" s="98">
        <v>2783.099</v>
      </c>
      <c r="H215" s="98">
        <v>10.983</v>
      </c>
      <c r="I215" s="98">
        <v>0.152</v>
      </c>
      <c r="J215" s="98">
        <v>0.019</v>
      </c>
      <c r="K215" s="98">
        <v>298.834</v>
      </c>
      <c r="L215" s="96">
        <f t="shared" si="2"/>
        <v>4937.555</v>
      </c>
      <c r="M215" s="98">
        <v>3.519</v>
      </c>
      <c r="N215" s="98">
        <v>1110.188</v>
      </c>
      <c r="O215" s="98">
        <v>4215.179</v>
      </c>
      <c r="P215" s="98"/>
      <c r="Q215" s="96">
        <f t="shared" si="3"/>
        <v>5328.886</v>
      </c>
      <c r="R215" s="98">
        <v>10266.441</v>
      </c>
      <c r="S215" s="97"/>
      <c r="T215" s="97"/>
      <c r="U215" s="97"/>
      <c r="V215" s="97"/>
      <c r="W215" s="97"/>
      <c r="X215" s="97"/>
      <c r="Y215" s="97"/>
      <c r="Z215" s="97"/>
      <c r="AA215" s="97"/>
      <c r="AB215" s="97"/>
      <c r="AC215" s="97"/>
      <c r="AD215" s="97"/>
      <c r="AE215" s="97"/>
    </row>
    <row r="216" ht="19.5" customHeight="1">
      <c r="A216" s="71">
        <v>2003.0</v>
      </c>
      <c r="B216" s="71" t="s">
        <v>38</v>
      </c>
      <c r="C216" s="71" t="str">
        <f t="shared" si="1"/>
        <v>2003NOV</v>
      </c>
      <c r="D216" s="98">
        <v>612.745</v>
      </c>
      <c r="E216" s="98">
        <v>229.107</v>
      </c>
      <c r="F216" s="98">
        <v>1381.914</v>
      </c>
      <c r="G216" s="98">
        <v>2553.8</v>
      </c>
      <c r="H216" s="98">
        <v>19.722</v>
      </c>
      <c r="I216" s="98">
        <v>0.156</v>
      </c>
      <c r="J216" s="98">
        <v>0.007</v>
      </c>
      <c r="K216" s="98">
        <v>221.68</v>
      </c>
      <c r="L216" s="96">
        <f t="shared" si="2"/>
        <v>5019.131</v>
      </c>
      <c r="M216" s="98">
        <v>1.127</v>
      </c>
      <c r="N216" s="98">
        <v>1081.219</v>
      </c>
      <c r="O216" s="98">
        <v>3883.664</v>
      </c>
      <c r="P216" s="98"/>
      <c r="Q216" s="96">
        <f t="shared" si="3"/>
        <v>4966.01</v>
      </c>
      <c r="R216" s="98">
        <v>9985.141000000001</v>
      </c>
      <c r="S216" s="97"/>
      <c r="T216" s="97"/>
      <c r="U216" s="97"/>
      <c r="V216" s="97"/>
      <c r="W216" s="97"/>
      <c r="X216" s="97"/>
      <c r="Y216" s="97"/>
      <c r="Z216" s="97"/>
      <c r="AA216" s="97"/>
      <c r="AB216" s="97"/>
      <c r="AC216" s="97"/>
      <c r="AD216" s="97"/>
      <c r="AE216" s="97"/>
    </row>
    <row r="217" ht="19.5" customHeight="1">
      <c r="A217" s="71">
        <v>2003.0</v>
      </c>
      <c r="B217" s="71" t="s">
        <v>39</v>
      </c>
      <c r="C217" s="71" t="str">
        <f t="shared" si="1"/>
        <v>2003DEC</v>
      </c>
      <c r="D217" s="98">
        <v>565.359</v>
      </c>
      <c r="E217" s="98">
        <v>203.053</v>
      </c>
      <c r="F217" s="98">
        <v>1482.762</v>
      </c>
      <c r="G217" s="98">
        <v>2308.495</v>
      </c>
      <c r="H217" s="98">
        <v>6.575</v>
      </c>
      <c r="I217" s="98">
        <v>0.159</v>
      </c>
      <c r="J217" s="98">
        <v>0.026</v>
      </c>
      <c r="K217" s="98">
        <v>181.648</v>
      </c>
      <c r="L217" s="96">
        <f t="shared" si="2"/>
        <v>4748.077</v>
      </c>
      <c r="M217" s="98">
        <v>1.166</v>
      </c>
      <c r="N217" s="98">
        <v>1123.81</v>
      </c>
      <c r="O217" s="98">
        <v>3481.381</v>
      </c>
      <c r="P217" s="98"/>
      <c r="Q217" s="96">
        <f t="shared" si="3"/>
        <v>4606.357</v>
      </c>
      <c r="R217" s="98">
        <v>9354.434</v>
      </c>
      <c r="S217" s="97"/>
      <c r="T217" s="97"/>
      <c r="U217" s="97"/>
      <c r="V217" s="97"/>
      <c r="W217" s="97"/>
      <c r="X217" s="97"/>
      <c r="Y217" s="97"/>
      <c r="Z217" s="97"/>
      <c r="AA217" s="97"/>
      <c r="AB217" s="97"/>
      <c r="AC217" s="97"/>
      <c r="AD217" s="97"/>
      <c r="AE217" s="97"/>
    </row>
    <row r="218" ht="19.5" customHeight="1">
      <c r="A218" s="71">
        <v>2004.0</v>
      </c>
      <c r="B218" s="71" t="s">
        <v>28</v>
      </c>
      <c r="C218" s="71" t="str">
        <f t="shared" si="1"/>
        <v>2004JAN</v>
      </c>
      <c r="D218" s="96">
        <v>566.563</v>
      </c>
      <c r="E218" s="96">
        <v>364.551</v>
      </c>
      <c r="F218" s="96">
        <v>1596.732</v>
      </c>
      <c r="G218" s="96">
        <v>2146.241</v>
      </c>
      <c r="H218" s="96">
        <v>37.412</v>
      </c>
      <c r="I218" s="96">
        <v>0.149</v>
      </c>
      <c r="J218" s="96">
        <v>0.033</v>
      </c>
      <c r="K218" s="96">
        <v>151.658</v>
      </c>
      <c r="L218" s="96">
        <f t="shared" si="2"/>
        <v>4863.339</v>
      </c>
      <c r="M218" s="96">
        <v>1.346</v>
      </c>
      <c r="N218" s="96">
        <v>1119.306</v>
      </c>
      <c r="O218" s="96">
        <v>3602.204</v>
      </c>
      <c r="P218" s="96"/>
      <c r="Q218" s="96">
        <f t="shared" si="3"/>
        <v>4722.856</v>
      </c>
      <c r="R218" s="96">
        <v>9586.195</v>
      </c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</row>
    <row r="219" ht="19.5" customHeight="1">
      <c r="A219" s="71">
        <v>2004.0</v>
      </c>
      <c r="B219" s="71" t="s">
        <v>29</v>
      </c>
      <c r="C219" s="71" t="str">
        <f t="shared" si="1"/>
        <v>2004FEB</v>
      </c>
      <c r="D219" s="98">
        <v>579.454</v>
      </c>
      <c r="E219" s="98">
        <v>333.649</v>
      </c>
      <c r="F219" s="98">
        <v>1468.578</v>
      </c>
      <c r="G219" s="98">
        <v>2230.224</v>
      </c>
      <c r="H219" s="98">
        <v>142.936</v>
      </c>
      <c r="I219" s="98">
        <v>0.002</v>
      </c>
      <c r="J219" s="98">
        <v>0.114</v>
      </c>
      <c r="K219" s="98">
        <v>182.149</v>
      </c>
      <c r="L219" s="96">
        <f t="shared" si="2"/>
        <v>4937.106</v>
      </c>
      <c r="M219" s="98">
        <v>1.623</v>
      </c>
      <c r="N219" s="98">
        <v>1066.629</v>
      </c>
      <c r="O219" s="98">
        <v>3580.67</v>
      </c>
      <c r="P219" s="98"/>
      <c r="Q219" s="96">
        <f t="shared" si="3"/>
        <v>4648.922</v>
      </c>
      <c r="R219" s="98">
        <v>9586.028</v>
      </c>
      <c r="S219" s="97"/>
      <c r="T219" s="97"/>
      <c r="U219" s="97"/>
      <c r="V219" s="97"/>
      <c r="W219" s="97"/>
      <c r="X219" s="97"/>
      <c r="Y219" s="97"/>
      <c r="Z219" s="97"/>
      <c r="AA219" s="97"/>
      <c r="AB219" s="97"/>
      <c r="AC219" s="97"/>
      <c r="AD219" s="97"/>
      <c r="AE219" s="97"/>
    </row>
    <row r="220" ht="19.5" customHeight="1">
      <c r="A220" s="71">
        <v>2004.0</v>
      </c>
      <c r="B220" s="71" t="s">
        <v>30</v>
      </c>
      <c r="C220" s="71" t="str">
        <f t="shared" si="1"/>
        <v>2004MAR</v>
      </c>
      <c r="D220" s="98">
        <v>704.088</v>
      </c>
      <c r="E220" s="98">
        <v>680.547</v>
      </c>
      <c r="F220" s="98">
        <v>1348.326</v>
      </c>
      <c r="G220" s="98">
        <v>2680.455</v>
      </c>
      <c r="H220" s="98">
        <v>12.128</v>
      </c>
      <c r="I220" s="98">
        <v>0.035</v>
      </c>
      <c r="J220" s="98">
        <v>0.111</v>
      </c>
      <c r="K220" s="98">
        <v>148.301</v>
      </c>
      <c r="L220" s="96">
        <f t="shared" si="2"/>
        <v>5573.991</v>
      </c>
      <c r="M220" s="98">
        <v>2.34</v>
      </c>
      <c r="N220" s="98">
        <v>1143.143</v>
      </c>
      <c r="O220" s="98">
        <v>4482.166</v>
      </c>
      <c r="P220" s="98"/>
      <c r="Q220" s="96">
        <f t="shared" si="3"/>
        <v>5627.649</v>
      </c>
      <c r="R220" s="98">
        <v>11201.64</v>
      </c>
      <c r="S220" s="97"/>
      <c r="T220" s="97"/>
      <c r="U220" s="97"/>
      <c r="V220" s="97"/>
      <c r="W220" s="97"/>
      <c r="X220" s="97"/>
      <c r="Y220" s="97"/>
      <c r="Z220" s="97"/>
      <c r="AA220" s="97"/>
      <c r="AB220" s="97"/>
      <c r="AC220" s="97"/>
      <c r="AD220" s="97"/>
      <c r="AE220" s="97"/>
    </row>
    <row r="221" ht="19.5" customHeight="1">
      <c r="A221" s="71">
        <v>2004.0</v>
      </c>
      <c r="B221" s="71" t="s">
        <v>31</v>
      </c>
      <c r="C221" s="71" t="str">
        <f t="shared" si="1"/>
        <v>2004APR</v>
      </c>
      <c r="D221" s="98">
        <v>620.529</v>
      </c>
      <c r="E221" s="98">
        <v>524.189</v>
      </c>
      <c r="F221" s="98">
        <v>1364.084</v>
      </c>
      <c r="G221" s="98">
        <v>2392.803</v>
      </c>
      <c r="H221" s="98">
        <v>16.151</v>
      </c>
      <c r="I221" s="98">
        <v>0.096</v>
      </c>
      <c r="J221" s="98">
        <v>0.062</v>
      </c>
      <c r="K221" s="98">
        <v>310.092</v>
      </c>
      <c r="L221" s="96">
        <f t="shared" si="2"/>
        <v>5228.006</v>
      </c>
      <c r="M221" s="98">
        <v>2.821</v>
      </c>
      <c r="N221" s="98">
        <v>1100.758</v>
      </c>
      <c r="O221" s="98">
        <v>4445.046</v>
      </c>
      <c r="P221" s="98"/>
      <c r="Q221" s="96">
        <f t="shared" si="3"/>
        <v>5548.625</v>
      </c>
      <c r="R221" s="98">
        <v>10776.630999999998</v>
      </c>
      <c r="S221" s="97"/>
      <c r="T221" s="97"/>
      <c r="U221" s="97"/>
      <c r="V221" s="97"/>
      <c r="W221" s="97"/>
      <c r="X221" s="97"/>
      <c r="Y221" s="97"/>
      <c r="Z221" s="97"/>
      <c r="AA221" s="97"/>
      <c r="AB221" s="97"/>
      <c r="AC221" s="97"/>
      <c r="AD221" s="97"/>
      <c r="AE221" s="97"/>
    </row>
    <row r="222" ht="19.5" customHeight="1">
      <c r="A222" s="71">
        <v>2004.0</v>
      </c>
      <c r="B222" s="71" t="s">
        <v>32</v>
      </c>
      <c r="C222" s="71" t="str">
        <f t="shared" si="1"/>
        <v>2004MAY</v>
      </c>
      <c r="D222" s="98">
        <v>400.861</v>
      </c>
      <c r="E222" s="98">
        <v>739.548</v>
      </c>
      <c r="F222" s="98">
        <v>1679.718</v>
      </c>
      <c r="G222" s="98">
        <v>2532.358</v>
      </c>
      <c r="H222" s="98">
        <v>7.809</v>
      </c>
      <c r="I222" s="98">
        <v>0.107</v>
      </c>
      <c r="J222" s="98">
        <v>0.082</v>
      </c>
      <c r="K222" s="98">
        <v>216.585</v>
      </c>
      <c r="L222" s="96">
        <f t="shared" si="2"/>
        <v>5577.068</v>
      </c>
      <c r="M222" s="98">
        <v>2.32</v>
      </c>
      <c r="N222" s="98">
        <v>1149.34</v>
      </c>
      <c r="O222" s="98">
        <v>4447.968</v>
      </c>
      <c r="P222" s="98"/>
      <c r="Q222" s="96">
        <f t="shared" si="3"/>
        <v>5599.628</v>
      </c>
      <c r="R222" s="98">
        <v>11176.696</v>
      </c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7"/>
      <c r="AE222" s="97"/>
    </row>
    <row r="223" ht="19.5" customHeight="1">
      <c r="A223" s="71">
        <v>2004.0</v>
      </c>
      <c r="B223" s="71" t="s">
        <v>33</v>
      </c>
      <c r="C223" s="71" t="str">
        <f t="shared" si="1"/>
        <v>2004JUN</v>
      </c>
      <c r="D223" s="98">
        <v>286.088</v>
      </c>
      <c r="E223" s="98">
        <v>525.687</v>
      </c>
      <c r="F223" s="98">
        <v>1645.321</v>
      </c>
      <c r="G223" s="98">
        <v>2688.839</v>
      </c>
      <c r="H223" s="98">
        <v>1.121</v>
      </c>
      <c r="I223" s="98">
        <v>0.119</v>
      </c>
      <c r="J223" s="98">
        <v>0.08</v>
      </c>
      <c r="K223" s="98">
        <v>282.325</v>
      </c>
      <c r="L223" s="96">
        <f t="shared" si="2"/>
        <v>5429.58</v>
      </c>
      <c r="M223" s="98">
        <v>2.831</v>
      </c>
      <c r="N223" s="98">
        <v>1153.474</v>
      </c>
      <c r="O223" s="98">
        <v>4062.541</v>
      </c>
      <c r="P223" s="98"/>
      <c r="Q223" s="96">
        <f t="shared" si="3"/>
        <v>5218.846</v>
      </c>
      <c r="R223" s="98">
        <v>10648.426</v>
      </c>
      <c r="S223" s="97"/>
      <c r="T223" s="97"/>
      <c r="U223" s="97"/>
      <c r="V223" s="97"/>
      <c r="W223" s="97"/>
      <c r="X223" s="97"/>
      <c r="Y223" s="97"/>
      <c r="Z223" s="97"/>
      <c r="AA223" s="97"/>
      <c r="AB223" s="97"/>
      <c r="AC223" s="97"/>
      <c r="AD223" s="97"/>
      <c r="AE223" s="97"/>
    </row>
    <row r="224" ht="19.5" customHeight="1">
      <c r="A224" s="71">
        <v>2004.0</v>
      </c>
      <c r="B224" s="71" t="s">
        <v>34</v>
      </c>
      <c r="C224" s="71" t="str">
        <f t="shared" si="1"/>
        <v>2004JUL</v>
      </c>
      <c r="D224" s="98">
        <v>417.505</v>
      </c>
      <c r="E224" s="98">
        <v>629.737</v>
      </c>
      <c r="F224" s="98">
        <v>1408.174</v>
      </c>
      <c r="G224" s="98">
        <v>2673.541</v>
      </c>
      <c r="H224" s="98">
        <v>2.477</v>
      </c>
      <c r="I224" s="98">
        <v>0.121</v>
      </c>
      <c r="J224" s="98">
        <v>0.072</v>
      </c>
      <c r="K224" s="98">
        <v>361.387</v>
      </c>
      <c r="L224" s="96">
        <f t="shared" si="2"/>
        <v>5493.014</v>
      </c>
      <c r="M224" s="98">
        <v>3.71</v>
      </c>
      <c r="N224" s="98">
        <v>1157.758</v>
      </c>
      <c r="O224" s="98">
        <v>4453.167</v>
      </c>
      <c r="P224" s="98"/>
      <c r="Q224" s="96">
        <f t="shared" si="3"/>
        <v>5614.635</v>
      </c>
      <c r="R224" s="98">
        <v>11107.649000000001</v>
      </c>
      <c r="S224" s="97"/>
      <c r="T224" s="97"/>
      <c r="U224" s="97"/>
      <c r="V224" s="97"/>
      <c r="W224" s="97"/>
      <c r="X224" s="97"/>
      <c r="Y224" s="97"/>
      <c r="Z224" s="97"/>
      <c r="AA224" s="97"/>
      <c r="AB224" s="97"/>
      <c r="AC224" s="97"/>
      <c r="AD224" s="97"/>
      <c r="AE224" s="97"/>
    </row>
    <row r="225" ht="19.5" customHeight="1">
      <c r="A225" s="71">
        <v>2004.0</v>
      </c>
      <c r="B225" s="71" t="s">
        <v>35</v>
      </c>
      <c r="C225" s="71" t="str">
        <f t="shared" si="1"/>
        <v>2004AUG</v>
      </c>
      <c r="D225" s="98">
        <v>374.244</v>
      </c>
      <c r="E225" s="98">
        <v>426.947</v>
      </c>
      <c r="F225" s="98">
        <v>1479.997</v>
      </c>
      <c r="G225" s="98">
        <v>2593.498</v>
      </c>
      <c r="H225" s="98">
        <v>2.526</v>
      </c>
      <c r="I225" s="98">
        <v>0.114</v>
      </c>
      <c r="J225" s="98">
        <v>0.052</v>
      </c>
      <c r="K225" s="98">
        <v>382.178</v>
      </c>
      <c r="L225" s="96">
        <f t="shared" si="2"/>
        <v>5259.556</v>
      </c>
      <c r="M225" s="98">
        <v>3.147</v>
      </c>
      <c r="N225" s="98">
        <v>1110.44</v>
      </c>
      <c r="O225" s="98">
        <v>4549.824</v>
      </c>
      <c r="P225" s="98"/>
      <c r="Q225" s="96">
        <f t="shared" si="3"/>
        <v>5663.411</v>
      </c>
      <c r="R225" s="98">
        <v>10922.966999999997</v>
      </c>
      <c r="S225" s="97"/>
      <c r="T225" s="97"/>
      <c r="U225" s="97"/>
      <c r="V225" s="97"/>
      <c r="W225" s="97"/>
      <c r="X225" s="97"/>
      <c r="Y225" s="97"/>
      <c r="Z225" s="97"/>
      <c r="AA225" s="97"/>
      <c r="AB225" s="97"/>
      <c r="AC225" s="97"/>
      <c r="AD225" s="97"/>
      <c r="AE225" s="97"/>
    </row>
    <row r="226" ht="19.5" customHeight="1">
      <c r="A226" s="71">
        <v>2004.0</v>
      </c>
      <c r="B226" s="71" t="s">
        <v>36</v>
      </c>
      <c r="C226" s="71" t="str">
        <f t="shared" si="1"/>
        <v>2004SEP</v>
      </c>
      <c r="D226" s="98">
        <v>399.71</v>
      </c>
      <c r="E226" s="98">
        <v>345.987</v>
      </c>
      <c r="F226" s="98">
        <v>1511.697</v>
      </c>
      <c r="G226" s="98">
        <v>2659.852</v>
      </c>
      <c r="H226" s="98">
        <v>3.68</v>
      </c>
      <c r="I226" s="98">
        <v>0.113</v>
      </c>
      <c r="J226" s="98">
        <v>0.051</v>
      </c>
      <c r="K226" s="98">
        <v>362.984</v>
      </c>
      <c r="L226" s="96">
        <f t="shared" si="2"/>
        <v>5284.074</v>
      </c>
      <c r="M226" s="98">
        <v>3.041</v>
      </c>
      <c r="N226" s="98">
        <v>1108.999</v>
      </c>
      <c r="O226" s="98">
        <v>4384.123</v>
      </c>
      <c r="P226" s="98"/>
      <c r="Q226" s="96">
        <f t="shared" si="3"/>
        <v>5496.163</v>
      </c>
      <c r="R226" s="98">
        <v>10780.237000000001</v>
      </c>
      <c r="S226" s="97"/>
      <c r="T226" s="97"/>
      <c r="U226" s="97"/>
      <c r="V226" s="97"/>
      <c r="W226" s="97"/>
      <c r="X226" s="97"/>
      <c r="Y226" s="97"/>
      <c r="Z226" s="97"/>
      <c r="AA226" s="97"/>
      <c r="AB226" s="97"/>
      <c r="AC226" s="97"/>
      <c r="AD226" s="97"/>
      <c r="AE226" s="97"/>
    </row>
    <row r="227" ht="19.5" customHeight="1">
      <c r="A227" s="71">
        <v>2004.0</v>
      </c>
      <c r="B227" s="71" t="s">
        <v>37</v>
      </c>
      <c r="C227" s="71" t="str">
        <f t="shared" si="1"/>
        <v>2004OCT</v>
      </c>
      <c r="D227" s="98">
        <v>434.266</v>
      </c>
      <c r="E227" s="98">
        <v>402.303</v>
      </c>
      <c r="F227" s="98">
        <v>1450.102</v>
      </c>
      <c r="G227" s="98">
        <v>2754.302</v>
      </c>
      <c r="H227" s="98">
        <v>0.969</v>
      </c>
      <c r="I227" s="98">
        <v>0.128</v>
      </c>
      <c r="J227" s="98">
        <v>0.072</v>
      </c>
      <c r="K227" s="98">
        <v>373.341</v>
      </c>
      <c r="L227" s="96">
        <f t="shared" si="2"/>
        <v>5415.483</v>
      </c>
      <c r="M227" s="98">
        <v>0.963</v>
      </c>
      <c r="N227" s="98">
        <v>1172.717</v>
      </c>
      <c r="O227" s="98">
        <v>4469.367</v>
      </c>
      <c r="P227" s="98"/>
      <c r="Q227" s="96">
        <f t="shared" si="3"/>
        <v>5643.047</v>
      </c>
      <c r="R227" s="98">
        <v>11058.53</v>
      </c>
      <c r="S227" s="97"/>
      <c r="T227" s="97"/>
      <c r="U227" s="97"/>
      <c r="V227" s="97"/>
      <c r="W227" s="97"/>
      <c r="X227" s="97"/>
      <c r="Y227" s="97"/>
      <c r="Z227" s="97"/>
      <c r="AA227" s="97"/>
      <c r="AB227" s="97"/>
      <c r="AC227" s="97"/>
      <c r="AD227" s="97"/>
      <c r="AE227" s="97"/>
    </row>
    <row r="228" ht="19.5" customHeight="1">
      <c r="A228" s="71">
        <v>2004.0</v>
      </c>
      <c r="B228" s="71" t="s">
        <v>38</v>
      </c>
      <c r="C228" s="71" t="str">
        <f t="shared" si="1"/>
        <v>2004NOV</v>
      </c>
      <c r="D228" s="98">
        <v>611.65</v>
      </c>
      <c r="E228" s="98">
        <v>310.533</v>
      </c>
      <c r="F228" s="98">
        <v>1443.905</v>
      </c>
      <c r="G228" s="98">
        <v>2903.358</v>
      </c>
      <c r="H228" s="98">
        <v>2.384</v>
      </c>
      <c r="I228" s="98">
        <v>0.13</v>
      </c>
      <c r="J228" s="98">
        <v>0.063</v>
      </c>
      <c r="K228" s="98">
        <v>352.356</v>
      </c>
      <c r="L228" s="96">
        <f t="shared" si="2"/>
        <v>5624.379</v>
      </c>
      <c r="M228" s="98">
        <v>0.561</v>
      </c>
      <c r="N228" s="98">
        <v>1052.443</v>
      </c>
      <c r="O228" s="98">
        <v>4075.577</v>
      </c>
      <c r="P228" s="98"/>
      <c r="Q228" s="96">
        <f t="shared" si="3"/>
        <v>5128.581</v>
      </c>
      <c r="R228" s="98">
        <v>10752.96</v>
      </c>
      <c r="S228" s="97"/>
      <c r="T228" s="97"/>
      <c r="U228" s="97"/>
      <c r="V228" s="97"/>
      <c r="W228" s="97"/>
      <c r="X228" s="97"/>
      <c r="Y228" s="97"/>
      <c r="Z228" s="97"/>
      <c r="AA228" s="97"/>
      <c r="AB228" s="97"/>
      <c r="AC228" s="97"/>
      <c r="AD228" s="97"/>
      <c r="AE228" s="97"/>
    </row>
    <row r="229" ht="19.5" customHeight="1">
      <c r="A229" s="71">
        <v>2004.0</v>
      </c>
      <c r="B229" s="71" t="s">
        <v>39</v>
      </c>
      <c r="C229" s="71" t="str">
        <f t="shared" si="1"/>
        <v>2004DEC</v>
      </c>
      <c r="D229" s="98">
        <v>501.336</v>
      </c>
      <c r="E229" s="98">
        <v>183.994</v>
      </c>
      <c r="F229" s="98">
        <v>1596.919</v>
      </c>
      <c r="G229" s="98">
        <v>2645.625</v>
      </c>
      <c r="H229" s="98">
        <v>3.356</v>
      </c>
      <c r="I229" s="98">
        <v>0.147</v>
      </c>
      <c r="J229" s="98">
        <v>0.079</v>
      </c>
      <c r="K229" s="98">
        <v>254.498</v>
      </c>
      <c r="L229" s="96">
        <f t="shared" si="2"/>
        <v>5185.954</v>
      </c>
      <c r="M229" s="98">
        <v>0.797</v>
      </c>
      <c r="N229" s="98">
        <v>1105.594</v>
      </c>
      <c r="O229" s="98">
        <v>3620.21</v>
      </c>
      <c r="P229" s="98"/>
      <c r="Q229" s="96">
        <f t="shared" si="3"/>
        <v>4726.601</v>
      </c>
      <c r="R229" s="98">
        <v>9912.554999999998</v>
      </c>
      <c r="S229" s="97"/>
      <c r="T229" s="97"/>
      <c r="U229" s="97"/>
      <c r="V229" s="97"/>
      <c r="W229" s="97"/>
      <c r="X229" s="97"/>
      <c r="Y229" s="97"/>
      <c r="Z229" s="97"/>
      <c r="AA229" s="97"/>
      <c r="AB229" s="97"/>
      <c r="AC229" s="97"/>
      <c r="AD229" s="97"/>
      <c r="AE229" s="97"/>
    </row>
    <row r="230" ht="19.5" customHeight="1">
      <c r="A230" s="71">
        <v>2005.0</v>
      </c>
      <c r="B230" s="71" t="s">
        <v>28</v>
      </c>
      <c r="C230" s="71" t="str">
        <f t="shared" si="1"/>
        <v>2005JAN</v>
      </c>
      <c r="D230" s="96">
        <v>574.425</v>
      </c>
      <c r="E230" s="96">
        <v>200.449</v>
      </c>
      <c r="F230" s="96">
        <v>1450.874</v>
      </c>
      <c r="G230" s="96">
        <v>2416.077</v>
      </c>
      <c r="H230" s="96">
        <v>11.083</v>
      </c>
      <c r="I230" s="96">
        <v>0.147</v>
      </c>
      <c r="J230" s="96">
        <v>0.087</v>
      </c>
      <c r="K230" s="96">
        <v>234.066</v>
      </c>
      <c r="L230" s="96">
        <f t="shared" si="2"/>
        <v>4887.208</v>
      </c>
      <c r="M230" s="96">
        <v>1.449</v>
      </c>
      <c r="N230" s="96">
        <v>1110.949</v>
      </c>
      <c r="O230" s="96">
        <v>4227.956</v>
      </c>
      <c r="P230" s="96"/>
      <c r="Q230" s="96">
        <f t="shared" si="3"/>
        <v>5340.354</v>
      </c>
      <c r="R230" s="96">
        <v>10227.562</v>
      </c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  <c r="AD230" s="97"/>
      <c r="AE230" s="97"/>
    </row>
    <row r="231" ht="19.5" customHeight="1">
      <c r="A231" s="71">
        <v>2005.0</v>
      </c>
      <c r="B231" s="71" t="s">
        <v>29</v>
      </c>
      <c r="C231" s="71" t="str">
        <f t="shared" si="1"/>
        <v>2005FEB</v>
      </c>
      <c r="D231" s="98">
        <v>634.716</v>
      </c>
      <c r="E231" s="98">
        <v>582.831</v>
      </c>
      <c r="F231" s="98">
        <v>1279.108</v>
      </c>
      <c r="G231" s="98">
        <v>2348.296</v>
      </c>
      <c r="H231" s="98">
        <v>26.311</v>
      </c>
      <c r="I231" s="98">
        <v>0.097</v>
      </c>
      <c r="J231" s="98">
        <v>0.071</v>
      </c>
      <c r="K231" s="98">
        <v>193.955</v>
      </c>
      <c r="L231" s="96">
        <f t="shared" si="2"/>
        <v>5065.385</v>
      </c>
      <c r="M231" s="98">
        <v>1.321</v>
      </c>
      <c r="N231" s="98">
        <v>972.291</v>
      </c>
      <c r="O231" s="98">
        <v>4322.44</v>
      </c>
      <c r="P231" s="98"/>
      <c r="Q231" s="96">
        <f t="shared" si="3"/>
        <v>5296.052</v>
      </c>
      <c r="R231" s="98">
        <v>10361.436999999998</v>
      </c>
      <c r="S231" s="97"/>
      <c r="T231" s="97"/>
      <c r="U231" s="97"/>
      <c r="V231" s="97"/>
      <c r="W231" s="97"/>
      <c r="X231" s="97"/>
      <c r="Y231" s="97"/>
      <c r="Z231" s="97"/>
      <c r="AA231" s="97"/>
      <c r="AB231" s="97"/>
      <c r="AC231" s="97"/>
      <c r="AD231" s="97"/>
      <c r="AE231" s="97"/>
    </row>
    <row r="232" ht="19.5" customHeight="1">
      <c r="A232" s="71">
        <v>2005.0</v>
      </c>
      <c r="B232" s="71" t="s">
        <v>30</v>
      </c>
      <c r="C232" s="71" t="str">
        <f t="shared" si="1"/>
        <v>2005MAR</v>
      </c>
      <c r="D232" s="98">
        <v>635.748</v>
      </c>
      <c r="E232" s="98">
        <v>728.445</v>
      </c>
      <c r="F232" s="98">
        <v>1657.571</v>
      </c>
      <c r="G232" s="98">
        <v>2971.179</v>
      </c>
      <c r="H232" s="98">
        <v>9.492</v>
      </c>
      <c r="I232" s="98">
        <v>0.1</v>
      </c>
      <c r="J232" s="98">
        <v>0.074</v>
      </c>
      <c r="K232" s="98">
        <v>304.439</v>
      </c>
      <c r="L232" s="96">
        <f t="shared" si="2"/>
        <v>6307.048</v>
      </c>
      <c r="M232" s="98">
        <v>1.678</v>
      </c>
      <c r="N232" s="98">
        <v>1149.419</v>
      </c>
      <c r="O232" s="98">
        <v>4415.172</v>
      </c>
      <c r="P232" s="98"/>
      <c r="Q232" s="96">
        <f t="shared" si="3"/>
        <v>5566.269</v>
      </c>
      <c r="R232" s="98">
        <v>11873.317</v>
      </c>
      <c r="S232" s="97"/>
      <c r="T232" s="97"/>
      <c r="U232" s="97"/>
      <c r="V232" s="97"/>
      <c r="W232" s="97"/>
      <c r="X232" s="97"/>
      <c r="Y232" s="97"/>
      <c r="Z232" s="97"/>
      <c r="AA232" s="97"/>
      <c r="AB232" s="97"/>
      <c r="AC232" s="97"/>
      <c r="AD232" s="97"/>
      <c r="AE232" s="97"/>
    </row>
    <row r="233" ht="19.5" customHeight="1">
      <c r="A233" s="71">
        <v>2005.0</v>
      </c>
      <c r="B233" s="71" t="s">
        <v>31</v>
      </c>
      <c r="C233" s="71" t="str">
        <f t="shared" si="1"/>
        <v>2005APR</v>
      </c>
      <c r="D233" s="98">
        <v>558.81</v>
      </c>
      <c r="E233" s="98">
        <v>857.625</v>
      </c>
      <c r="F233" s="98">
        <v>1540.997</v>
      </c>
      <c r="G233" s="98">
        <v>2561.927</v>
      </c>
      <c r="H233" s="98">
        <v>42.594</v>
      </c>
      <c r="I233" s="98">
        <v>0.062</v>
      </c>
      <c r="J233" s="98">
        <v>0.069</v>
      </c>
      <c r="K233" s="98">
        <v>311.016</v>
      </c>
      <c r="L233" s="96">
        <f t="shared" si="2"/>
        <v>5873.1</v>
      </c>
      <c r="M233" s="98">
        <v>0.962</v>
      </c>
      <c r="N233" s="98">
        <v>986.547</v>
      </c>
      <c r="O233" s="98">
        <v>4440.567</v>
      </c>
      <c r="P233" s="98"/>
      <c r="Q233" s="96">
        <f t="shared" si="3"/>
        <v>5428.076</v>
      </c>
      <c r="R233" s="98">
        <v>11301.176</v>
      </c>
      <c r="S233" s="97"/>
      <c r="T233" s="97"/>
      <c r="U233" s="97"/>
      <c r="V233" s="97"/>
      <c r="W233" s="97"/>
      <c r="X233" s="97"/>
      <c r="Y233" s="97"/>
      <c r="Z233" s="97"/>
      <c r="AA233" s="97"/>
      <c r="AB233" s="97"/>
      <c r="AC233" s="97"/>
      <c r="AD233" s="97"/>
      <c r="AE233" s="97"/>
    </row>
    <row r="234" ht="19.5" customHeight="1">
      <c r="A234" s="71">
        <v>2005.0</v>
      </c>
      <c r="B234" s="71" t="s">
        <v>32</v>
      </c>
      <c r="C234" s="71" t="str">
        <f t="shared" si="1"/>
        <v>2005MAY</v>
      </c>
      <c r="D234" s="98">
        <v>571.589</v>
      </c>
      <c r="E234" s="98">
        <v>832.464</v>
      </c>
      <c r="F234" s="98">
        <v>1616.742</v>
      </c>
      <c r="G234" s="98">
        <v>3140.061</v>
      </c>
      <c r="H234" s="98">
        <v>36.85</v>
      </c>
      <c r="I234" s="98">
        <v>0.108</v>
      </c>
      <c r="J234" s="98">
        <v>0.069</v>
      </c>
      <c r="K234" s="98">
        <v>282.501</v>
      </c>
      <c r="L234" s="96">
        <f t="shared" si="2"/>
        <v>6480.384</v>
      </c>
      <c r="M234" s="98">
        <v>0.865</v>
      </c>
      <c r="N234" s="98">
        <v>1119.516</v>
      </c>
      <c r="O234" s="98">
        <v>4752.717</v>
      </c>
      <c r="P234" s="98"/>
      <c r="Q234" s="96">
        <f t="shared" si="3"/>
        <v>5873.098</v>
      </c>
      <c r="R234" s="98">
        <v>12353.482</v>
      </c>
      <c r="S234" s="97"/>
      <c r="T234" s="97"/>
      <c r="U234" s="97"/>
      <c r="V234" s="97"/>
      <c r="W234" s="97"/>
      <c r="X234" s="97"/>
      <c r="Y234" s="97"/>
      <c r="Z234" s="97"/>
      <c r="AA234" s="97"/>
      <c r="AB234" s="97"/>
      <c r="AC234" s="97"/>
      <c r="AD234" s="97"/>
      <c r="AE234" s="97"/>
    </row>
    <row r="235" ht="19.5" customHeight="1">
      <c r="A235" s="71">
        <v>2005.0</v>
      </c>
      <c r="B235" s="71" t="s">
        <v>33</v>
      </c>
      <c r="C235" s="71" t="str">
        <f t="shared" si="1"/>
        <v>2005JUN</v>
      </c>
      <c r="D235" s="98">
        <v>427.05</v>
      </c>
      <c r="E235" s="98">
        <v>679.488</v>
      </c>
      <c r="F235" s="98">
        <v>1652.024</v>
      </c>
      <c r="G235" s="98">
        <v>2841.513</v>
      </c>
      <c r="H235" s="98">
        <v>5.147</v>
      </c>
      <c r="I235" s="98">
        <v>0.128</v>
      </c>
      <c r="J235" s="98">
        <v>0.054</v>
      </c>
      <c r="K235" s="98">
        <v>409.149</v>
      </c>
      <c r="L235" s="96">
        <f t="shared" si="2"/>
        <v>6014.553</v>
      </c>
      <c r="M235" s="98">
        <v>0.56</v>
      </c>
      <c r="N235" s="98">
        <v>1197.836</v>
      </c>
      <c r="O235" s="98">
        <v>4424.282</v>
      </c>
      <c r="P235" s="98"/>
      <c r="Q235" s="96">
        <f t="shared" si="3"/>
        <v>5622.678</v>
      </c>
      <c r="R235" s="98">
        <v>11637.231</v>
      </c>
      <c r="S235" s="97"/>
      <c r="T235" s="97"/>
      <c r="U235" s="97"/>
      <c r="V235" s="97"/>
      <c r="W235" s="97"/>
      <c r="X235" s="97"/>
      <c r="Y235" s="97"/>
      <c r="Z235" s="97"/>
      <c r="AA235" s="97"/>
      <c r="AB235" s="97"/>
      <c r="AC235" s="97"/>
      <c r="AD235" s="97"/>
      <c r="AE235" s="97"/>
    </row>
    <row r="236" ht="19.5" customHeight="1">
      <c r="A236" s="71">
        <v>2005.0</v>
      </c>
      <c r="B236" s="71" t="s">
        <v>34</v>
      </c>
      <c r="C236" s="71" t="str">
        <f t="shared" si="1"/>
        <v>2005JUL</v>
      </c>
      <c r="D236" s="98">
        <v>338.344</v>
      </c>
      <c r="E236" s="98">
        <v>620.765</v>
      </c>
      <c r="F236" s="98">
        <v>1615.96</v>
      </c>
      <c r="G236" s="98">
        <v>2873.528</v>
      </c>
      <c r="H236" s="98">
        <v>2.193</v>
      </c>
      <c r="I236" s="98">
        <v>0.124</v>
      </c>
      <c r="J236" s="98">
        <v>0.08</v>
      </c>
      <c r="K236" s="98">
        <v>434.848</v>
      </c>
      <c r="L236" s="96">
        <f t="shared" si="2"/>
        <v>5885.842</v>
      </c>
      <c r="M236" s="98">
        <v>0.58</v>
      </c>
      <c r="N236" s="98">
        <v>1188.947</v>
      </c>
      <c r="O236" s="98">
        <v>4344.246</v>
      </c>
      <c r="P236" s="98"/>
      <c r="Q236" s="96">
        <f t="shared" si="3"/>
        <v>5533.773</v>
      </c>
      <c r="R236" s="98">
        <v>11419.615</v>
      </c>
      <c r="S236" s="97"/>
      <c r="T236" s="97"/>
      <c r="U236" s="97"/>
      <c r="V236" s="97"/>
      <c r="W236" s="97"/>
      <c r="X236" s="97"/>
      <c r="Y236" s="97"/>
      <c r="Z236" s="97"/>
      <c r="AA236" s="97"/>
      <c r="AB236" s="97"/>
      <c r="AC236" s="97"/>
      <c r="AD236" s="97"/>
      <c r="AE236" s="97"/>
    </row>
    <row r="237" ht="19.5" customHeight="1">
      <c r="A237" s="71">
        <v>2005.0</v>
      </c>
      <c r="B237" s="71" t="s">
        <v>35</v>
      </c>
      <c r="C237" s="71" t="str">
        <f t="shared" si="1"/>
        <v>2005AUG</v>
      </c>
      <c r="D237" s="98">
        <v>272.309</v>
      </c>
      <c r="E237" s="98">
        <v>629.359</v>
      </c>
      <c r="F237" s="98">
        <v>1500.55</v>
      </c>
      <c r="G237" s="98">
        <v>2818.603</v>
      </c>
      <c r="H237" s="98">
        <v>3.582</v>
      </c>
      <c r="I237" s="98">
        <v>0.139</v>
      </c>
      <c r="J237" s="98">
        <v>0.069</v>
      </c>
      <c r="K237" s="98">
        <v>489.889</v>
      </c>
      <c r="L237" s="96">
        <f t="shared" si="2"/>
        <v>5714.5</v>
      </c>
      <c r="M237" s="98">
        <v>2.502</v>
      </c>
      <c r="N237" s="98">
        <v>1211.619</v>
      </c>
      <c r="O237" s="98">
        <v>4541.854</v>
      </c>
      <c r="P237" s="98"/>
      <c r="Q237" s="96">
        <f t="shared" si="3"/>
        <v>5755.975</v>
      </c>
      <c r="R237" s="98">
        <v>11470.475000000002</v>
      </c>
      <c r="S237" s="97"/>
      <c r="T237" s="97"/>
      <c r="U237" s="97"/>
      <c r="V237" s="97"/>
      <c r="W237" s="97"/>
      <c r="X237" s="97"/>
      <c r="Y237" s="97"/>
      <c r="Z237" s="97"/>
      <c r="AA237" s="97"/>
      <c r="AB237" s="97"/>
      <c r="AC237" s="97"/>
      <c r="AD237" s="97"/>
      <c r="AE237" s="97"/>
    </row>
    <row r="238" ht="19.5" customHeight="1">
      <c r="A238" s="71">
        <v>2005.0</v>
      </c>
      <c r="B238" s="71" t="s">
        <v>36</v>
      </c>
      <c r="C238" s="71" t="str">
        <f t="shared" si="1"/>
        <v>2005SEP</v>
      </c>
      <c r="D238" s="98">
        <v>285.245</v>
      </c>
      <c r="E238" s="98">
        <v>839.363</v>
      </c>
      <c r="F238" s="98">
        <v>1390.504</v>
      </c>
      <c r="G238" s="98">
        <v>2911.41</v>
      </c>
      <c r="H238" s="98">
        <v>30.452</v>
      </c>
      <c r="I238" s="98">
        <v>0.14</v>
      </c>
      <c r="J238" s="98">
        <v>0.071</v>
      </c>
      <c r="K238" s="98">
        <v>493.778</v>
      </c>
      <c r="L238" s="96">
        <f t="shared" si="2"/>
        <v>5950.963</v>
      </c>
      <c r="M238" s="98">
        <v>3.426</v>
      </c>
      <c r="N238" s="98">
        <v>1169.505</v>
      </c>
      <c r="O238" s="98">
        <v>4126.295</v>
      </c>
      <c r="P238" s="98"/>
      <c r="Q238" s="96">
        <f t="shared" si="3"/>
        <v>5299.226</v>
      </c>
      <c r="R238" s="98">
        <v>11250.189000000002</v>
      </c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7"/>
      <c r="AE238" s="97"/>
    </row>
    <row r="239" ht="19.5" customHeight="1">
      <c r="A239" s="71">
        <v>2005.0</v>
      </c>
      <c r="B239" s="71" t="s">
        <v>37</v>
      </c>
      <c r="C239" s="71" t="str">
        <f t="shared" si="1"/>
        <v>2005OCT</v>
      </c>
      <c r="D239" s="98">
        <v>382.632</v>
      </c>
      <c r="E239" s="98">
        <v>928.084</v>
      </c>
      <c r="F239" s="98">
        <v>1520.695</v>
      </c>
      <c r="G239" s="98">
        <v>2661.612</v>
      </c>
      <c r="H239" s="98">
        <v>5.493</v>
      </c>
      <c r="I239" s="98">
        <v>0.136</v>
      </c>
      <c r="J239" s="98">
        <v>0.066</v>
      </c>
      <c r="K239" s="98">
        <v>376.636</v>
      </c>
      <c r="L239" s="96">
        <f t="shared" si="2"/>
        <v>5875.354</v>
      </c>
      <c r="M239" s="98">
        <v>2.022</v>
      </c>
      <c r="N239" s="98">
        <v>1145.72</v>
      </c>
      <c r="O239" s="98">
        <v>4522.766</v>
      </c>
      <c r="P239" s="98"/>
      <c r="Q239" s="96">
        <f t="shared" si="3"/>
        <v>5670.508</v>
      </c>
      <c r="R239" s="98">
        <v>11545.862000000001</v>
      </c>
      <c r="S239" s="97"/>
      <c r="T239" s="97"/>
      <c r="U239" s="97"/>
      <c r="V239" s="97"/>
      <c r="W239" s="97"/>
      <c r="X239" s="97"/>
      <c r="Y239" s="97"/>
      <c r="Z239" s="97"/>
      <c r="AA239" s="97"/>
      <c r="AB239" s="97"/>
      <c r="AC239" s="97"/>
      <c r="AD239" s="97"/>
      <c r="AE239" s="97"/>
    </row>
    <row r="240" ht="19.5" customHeight="1">
      <c r="A240" s="71">
        <v>2005.0</v>
      </c>
      <c r="B240" s="71" t="s">
        <v>38</v>
      </c>
      <c r="C240" s="71" t="str">
        <f t="shared" si="1"/>
        <v>2005NOV</v>
      </c>
      <c r="D240" s="98">
        <v>452.166</v>
      </c>
      <c r="E240" s="98">
        <v>379.147</v>
      </c>
      <c r="F240" s="98">
        <v>1574.178</v>
      </c>
      <c r="G240" s="98">
        <v>2841.796</v>
      </c>
      <c r="H240" s="98">
        <v>1.796</v>
      </c>
      <c r="I240" s="98">
        <v>0.137</v>
      </c>
      <c r="J240" s="98">
        <v>0.051</v>
      </c>
      <c r="K240" s="98">
        <v>440.681</v>
      </c>
      <c r="L240" s="96">
        <f t="shared" si="2"/>
        <v>5689.952</v>
      </c>
      <c r="M240" s="98">
        <v>1.069</v>
      </c>
      <c r="N240" s="98">
        <v>1119.648</v>
      </c>
      <c r="O240" s="98">
        <v>4213.144</v>
      </c>
      <c r="P240" s="98"/>
      <c r="Q240" s="96">
        <f t="shared" si="3"/>
        <v>5333.861</v>
      </c>
      <c r="R240" s="98">
        <v>11023.813000000002</v>
      </c>
      <c r="S240" s="97"/>
      <c r="T240" s="97"/>
      <c r="U240" s="97"/>
      <c r="V240" s="97"/>
      <c r="W240" s="97"/>
      <c r="X240" s="97"/>
      <c r="Y240" s="97"/>
      <c r="Z240" s="97"/>
      <c r="AA240" s="97"/>
      <c r="AB240" s="97"/>
      <c r="AC240" s="97"/>
      <c r="AD240" s="97"/>
      <c r="AE240" s="97"/>
    </row>
    <row r="241" ht="19.5" customHeight="1">
      <c r="A241" s="71">
        <v>2005.0</v>
      </c>
      <c r="B241" s="71" t="s">
        <v>39</v>
      </c>
      <c r="C241" s="71" t="str">
        <f t="shared" si="1"/>
        <v>2005DEC</v>
      </c>
      <c r="D241" s="98">
        <v>538.147</v>
      </c>
      <c r="E241" s="98">
        <v>361.982</v>
      </c>
      <c r="F241" s="98">
        <v>1535.298</v>
      </c>
      <c r="G241" s="98">
        <v>2678.849</v>
      </c>
      <c r="H241" s="98">
        <v>1.855</v>
      </c>
      <c r="I241" s="98">
        <v>0.134</v>
      </c>
      <c r="J241" s="98">
        <v>0.051</v>
      </c>
      <c r="K241" s="98">
        <v>400.927</v>
      </c>
      <c r="L241" s="96">
        <f t="shared" si="2"/>
        <v>5517.243</v>
      </c>
      <c r="M241" s="98">
        <v>0.97</v>
      </c>
      <c r="N241" s="98">
        <v>1174.614</v>
      </c>
      <c r="O241" s="98">
        <v>3641.209</v>
      </c>
      <c r="P241" s="98"/>
      <c r="Q241" s="96">
        <f t="shared" si="3"/>
        <v>4816.793</v>
      </c>
      <c r="R241" s="98">
        <v>10334.036</v>
      </c>
      <c r="S241" s="97"/>
      <c r="T241" s="97"/>
      <c r="U241" s="97"/>
      <c r="V241" s="97"/>
      <c r="W241" s="97"/>
      <c r="X241" s="97"/>
      <c r="Y241" s="97"/>
      <c r="Z241" s="97"/>
      <c r="AA241" s="97"/>
      <c r="AB241" s="97"/>
      <c r="AC241" s="97"/>
      <c r="AD241" s="97"/>
      <c r="AE241" s="97"/>
    </row>
    <row r="242" ht="19.5" customHeight="1">
      <c r="A242" s="71">
        <v>2006.0</v>
      </c>
      <c r="B242" s="71" t="s">
        <v>28</v>
      </c>
      <c r="C242" s="71" t="str">
        <f t="shared" si="1"/>
        <v>2006JAN</v>
      </c>
      <c r="D242" s="96">
        <v>629.125</v>
      </c>
      <c r="E242" s="96">
        <v>540.661</v>
      </c>
      <c r="F242" s="96">
        <v>1484.492</v>
      </c>
      <c r="G242" s="96">
        <v>2254.359</v>
      </c>
      <c r="H242" s="96">
        <v>3.396</v>
      </c>
      <c r="I242" s="96">
        <v>0.174</v>
      </c>
      <c r="J242" s="96">
        <v>0.08</v>
      </c>
      <c r="K242" s="96">
        <v>377.456</v>
      </c>
      <c r="L242" s="96">
        <f t="shared" si="2"/>
        <v>5289.743</v>
      </c>
      <c r="M242" s="96">
        <v>1.75</v>
      </c>
      <c r="N242" s="96">
        <v>1161.361</v>
      </c>
      <c r="O242" s="96">
        <v>4303.945</v>
      </c>
      <c r="P242" s="96"/>
      <c r="Q242" s="96">
        <f t="shared" si="3"/>
        <v>5467.056</v>
      </c>
      <c r="R242" s="96">
        <v>10756.798999999999</v>
      </c>
      <c r="S242" s="97"/>
      <c r="T242" s="97"/>
      <c r="U242" s="97"/>
      <c r="V242" s="97"/>
      <c r="W242" s="97"/>
      <c r="X242" s="97"/>
      <c r="Y242" s="97"/>
      <c r="Z242" s="97"/>
      <c r="AA242" s="97"/>
      <c r="AB242" s="97"/>
      <c r="AC242" s="97"/>
      <c r="AD242" s="97"/>
      <c r="AE242" s="97"/>
    </row>
    <row r="243" ht="19.5" customHeight="1">
      <c r="A243" s="71">
        <v>2006.0</v>
      </c>
      <c r="B243" s="71" t="s">
        <v>29</v>
      </c>
      <c r="C243" s="71" t="str">
        <f t="shared" si="1"/>
        <v>2006FEB</v>
      </c>
      <c r="D243" s="98">
        <v>683.335</v>
      </c>
      <c r="E243" s="98">
        <v>1270.994</v>
      </c>
      <c r="F243" s="98">
        <v>1290.79</v>
      </c>
      <c r="G243" s="98">
        <v>2198.797</v>
      </c>
      <c r="H243" s="98">
        <v>10.863</v>
      </c>
      <c r="I243" s="98">
        <v>0.106</v>
      </c>
      <c r="J243" s="98">
        <v>0.075</v>
      </c>
      <c r="K243" s="98">
        <v>366.694</v>
      </c>
      <c r="L243" s="96">
        <f t="shared" si="2"/>
        <v>5821.654</v>
      </c>
      <c r="M243" s="98">
        <v>2.058</v>
      </c>
      <c r="N243" s="98">
        <v>996.486</v>
      </c>
      <c r="O243" s="98">
        <v>3948.545</v>
      </c>
      <c r="P243" s="98"/>
      <c r="Q243" s="96">
        <f t="shared" si="3"/>
        <v>4947.089</v>
      </c>
      <c r="R243" s="98">
        <v>10768.742999999999</v>
      </c>
      <c r="S243" s="97"/>
      <c r="T243" s="97"/>
      <c r="U243" s="97"/>
      <c r="V243" s="97"/>
      <c r="W243" s="97"/>
      <c r="X243" s="97"/>
      <c r="Y243" s="97"/>
      <c r="Z243" s="97"/>
      <c r="AA243" s="97"/>
      <c r="AB243" s="97"/>
      <c r="AC243" s="97"/>
      <c r="AD243" s="97"/>
      <c r="AE243" s="97"/>
    </row>
    <row r="244" ht="19.5" customHeight="1">
      <c r="A244" s="71">
        <v>2006.0</v>
      </c>
      <c r="B244" s="71" t="s">
        <v>30</v>
      </c>
      <c r="C244" s="71" t="str">
        <f t="shared" si="1"/>
        <v>2006MAR</v>
      </c>
      <c r="D244" s="98">
        <v>756.242</v>
      </c>
      <c r="E244" s="98">
        <v>1014.869</v>
      </c>
      <c r="F244" s="98">
        <v>1484.431</v>
      </c>
      <c r="G244" s="98">
        <v>3231.311</v>
      </c>
      <c r="H244" s="98">
        <v>37.429</v>
      </c>
      <c r="I244" s="98">
        <v>0.116</v>
      </c>
      <c r="J244" s="98">
        <v>0.07</v>
      </c>
      <c r="K244" s="98">
        <v>449.858</v>
      </c>
      <c r="L244" s="96">
        <f t="shared" si="2"/>
        <v>6974.326</v>
      </c>
      <c r="M244" s="98">
        <v>3.099</v>
      </c>
      <c r="N244" s="98">
        <v>1175.93</v>
      </c>
      <c r="O244" s="98">
        <v>4566.684</v>
      </c>
      <c r="P244" s="98"/>
      <c r="Q244" s="96">
        <f t="shared" si="3"/>
        <v>5745.713</v>
      </c>
      <c r="R244" s="98">
        <v>12720.039</v>
      </c>
      <c r="S244" s="97"/>
      <c r="T244" s="97"/>
      <c r="U244" s="97"/>
      <c r="V244" s="97"/>
      <c r="W244" s="97"/>
      <c r="X244" s="97"/>
      <c r="Y244" s="97"/>
      <c r="Z244" s="97"/>
      <c r="AA244" s="97"/>
      <c r="AB244" s="97"/>
      <c r="AC244" s="97"/>
      <c r="AD244" s="97"/>
      <c r="AE244" s="97"/>
    </row>
    <row r="245" ht="19.5" customHeight="1">
      <c r="A245" s="71">
        <v>2006.0</v>
      </c>
      <c r="B245" s="71" t="s">
        <v>31</v>
      </c>
      <c r="C245" s="71" t="str">
        <f t="shared" si="1"/>
        <v>2006APR</v>
      </c>
      <c r="D245" s="98">
        <v>661.971</v>
      </c>
      <c r="E245" s="98">
        <v>807.626</v>
      </c>
      <c r="F245" s="98">
        <v>1526.333</v>
      </c>
      <c r="G245" s="98">
        <v>2745.871</v>
      </c>
      <c r="H245" s="98">
        <v>9.975</v>
      </c>
      <c r="I245" s="98">
        <v>0.085</v>
      </c>
      <c r="J245" s="98">
        <v>0.067</v>
      </c>
      <c r="K245" s="98">
        <v>409.014</v>
      </c>
      <c r="L245" s="96">
        <f t="shared" si="2"/>
        <v>6160.942</v>
      </c>
      <c r="M245" s="98">
        <v>4.281</v>
      </c>
      <c r="N245" s="98">
        <v>1035.714</v>
      </c>
      <c r="O245" s="98">
        <v>4426.532</v>
      </c>
      <c r="P245" s="98"/>
      <c r="Q245" s="96">
        <f t="shared" si="3"/>
        <v>5466.527</v>
      </c>
      <c r="R245" s="98">
        <v>11627.469000000001</v>
      </c>
      <c r="S245" s="97"/>
      <c r="T245" s="97"/>
      <c r="U245" s="97"/>
      <c r="V245" s="97"/>
      <c r="W245" s="97"/>
      <c r="X245" s="97"/>
      <c r="Y245" s="97"/>
      <c r="Z245" s="97"/>
      <c r="AA245" s="97"/>
      <c r="AB245" s="97"/>
      <c r="AC245" s="97"/>
      <c r="AD245" s="97"/>
      <c r="AE245" s="97"/>
    </row>
    <row r="246" ht="19.5" customHeight="1">
      <c r="A246" s="71">
        <v>2006.0</v>
      </c>
      <c r="B246" s="71" t="s">
        <v>32</v>
      </c>
      <c r="C246" s="71" t="str">
        <f t="shared" si="1"/>
        <v>2006MAY</v>
      </c>
      <c r="D246" s="98">
        <v>535.934</v>
      </c>
      <c r="E246" s="98">
        <v>857.595</v>
      </c>
      <c r="F246" s="98">
        <v>1664.347</v>
      </c>
      <c r="G246" s="98">
        <v>3349.254</v>
      </c>
      <c r="H246" s="98">
        <v>3.298</v>
      </c>
      <c r="I246" s="98">
        <v>0.069</v>
      </c>
      <c r="J246" s="98">
        <v>0.075</v>
      </c>
      <c r="K246" s="98">
        <v>294.487</v>
      </c>
      <c r="L246" s="96">
        <f t="shared" si="2"/>
        <v>6705.059</v>
      </c>
      <c r="M246" s="98">
        <v>3.329</v>
      </c>
      <c r="N246" s="98">
        <v>1107.266</v>
      </c>
      <c r="O246" s="98">
        <v>4620.755</v>
      </c>
      <c r="P246" s="98"/>
      <c r="Q246" s="96">
        <f t="shared" si="3"/>
        <v>5731.35</v>
      </c>
      <c r="R246" s="98">
        <v>12436.409</v>
      </c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  <c r="AD246" s="97"/>
      <c r="AE246" s="97"/>
    </row>
    <row r="247" ht="19.5" customHeight="1">
      <c r="A247" s="71">
        <v>2006.0</v>
      </c>
      <c r="B247" s="71" t="s">
        <v>33</v>
      </c>
      <c r="C247" s="71" t="str">
        <f t="shared" si="1"/>
        <v>2006JUN</v>
      </c>
      <c r="D247" s="98">
        <v>516.006</v>
      </c>
      <c r="E247" s="98">
        <v>1119.113</v>
      </c>
      <c r="F247" s="98">
        <v>1623.222</v>
      </c>
      <c r="G247" s="98">
        <v>3087.675</v>
      </c>
      <c r="H247" s="98">
        <v>2.356</v>
      </c>
      <c r="I247" s="98">
        <v>0.149</v>
      </c>
      <c r="J247" s="98">
        <v>0.049</v>
      </c>
      <c r="K247" s="98">
        <v>437.643</v>
      </c>
      <c r="L247" s="96">
        <f t="shared" si="2"/>
        <v>6786.213</v>
      </c>
      <c r="M247" s="98">
        <v>3.088</v>
      </c>
      <c r="N247" s="98">
        <v>1074.104</v>
      </c>
      <c r="O247" s="98">
        <v>4317.264</v>
      </c>
      <c r="P247" s="98"/>
      <c r="Q247" s="96">
        <f t="shared" si="3"/>
        <v>5394.456</v>
      </c>
      <c r="R247" s="98">
        <v>12180.669000000002</v>
      </c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</row>
    <row r="248" ht="19.5" customHeight="1">
      <c r="A248" s="71">
        <v>2006.0</v>
      </c>
      <c r="B248" s="71" t="s">
        <v>34</v>
      </c>
      <c r="C248" s="71" t="str">
        <f t="shared" si="1"/>
        <v>2006JUL</v>
      </c>
      <c r="D248" s="98">
        <v>541.743</v>
      </c>
      <c r="E248" s="98">
        <v>971.085</v>
      </c>
      <c r="F248" s="98">
        <v>1564.49</v>
      </c>
      <c r="G248" s="98">
        <v>2876.777</v>
      </c>
      <c r="H248" s="98">
        <v>1.056</v>
      </c>
      <c r="I248" s="98">
        <v>0.166</v>
      </c>
      <c r="J248" s="98">
        <v>0.086</v>
      </c>
      <c r="K248" s="98">
        <v>496.196</v>
      </c>
      <c r="L248" s="96">
        <f t="shared" si="2"/>
        <v>6451.599</v>
      </c>
      <c r="M248" s="98">
        <v>5.387</v>
      </c>
      <c r="N248" s="98">
        <v>1151.358</v>
      </c>
      <c r="O248" s="98">
        <v>4664.169</v>
      </c>
      <c r="P248" s="98"/>
      <c r="Q248" s="96">
        <f t="shared" si="3"/>
        <v>5820.914</v>
      </c>
      <c r="R248" s="98">
        <v>12272.512999999999</v>
      </c>
      <c r="S248" s="97"/>
      <c r="T248" s="97"/>
      <c r="U248" s="97"/>
      <c r="V248" s="97"/>
      <c r="W248" s="97"/>
      <c r="X248" s="97"/>
      <c r="Y248" s="97"/>
      <c r="Z248" s="97"/>
      <c r="AA248" s="97"/>
      <c r="AB248" s="97"/>
      <c r="AC248" s="97"/>
      <c r="AD248" s="97"/>
      <c r="AE248" s="97"/>
    </row>
    <row r="249" ht="19.5" customHeight="1">
      <c r="A249" s="71">
        <v>2006.0</v>
      </c>
      <c r="B249" s="71" t="s">
        <v>35</v>
      </c>
      <c r="C249" s="71" t="str">
        <f t="shared" si="1"/>
        <v>2006AUG</v>
      </c>
      <c r="D249" s="98">
        <v>667.715</v>
      </c>
      <c r="E249" s="98">
        <v>590.269</v>
      </c>
      <c r="F249" s="98">
        <v>1438.211</v>
      </c>
      <c r="G249" s="98">
        <v>2693.026</v>
      </c>
      <c r="H249" s="98">
        <v>2.428</v>
      </c>
      <c r="I249" s="98">
        <v>0.159</v>
      </c>
      <c r="J249" s="98">
        <v>0.059</v>
      </c>
      <c r="K249" s="98">
        <v>511.427</v>
      </c>
      <c r="L249" s="96">
        <f t="shared" si="2"/>
        <v>5903.294</v>
      </c>
      <c r="M249" s="98">
        <v>9.123</v>
      </c>
      <c r="N249" s="98">
        <v>1199.597</v>
      </c>
      <c r="O249" s="98">
        <v>5121.172</v>
      </c>
      <c r="P249" s="98"/>
      <c r="Q249" s="96">
        <f t="shared" si="3"/>
        <v>6329.892</v>
      </c>
      <c r="R249" s="98">
        <v>12233.185999999998</v>
      </c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  <c r="AD249" s="97"/>
      <c r="AE249" s="97"/>
    </row>
    <row r="250" ht="19.5" customHeight="1">
      <c r="A250" s="71">
        <v>2006.0</v>
      </c>
      <c r="B250" s="71" t="s">
        <v>36</v>
      </c>
      <c r="C250" s="71" t="str">
        <f t="shared" si="1"/>
        <v>2006SEP</v>
      </c>
      <c r="D250" s="98">
        <v>705.986</v>
      </c>
      <c r="E250" s="98">
        <v>284.056</v>
      </c>
      <c r="F250" s="98">
        <v>1529.246</v>
      </c>
      <c r="G250" s="98">
        <v>2840.977</v>
      </c>
      <c r="H250" s="98">
        <v>3.817</v>
      </c>
      <c r="I250" s="98">
        <v>0.167</v>
      </c>
      <c r="J250" s="98">
        <v>0.068</v>
      </c>
      <c r="K250" s="98">
        <v>505.986</v>
      </c>
      <c r="L250" s="96">
        <f t="shared" si="2"/>
        <v>5870.303</v>
      </c>
      <c r="M250" s="98">
        <v>4.292</v>
      </c>
      <c r="N250" s="98">
        <v>1188.414</v>
      </c>
      <c r="O250" s="98">
        <v>4822.165</v>
      </c>
      <c r="P250" s="98"/>
      <c r="Q250" s="96">
        <f t="shared" si="3"/>
        <v>6014.871</v>
      </c>
      <c r="R250" s="98">
        <v>11885.173999999999</v>
      </c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</row>
    <row r="251" ht="19.5" customHeight="1">
      <c r="A251" s="71">
        <v>2006.0</v>
      </c>
      <c r="B251" s="71" t="s">
        <v>37</v>
      </c>
      <c r="C251" s="71" t="str">
        <f t="shared" si="1"/>
        <v>2006OCT</v>
      </c>
      <c r="D251" s="98">
        <v>846.2</v>
      </c>
      <c r="E251" s="98">
        <v>134.359</v>
      </c>
      <c r="F251" s="98">
        <v>1498.489</v>
      </c>
      <c r="G251" s="98">
        <v>3079.063</v>
      </c>
      <c r="H251" s="98">
        <v>0.609</v>
      </c>
      <c r="I251" s="98">
        <v>0.176</v>
      </c>
      <c r="J251" s="98">
        <v>0.077</v>
      </c>
      <c r="K251" s="98">
        <v>434.085</v>
      </c>
      <c r="L251" s="96">
        <f t="shared" si="2"/>
        <v>5993.058</v>
      </c>
      <c r="M251" s="98">
        <v>6.275</v>
      </c>
      <c r="N251" s="98">
        <v>1203.288</v>
      </c>
      <c r="O251" s="98">
        <v>4805.997</v>
      </c>
      <c r="P251" s="98"/>
      <c r="Q251" s="96">
        <f t="shared" si="3"/>
        <v>6015.56</v>
      </c>
      <c r="R251" s="98">
        <v>12008.618000000002</v>
      </c>
      <c r="S251" s="97"/>
      <c r="T251" s="97"/>
      <c r="U251" s="97"/>
      <c r="V251" s="97"/>
      <c r="W251" s="97"/>
      <c r="X251" s="97"/>
      <c r="Y251" s="97"/>
      <c r="Z251" s="97"/>
      <c r="AA251" s="97"/>
      <c r="AB251" s="97"/>
      <c r="AC251" s="97"/>
      <c r="AD251" s="97"/>
      <c r="AE251" s="97"/>
    </row>
    <row r="252" ht="19.5" customHeight="1">
      <c r="A252" s="71">
        <v>2006.0</v>
      </c>
      <c r="B252" s="71" t="s">
        <v>38</v>
      </c>
      <c r="C252" s="71" t="str">
        <f t="shared" si="1"/>
        <v>2006NOV</v>
      </c>
      <c r="D252" s="98">
        <v>663.127</v>
      </c>
      <c r="E252" s="98">
        <v>117.82</v>
      </c>
      <c r="F252" s="98">
        <v>1433.306</v>
      </c>
      <c r="G252" s="98">
        <v>3010.772</v>
      </c>
      <c r="H252" s="98">
        <v>0.704</v>
      </c>
      <c r="I252" s="98">
        <v>0.175</v>
      </c>
      <c r="J252" s="98">
        <v>0.065</v>
      </c>
      <c r="K252" s="98">
        <v>478.716</v>
      </c>
      <c r="L252" s="96">
        <f t="shared" si="2"/>
        <v>5704.685</v>
      </c>
      <c r="M252" s="98">
        <v>0.844</v>
      </c>
      <c r="N252" s="98">
        <v>1098.812</v>
      </c>
      <c r="O252" s="98">
        <v>5120.96</v>
      </c>
      <c r="P252" s="98"/>
      <c r="Q252" s="96">
        <f t="shared" si="3"/>
        <v>6220.616</v>
      </c>
      <c r="R252" s="98">
        <v>11925.301</v>
      </c>
      <c r="S252" s="97"/>
      <c r="T252" s="97"/>
      <c r="U252" s="97"/>
      <c r="V252" s="97"/>
      <c r="W252" s="97"/>
      <c r="X252" s="97"/>
      <c r="Y252" s="97"/>
      <c r="Z252" s="97"/>
      <c r="AA252" s="97"/>
      <c r="AB252" s="97"/>
      <c r="AC252" s="97"/>
      <c r="AD252" s="97"/>
      <c r="AE252" s="97"/>
    </row>
    <row r="253" ht="19.5" customHeight="1">
      <c r="A253" s="71">
        <v>2006.0</v>
      </c>
      <c r="B253" s="71" t="s">
        <v>39</v>
      </c>
      <c r="C253" s="71" t="str">
        <f t="shared" si="1"/>
        <v>2006DEC</v>
      </c>
      <c r="D253" s="98">
        <v>742.666</v>
      </c>
      <c r="E253" s="98">
        <v>99.993</v>
      </c>
      <c r="F253" s="98">
        <v>1490.32</v>
      </c>
      <c r="G253" s="98">
        <v>2594.784</v>
      </c>
      <c r="H253" s="98">
        <v>0.991</v>
      </c>
      <c r="I253" s="98">
        <v>0.18</v>
      </c>
      <c r="J253" s="98">
        <v>0.075</v>
      </c>
      <c r="K253" s="98">
        <v>390.292</v>
      </c>
      <c r="L253" s="96">
        <f t="shared" si="2"/>
        <v>5319.301</v>
      </c>
      <c r="M253" s="98">
        <v>1.264</v>
      </c>
      <c r="N253" s="98">
        <v>1138.621</v>
      </c>
      <c r="O253" s="98">
        <v>4644.463</v>
      </c>
      <c r="P253" s="98"/>
      <c r="Q253" s="96">
        <f t="shared" si="3"/>
        <v>5784.348</v>
      </c>
      <c r="R253" s="98">
        <v>11103.649000000001</v>
      </c>
      <c r="S253" s="97"/>
      <c r="T253" s="97"/>
      <c r="U253" s="97"/>
      <c r="V253" s="97"/>
      <c r="W253" s="97"/>
      <c r="X253" s="97"/>
      <c r="Y253" s="97"/>
      <c r="Z253" s="97"/>
      <c r="AA253" s="97"/>
      <c r="AB253" s="97"/>
      <c r="AC253" s="97"/>
      <c r="AD253" s="97"/>
      <c r="AE253" s="97"/>
    </row>
    <row r="254" ht="19.5" customHeight="1">
      <c r="A254" s="71">
        <v>2007.0</v>
      </c>
      <c r="B254" s="71" t="s">
        <v>28</v>
      </c>
      <c r="C254" s="71" t="str">
        <f t="shared" si="1"/>
        <v>2007JAN</v>
      </c>
      <c r="D254" s="96">
        <v>754.107</v>
      </c>
      <c r="E254" s="96">
        <v>18.644</v>
      </c>
      <c r="F254" s="96">
        <v>1508.213</v>
      </c>
      <c r="G254" s="96">
        <v>2526.785</v>
      </c>
      <c r="H254" s="96">
        <v>2.131</v>
      </c>
      <c r="I254" s="96">
        <v>0.179</v>
      </c>
      <c r="J254" s="96">
        <v>0.074</v>
      </c>
      <c r="K254" s="96">
        <v>335.497</v>
      </c>
      <c r="L254" s="96">
        <f t="shared" si="2"/>
        <v>5145.63</v>
      </c>
      <c r="M254" s="96">
        <v>1.914</v>
      </c>
      <c r="N254" s="96">
        <v>1233.289</v>
      </c>
      <c r="O254" s="96">
        <v>4878.511</v>
      </c>
      <c r="P254" s="96"/>
      <c r="Q254" s="96">
        <f t="shared" si="3"/>
        <v>6113.714</v>
      </c>
      <c r="R254" s="96">
        <v>11259.344000000001</v>
      </c>
      <c r="S254" s="97"/>
      <c r="T254" s="97"/>
      <c r="U254" s="97"/>
      <c r="V254" s="97"/>
      <c r="W254" s="97"/>
      <c r="X254" s="97"/>
      <c r="Y254" s="97"/>
      <c r="Z254" s="97"/>
      <c r="AA254" s="97"/>
      <c r="AB254" s="97"/>
      <c r="AC254" s="97"/>
      <c r="AD254" s="97"/>
      <c r="AE254" s="97"/>
    </row>
    <row r="255" ht="19.5" customHeight="1">
      <c r="A255" s="71">
        <v>2007.0</v>
      </c>
      <c r="B255" s="71" t="s">
        <v>29</v>
      </c>
      <c r="C255" s="71" t="str">
        <f t="shared" si="1"/>
        <v>2007FEB</v>
      </c>
      <c r="D255" s="98">
        <v>777.031</v>
      </c>
      <c r="E255" s="98">
        <v>106.559</v>
      </c>
      <c r="F255" s="98">
        <v>1466.157</v>
      </c>
      <c r="G255" s="98">
        <v>2591.389</v>
      </c>
      <c r="H255" s="98">
        <v>1.916</v>
      </c>
      <c r="I255" s="98">
        <v>0.136</v>
      </c>
      <c r="J255" s="98">
        <v>0.078</v>
      </c>
      <c r="K255" s="98">
        <v>278.82</v>
      </c>
      <c r="L255" s="96">
        <f t="shared" si="2"/>
        <v>5222.086</v>
      </c>
      <c r="M255" s="98">
        <v>1.714</v>
      </c>
      <c r="N255" s="98">
        <v>1119.125</v>
      </c>
      <c r="O255" s="98">
        <v>4560.371</v>
      </c>
      <c r="P255" s="98"/>
      <c r="Q255" s="96">
        <f t="shared" si="3"/>
        <v>5681.21</v>
      </c>
      <c r="R255" s="98">
        <v>10903.296000000002</v>
      </c>
      <c r="S255" s="97"/>
      <c r="T255" s="97"/>
      <c r="U255" s="97"/>
      <c r="V255" s="97"/>
      <c r="W255" s="97"/>
      <c r="X255" s="97"/>
      <c r="Y255" s="97"/>
      <c r="Z255" s="97"/>
      <c r="AA255" s="97"/>
      <c r="AB255" s="97"/>
      <c r="AC255" s="97"/>
      <c r="AD255" s="97"/>
      <c r="AE255" s="97"/>
    </row>
    <row r="256" ht="19.5" customHeight="1">
      <c r="A256" s="71">
        <v>2007.0</v>
      </c>
      <c r="B256" s="71" t="s">
        <v>30</v>
      </c>
      <c r="C256" s="71" t="str">
        <f t="shared" si="1"/>
        <v>2007MAR</v>
      </c>
      <c r="D256" s="98">
        <v>844.966</v>
      </c>
      <c r="E256" s="98">
        <v>265.508</v>
      </c>
      <c r="F256" s="98">
        <v>1614.993</v>
      </c>
      <c r="G256" s="98">
        <v>3502.213</v>
      </c>
      <c r="H256" s="98">
        <v>1.26</v>
      </c>
      <c r="I256" s="98">
        <v>0.105</v>
      </c>
      <c r="J256" s="98">
        <v>0.085</v>
      </c>
      <c r="K256" s="98">
        <v>386.005</v>
      </c>
      <c r="L256" s="96">
        <f t="shared" si="2"/>
        <v>6615.135</v>
      </c>
      <c r="M256" s="98">
        <v>3.845</v>
      </c>
      <c r="N256" s="98">
        <v>1259.968</v>
      </c>
      <c r="O256" s="98">
        <v>5383.247</v>
      </c>
      <c r="P256" s="98"/>
      <c r="Q256" s="96">
        <f t="shared" si="3"/>
        <v>6647.06</v>
      </c>
      <c r="R256" s="98">
        <v>13262.195</v>
      </c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7"/>
      <c r="AD256" s="97"/>
      <c r="AE256" s="97"/>
    </row>
    <row r="257" ht="19.5" customHeight="1">
      <c r="A257" s="71">
        <v>2007.0</v>
      </c>
      <c r="B257" s="71" t="s">
        <v>31</v>
      </c>
      <c r="C257" s="71" t="str">
        <f t="shared" si="1"/>
        <v>2007APR</v>
      </c>
      <c r="D257" s="98">
        <v>732.705</v>
      </c>
      <c r="E257" s="98">
        <v>291.318</v>
      </c>
      <c r="F257" s="98">
        <v>1539.222</v>
      </c>
      <c r="G257" s="98">
        <v>3274.422</v>
      </c>
      <c r="H257" s="98">
        <v>4.933</v>
      </c>
      <c r="I257" s="98">
        <v>0.14</v>
      </c>
      <c r="J257" s="98">
        <v>0.063</v>
      </c>
      <c r="K257" s="98">
        <v>365.275</v>
      </c>
      <c r="L257" s="96">
        <f t="shared" si="2"/>
        <v>6208.078</v>
      </c>
      <c r="M257" s="98">
        <v>3.722</v>
      </c>
      <c r="N257" s="98">
        <v>1112.601</v>
      </c>
      <c r="O257" s="98">
        <v>4890.089</v>
      </c>
      <c r="P257" s="98"/>
      <c r="Q257" s="96">
        <f t="shared" si="3"/>
        <v>6006.412</v>
      </c>
      <c r="R257" s="98">
        <v>12214.49</v>
      </c>
      <c r="S257" s="97"/>
      <c r="T257" s="97"/>
      <c r="U257" s="97"/>
      <c r="V257" s="97"/>
      <c r="W257" s="97"/>
      <c r="X257" s="97"/>
      <c r="Y257" s="97"/>
      <c r="Z257" s="97"/>
      <c r="AA257" s="97"/>
      <c r="AB257" s="97"/>
      <c r="AC257" s="97"/>
      <c r="AD257" s="97"/>
      <c r="AE257" s="97"/>
    </row>
    <row r="258" ht="19.5" customHeight="1">
      <c r="A258" s="71">
        <v>2007.0</v>
      </c>
      <c r="B258" s="71" t="s">
        <v>32</v>
      </c>
      <c r="C258" s="71" t="str">
        <f t="shared" si="1"/>
        <v>2007MAY</v>
      </c>
      <c r="D258" s="98">
        <v>540.524</v>
      </c>
      <c r="E258" s="98">
        <v>203.609</v>
      </c>
      <c r="F258" s="98">
        <v>1467.999</v>
      </c>
      <c r="G258" s="98">
        <v>3578.153</v>
      </c>
      <c r="H258" s="98">
        <v>1.964</v>
      </c>
      <c r="I258" s="98">
        <v>0.136</v>
      </c>
      <c r="J258" s="98">
        <v>0.055</v>
      </c>
      <c r="K258" s="98">
        <v>400.039</v>
      </c>
      <c r="L258" s="96">
        <f t="shared" si="2"/>
        <v>6192.479</v>
      </c>
      <c r="M258" s="98">
        <v>2.492</v>
      </c>
      <c r="N258" s="98">
        <v>1232.323</v>
      </c>
      <c r="O258" s="98">
        <v>5235.267</v>
      </c>
      <c r="P258" s="98"/>
      <c r="Q258" s="96">
        <f t="shared" si="3"/>
        <v>6470.082</v>
      </c>
      <c r="R258" s="98">
        <v>12662.561000000002</v>
      </c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7"/>
      <c r="AD258" s="97"/>
      <c r="AE258" s="97"/>
    </row>
    <row r="259" ht="19.5" customHeight="1">
      <c r="A259" s="71">
        <v>2007.0</v>
      </c>
      <c r="B259" s="71" t="s">
        <v>33</v>
      </c>
      <c r="C259" s="71" t="str">
        <f t="shared" si="1"/>
        <v>2007JUN</v>
      </c>
      <c r="D259" s="98">
        <v>677.785</v>
      </c>
      <c r="E259" s="98">
        <v>273.56</v>
      </c>
      <c r="F259" s="98">
        <v>1485.007</v>
      </c>
      <c r="G259" s="98">
        <v>3262.862</v>
      </c>
      <c r="H259" s="98">
        <v>2.519</v>
      </c>
      <c r="I259" s="98">
        <v>0.147</v>
      </c>
      <c r="J259" s="98">
        <v>0.062</v>
      </c>
      <c r="K259" s="98">
        <v>333.761</v>
      </c>
      <c r="L259" s="96">
        <f t="shared" si="2"/>
        <v>6035.703</v>
      </c>
      <c r="M259" s="98">
        <v>2.413</v>
      </c>
      <c r="N259" s="98">
        <v>1245.199</v>
      </c>
      <c r="O259" s="98">
        <v>5484.356</v>
      </c>
      <c r="P259" s="98"/>
      <c r="Q259" s="96">
        <f t="shared" si="3"/>
        <v>6731.968</v>
      </c>
      <c r="R259" s="98">
        <v>12767.671</v>
      </c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  <c r="AD259" s="97"/>
      <c r="AE259" s="97"/>
    </row>
    <row r="260" ht="19.5" customHeight="1">
      <c r="A260" s="71">
        <v>2007.0</v>
      </c>
      <c r="B260" s="71" t="s">
        <v>34</v>
      </c>
      <c r="C260" s="71" t="str">
        <f t="shared" si="1"/>
        <v>2007JUL</v>
      </c>
      <c r="D260" s="98">
        <v>705.674</v>
      </c>
      <c r="E260" s="98">
        <v>29.886</v>
      </c>
      <c r="F260" s="98">
        <v>1645.914</v>
      </c>
      <c r="G260" s="98">
        <v>3220.135</v>
      </c>
      <c r="H260" s="98">
        <v>2.816</v>
      </c>
      <c r="I260" s="98">
        <v>0.152</v>
      </c>
      <c r="J260" s="98">
        <v>0.061</v>
      </c>
      <c r="K260" s="98">
        <v>422.916</v>
      </c>
      <c r="L260" s="96">
        <f t="shared" si="2"/>
        <v>6027.554</v>
      </c>
      <c r="M260" s="98">
        <v>1.152</v>
      </c>
      <c r="N260" s="98">
        <v>1180.703</v>
      </c>
      <c r="O260" s="98">
        <v>5367.563</v>
      </c>
      <c r="P260" s="98"/>
      <c r="Q260" s="96">
        <f t="shared" si="3"/>
        <v>6549.418</v>
      </c>
      <c r="R260" s="98">
        <v>12576.972</v>
      </c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7"/>
      <c r="AD260" s="97"/>
      <c r="AE260" s="97"/>
    </row>
    <row r="261" ht="19.5" customHeight="1">
      <c r="A261" s="71">
        <v>2007.0</v>
      </c>
      <c r="B261" s="71" t="s">
        <v>35</v>
      </c>
      <c r="C261" s="71" t="str">
        <f t="shared" si="1"/>
        <v>2007AUG</v>
      </c>
      <c r="D261" s="98">
        <v>644.381</v>
      </c>
      <c r="E261" s="98">
        <v>429.536</v>
      </c>
      <c r="F261" s="98">
        <v>1674.068</v>
      </c>
      <c r="G261" s="98">
        <v>3061.957</v>
      </c>
      <c r="H261" s="98">
        <v>2.448</v>
      </c>
      <c r="I261" s="98">
        <v>0.154</v>
      </c>
      <c r="J261" s="98">
        <v>0.084</v>
      </c>
      <c r="K261" s="98">
        <v>335.659</v>
      </c>
      <c r="L261" s="96">
        <f t="shared" si="2"/>
        <v>6148.287</v>
      </c>
      <c r="M261" s="98">
        <v>1.153</v>
      </c>
      <c r="N261" s="98">
        <v>1210.118</v>
      </c>
      <c r="O261" s="98">
        <v>5375.008</v>
      </c>
      <c r="P261" s="98"/>
      <c r="Q261" s="96">
        <f t="shared" si="3"/>
        <v>6586.279</v>
      </c>
      <c r="R261" s="98">
        <v>12734.565999999999</v>
      </c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7"/>
      <c r="AE261" s="97"/>
    </row>
    <row r="262" ht="19.5" customHeight="1">
      <c r="A262" s="71">
        <v>2007.0</v>
      </c>
      <c r="B262" s="71" t="s">
        <v>36</v>
      </c>
      <c r="C262" s="71" t="str">
        <f t="shared" si="1"/>
        <v>2007SEP</v>
      </c>
      <c r="D262" s="98">
        <v>530.348</v>
      </c>
      <c r="E262" s="98">
        <v>236.873</v>
      </c>
      <c r="F262" s="98">
        <v>1553.222</v>
      </c>
      <c r="G262" s="98">
        <v>3459.043</v>
      </c>
      <c r="H262" s="98">
        <v>1.086</v>
      </c>
      <c r="I262" s="98">
        <v>0.158</v>
      </c>
      <c r="J262" s="98">
        <v>0.065</v>
      </c>
      <c r="K262" s="98">
        <v>273.483</v>
      </c>
      <c r="L262" s="96">
        <f t="shared" si="2"/>
        <v>6054.278</v>
      </c>
      <c r="M262" s="98">
        <v>0.796</v>
      </c>
      <c r="N262" s="98">
        <v>1200.901</v>
      </c>
      <c r="O262" s="98">
        <v>5463.815</v>
      </c>
      <c r="P262" s="98"/>
      <c r="Q262" s="96">
        <f t="shared" si="3"/>
        <v>6665.512</v>
      </c>
      <c r="R262" s="98">
        <v>12719.79</v>
      </c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7"/>
      <c r="AD262" s="97"/>
      <c r="AE262" s="97"/>
    </row>
    <row r="263" ht="19.5" customHeight="1">
      <c r="A263" s="71">
        <v>2007.0</v>
      </c>
      <c r="B263" s="71" t="s">
        <v>37</v>
      </c>
      <c r="C263" s="71" t="str">
        <f t="shared" si="1"/>
        <v>2007OCT</v>
      </c>
      <c r="D263" s="98">
        <v>439.721</v>
      </c>
      <c r="E263" s="98">
        <v>436.825</v>
      </c>
      <c r="F263" s="98">
        <v>1493.907</v>
      </c>
      <c r="G263" s="98">
        <v>2796.674</v>
      </c>
      <c r="H263" s="98">
        <v>2.116</v>
      </c>
      <c r="I263" s="98">
        <v>0.172</v>
      </c>
      <c r="J263" s="98">
        <v>0.055</v>
      </c>
      <c r="K263" s="98">
        <v>502.59</v>
      </c>
      <c r="L263" s="96">
        <f t="shared" si="2"/>
        <v>5672.06</v>
      </c>
      <c r="M263" s="98">
        <v>0.772</v>
      </c>
      <c r="N263" s="98">
        <v>1236.832</v>
      </c>
      <c r="O263" s="98">
        <v>5569.632</v>
      </c>
      <c r="P263" s="98"/>
      <c r="Q263" s="96">
        <f t="shared" si="3"/>
        <v>6807.236</v>
      </c>
      <c r="R263" s="98">
        <v>12479.296</v>
      </c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7"/>
      <c r="AD263" s="97"/>
      <c r="AE263" s="97"/>
    </row>
    <row r="264" ht="19.5" customHeight="1">
      <c r="A264" s="71">
        <v>2007.0</v>
      </c>
      <c r="B264" s="71" t="s">
        <v>38</v>
      </c>
      <c r="C264" s="71" t="str">
        <f t="shared" si="1"/>
        <v>2007NOV</v>
      </c>
      <c r="D264" s="98">
        <v>552.933</v>
      </c>
      <c r="E264" s="98">
        <v>221.468</v>
      </c>
      <c r="F264" s="98">
        <v>1532.523</v>
      </c>
      <c r="G264" s="98">
        <v>2683.917</v>
      </c>
      <c r="H264" s="98">
        <v>1.813</v>
      </c>
      <c r="I264" s="98">
        <v>0.18</v>
      </c>
      <c r="J264" s="98">
        <v>0.051</v>
      </c>
      <c r="K264" s="98">
        <v>435.945</v>
      </c>
      <c r="L264" s="96">
        <f t="shared" si="2"/>
        <v>5428.83</v>
      </c>
      <c r="M264" s="98">
        <v>0.751</v>
      </c>
      <c r="N264" s="98">
        <v>1189.486</v>
      </c>
      <c r="O264" s="98">
        <v>4959.748</v>
      </c>
      <c r="P264" s="98"/>
      <c r="Q264" s="96">
        <f t="shared" si="3"/>
        <v>6149.985</v>
      </c>
      <c r="R264" s="98">
        <v>11578.815</v>
      </c>
      <c r="S264" s="97"/>
      <c r="T264" s="97"/>
      <c r="U264" s="97"/>
      <c r="V264" s="97"/>
      <c r="W264" s="97"/>
      <c r="X264" s="97"/>
      <c r="Y264" s="97"/>
      <c r="Z264" s="97"/>
      <c r="AA264" s="97"/>
      <c r="AB264" s="97"/>
      <c r="AC264" s="97"/>
      <c r="AD264" s="97"/>
      <c r="AE264" s="97"/>
    </row>
    <row r="265" ht="19.5" customHeight="1">
      <c r="A265" s="71">
        <v>2007.0</v>
      </c>
      <c r="B265" s="71" t="s">
        <v>39</v>
      </c>
      <c r="C265" s="71" t="str">
        <f t="shared" si="1"/>
        <v>2007DEC</v>
      </c>
      <c r="D265" s="98">
        <v>761.182</v>
      </c>
      <c r="E265" s="98">
        <v>452.785</v>
      </c>
      <c r="F265" s="98">
        <v>1516.454</v>
      </c>
      <c r="G265" s="98">
        <v>2544.135</v>
      </c>
      <c r="H265" s="98">
        <v>3.236</v>
      </c>
      <c r="I265" s="98">
        <v>0.178</v>
      </c>
      <c r="J265" s="98">
        <v>0.075</v>
      </c>
      <c r="K265" s="98">
        <v>418.368</v>
      </c>
      <c r="L265" s="96">
        <f t="shared" si="2"/>
        <v>5696.413</v>
      </c>
      <c r="M265" s="98">
        <v>0.977</v>
      </c>
      <c r="N265" s="98">
        <v>1218.905</v>
      </c>
      <c r="O265" s="98">
        <v>4950.603</v>
      </c>
      <c r="P265" s="98"/>
      <c r="Q265" s="96">
        <f t="shared" si="3"/>
        <v>6170.485</v>
      </c>
      <c r="R265" s="98">
        <v>11866.898000000001</v>
      </c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7"/>
      <c r="AD265" s="97"/>
      <c r="AE265" s="97"/>
    </row>
    <row r="266" ht="19.5" customHeight="1">
      <c r="A266" s="71">
        <v>2008.0</v>
      </c>
      <c r="B266" s="71" t="s">
        <v>28</v>
      </c>
      <c r="C266" s="71" t="str">
        <f t="shared" si="1"/>
        <v>2008JAN</v>
      </c>
      <c r="D266" s="96">
        <v>739.385</v>
      </c>
      <c r="E266" s="96">
        <v>2.54</v>
      </c>
      <c r="F266" s="96">
        <v>1504.672</v>
      </c>
      <c r="G266" s="96">
        <v>2644.436</v>
      </c>
      <c r="H266" s="96">
        <v>2.057</v>
      </c>
      <c r="I266" s="96">
        <v>0.002</v>
      </c>
      <c r="J266" s="96">
        <v>0.062</v>
      </c>
      <c r="K266" s="96">
        <v>342.253</v>
      </c>
      <c r="L266" s="96">
        <f t="shared" si="2"/>
        <v>5235.407</v>
      </c>
      <c r="M266" s="96">
        <v>1.808</v>
      </c>
      <c r="N266" s="96">
        <v>1280.14</v>
      </c>
      <c r="O266" s="96">
        <v>5363.751</v>
      </c>
      <c r="P266" s="96"/>
      <c r="Q266" s="96">
        <f t="shared" si="3"/>
        <v>6645.699</v>
      </c>
      <c r="R266" s="96">
        <v>11881.106</v>
      </c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7"/>
      <c r="AD266" s="97"/>
      <c r="AE266" s="97"/>
    </row>
    <row r="267" ht="19.5" customHeight="1">
      <c r="A267" s="71">
        <v>2008.0</v>
      </c>
      <c r="B267" s="71" t="s">
        <v>29</v>
      </c>
      <c r="C267" s="71" t="str">
        <f t="shared" si="1"/>
        <v>2008FEB</v>
      </c>
      <c r="D267" s="98">
        <v>714.014</v>
      </c>
      <c r="E267" s="98">
        <v>95.989</v>
      </c>
      <c r="F267" s="98">
        <v>1472.245</v>
      </c>
      <c r="G267" s="98">
        <v>2441.376</v>
      </c>
      <c r="H267" s="98">
        <v>1.321</v>
      </c>
      <c r="I267" s="98">
        <v>0.129</v>
      </c>
      <c r="J267" s="98">
        <v>0.066</v>
      </c>
      <c r="K267" s="98">
        <v>170.173</v>
      </c>
      <c r="L267" s="96">
        <f t="shared" si="2"/>
        <v>4895.313</v>
      </c>
      <c r="M267" s="98">
        <v>2.148</v>
      </c>
      <c r="N267" s="98">
        <v>1155.928</v>
      </c>
      <c r="O267" s="98">
        <v>5477.564</v>
      </c>
      <c r="P267" s="98"/>
      <c r="Q267" s="96">
        <f t="shared" si="3"/>
        <v>6635.64</v>
      </c>
      <c r="R267" s="98">
        <v>11530.953</v>
      </c>
      <c r="S267" s="97"/>
      <c r="T267" s="97"/>
      <c r="U267" s="97"/>
      <c r="V267" s="97"/>
      <c r="W267" s="97"/>
      <c r="X267" s="97"/>
      <c r="Y267" s="97"/>
      <c r="Z267" s="97"/>
      <c r="AA267" s="97"/>
      <c r="AB267" s="97"/>
      <c r="AC267" s="97"/>
      <c r="AD267" s="97"/>
      <c r="AE267" s="97"/>
    </row>
    <row r="268" ht="19.5" customHeight="1">
      <c r="A268" s="71">
        <v>2008.0</v>
      </c>
      <c r="B268" s="71" t="s">
        <v>30</v>
      </c>
      <c r="C268" s="71" t="str">
        <f t="shared" si="1"/>
        <v>2008MAR</v>
      </c>
      <c r="D268" s="98">
        <v>823.863</v>
      </c>
      <c r="E268" s="98">
        <v>449.244</v>
      </c>
      <c r="F268" s="98">
        <v>1537.812</v>
      </c>
      <c r="G268" s="98">
        <v>2741.858</v>
      </c>
      <c r="H268" s="98">
        <v>2.636</v>
      </c>
      <c r="I268" s="98">
        <v>0.117</v>
      </c>
      <c r="J268" s="98">
        <v>0.071</v>
      </c>
      <c r="K268" s="98">
        <v>152.479</v>
      </c>
      <c r="L268" s="96">
        <f t="shared" si="2"/>
        <v>5708.08</v>
      </c>
      <c r="M268" s="98">
        <v>3.745</v>
      </c>
      <c r="N268" s="98">
        <v>1231.518</v>
      </c>
      <c r="O268" s="98">
        <v>6344.419</v>
      </c>
      <c r="P268" s="98"/>
      <c r="Q268" s="96">
        <f t="shared" si="3"/>
        <v>7579.682</v>
      </c>
      <c r="R268" s="98">
        <v>13287.762</v>
      </c>
      <c r="S268" s="97"/>
      <c r="T268" s="97"/>
      <c r="U268" s="97"/>
      <c r="V268" s="97"/>
      <c r="W268" s="97"/>
      <c r="X268" s="97"/>
      <c r="Y268" s="97"/>
      <c r="Z268" s="97"/>
      <c r="AA268" s="97"/>
      <c r="AB268" s="97"/>
      <c r="AC268" s="97"/>
      <c r="AD268" s="97"/>
      <c r="AE268" s="97"/>
    </row>
    <row r="269" ht="19.5" customHeight="1">
      <c r="A269" s="71">
        <v>2008.0</v>
      </c>
      <c r="B269" s="71" t="s">
        <v>31</v>
      </c>
      <c r="C269" s="71" t="str">
        <f t="shared" si="1"/>
        <v>2008APR</v>
      </c>
      <c r="D269" s="98">
        <v>824.427</v>
      </c>
      <c r="E269" s="98">
        <v>341.439</v>
      </c>
      <c r="F269" s="98">
        <v>1623.509</v>
      </c>
      <c r="G269" s="98">
        <v>3002.936</v>
      </c>
      <c r="H269" s="98">
        <v>5.975</v>
      </c>
      <c r="I269" s="98">
        <v>0.086</v>
      </c>
      <c r="J269" s="98">
        <v>0.009</v>
      </c>
      <c r="K269" s="98">
        <v>260.317</v>
      </c>
      <c r="L269" s="96">
        <f t="shared" si="2"/>
        <v>6058.698</v>
      </c>
      <c r="M269" s="98">
        <v>3.555</v>
      </c>
      <c r="N269" s="98">
        <v>1159.368</v>
      </c>
      <c r="O269" s="98">
        <v>5370.338</v>
      </c>
      <c r="P269" s="98"/>
      <c r="Q269" s="96">
        <f t="shared" si="3"/>
        <v>6533.261</v>
      </c>
      <c r="R269" s="98">
        <v>12591.959</v>
      </c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7"/>
      <c r="AE269" s="97"/>
    </row>
    <row r="270" ht="19.5" customHeight="1">
      <c r="A270" s="71">
        <v>2008.0</v>
      </c>
      <c r="B270" s="71" t="s">
        <v>32</v>
      </c>
      <c r="C270" s="71" t="str">
        <f t="shared" si="1"/>
        <v>2008MAY</v>
      </c>
      <c r="D270" s="98">
        <v>542.474</v>
      </c>
      <c r="E270" s="98">
        <v>91.785</v>
      </c>
      <c r="F270" s="98">
        <v>1693.165</v>
      </c>
      <c r="G270" s="98">
        <v>3345.537</v>
      </c>
      <c r="H270" s="98">
        <v>1.014</v>
      </c>
      <c r="I270" s="98">
        <v>0.102</v>
      </c>
      <c r="J270" s="98">
        <v>0.057</v>
      </c>
      <c r="K270" s="98">
        <v>167.29</v>
      </c>
      <c r="L270" s="96">
        <f t="shared" si="2"/>
        <v>5841.424</v>
      </c>
      <c r="M270" s="98">
        <v>1.158</v>
      </c>
      <c r="N270" s="98">
        <v>1172.519</v>
      </c>
      <c r="O270" s="98">
        <v>6042.775</v>
      </c>
      <c r="P270" s="98"/>
      <c r="Q270" s="96">
        <f t="shared" si="3"/>
        <v>7216.452</v>
      </c>
      <c r="R270" s="98">
        <v>13057.876</v>
      </c>
      <c r="S270" s="97"/>
      <c r="T270" s="97"/>
      <c r="U270" s="97"/>
      <c r="V270" s="97"/>
      <c r="W270" s="97"/>
      <c r="X270" s="97"/>
      <c r="Y270" s="97"/>
      <c r="Z270" s="97"/>
      <c r="AA270" s="97"/>
      <c r="AB270" s="97"/>
      <c r="AC270" s="97"/>
      <c r="AD270" s="97"/>
      <c r="AE270" s="97"/>
    </row>
    <row r="271" ht="19.5" customHeight="1">
      <c r="A271" s="71">
        <v>2008.0</v>
      </c>
      <c r="B271" s="71" t="s">
        <v>33</v>
      </c>
      <c r="C271" s="71" t="str">
        <f t="shared" si="1"/>
        <v>2008JUN</v>
      </c>
      <c r="D271" s="98">
        <v>530.028</v>
      </c>
      <c r="E271" s="98">
        <v>4.284</v>
      </c>
      <c r="F271" s="98">
        <v>1573.293</v>
      </c>
      <c r="G271" s="98">
        <v>3209.43</v>
      </c>
      <c r="H271" s="98">
        <v>1.817</v>
      </c>
      <c r="I271" s="98">
        <v>0.13</v>
      </c>
      <c r="J271" s="98">
        <v>0.057</v>
      </c>
      <c r="K271" s="98">
        <v>227.364</v>
      </c>
      <c r="L271" s="96">
        <f t="shared" si="2"/>
        <v>5546.403</v>
      </c>
      <c r="M271" s="98">
        <v>1.125</v>
      </c>
      <c r="N271" s="98">
        <v>1057.222</v>
      </c>
      <c r="O271" s="98">
        <v>6179.886</v>
      </c>
      <c r="P271" s="98"/>
      <c r="Q271" s="96">
        <f t="shared" si="3"/>
        <v>7238.233</v>
      </c>
      <c r="R271" s="98">
        <v>12784.635999999999</v>
      </c>
      <c r="S271" s="97"/>
      <c r="T271" s="97"/>
      <c r="U271" s="97"/>
      <c r="V271" s="97"/>
      <c r="W271" s="97"/>
      <c r="X271" s="97"/>
      <c r="Y271" s="97"/>
      <c r="Z271" s="97"/>
      <c r="AA271" s="97"/>
      <c r="AB271" s="97"/>
      <c r="AC271" s="97"/>
      <c r="AD271" s="97"/>
      <c r="AE271" s="97"/>
    </row>
    <row r="272" ht="19.5" customHeight="1">
      <c r="A272" s="71">
        <v>2008.0</v>
      </c>
      <c r="B272" s="71" t="s">
        <v>34</v>
      </c>
      <c r="C272" s="71" t="str">
        <f t="shared" si="1"/>
        <v>2008JUL</v>
      </c>
      <c r="D272" s="98">
        <v>520.522</v>
      </c>
      <c r="E272" s="98">
        <v>1.711</v>
      </c>
      <c r="F272" s="98">
        <v>1426.756</v>
      </c>
      <c r="G272" s="98">
        <v>3515.102</v>
      </c>
      <c r="H272" s="98">
        <v>1.424</v>
      </c>
      <c r="I272" s="98">
        <v>0.131</v>
      </c>
      <c r="J272" s="98">
        <v>0.053</v>
      </c>
      <c r="K272" s="98">
        <v>275.81</v>
      </c>
      <c r="L272" s="96">
        <f t="shared" si="2"/>
        <v>5741.509</v>
      </c>
      <c r="M272" s="98">
        <v>3.124</v>
      </c>
      <c r="N272" s="98">
        <v>1156.32</v>
      </c>
      <c r="O272" s="98">
        <v>6169.549</v>
      </c>
      <c r="P272" s="98"/>
      <c r="Q272" s="96">
        <f t="shared" si="3"/>
        <v>7328.993</v>
      </c>
      <c r="R272" s="98">
        <v>13070.502</v>
      </c>
      <c r="S272" s="97"/>
      <c r="T272" s="97"/>
      <c r="U272" s="97"/>
      <c r="V272" s="97"/>
      <c r="W272" s="97"/>
      <c r="X272" s="97"/>
      <c r="Y272" s="97"/>
      <c r="Z272" s="97"/>
      <c r="AA272" s="97"/>
      <c r="AB272" s="97"/>
      <c r="AC272" s="97"/>
      <c r="AD272" s="97"/>
      <c r="AE272" s="97"/>
    </row>
    <row r="273" ht="19.5" customHeight="1">
      <c r="A273" s="71">
        <v>2008.0</v>
      </c>
      <c r="B273" s="71" t="s">
        <v>35</v>
      </c>
      <c r="C273" s="71" t="str">
        <f t="shared" si="1"/>
        <v>2008AUG</v>
      </c>
      <c r="D273" s="98">
        <v>436.718</v>
      </c>
      <c r="E273" s="98">
        <v>1.292</v>
      </c>
      <c r="F273" s="98">
        <v>1528.565</v>
      </c>
      <c r="G273" s="98">
        <v>3528.012</v>
      </c>
      <c r="H273" s="98">
        <v>1.292</v>
      </c>
      <c r="I273" s="98">
        <v>0.144</v>
      </c>
      <c r="J273" s="98">
        <v>0.058</v>
      </c>
      <c r="K273" s="98">
        <v>271.387</v>
      </c>
      <c r="L273" s="96">
        <f t="shared" si="2"/>
        <v>5767.468</v>
      </c>
      <c r="M273" s="98">
        <v>3.127</v>
      </c>
      <c r="N273" s="98">
        <v>1176.01</v>
      </c>
      <c r="O273" s="98">
        <v>6092.152</v>
      </c>
      <c r="P273" s="98"/>
      <c r="Q273" s="96">
        <f t="shared" si="3"/>
        <v>7271.289</v>
      </c>
      <c r="R273" s="98">
        <v>13038.757000000001</v>
      </c>
      <c r="S273" s="97"/>
      <c r="T273" s="97"/>
      <c r="U273" s="97"/>
      <c r="V273" s="97"/>
      <c r="W273" s="97"/>
      <c r="X273" s="97"/>
      <c r="Y273" s="97"/>
      <c r="Z273" s="97"/>
      <c r="AA273" s="97"/>
      <c r="AB273" s="97"/>
      <c r="AC273" s="97"/>
      <c r="AD273" s="97"/>
      <c r="AE273" s="97"/>
    </row>
    <row r="274" ht="19.5" customHeight="1">
      <c r="A274" s="71">
        <v>2008.0</v>
      </c>
      <c r="B274" s="71" t="s">
        <v>36</v>
      </c>
      <c r="C274" s="71" t="str">
        <f t="shared" si="1"/>
        <v>2008SEP</v>
      </c>
      <c r="D274" s="98">
        <v>388.364</v>
      </c>
      <c r="E274" s="98">
        <v>1.799</v>
      </c>
      <c r="F274" s="98">
        <v>1557.748</v>
      </c>
      <c r="G274" s="98">
        <v>3154.2</v>
      </c>
      <c r="H274" s="98">
        <v>1.799</v>
      </c>
      <c r="I274" s="98">
        <v>0.133</v>
      </c>
      <c r="J274" s="98">
        <v>0.076</v>
      </c>
      <c r="K274" s="98">
        <v>327.002</v>
      </c>
      <c r="L274" s="96">
        <f t="shared" si="2"/>
        <v>5431.121</v>
      </c>
      <c r="M274" s="98">
        <v>3.695</v>
      </c>
      <c r="N274" s="98">
        <v>1168.496</v>
      </c>
      <c r="O274" s="98">
        <v>5770.069</v>
      </c>
      <c r="P274" s="98"/>
      <c r="Q274" s="96">
        <f t="shared" si="3"/>
        <v>6942.26</v>
      </c>
      <c r="R274" s="98">
        <v>12373.381000000001</v>
      </c>
      <c r="S274" s="97"/>
      <c r="T274" s="97"/>
      <c r="U274" s="97"/>
      <c r="V274" s="97"/>
      <c r="W274" s="97"/>
      <c r="X274" s="97"/>
      <c r="Y274" s="97"/>
      <c r="Z274" s="97"/>
      <c r="AA274" s="97"/>
      <c r="AB274" s="97"/>
      <c r="AC274" s="97"/>
      <c r="AD274" s="97"/>
      <c r="AE274" s="97"/>
    </row>
    <row r="275" ht="19.5" customHeight="1">
      <c r="A275" s="71">
        <v>2008.0</v>
      </c>
      <c r="B275" s="71" t="s">
        <v>37</v>
      </c>
      <c r="C275" s="71" t="str">
        <f t="shared" si="1"/>
        <v>2008OCT</v>
      </c>
      <c r="D275" s="98">
        <v>376.447</v>
      </c>
      <c r="E275" s="98"/>
      <c r="F275" s="98">
        <v>1526.446</v>
      </c>
      <c r="G275" s="98">
        <v>3419.396</v>
      </c>
      <c r="H275" s="98">
        <v>1.28</v>
      </c>
      <c r="I275" s="98">
        <v>0.139</v>
      </c>
      <c r="J275" s="98">
        <v>0.061</v>
      </c>
      <c r="K275" s="98">
        <v>268.448</v>
      </c>
      <c r="L275" s="96">
        <f t="shared" si="2"/>
        <v>5592.217</v>
      </c>
      <c r="M275" s="98">
        <v>2.855</v>
      </c>
      <c r="N275" s="98">
        <v>1211.22</v>
      </c>
      <c r="O275" s="98">
        <v>5911.317</v>
      </c>
      <c r="P275" s="98"/>
      <c r="Q275" s="96">
        <f t="shared" si="3"/>
        <v>7125.392</v>
      </c>
      <c r="R275" s="98">
        <v>12717.609</v>
      </c>
      <c r="S275" s="97"/>
      <c r="T275" s="97"/>
      <c r="U275" s="97"/>
      <c r="V275" s="97"/>
      <c r="W275" s="97"/>
      <c r="X275" s="97"/>
      <c r="Y275" s="97"/>
      <c r="Z275" s="97"/>
      <c r="AA275" s="97"/>
      <c r="AB275" s="97"/>
      <c r="AC275" s="97"/>
      <c r="AD275" s="97"/>
      <c r="AE275" s="97"/>
    </row>
    <row r="276" ht="19.5" customHeight="1">
      <c r="A276" s="71">
        <v>2008.0</v>
      </c>
      <c r="B276" s="71" t="s">
        <v>38</v>
      </c>
      <c r="C276" s="71" t="str">
        <f t="shared" si="1"/>
        <v>2008NOV</v>
      </c>
      <c r="D276" s="98">
        <v>428.336</v>
      </c>
      <c r="E276" s="98"/>
      <c r="F276" s="98">
        <v>1558.828</v>
      </c>
      <c r="G276" s="98">
        <v>3149.152</v>
      </c>
      <c r="H276" s="98">
        <v>1.295</v>
      </c>
      <c r="I276" s="98">
        <v>0.1</v>
      </c>
      <c r="J276" s="98">
        <v>0.065</v>
      </c>
      <c r="K276" s="98">
        <v>183.027</v>
      </c>
      <c r="L276" s="96">
        <f t="shared" si="2"/>
        <v>5320.803</v>
      </c>
      <c r="M276" s="98">
        <v>1.266</v>
      </c>
      <c r="N276" s="98">
        <v>1140.683</v>
      </c>
      <c r="O276" s="98">
        <v>4884.892</v>
      </c>
      <c r="P276" s="98"/>
      <c r="Q276" s="96">
        <f t="shared" si="3"/>
        <v>6026.841</v>
      </c>
      <c r="R276" s="98">
        <v>11347.644</v>
      </c>
      <c r="S276" s="97"/>
      <c r="T276" s="97"/>
      <c r="U276" s="97"/>
      <c r="V276" s="97"/>
      <c r="W276" s="97"/>
      <c r="X276" s="97"/>
      <c r="Y276" s="97"/>
      <c r="Z276" s="97"/>
      <c r="AA276" s="97"/>
      <c r="AB276" s="97"/>
      <c r="AC276" s="97"/>
      <c r="AD276" s="97"/>
      <c r="AE276" s="97"/>
    </row>
    <row r="277" ht="19.5" customHeight="1">
      <c r="A277" s="71">
        <v>2008.0</v>
      </c>
      <c r="B277" s="71" t="s">
        <v>39</v>
      </c>
      <c r="C277" s="71" t="str">
        <f t="shared" si="1"/>
        <v>2008DEC</v>
      </c>
      <c r="D277" s="98">
        <v>626.112</v>
      </c>
      <c r="E277" s="98"/>
      <c r="F277" s="98">
        <v>1676.257</v>
      </c>
      <c r="G277" s="98">
        <v>3109.543</v>
      </c>
      <c r="H277" s="98">
        <v>1.372</v>
      </c>
      <c r="I277" s="98">
        <v>0.09</v>
      </c>
      <c r="J277" s="98">
        <v>0.068</v>
      </c>
      <c r="K277" s="98">
        <v>138.023</v>
      </c>
      <c r="L277" s="96">
        <f t="shared" si="2"/>
        <v>5551.465</v>
      </c>
      <c r="M277" s="98">
        <v>1.164</v>
      </c>
      <c r="N277" s="98">
        <v>1127.009</v>
      </c>
      <c r="O277" s="98">
        <v>3859.108</v>
      </c>
      <c r="P277" s="98"/>
      <c r="Q277" s="96">
        <f t="shared" si="3"/>
        <v>4987.281</v>
      </c>
      <c r="R277" s="98">
        <v>10538.746000000001</v>
      </c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  <c r="AD277" s="97"/>
      <c r="AE277" s="97"/>
    </row>
    <row r="278" ht="19.5" customHeight="1">
      <c r="A278" s="71">
        <v>2009.0</v>
      </c>
      <c r="B278" s="71" t="s">
        <v>28</v>
      </c>
      <c r="C278" s="71" t="str">
        <f t="shared" si="1"/>
        <v>2009JAN</v>
      </c>
      <c r="D278" s="96">
        <v>742.812</v>
      </c>
      <c r="E278" s="96">
        <v>33.273</v>
      </c>
      <c r="F278" s="96">
        <v>1640.533</v>
      </c>
      <c r="G278" s="96">
        <v>2622.142</v>
      </c>
      <c r="H278" s="96">
        <v>1.249</v>
      </c>
      <c r="I278" s="96">
        <v>0.097</v>
      </c>
      <c r="J278" s="96">
        <v>0.063</v>
      </c>
      <c r="K278" s="96">
        <v>171.113</v>
      </c>
      <c r="L278" s="96">
        <f t="shared" si="2"/>
        <v>5211.282</v>
      </c>
      <c r="M278" s="96">
        <v>1.476</v>
      </c>
      <c r="N278" s="96">
        <v>1175.627</v>
      </c>
      <c r="O278" s="96">
        <v>4020.955</v>
      </c>
      <c r="P278" s="96"/>
      <c r="Q278" s="96">
        <f t="shared" si="3"/>
        <v>5198.058</v>
      </c>
      <c r="R278" s="96">
        <v>10409.34</v>
      </c>
      <c r="S278" s="97"/>
      <c r="T278" s="97"/>
      <c r="U278" s="97"/>
      <c r="V278" s="97"/>
      <c r="W278" s="97"/>
      <c r="X278" s="97"/>
      <c r="Y278" s="97"/>
      <c r="Z278" s="97"/>
      <c r="AA278" s="97"/>
      <c r="AB278" s="97"/>
      <c r="AC278" s="97"/>
      <c r="AD278" s="97"/>
      <c r="AE278" s="97"/>
    </row>
    <row r="279" ht="19.5" customHeight="1">
      <c r="A279" s="71">
        <v>2009.0</v>
      </c>
      <c r="B279" s="71" t="s">
        <v>29</v>
      </c>
      <c r="C279" s="71" t="str">
        <f t="shared" si="1"/>
        <v>2009FEB</v>
      </c>
      <c r="D279" s="98">
        <v>715.348</v>
      </c>
      <c r="E279" s="98"/>
      <c r="F279" s="98">
        <v>1308.974</v>
      </c>
      <c r="G279" s="98">
        <v>2833.026</v>
      </c>
      <c r="H279" s="98">
        <v>1.011</v>
      </c>
      <c r="I279" s="98">
        <v>0.141</v>
      </c>
      <c r="J279" s="98">
        <v>0.06</v>
      </c>
      <c r="K279" s="98">
        <v>106.098</v>
      </c>
      <c r="L279" s="96">
        <f t="shared" si="2"/>
        <v>4964.658</v>
      </c>
      <c r="M279" s="98">
        <v>2.074</v>
      </c>
      <c r="N279" s="98">
        <v>1028.562</v>
      </c>
      <c r="O279" s="98">
        <v>5098.891</v>
      </c>
      <c r="P279" s="98"/>
      <c r="Q279" s="96">
        <f t="shared" si="3"/>
        <v>6129.527</v>
      </c>
      <c r="R279" s="98">
        <v>11094.185</v>
      </c>
      <c r="S279" s="97"/>
      <c r="T279" s="97"/>
      <c r="U279" s="97"/>
      <c r="V279" s="97"/>
      <c r="W279" s="97"/>
      <c r="X279" s="97"/>
      <c r="Y279" s="97"/>
      <c r="Z279" s="97"/>
      <c r="AA279" s="97"/>
      <c r="AB279" s="97"/>
      <c r="AC279" s="97"/>
      <c r="AD279" s="97"/>
      <c r="AE279" s="97"/>
    </row>
    <row r="280" ht="19.5" customHeight="1">
      <c r="A280" s="71">
        <v>2009.0</v>
      </c>
      <c r="B280" s="71" t="s">
        <v>30</v>
      </c>
      <c r="C280" s="71" t="str">
        <f t="shared" si="1"/>
        <v>2009MAR</v>
      </c>
      <c r="D280" s="98">
        <v>810.435</v>
      </c>
      <c r="E280" s="98"/>
      <c r="F280" s="98">
        <v>1467.577</v>
      </c>
      <c r="G280" s="98">
        <v>3782.289</v>
      </c>
      <c r="H280" s="98">
        <v>12.907</v>
      </c>
      <c r="I280" s="98">
        <v>0.094</v>
      </c>
      <c r="J280" s="98">
        <v>0.064</v>
      </c>
      <c r="K280" s="98">
        <v>130.432</v>
      </c>
      <c r="L280" s="96">
        <f t="shared" si="2"/>
        <v>6203.798</v>
      </c>
      <c r="M280" s="98">
        <v>3.846</v>
      </c>
      <c r="N280" s="98">
        <v>1247.767</v>
      </c>
      <c r="O280" s="98">
        <v>5444.003</v>
      </c>
      <c r="P280" s="98"/>
      <c r="Q280" s="96">
        <f t="shared" si="3"/>
        <v>6695.616</v>
      </c>
      <c r="R280" s="98">
        <v>12899.413999999999</v>
      </c>
      <c r="S280" s="97"/>
      <c r="T280" s="97"/>
      <c r="U280" s="97"/>
      <c r="V280" s="97"/>
      <c r="W280" s="97"/>
      <c r="X280" s="97"/>
      <c r="Y280" s="97"/>
      <c r="Z280" s="97"/>
      <c r="AA280" s="97"/>
      <c r="AB280" s="97"/>
      <c r="AC280" s="97"/>
      <c r="AD280" s="97"/>
      <c r="AE280" s="97"/>
    </row>
    <row r="281" ht="19.5" customHeight="1">
      <c r="A281" s="71">
        <v>2009.0</v>
      </c>
      <c r="B281" s="71" t="s">
        <v>31</v>
      </c>
      <c r="C281" s="71" t="str">
        <f t="shared" si="1"/>
        <v>2009APR</v>
      </c>
      <c r="D281" s="98">
        <v>718.984</v>
      </c>
      <c r="E281" s="98"/>
      <c r="F281" s="98">
        <v>1484.731</v>
      </c>
      <c r="G281" s="98">
        <v>3738.416</v>
      </c>
      <c r="H281" s="98">
        <v>8.242</v>
      </c>
      <c r="I281" s="98">
        <v>0.034</v>
      </c>
      <c r="J281" s="98">
        <v>0.052</v>
      </c>
      <c r="K281" s="98">
        <v>108.284</v>
      </c>
      <c r="L281" s="96">
        <f t="shared" si="2"/>
        <v>6058.743</v>
      </c>
      <c r="M281" s="98">
        <v>3.708</v>
      </c>
      <c r="N281" s="98">
        <v>1131.859</v>
      </c>
      <c r="O281" s="98">
        <v>4970.9</v>
      </c>
      <c r="P281" s="98"/>
      <c r="Q281" s="96">
        <f t="shared" si="3"/>
        <v>6106.467</v>
      </c>
      <c r="R281" s="98">
        <v>12165.21</v>
      </c>
      <c r="S281" s="97"/>
      <c r="T281" s="97"/>
      <c r="U281" s="97"/>
      <c r="V281" s="97"/>
      <c r="W281" s="97"/>
      <c r="X281" s="97"/>
      <c r="Y281" s="97"/>
      <c r="Z281" s="97"/>
      <c r="AA281" s="97"/>
      <c r="AB281" s="97"/>
      <c r="AC281" s="97"/>
      <c r="AD281" s="97"/>
      <c r="AE281" s="97"/>
    </row>
    <row r="282" ht="19.5" customHeight="1">
      <c r="A282" s="71">
        <v>2009.0</v>
      </c>
      <c r="B282" s="71" t="s">
        <v>32</v>
      </c>
      <c r="C282" s="71" t="str">
        <f t="shared" si="1"/>
        <v>2009MAY</v>
      </c>
      <c r="D282" s="98">
        <v>539.557</v>
      </c>
      <c r="E282" s="98">
        <v>1.742</v>
      </c>
      <c r="F282" s="98">
        <v>1526.555</v>
      </c>
      <c r="G282" s="98">
        <v>3884.361</v>
      </c>
      <c r="H282" s="98">
        <v>6.781</v>
      </c>
      <c r="I282" s="98">
        <v>0.034</v>
      </c>
      <c r="J282" s="98">
        <v>0.015</v>
      </c>
      <c r="K282" s="98">
        <v>147.446</v>
      </c>
      <c r="L282" s="96">
        <f t="shared" si="2"/>
        <v>6106.491</v>
      </c>
      <c r="M282" s="98">
        <v>2.26</v>
      </c>
      <c r="N282" s="98">
        <v>1149.936</v>
      </c>
      <c r="O282" s="98">
        <v>5523.269</v>
      </c>
      <c r="P282" s="98"/>
      <c r="Q282" s="96">
        <f t="shared" si="3"/>
        <v>6675.465</v>
      </c>
      <c r="R282" s="98">
        <v>12781.956</v>
      </c>
      <c r="S282" s="97"/>
      <c r="T282" s="97"/>
      <c r="U282" s="97"/>
      <c r="V282" s="97"/>
      <c r="W282" s="97"/>
      <c r="X282" s="97"/>
      <c r="Y282" s="97"/>
      <c r="Z282" s="97"/>
      <c r="AA282" s="97"/>
      <c r="AB282" s="97"/>
      <c r="AC282" s="97"/>
      <c r="AD282" s="97"/>
      <c r="AE282" s="97"/>
    </row>
    <row r="283" ht="19.5" customHeight="1">
      <c r="A283" s="71">
        <v>2009.0</v>
      </c>
      <c r="B283" s="71" t="s">
        <v>33</v>
      </c>
      <c r="C283" s="71" t="str">
        <f t="shared" si="1"/>
        <v>2009JUN</v>
      </c>
      <c r="D283" s="98">
        <v>367.899</v>
      </c>
      <c r="E283" s="98">
        <v>7.277</v>
      </c>
      <c r="F283" s="98">
        <v>1596.284</v>
      </c>
      <c r="G283" s="98">
        <v>3511.533</v>
      </c>
      <c r="H283" s="98">
        <v>1.165</v>
      </c>
      <c r="I283" s="98">
        <v>0.096</v>
      </c>
      <c r="J283" s="98">
        <v>0.029</v>
      </c>
      <c r="K283" s="98">
        <v>182.692</v>
      </c>
      <c r="L283" s="96">
        <f t="shared" si="2"/>
        <v>5666.975</v>
      </c>
      <c r="M283" s="98">
        <v>1.49</v>
      </c>
      <c r="N283" s="98">
        <v>1210.228</v>
      </c>
      <c r="O283" s="98">
        <v>5793.663</v>
      </c>
      <c r="P283" s="98"/>
      <c r="Q283" s="96">
        <f t="shared" si="3"/>
        <v>7005.381</v>
      </c>
      <c r="R283" s="98">
        <v>12672.356</v>
      </c>
      <c r="S283" s="97"/>
      <c r="T283" s="97"/>
      <c r="U283" s="97"/>
      <c r="V283" s="97"/>
      <c r="W283" s="97"/>
      <c r="X283" s="97"/>
      <c r="Y283" s="97"/>
      <c r="Z283" s="97"/>
      <c r="AA283" s="97"/>
      <c r="AB283" s="97"/>
      <c r="AC283" s="97"/>
      <c r="AD283" s="97"/>
      <c r="AE283" s="97"/>
    </row>
    <row r="284" ht="19.5" customHeight="1">
      <c r="A284" s="71">
        <v>2009.0</v>
      </c>
      <c r="B284" s="71" t="s">
        <v>34</v>
      </c>
      <c r="C284" s="71" t="str">
        <f t="shared" si="1"/>
        <v>2009JUL</v>
      </c>
      <c r="D284" s="98">
        <v>368.54</v>
      </c>
      <c r="E284" s="98">
        <v>1.861</v>
      </c>
      <c r="F284" s="98">
        <v>1619.795</v>
      </c>
      <c r="G284" s="98">
        <v>3501.539</v>
      </c>
      <c r="H284" s="98">
        <v>1.943</v>
      </c>
      <c r="I284" s="98">
        <v>0.139</v>
      </c>
      <c r="J284" s="98">
        <v>0.019</v>
      </c>
      <c r="K284" s="98">
        <v>236.854</v>
      </c>
      <c r="L284" s="96">
        <f t="shared" si="2"/>
        <v>5730.69</v>
      </c>
      <c r="M284" s="98">
        <v>2.245</v>
      </c>
      <c r="N284" s="98">
        <v>1163.263</v>
      </c>
      <c r="O284" s="98">
        <v>5907.058</v>
      </c>
      <c r="P284" s="98"/>
      <c r="Q284" s="96">
        <f t="shared" si="3"/>
        <v>7072.566</v>
      </c>
      <c r="R284" s="98">
        <v>12803.256000000001</v>
      </c>
      <c r="S284" s="97"/>
      <c r="T284" s="97"/>
      <c r="U284" s="97"/>
      <c r="V284" s="97"/>
      <c r="W284" s="97"/>
      <c r="X284" s="97"/>
      <c r="Y284" s="97"/>
      <c r="Z284" s="97"/>
      <c r="AA284" s="97"/>
      <c r="AB284" s="97"/>
      <c r="AC284" s="97"/>
      <c r="AD284" s="97"/>
      <c r="AE284" s="97"/>
    </row>
    <row r="285" ht="19.5" customHeight="1">
      <c r="A285" s="71">
        <v>2009.0</v>
      </c>
      <c r="B285" s="71" t="s">
        <v>35</v>
      </c>
      <c r="C285" s="71" t="str">
        <f t="shared" si="1"/>
        <v>2009AUG</v>
      </c>
      <c r="D285" s="98">
        <v>584.436</v>
      </c>
      <c r="E285" s="98">
        <v>149.598</v>
      </c>
      <c r="F285" s="98">
        <v>1465.138</v>
      </c>
      <c r="G285" s="98">
        <v>3282.642</v>
      </c>
      <c r="H285" s="98">
        <v>0.434</v>
      </c>
      <c r="I285" s="98">
        <v>0.141</v>
      </c>
      <c r="J285" s="98">
        <v>0.31</v>
      </c>
      <c r="K285" s="98">
        <v>275.083</v>
      </c>
      <c r="L285" s="96">
        <f t="shared" si="2"/>
        <v>5757.782</v>
      </c>
      <c r="M285" s="98">
        <v>1.87</v>
      </c>
      <c r="N285" s="98">
        <v>1114.68</v>
      </c>
      <c r="O285" s="98">
        <v>6283.358</v>
      </c>
      <c r="P285" s="98"/>
      <c r="Q285" s="96">
        <f t="shared" si="3"/>
        <v>7399.908</v>
      </c>
      <c r="R285" s="98">
        <v>13157.69</v>
      </c>
      <c r="S285" s="97"/>
      <c r="T285" s="97"/>
      <c r="U285" s="97"/>
      <c r="V285" s="97"/>
      <c r="W285" s="97"/>
      <c r="X285" s="97"/>
      <c r="Y285" s="97"/>
      <c r="Z285" s="97"/>
      <c r="AA285" s="97"/>
      <c r="AB285" s="97"/>
      <c r="AC285" s="97"/>
      <c r="AD285" s="97"/>
      <c r="AE285" s="97"/>
    </row>
    <row r="286" ht="19.5" customHeight="1">
      <c r="A286" s="71">
        <v>2009.0</v>
      </c>
      <c r="B286" s="71" t="s">
        <v>36</v>
      </c>
      <c r="C286" s="71" t="str">
        <f t="shared" si="1"/>
        <v>2009SEP</v>
      </c>
      <c r="D286" s="98">
        <v>391.913</v>
      </c>
      <c r="E286" s="98">
        <v>3.421</v>
      </c>
      <c r="F286" s="98">
        <v>1414.311</v>
      </c>
      <c r="G286" s="98">
        <v>3542.138</v>
      </c>
      <c r="H286" s="98">
        <v>2.915</v>
      </c>
      <c r="I286" s="98">
        <v>0.14</v>
      </c>
      <c r="J286" s="98">
        <v>0.307</v>
      </c>
      <c r="K286" s="98">
        <v>205.877</v>
      </c>
      <c r="L286" s="96">
        <f t="shared" si="2"/>
        <v>5561.022</v>
      </c>
      <c r="M286" s="98">
        <v>1.042</v>
      </c>
      <c r="N286" s="98">
        <v>1148.998</v>
      </c>
      <c r="O286" s="98">
        <v>6039.657</v>
      </c>
      <c r="P286" s="98"/>
      <c r="Q286" s="96">
        <f t="shared" si="3"/>
        <v>7189.697</v>
      </c>
      <c r="R286" s="98">
        <v>12750.719000000001</v>
      </c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7"/>
      <c r="AE286" s="97"/>
    </row>
    <row r="287" ht="19.5" customHeight="1">
      <c r="A287" s="71">
        <v>2009.0</v>
      </c>
      <c r="B287" s="71" t="s">
        <v>37</v>
      </c>
      <c r="C287" s="71" t="str">
        <f t="shared" si="1"/>
        <v>2009OCT</v>
      </c>
      <c r="D287" s="98">
        <v>476.091</v>
      </c>
      <c r="E287" s="98">
        <v>181.212</v>
      </c>
      <c r="F287" s="98">
        <v>1447.915</v>
      </c>
      <c r="G287" s="98">
        <v>3713.201</v>
      </c>
      <c r="H287" s="98">
        <v>1.802</v>
      </c>
      <c r="I287" s="98">
        <v>0.158</v>
      </c>
      <c r="J287" s="98">
        <v>0.145</v>
      </c>
      <c r="K287" s="98">
        <v>273.762</v>
      </c>
      <c r="L287" s="96">
        <f t="shared" si="2"/>
        <v>6094.286</v>
      </c>
      <c r="M287" s="98">
        <v>1.689</v>
      </c>
      <c r="N287" s="98">
        <v>1161.962</v>
      </c>
      <c r="O287" s="98">
        <v>5854.993</v>
      </c>
      <c r="P287" s="98"/>
      <c r="Q287" s="96">
        <f t="shared" si="3"/>
        <v>7018.644</v>
      </c>
      <c r="R287" s="98">
        <v>13112.93</v>
      </c>
      <c r="S287" s="97"/>
      <c r="T287" s="97"/>
      <c r="U287" s="97"/>
      <c r="V287" s="97"/>
      <c r="W287" s="97"/>
      <c r="X287" s="97"/>
      <c r="Y287" s="97"/>
      <c r="Z287" s="97"/>
      <c r="AA287" s="97"/>
      <c r="AB287" s="97"/>
      <c r="AC287" s="97"/>
      <c r="AD287" s="97"/>
      <c r="AE287" s="97"/>
    </row>
    <row r="288" ht="19.5" customHeight="1">
      <c r="A288" s="71">
        <v>2009.0</v>
      </c>
      <c r="B288" s="71" t="s">
        <v>38</v>
      </c>
      <c r="C288" s="71" t="str">
        <f t="shared" si="1"/>
        <v>2009NOV</v>
      </c>
      <c r="D288" s="98">
        <v>516.949</v>
      </c>
      <c r="E288" s="98">
        <v>30.561</v>
      </c>
      <c r="F288" s="98">
        <v>1423.559</v>
      </c>
      <c r="G288" s="98">
        <v>3633.836</v>
      </c>
      <c r="H288" s="98">
        <v>2.796</v>
      </c>
      <c r="I288" s="98">
        <v>0.16</v>
      </c>
      <c r="J288" s="98">
        <v>0.453</v>
      </c>
      <c r="K288" s="98">
        <v>336.007</v>
      </c>
      <c r="L288" s="96">
        <f t="shared" si="2"/>
        <v>5944.321</v>
      </c>
      <c r="M288" s="98">
        <v>1.122</v>
      </c>
      <c r="N288" s="98">
        <v>1155.703</v>
      </c>
      <c r="O288" s="98">
        <v>5171.543</v>
      </c>
      <c r="P288" s="98"/>
      <c r="Q288" s="96">
        <f t="shared" si="3"/>
        <v>6328.368</v>
      </c>
      <c r="R288" s="98">
        <v>12272.689</v>
      </c>
      <c r="S288" s="97"/>
      <c r="T288" s="97"/>
      <c r="U288" s="97"/>
      <c r="V288" s="97"/>
      <c r="W288" s="97"/>
      <c r="X288" s="97"/>
      <c r="Y288" s="97"/>
      <c r="Z288" s="97"/>
      <c r="AA288" s="97"/>
      <c r="AB288" s="97"/>
      <c r="AC288" s="97"/>
      <c r="AD288" s="97"/>
      <c r="AE288" s="97"/>
    </row>
    <row r="289" ht="19.5" customHeight="1">
      <c r="A289" s="71">
        <v>2009.0</v>
      </c>
      <c r="B289" s="71" t="s">
        <v>39</v>
      </c>
      <c r="C289" s="71" t="str">
        <f t="shared" si="1"/>
        <v>2009DEC</v>
      </c>
      <c r="D289" s="98">
        <v>732.772</v>
      </c>
      <c r="E289" s="98">
        <v>39.286</v>
      </c>
      <c r="F289" s="98">
        <v>1526.718</v>
      </c>
      <c r="G289" s="98">
        <v>3715.892</v>
      </c>
      <c r="H289" s="98">
        <v>3.826</v>
      </c>
      <c r="I289" s="98">
        <v>0.172</v>
      </c>
      <c r="J289" s="98">
        <v>0.347</v>
      </c>
      <c r="K289" s="98">
        <v>277.762</v>
      </c>
      <c r="L289" s="96">
        <f t="shared" si="2"/>
        <v>6296.775</v>
      </c>
      <c r="M289" s="98">
        <v>1.217</v>
      </c>
      <c r="N289" s="98">
        <v>1207.956</v>
      </c>
      <c r="O289" s="98">
        <v>4732.419</v>
      </c>
      <c r="P289" s="98"/>
      <c r="Q289" s="96">
        <f t="shared" si="3"/>
        <v>5941.592</v>
      </c>
      <c r="R289" s="98">
        <v>12238.366999999998</v>
      </c>
      <c r="S289" s="97"/>
      <c r="T289" s="97"/>
      <c r="U289" s="97"/>
      <c r="V289" s="97"/>
      <c r="W289" s="97"/>
      <c r="X289" s="97"/>
      <c r="Y289" s="97"/>
      <c r="Z289" s="97"/>
      <c r="AA289" s="97"/>
      <c r="AB289" s="97"/>
      <c r="AC289" s="97"/>
      <c r="AD289" s="97"/>
      <c r="AE289" s="97"/>
    </row>
    <row r="290" ht="19.5" customHeight="1">
      <c r="A290" s="71">
        <v>2010.0</v>
      </c>
      <c r="B290" s="71" t="s">
        <v>28</v>
      </c>
      <c r="C290" s="71" t="str">
        <f t="shared" si="1"/>
        <v>2010JAN</v>
      </c>
      <c r="D290" s="96">
        <v>618.823</v>
      </c>
      <c r="E290" s="96">
        <v>15.711</v>
      </c>
      <c r="F290" s="96">
        <v>1516.209</v>
      </c>
      <c r="G290" s="96">
        <v>3426.015</v>
      </c>
      <c r="H290" s="96">
        <v>2.711</v>
      </c>
      <c r="I290" s="96">
        <v>0.159</v>
      </c>
      <c r="J290" s="96">
        <v>0.369</v>
      </c>
      <c r="K290" s="96">
        <v>164.141</v>
      </c>
      <c r="L290" s="96">
        <f t="shared" si="2"/>
        <v>5744.138</v>
      </c>
      <c r="M290" s="96">
        <v>1.527</v>
      </c>
      <c r="N290" s="96">
        <v>1263.477</v>
      </c>
      <c r="O290" s="96">
        <v>5554.422</v>
      </c>
      <c r="P290" s="96">
        <v>130.794354</v>
      </c>
      <c r="Q290" s="96">
        <f t="shared" si="3"/>
        <v>6950.220354</v>
      </c>
      <c r="R290" s="96">
        <v>12694.358353999998</v>
      </c>
      <c r="S290" s="97"/>
      <c r="T290" s="97"/>
      <c r="U290" s="97"/>
      <c r="V290" s="97"/>
      <c r="W290" s="97"/>
      <c r="X290" s="97"/>
      <c r="Y290" s="97"/>
      <c r="Z290" s="97"/>
      <c r="AA290" s="97"/>
      <c r="AB290" s="97"/>
      <c r="AC290" s="97"/>
      <c r="AD290" s="97"/>
      <c r="AE290" s="97"/>
    </row>
    <row r="291" ht="19.5" customHeight="1">
      <c r="A291" s="71">
        <v>2010.0</v>
      </c>
      <c r="B291" s="71" t="s">
        <v>29</v>
      </c>
      <c r="C291" s="71" t="str">
        <f t="shared" si="1"/>
        <v>2010FEB</v>
      </c>
      <c r="D291" s="98">
        <v>638.585</v>
      </c>
      <c r="E291" s="98">
        <v>3.705</v>
      </c>
      <c r="F291" s="98">
        <v>1326.957</v>
      </c>
      <c r="G291" s="98">
        <v>3680.296</v>
      </c>
      <c r="H291" s="98">
        <v>4.432</v>
      </c>
      <c r="I291" s="98">
        <v>0.103</v>
      </c>
      <c r="J291" s="98">
        <v>0.339</v>
      </c>
      <c r="K291" s="98">
        <v>143.127</v>
      </c>
      <c r="L291" s="96">
        <f t="shared" si="2"/>
        <v>5797.544</v>
      </c>
      <c r="M291" s="98">
        <v>1.722</v>
      </c>
      <c r="N291" s="98">
        <v>1095.524</v>
      </c>
      <c r="O291" s="98">
        <v>5702.456</v>
      </c>
      <c r="P291" s="98">
        <v>117.107326</v>
      </c>
      <c r="Q291" s="96">
        <f t="shared" si="3"/>
        <v>6916.809326</v>
      </c>
      <c r="R291" s="98">
        <v>12714.353325999999</v>
      </c>
      <c r="S291" s="97"/>
      <c r="T291" s="97"/>
      <c r="U291" s="97"/>
      <c r="V291" s="97"/>
      <c r="W291" s="97"/>
      <c r="X291" s="97"/>
      <c r="Y291" s="97"/>
      <c r="Z291" s="97"/>
      <c r="AA291" s="97"/>
      <c r="AB291" s="97"/>
      <c r="AC291" s="97"/>
      <c r="AD291" s="97"/>
      <c r="AE291" s="97"/>
    </row>
    <row r="292" ht="19.5" customHeight="1">
      <c r="A292" s="71">
        <v>2010.0</v>
      </c>
      <c r="B292" s="71" t="s">
        <v>30</v>
      </c>
      <c r="C292" s="71" t="str">
        <f t="shared" si="1"/>
        <v>2010MAR</v>
      </c>
      <c r="D292" s="98">
        <v>769.184</v>
      </c>
      <c r="E292" s="98">
        <v>155.177</v>
      </c>
      <c r="F292" s="98">
        <v>1562.914</v>
      </c>
      <c r="G292" s="98">
        <v>4697.212</v>
      </c>
      <c r="H292" s="98">
        <v>5.05</v>
      </c>
      <c r="I292" s="98">
        <v>0.13</v>
      </c>
      <c r="J292" s="98">
        <v>0.452</v>
      </c>
      <c r="K292" s="98">
        <v>568.333</v>
      </c>
      <c r="L292" s="96">
        <f t="shared" si="2"/>
        <v>7758.452</v>
      </c>
      <c r="M292" s="98">
        <v>3.838</v>
      </c>
      <c r="N292" s="98">
        <v>1267.293</v>
      </c>
      <c r="O292" s="98">
        <v>5466.863</v>
      </c>
      <c r="P292" s="98">
        <v>136.545348</v>
      </c>
      <c r="Q292" s="96">
        <f t="shared" si="3"/>
        <v>6874.539348</v>
      </c>
      <c r="R292" s="98">
        <v>14632.991348</v>
      </c>
      <c r="S292" s="97"/>
      <c r="T292" s="97"/>
      <c r="U292" s="97"/>
      <c r="V292" s="97"/>
      <c r="W292" s="97"/>
      <c r="X292" s="97"/>
      <c r="Y292" s="97"/>
      <c r="Z292" s="97"/>
      <c r="AA292" s="97"/>
      <c r="AB292" s="97"/>
      <c r="AC292" s="97"/>
      <c r="AD292" s="97"/>
      <c r="AE292" s="97"/>
    </row>
    <row r="293" ht="19.5" customHeight="1">
      <c r="A293" s="71">
        <v>2010.0</v>
      </c>
      <c r="B293" s="71" t="s">
        <v>31</v>
      </c>
      <c r="C293" s="71" t="str">
        <f t="shared" si="1"/>
        <v>2010APR</v>
      </c>
      <c r="D293" s="98">
        <v>512.757</v>
      </c>
      <c r="E293" s="98">
        <v>16.631</v>
      </c>
      <c r="F293" s="98">
        <v>1585.884</v>
      </c>
      <c r="G293" s="98">
        <v>3996.715</v>
      </c>
      <c r="H293" s="98">
        <v>3.169</v>
      </c>
      <c r="I293" s="98">
        <v>0.091</v>
      </c>
      <c r="J293" s="98">
        <v>0.489</v>
      </c>
      <c r="K293" s="98">
        <v>741.429</v>
      </c>
      <c r="L293" s="96">
        <f t="shared" si="2"/>
        <v>6857.165</v>
      </c>
      <c r="M293" s="98">
        <v>3.705</v>
      </c>
      <c r="N293" s="98">
        <v>1170.348</v>
      </c>
      <c r="O293" s="98">
        <v>5876.205</v>
      </c>
      <c r="P293" s="98">
        <v>124.324302</v>
      </c>
      <c r="Q293" s="96">
        <f t="shared" si="3"/>
        <v>7174.582302</v>
      </c>
      <c r="R293" s="98">
        <v>14031.747302</v>
      </c>
      <c r="S293" s="97"/>
      <c r="T293" s="97"/>
      <c r="U293" s="97"/>
      <c r="V293" s="97"/>
      <c r="W293" s="97"/>
      <c r="X293" s="97"/>
      <c r="Y293" s="97"/>
      <c r="Z293" s="97"/>
      <c r="AA293" s="97"/>
      <c r="AB293" s="97"/>
      <c r="AC293" s="97"/>
      <c r="AD293" s="97"/>
      <c r="AE293" s="97"/>
    </row>
    <row r="294" ht="19.5" customHeight="1">
      <c r="A294" s="71">
        <v>2010.0</v>
      </c>
      <c r="B294" s="71" t="s">
        <v>32</v>
      </c>
      <c r="C294" s="71" t="str">
        <f t="shared" si="1"/>
        <v>2010MAY</v>
      </c>
      <c r="D294" s="98">
        <v>520.918</v>
      </c>
      <c r="E294" s="98">
        <v>51.708</v>
      </c>
      <c r="F294" s="98">
        <v>1658.24</v>
      </c>
      <c r="G294" s="98">
        <v>4330.16</v>
      </c>
      <c r="H294" s="98">
        <v>2.787</v>
      </c>
      <c r="I294" s="98">
        <v>0.091</v>
      </c>
      <c r="J294" s="98">
        <v>0.45</v>
      </c>
      <c r="K294" s="98">
        <v>791.993</v>
      </c>
      <c r="L294" s="96">
        <f t="shared" si="2"/>
        <v>7356.347</v>
      </c>
      <c r="M294" s="98">
        <v>1.537</v>
      </c>
      <c r="N294" s="98">
        <v>1153.959</v>
      </c>
      <c r="O294" s="98">
        <v>6360.425</v>
      </c>
      <c r="P294" s="98">
        <v>114.035126</v>
      </c>
      <c r="Q294" s="96">
        <f t="shared" si="3"/>
        <v>7629.956126</v>
      </c>
      <c r="R294" s="98">
        <v>14986.303126</v>
      </c>
      <c r="S294" s="97"/>
      <c r="T294" s="97"/>
      <c r="U294" s="97"/>
      <c r="V294" s="97"/>
      <c r="W294" s="97"/>
      <c r="X294" s="97"/>
      <c r="Y294" s="97"/>
      <c r="Z294" s="97"/>
      <c r="AA294" s="97"/>
      <c r="AB294" s="97"/>
      <c r="AC294" s="97"/>
      <c r="AD294" s="97"/>
      <c r="AE294" s="97"/>
    </row>
    <row r="295" ht="19.5" customHeight="1">
      <c r="A295" s="71">
        <v>2010.0</v>
      </c>
      <c r="B295" s="71" t="s">
        <v>33</v>
      </c>
      <c r="C295" s="71" t="str">
        <f t="shared" si="1"/>
        <v>2010JUN</v>
      </c>
      <c r="D295" s="98">
        <v>415.507</v>
      </c>
      <c r="E295" s="98">
        <v>23.041</v>
      </c>
      <c r="F295" s="98">
        <v>1434.946</v>
      </c>
      <c r="G295" s="98">
        <v>4201.515</v>
      </c>
      <c r="H295" s="98">
        <v>2.561</v>
      </c>
      <c r="I295" s="98">
        <v>0.141</v>
      </c>
      <c r="J295" s="98">
        <v>0.404</v>
      </c>
      <c r="K295" s="98">
        <v>789.052</v>
      </c>
      <c r="L295" s="96">
        <f t="shared" si="2"/>
        <v>6867.167</v>
      </c>
      <c r="M295" s="98">
        <v>1.486</v>
      </c>
      <c r="N295" s="98">
        <v>1090.418</v>
      </c>
      <c r="O295" s="98">
        <v>6275.379</v>
      </c>
      <c r="P295" s="98">
        <v>89.558276</v>
      </c>
      <c r="Q295" s="96">
        <f t="shared" si="3"/>
        <v>7456.841276</v>
      </c>
      <c r="R295" s="98">
        <v>14324.008275999999</v>
      </c>
      <c r="S295" s="97"/>
      <c r="T295" s="97"/>
      <c r="U295" s="97"/>
      <c r="V295" s="97"/>
      <c r="W295" s="97"/>
      <c r="X295" s="97"/>
      <c r="Y295" s="97"/>
      <c r="Z295" s="97"/>
      <c r="AA295" s="97"/>
      <c r="AB295" s="97"/>
      <c r="AC295" s="97"/>
      <c r="AD295" s="97"/>
      <c r="AE295" s="97"/>
    </row>
    <row r="296" ht="19.5" customHeight="1">
      <c r="A296" s="71">
        <v>2010.0</v>
      </c>
      <c r="B296" s="71" t="s">
        <v>34</v>
      </c>
      <c r="C296" s="71" t="str">
        <f t="shared" si="1"/>
        <v>2010JUL</v>
      </c>
      <c r="D296" s="98">
        <v>334.902</v>
      </c>
      <c r="E296" s="98">
        <v>168.901</v>
      </c>
      <c r="F296" s="98">
        <v>1436.774</v>
      </c>
      <c r="G296" s="98">
        <v>4039.461</v>
      </c>
      <c r="H296" s="98">
        <v>7.687</v>
      </c>
      <c r="I296" s="98">
        <v>0.124</v>
      </c>
      <c r="J296" s="98">
        <v>0.5</v>
      </c>
      <c r="K296" s="98">
        <v>801.08</v>
      </c>
      <c r="L296" s="96">
        <f t="shared" si="2"/>
        <v>6789.429</v>
      </c>
      <c r="M296" s="98">
        <v>2.307</v>
      </c>
      <c r="N296" s="98">
        <v>1050.591</v>
      </c>
      <c r="O296" s="98">
        <v>6372.144</v>
      </c>
      <c r="P296" s="98">
        <v>78.81189</v>
      </c>
      <c r="Q296" s="96">
        <f t="shared" si="3"/>
        <v>7503.85389</v>
      </c>
      <c r="R296" s="98">
        <v>14293.28289</v>
      </c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  <c r="AD296" s="97"/>
      <c r="AE296" s="97"/>
    </row>
    <row r="297" ht="19.5" customHeight="1">
      <c r="A297" s="71">
        <v>2010.0</v>
      </c>
      <c r="B297" s="71" t="s">
        <v>35</v>
      </c>
      <c r="C297" s="71" t="str">
        <f t="shared" si="1"/>
        <v>2010AUG</v>
      </c>
      <c r="D297" s="98">
        <v>340.785</v>
      </c>
      <c r="E297" s="98">
        <v>53.782</v>
      </c>
      <c r="F297" s="98">
        <v>1525.457</v>
      </c>
      <c r="G297" s="98">
        <v>4345.639</v>
      </c>
      <c r="H297" s="98">
        <v>1.78</v>
      </c>
      <c r="I297" s="98">
        <v>0.136</v>
      </c>
      <c r="J297" s="98">
        <v>0.557</v>
      </c>
      <c r="K297" s="98">
        <v>768.501</v>
      </c>
      <c r="L297" s="96">
        <f t="shared" si="2"/>
        <v>7036.637</v>
      </c>
      <c r="M297" s="98">
        <v>3.03</v>
      </c>
      <c r="N297" s="98">
        <v>1152.602</v>
      </c>
      <c r="O297" s="98">
        <v>5549.607</v>
      </c>
      <c r="P297" s="98">
        <v>67.056404</v>
      </c>
      <c r="Q297" s="96">
        <f t="shared" si="3"/>
        <v>6772.295404</v>
      </c>
      <c r="R297" s="98">
        <v>13808.932404000001</v>
      </c>
      <c r="S297" s="97"/>
      <c r="T297" s="97"/>
      <c r="U297" s="97"/>
      <c r="V297" s="97"/>
      <c r="W297" s="97"/>
      <c r="X297" s="97"/>
      <c r="Y297" s="97"/>
      <c r="Z297" s="97"/>
      <c r="AA297" s="97"/>
      <c r="AB297" s="97"/>
      <c r="AC297" s="97"/>
      <c r="AD297" s="97"/>
      <c r="AE297" s="97"/>
    </row>
    <row r="298" ht="19.5" customHeight="1">
      <c r="A298" s="71">
        <v>2010.0</v>
      </c>
      <c r="B298" s="71" t="s">
        <v>36</v>
      </c>
      <c r="C298" s="71" t="str">
        <f t="shared" si="1"/>
        <v>2010SEP</v>
      </c>
      <c r="D298" s="98">
        <v>245.456</v>
      </c>
      <c r="E298" s="98">
        <v>39.392</v>
      </c>
      <c r="F298" s="98">
        <v>1363.667</v>
      </c>
      <c r="G298" s="98">
        <v>4424.808</v>
      </c>
      <c r="H298" s="98">
        <v>2.73</v>
      </c>
      <c r="I298" s="98">
        <v>0.13</v>
      </c>
      <c r="J298" s="98">
        <v>0.346</v>
      </c>
      <c r="K298" s="98">
        <v>780.247</v>
      </c>
      <c r="L298" s="96">
        <f t="shared" si="2"/>
        <v>6856.776</v>
      </c>
      <c r="M298" s="98">
        <v>2.153</v>
      </c>
      <c r="N298" s="98">
        <v>1092.894</v>
      </c>
      <c r="O298" s="98">
        <v>5691.644</v>
      </c>
      <c r="P298" s="98">
        <v>62.32171</v>
      </c>
      <c r="Q298" s="96">
        <f t="shared" si="3"/>
        <v>6849.01271</v>
      </c>
      <c r="R298" s="98">
        <v>13705.78871</v>
      </c>
      <c r="S298" s="97"/>
      <c r="T298" s="97"/>
      <c r="U298" s="97"/>
      <c r="V298" s="97"/>
      <c r="W298" s="97"/>
      <c r="X298" s="97"/>
      <c r="Y298" s="97"/>
      <c r="Z298" s="97"/>
      <c r="AA298" s="97"/>
      <c r="AB298" s="97"/>
      <c r="AC298" s="97"/>
      <c r="AD298" s="97"/>
      <c r="AE298" s="97"/>
    </row>
    <row r="299" ht="19.5" customHeight="1">
      <c r="A299" s="71">
        <v>2010.0</v>
      </c>
      <c r="B299" s="71" t="s">
        <v>37</v>
      </c>
      <c r="C299" s="71" t="str">
        <f t="shared" si="1"/>
        <v>2010OCT</v>
      </c>
      <c r="D299" s="98">
        <v>170.852</v>
      </c>
      <c r="E299" s="98">
        <v>7.281</v>
      </c>
      <c r="F299" s="98">
        <v>1508.242</v>
      </c>
      <c r="G299" s="98">
        <v>4665.886</v>
      </c>
      <c r="H299" s="98">
        <v>2.392</v>
      </c>
      <c r="I299" s="98">
        <v>0.176</v>
      </c>
      <c r="J299" s="98">
        <v>0.518</v>
      </c>
      <c r="K299" s="98">
        <v>795.422</v>
      </c>
      <c r="L299" s="96">
        <f t="shared" si="2"/>
        <v>7150.769</v>
      </c>
      <c r="M299" s="98">
        <v>1.105</v>
      </c>
      <c r="N299" s="98">
        <v>1139.271</v>
      </c>
      <c r="O299" s="98">
        <v>5350.088</v>
      </c>
      <c r="P299" s="98">
        <v>61.986059</v>
      </c>
      <c r="Q299" s="96">
        <f t="shared" si="3"/>
        <v>6552.450059</v>
      </c>
      <c r="R299" s="98">
        <v>13703.219059000001</v>
      </c>
      <c r="S299" s="97"/>
      <c r="T299" s="97"/>
      <c r="U299" s="97"/>
      <c r="V299" s="97"/>
      <c r="W299" s="97"/>
      <c r="X299" s="97"/>
      <c r="Y299" s="97"/>
      <c r="Z299" s="97"/>
      <c r="AA299" s="97"/>
      <c r="AB299" s="97"/>
      <c r="AC299" s="97"/>
      <c r="AD299" s="97"/>
      <c r="AE299" s="97"/>
    </row>
    <row r="300" ht="19.5" customHeight="1">
      <c r="A300" s="71">
        <v>2010.0</v>
      </c>
      <c r="B300" s="71" t="s">
        <v>38</v>
      </c>
      <c r="C300" s="71" t="str">
        <f t="shared" si="1"/>
        <v>2010NOV</v>
      </c>
      <c r="D300" s="98">
        <v>328.707</v>
      </c>
      <c r="E300" s="98"/>
      <c r="F300" s="98">
        <v>1525.557</v>
      </c>
      <c r="G300" s="98">
        <v>4539.118</v>
      </c>
      <c r="H300" s="98">
        <v>2.868</v>
      </c>
      <c r="I300" s="98">
        <v>0.172</v>
      </c>
      <c r="J300" s="98">
        <v>0.67</v>
      </c>
      <c r="K300" s="98">
        <v>486.988</v>
      </c>
      <c r="L300" s="96">
        <f t="shared" si="2"/>
        <v>6884.08</v>
      </c>
      <c r="M300" s="98">
        <v>0.472</v>
      </c>
      <c r="N300" s="98">
        <v>1165.968</v>
      </c>
      <c r="O300" s="98">
        <v>4866.906</v>
      </c>
      <c r="P300" s="98">
        <v>61.308659</v>
      </c>
      <c r="Q300" s="96">
        <f t="shared" si="3"/>
        <v>6094.654659</v>
      </c>
      <c r="R300" s="98">
        <v>12978.734659</v>
      </c>
      <c r="S300" s="97"/>
      <c r="T300" s="97"/>
      <c r="U300" s="97"/>
      <c r="V300" s="97"/>
      <c r="W300" s="97"/>
      <c r="X300" s="97"/>
      <c r="Y300" s="97"/>
      <c r="Z300" s="97"/>
      <c r="AA300" s="97"/>
      <c r="AB300" s="97"/>
      <c r="AC300" s="97"/>
      <c r="AD300" s="97"/>
      <c r="AE300" s="97"/>
    </row>
    <row r="301" ht="19.5" customHeight="1">
      <c r="A301" s="71">
        <v>2010.0</v>
      </c>
      <c r="B301" s="71" t="s">
        <v>39</v>
      </c>
      <c r="C301" s="71" t="str">
        <f t="shared" si="1"/>
        <v>2010DEC</v>
      </c>
      <c r="D301" s="98">
        <v>450.277</v>
      </c>
      <c r="E301" s="98">
        <v>22.981</v>
      </c>
      <c r="F301" s="98">
        <v>1542.782</v>
      </c>
      <c r="G301" s="98">
        <v>4455.679</v>
      </c>
      <c r="H301" s="98">
        <v>3.418</v>
      </c>
      <c r="I301" s="98">
        <v>0.189</v>
      </c>
      <c r="J301" s="98">
        <v>0.56</v>
      </c>
      <c r="K301" s="98">
        <v>423.471</v>
      </c>
      <c r="L301" s="96">
        <f t="shared" si="2"/>
        <v>6899.357</v>
      </c>
      <c r="M301" s="98">
        <v>0.757</v>
      </c>
      <c r="N301" s="98">
        <v>1228.464</v>
      </c>
      <c r="O301" s="98">
        <v>4709.848</v>
      </c>
      <c r="P301" s="98">
        <v>116.659658</v>
      </c>
      <c r="Q301" s="96">
        <f t="shared" si="3"/>
        <v>6055.728658</v>
      </c>
      <c r="R301" s="98">
        <v>12955.085658</v>
      </c>
      <c r="S301" s="97"/>
      <c r="T301" s="97"/>
      <c r="U301" s="97"/>
      <c r="V301" s="97"/>
      <c r="W301" s="97"/>
      <c r="X301" s="97"/>
      <c r="Y301" s="97"/>
      <c r="Z301" s="97"/>
      <c r="AA301" s="97"/>
      <c r="AB301" s="97"/>
      <c r="AC301" s="97"/>
      <c r="AD301" s="97"/>
      <c r="AE301" s="97"/>
    </row>
    <row r="302" ht="19.5" customHeight="1">
      <c r="A302" s="71">
        <v>2011.0</v>
      </c>
      <c r="B302" s="71" t="s">
        <v>28</v>
      </c>
      <c r="C302" s="71" t="str">
        <f t="shared" si="1"/>
        <v>2011JAN</v>
      </c>
      <c r="D302" s="96">
        <v>576.868</v>
      </c>
      <c r="E302" s="96">
        <v>28.657</v>
      </c>
      <c r="F302" s="96">
        <v>1692.669</v>
      </c>
      <c r="G302" s="96">
        <v>3986.621</v>
      </c>
      <c r="H302" s="96">
        <v>1.696</v>
      </c>
      <c r="I302" s="96">
        <v>0.178</v>
      </c>
      <c r="J302" s="96">
        <v>0.602</v>
      </c>
      <c r="K302" s="96">
        <v>412.365</v>
      </c>
      <c r="L302" s="96">
        <f t="shared" si="2"/>
        <v>6699.656</v>
      </c>
      <c r="M302" s="96">
        <v>1.384</v>
      </c>
      <c r="N302" s="96">
        <v>1312.23</v>
      </c>
      <c r="O302" s="96">
        <v>4590.693</v>
      </c>
      <c r="P302" s="96">
        <v>157.425881</v>
      </c>
      <c r="Q302" s="96">
        <f t="shared" si="3"/>
        <v>6061.732881</v>
      </c>
      <c r="R302" s="96">
        <v>12761.388880999999</v>
      </c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</row>
    <row r="303" ht="19.5" customHeight="1">
      <c r="A303" s="71">
        <v>2011.0</v>
      </c>
      <c r="B303" s="71" t="s">
        <v>29</v>
      </c>
      <c r="C303" s="71" t="str">
        <f t="shared" si="1"/>
        <v>2011FEB</v>
      </c>
      <c r="D303" s="98">
        <v>651.589</v>
      </c>
      <c r="E303" s="98">
        <v>31.053</v>
      </c>
      <c r="F303" s="98">
        <v>1493.696</v>
      </c>
      <c r="G303" s="98">
        <v>4219.536</v>
      </c>
      <c r="H303" s="98">
        <v>1.539</v>
      </c>
      <c r="I303" s="98">
        <v>0.07</v>
      </c>
      <c r="J303" s="98">
        <v>0.286</v>
      </c>
      <c r="K303" s="98">
        <v>638.013</v>
      </c>
      <c r="L303" s="96">
        <f t="shared" si="2"/>
        <v>7035.782</v>
      </c>
      <c r="M303" s="98">
        <v>1.731</v>
      </c>
      <c r="N303" s="98">
        <v>1104.25</v>
      </c>
      <c r="O303" s="98">
        <v>4416.78</v>
      </c>
      <c r="P303" s="98">
        <v>145.349056</v>
      </c>
      <c r="Q303" s="96">
        <f t="shared" si="3"/>
        <v>5668.110056</v>
      </c>
      <c r="R303" s="98">
        <v>12703.892055999997</v>
      </c>
      <c r="S303" s="97"/>
      <c r="T303" s="97"/>
      <c r="U303" s="97"/>
      <c r="V303" s="97"/>
      <c r="W303" s="97"/>
      <c r="X303" s="97"/>
      <c r="Y303" s="97"/>
      <c r="Z303" s="97"/>
      <c r="AA303" s="97"/>
      <c r="AB303" s="97"/>
      <c r="AC303" s="97"/>
      <c r="AD303" s="97"/>
      <c r="AE303" s="97"/>
    </row>
    <row r="304" ht="19.5" customHeight="1">
      <c r="A304" s="71">
        <v>2011.0</v>
      </c>
      <c r="B304" s="71" t="s">
        <v>30</v>
      </c>
      <c r="C304" s="71" t="str">
        <f t="shared" si="1"/>
        <v>2011MAR</v>
      </c>
      <c r="D304" s="98">
        <v>583.678</v>
      </c>
      <c r="E304" s="98"/>
      <c r="F304" s="98">
        <v>1579.02</v>
      </c>
      <c r="G304" s="98">
        <v>4176.086</v>
      </c>
      <c r="H304" s="98">
        <v>1.73</v>
      </c>
      <c r="I304" s="98">
        <v>0.186</v>
      </c>
      <c r="J304" s="98">
        <v>0.564</v>
      </c>
      <c r="K304" s="98">
        <v>789.541</v>
      </c>
      <c r="L304" s="96">
        <f t="shared" si="2"/>
        <v>7130.805</v>
      </c>
      <c r="M304" s="98">
        <v>3.454</v>
      </c>
      <c r="N304" s="98">
        <v>1333.722</v>
      </c>
      <c r="O304" s="98">
        <v>5391.255</v>
      </c>
      <c r="P304" s="98">
        <v>173.024251</v>
      </c>
      <c r="Q304" s="96">
        <f t="shared" si="3"/>
        <v>6901.455251</v>
      </c>
      <c r="R304" s="98">
        <v>14032.260251000002</v>
      </c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  <c r="AD304" s="97"/>
      <c r="AE304" s="97"/>
    </row>
    <row r="305" ht="19.5" customHeight="1">
      <c r="A305" s="71">
        <v>2011.0</v>
      </c>
      <c r="B305" s="71" t="s">
        <v>31</v>
      </c>
      <c r="C305" s="71" t="str">
        <f t="shared" si="1"/>
        <v>2011APR</v>
      </c>
      <c r="D305" s="98">
        <v>470.471</v>
      </c>
      <c r="E305" s="98">
        <v>106.12</v>
      </c>
      <c r="F305" s="98">
        <v>1623.15</v>
      </c>
      <c r="G305" s="98">
        <v>3543.825</v>
      </c>
      <c r="H305" s="98">
        <v>2.052</v>
      </c>
      <c r="I305" s="98">
        <v>0.141</v>
      </c>
      <c r="J305" s="98">
        <v>0.292</v>
      </c>
      <c r="K305" s="98">
        <v>1019.115</v>
      </c>
      <c r="L305" s="96">
        <f t="shared" si="2"/>
        <v>6765.166</v>
      </c>
      <c r="M305" s="98">
        <v>3.357</v>
      </c>
      <c r="N305" s="98">
        <v>1258.041</v>
      </c>
      <c r="O305" s="98">
        <v>5317.576</v>
      </c>
      <c r="P305" s="98">
        <v>156.819494</v>
      </c>
      <c r="Q305" s="96">
        <f t="shared" si="3"/>
        <v>6735.793494</v>
      </c>
      <c r="R305" s="98">
        <v>13500.959493999999</v>
      </c>
      <c r="S305" s="97"/>
      <c r="T305" s="97"/>
      <c r="U305" s="97"/>
      <c r="V305" s="97"/>
      <c r="W305" s="97"/>
      <c r="X305" s="97"/>
      <c r="Y305" s="97"/>
      <c r="Z305" s="97"/>
      <c r="AA305" s="97"/>
      <c r="AB305" s="97"/>
      <c r="AC305" s="97"/>
      <c r="AD305" s="97"/>
      <c r="AE305" s="97"/>
    </row>
    <row r="306" ht="19.5" customHeight="1">
      <c r="A306" s="71">
        <v>2011.0</v>
      </c>
      <c r="B306" s="71" t="s">
        <v>32</v>
      </c>
      <c r="C306" s="71" t="str">
        <f t="shared" si="1"/>
        <v>2011MAY</v>
      </c>
      <c r="D306" s="98">
        <v>374.064</v>
      </c>
      <c r="E306" s="98">
        <v>100.822</v>
      </c>
      <c r="F306" s="98">
        <v>1710.822</v>
      </c>
      <c r="G306" s="98">
        <v>4226.583</v>
      </c>
      <c r="H306" s="98">
        <v>1.005</v>
      </c>
      <c r="I306" s="98">
        <v>0.144</v>
      </c>
      <c r="J306" s="98">
        <v>0.317</v>
      </c>
      <c r="K306" s="98">
        <v>1075.411</v>
      </c>
      <c r="L306" s="96">
        <f t="shared" si="2"/>
        <v>7489.168</v>
      </c>
      <c r="M306" s="98">
        <v>1.154</v>
      </c>
      <c r="N306" s="98">
        <v>1291.477</v>
      </c>
      <c r="O306" s="98">
        <v>5838.578</v>
      </c>
      <c r="P306" s="98">
        <v>169.844341</v>
      </c>
      <c r="Q306" s="96">
        <f t="shared" si="3"/>
        <v>7301.053341</v>
      </c>
      <c r="R306" s="98">
        <v>14790.221341</v>
      </c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  <c r="AD306" s="97"/>
      <c r="AE306" s="97"/>
    </row>
    <row r="307" ht="19.5" customHeight="1">
      <c r="A307" s="71">
        <v>2011.0</v>
      </c>
      <c r="B307" s="71" t="s">
        <v>33</v>
      </c>
      <c r="C307" s="71" t="str">
        <f t="shared" si="1"/>
        <v>2011JUN</v>
      </c>
      <c r="D307" s="98">
        <v>394.086</v>
      </c>
      <c r="E307" s="98">
        <v>229.147</v>
      </c>
      <c r="F307" s="98">
        <v>1616.952</v>
      </c>
      <c r="G307" s="98">
        <v>3793.619</v>
      </c>
      <c r="H307" s="98">
        <v>6.521</v>
      </c>
      <c r="I307" s="98">
        <v>0.741</v>
      </c>
      <c r="J307" s="98">
        <v>0.117</v>
      </c>
      <c r="K307" s="98">
        <v>1072.215</v>
      </c>
      <c r="L307" s="96">
        <f t="shared" si="2"/>
        <v>7113.398</v>
      </c>
      <c r="M307" s="98">
        <v>1.077</v>
      </c>
      <c r="N307" s="98">
        <v>1212.035</v>
      </c>
      <c r="O307" s="98">
        <v>5914.475</v>
      </c>
      <c r="P307" s="98">
        <v>161.52364</v>
      </c>
      <c r="Q307" s="96">
        <f t="shared" si="3"/>
        <v>7289.11064</v>
      </c>
      <c r="R307" s="98">
        <v>14402.50864</v>
      </c>
      <c r="S307" s="97"/>
      <c r="T307" s="97"/>
      <c r="U307" s="97"/>
      <c r="V307" s="97"/>
      <c r="W307" s="97"/>
      <c r="X307" s="97"/>
      <c r="Y307" s="97"/>
      <c r="Z307" s="97"/>
      <c r="AA307" s="97"/>
      <c r="AB307" s="97"/>
      <c r="AC307" s="97"/>
      <c r="AD307" s="97"/>
      <c r="AE307" s="97"/>
    </row>
    <row r="308" ht="19.5" customHeight="1">
      <c r="A308" s="71">
        <v>2011.0</v>
      </c>
      <c r="B308" s="71" t="s">
        <v>34</v>
      </c>
      <c r="C308" s="71" t="str">
        <f t="shared" si="1"/>
        <v>2011JUL</v>
      </c>
      <c r="D308" s="98">
        <v>392.173</v>
      </c>
      <c r="E308" s="98">
        <v>282.164</v>
      </c>
      <c r="F308" s="98">
        <v>1703.1</v>
      </c>
      <c r="G308" s="98">
        <v>3628.222</v>
      </c>
      <c r="H308" s="98">
        <v>5.902</v>
      </c>
      <c r="I308" s="98">
        <v>0.109</v>
      </c>
      <c r="J308" s="98">
        <v>0.8</v>
      </c>
      <c r="K308" s="98">
        <v>1315.343</v>
      </c>
      <c r="L308" s="96">
        <f t="shared" si="2"/>
        <v>7327.813</v>
      </c>
      <c r="M308" s="98">
        <v>1.151</v>
      </c>
      <c r="N308" s="98">
        <v>1311.079</v>
      </c>
      <c r="O308" s="98">
        <v>5788.591</v>
      </c>
      <c r="P308" s="98">
        <v>146.567141</v>
      </c>
      <c r="Q308" s="96">
        <f t="shared" si="3"/>
        <v>7247.388141</v>
      </c>
      <c r="R308" s="98">
        <v>14575.201141</v>
      </c>
      <c r="S308" s="97"/>
      <c r="T308" s="97"/>
      <c r="U308" s="97"/>
      <c r="V308" s="97"/>
      <c r="W308" s="97"/>
      <c r="X308" s="97"/>
      <c r="Y308" s="97"/>
      <c r="Z308" s="97"/>
      <c r="AA308" s="97"/>
      <c r="AB308" s="97"/>
      <c r="AC308" s="97"/>
      <c r="AD308" s="97"/>
      <c r="AE308" s="97"/>
    </row>
    <row r="309" ht="19.5" customHeight="1">
      <c r="A309" s="71">
        <v>2011.0</v>
      </c>
      <c r="B309" s="71" t="s">
        <v>35</v>
      </c>
      <c r="C309" s="71" t="str">
        <f t="shared" si="1"/>
        <v>2011AUG</v>
      </c>
      <c r="D309" s="98">
        <v>901.683</v>
      </c>
      <c r="E309" s="98">
        <v>127.712</v>
      </c>
      <c r="F309" s="98">
        <v>1550.255</v>
      </c>
      <c r="G309" s="98">
        <v>3874.163</v>
      </c>
      <c r="H309" s="98">
        <v>3.164</v>
      </c>
      <c r="I309" s="98">
        <v>0.152</v>
      </c>
      <c r="J309" s="98">
        <v>0.734</v>
      </c>
      <c r="K309" s="98">
        <v>792.654</v>
      </c>
      <c r="L309" s="96">
        <f t="shared" si="2"/>
        <v>7250.517</v>
      </c>
      <c r="M309" s="98">
        <v>3.257</v>
      </c>
      <c r="N309" s="98">
        <v>1257.462</v>
      </c>
      <c r="O309" s="98">
        <v>5963.611</v>
      </c>
      <c r="P309" s="98">
        <v>125.904892</v>
      </c>
      <c r="Q309" s="96">
        <f t="shared" si="3"/>
        <v>7350.234892</v>
      </c>
      <c r="R309" s="98">
        <v>14600.751891999998</v>
      </c>
      <c r="S309" s="97"/>
      <c r="T309" s="97"/>
      <c r="U309" s="97"/>
      <c r="V309" s="97"/>
      <c r="W309" s="97"/>
      <c r="X309" s="97"/>
      <c r="Y309" s="97"/>
      <c r="Z309" s="97"/>
      <c r="AA309" s="97"/>
      <c r="AB309" s="97"/>
      <c r="AC309" s="97"/>
      <c r="AD309" s="97"/>
      <c r="AE309" s="97"/>
    </row>
    <row r="310" ht="19.5" customHeight="1">
      <c r="A310" s="71">
        <v>2011.0</v>
      </c>
      <c r="B310" s="71" t="s">
        <v>36</v>
      </c>
      <c r="C310" s="71" t="str">
        <f t="shared" si="1"/>
        <v>2011SEP</v>
      </c>
      <c r="D310" s="98">
        <v>999.192</v>
      </c>
      <c r="E310" s="98">
        <v>268.721</v>
      </c>
      <c r="F310" s="98">
        <v>1505.429</v>
      </c>
      <c r="G310" s="98">
        <v>3722.907</v>
      </c>
      <c r="H310" s="98">
        <v>1.957</v>
      </c>
      <c r="I310" s="98">
        <v>0.102</v>
      </c>
      <c r="J310" s="98">
        <v>0.582</v>
      </c>
      <c r="K310" s="98">
        <v>1120.573</v>
      </c>
      <c r="L310" s="96">
        <f t="shared" si="2"/>
        <v>7619.463</v>
      </c>
      <c r="M310" s="98">
        <v>8.562</v>
      </c>
      <c r="N310" s="98">
        <v>1193.472</v>
      </c>
      <c r="O310" s="98">
        <v>5287.863</v>
      </c>
      <c r="P310" s="98">
        <v>98.235231</v>
      </c>
      <c r="Q310" s="96">
        <f t="shared" si="3"/>
        <v>6588.132231</v>
      </c>
      <c r="R310" s="98">
        <v>14207.595231000001</v>
      </c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7"/>
      <c r="AE310" s="97"/>
    </row>
    <row r="311" ht="19.5" customHeight="1">
      <c r="A311" s="71">
        <v>2011.0</v>
      </c>
      <c r="B311" s="71" t="s">
        <v>37</v>
      </c>
      <c r="C311" s="71" t="str">
        <f t="shared" si="1"/>
        <v>2011OCT</v>
      </c>
      <c r="D311" s="98">
        <v>1137.351</v>
      </c>
      <c r="E311" s="98">
        <v>63.914</v>
      </c>
      <c r="F311" s="98">
        <v>1532.098</v>
      </c>
      <c r="G311" s="98">
        <v>3407.48</v>
      </c>
      <c r="H311" s="98">
        <v>3.105</v>
      </c>
      <c r="I311" s="98"/>
      <c r="J311" s="98">
        <v>0.514</v>
      </c>
      <c r="K311" s="98">
        <v>1164.634</v>
      </c>
      <c r="L311" s="96">
        <f t="shared" si="2"/>
        <v>7309.096</v>
      </c>
      <c r="M311" s="98">
        <v>8.562</v>
      </c>
      <c r="N311" s="98">
        <v>1212.447</v>
      </c>
      <c r="O311" s="98">
        <v>4877.191</v>
      </c>
      <c r="P311" s="98">
        <v>100.765257</v>
      </c>
      <c r="Q311" s="96">
        <f t="shared" si="3"/>
        <v>6198.965257</v>
      </c>
      <c r="R311" s="98">
        <v>13508.061256999998</v>
      </c>
      <c r="S311" s="97"/>
      <c r="T311" s="97"/>
      <c r="U311" s="97"/>
      <c r="V311" s="97"/>
      <c r="W311" s="97"/>
      <c r="X311" s="97"/>
      <c r="Y311" s="97"/>
      <c r="Z311" s="97"/>
      <c r="AA311" s="97"/>
      <c r="AB311" s="97"/>
      <c r="AC311" s="97"/>
      <c r="AD311" s="97"/>
      <c r="AE311" s="97"/>
    </row>
    <row r="312" ht="19.5" customHeight="1">
      <c r="A312" s="71">
        <v>2011.0</v>
      </c>
      <c r="B312" s="71" t="s">
        <v>38</v>
      </c>
      <c r="C312" s="71" t="str">
        <f t="shared" si="1"/>
        <v>2011NOV</v>
      </c>
      <c r="D312" s="98">
        <v>631.558</v>
      </c>
      <c r="E312" s="98">
        <v>38.412</v>
      </c>
      <c r="F312" s="98">
        <v>1346.626</v>
      </c>
      <c r="G312" s="98">
        <v>3695.203</v>
      </c>
      <c r="H312" s="98">
        <v>1.262</v>
      </c>
      <c r="I312" s="98"/>
      <c r="J312" s="98">
        <v>0.543</v>
      </c>
      <c r="K312" s="98">
        <v>909.586</v>
      </c>
      <c r="L312" s="96">
        <f t="shared" si="2"/>
        <v>6623.19</v>
      </c>
      <c r="M312" s="98"/>
      <c r="N312" s="98">
        <v>1227.588</v>
      </c>
      <c r="O312" s="98">
        <v>4600.85</v>
      </c>
      <c r="P312" s="98">
        <v>120.127571</v>
      </c>
      <c r="Q312" s="96">
        <f t="shared" si="3"/>
        <v>5948.565571</v>
      </c>
      <c r="R312" s="98">
        <v>12571.755571000002</v>
      </c>
      <c r="S312" s="97"/>
      <c r="T312" s="97"/>
      <c r="U312" s="97"/>
      <c r="V312" s="97"/>
      <c r="W312" s="97"/>
      <c r="X312" s="97"/>
      <c r="Y312" s="97"/>
      <c r="Z312" s="97"/>
      <c r="AA312" s="97"/>
      <c r="AB312" s="97"/>
      <c r="AC312" s="97"/>
      <c r="AD312" s="97"/>
      <c r="AE312" s="97"/>
    </row>
    <row r="313" ht="19.5" customHeight="1">
      <c r="A313" s="71">
        <v>2011.0</v>
      </c>
      <c r="B313" s="71" t="s">
        <v>39</v>
      </c>
      <c r="C313" s="71" t="str">
        <f t="shared" si="1"/>
        <v>2011DEC</v>
      </c>
      <c r="D313" s="98">
        <v>822.209</v>
      </c>
      <c r="E313" s="98">
        <v>18.171</v>
      </c>
      <c r="F313" s="98">
        <v>1481.809</v>
      </c>
      <c r="G313" s="98">
        <v>3589.172</v>
      </c>
      <c r="H313" s="98">
        <v>6.044</v>
      </c>
      <c r="I313" s="98"/>
      <c r="J313" s="98">
        <v>0.867</v>
      </c>
      <c r="K313" s="98">
        <v>464.959</v>
      </c>
      <c r="L313" s="96">
        <f t="shared" si="2"/>
        <v>6383.231</v>
      </c>
      <c r="M313" s="98"/>
      <c r="N313" s="98">
        <v>1222.394</v>
      </c>
      <c r="O313" s="98">
        <v>4638.504</v>
      </c>
      <c r="P313" s="98">
        <v>191.191019</v>
      </c>
      <c r="Q313" s="96">
        <f t="shared" si="3"/>
        <v>6052.089019</v>
      </c>
      <c r="R313" s="98">
        <v>12435.320019</v>
      </c>
      <c r="S313" s="97"/>
      <c r="T313" s="97"/>
      <c r="U313" s="97"/>
      <c r="V313" s="97"/>
      <c r="W313" s="97"/>
      <c r="X313" s="97"/>
      <c r="Y313" s="97"/>
      <c r="Z313" s="97"/>
      <c r="AA313" s="97"/>
      <c r="AB313" s="97"/>
      <c r="AC313" s="97"/>
      <c r="AD313" s="97"/>
      <c r="AE313" s="97"/>
    </row>
    <row r="314" ht="19.5" customHeight="1">
      <c r="A314" s="71">
        <v>2012.0</v>
      </c>
      <c r="B314" s="71" t="s">
        <v>28</v>
      </c>
      <c r="C314" s="71" t="str">
        <f t="shared" si="1"/>
        <v>2012JAN</v>
      </c>
      <c r="D314" s="96">
        <v>1138.309</v>
      </c>
      <c r="E314" s="96">
        <v>15.953</v>
      </c>
      <c r="F314" s="96">
        <v>1599.581</v>
      </c>
      <c r="G314" s="96">
        <v>3764.882</v>
      </c>
      <c r="H314" s="96">
        <v>1.371</v>
      </c>
      <c r="I314" s="96"/>
      <c r="J314" s="96">
        <v>0.407</v>
      </c>
      <c r="K314" s="96">
        <v>484.49</v>
      </c>
      <c r="L314" s="96">
        <f t="shared" si="2"/>
        <v>7004.993</v>
      </c>
      <c r="M314" s="96"/>
      <c r="N314" s="96">
        <v>1227.946</v>
      </c>
      <c r="O314" s="96">
        <v>5083.862</v>
      </c>
      <c r="P314" s="96">
        <v>196.063054</v>
      </c>
      <c r="Q314" s="96">
        <f t="shared" si="3"/>
        <v>6507.871054</v>
      </c>
      <c r="R314" s="96">
        <v>13512.864054</v>
      </c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7"/>
      <c r="AE314" s="97"/>
    </row>
    <row r="315" ht="19.5" customHeight="1">
      <c r="A315" s="71">
        <v>2012.0</v>
      </c>
      <c r="B315" s="71" t="s">
        <v>29</v>
      </c>
      <c r="C315" s="71" t="str">
        <f t="shared" si="1"/>
        <v>2012FEB</v>
      </c>
      <c r="D315" s="98">
        <v>1252.158</v>
      </c>
      <c r="E315" s="98">
        <v>64.535</v>
      </c>
      <c r="F315" s="98">
        <v>1473.982</v>
      </c>
      <c r="G315" s="98">
        <v>3885.419</v>
      </c>
      <c r="H315" s="98">
        <v>2.897</v>
      </c>
      <c r="I315" s="98">
        <v>0.036</v>
      </c>
      <c r="J315" s="98">
        <v>0.232</v>
      </c>
      <c r="K315" s="98">
        <v>799.212</v>
      </c>
      <c r="L315" s="96">
        <f t="shared" si="2"/>
        <v>7478.471</v>
      </c>
      <c r="M315" s="98"/>
      <c r="N315" s="98">
        <v>1098.637</v>
      </c>
      <c r="O315" s="98">
        <v>5301.268</v>
      </c>
      <c r="P315" s="98">
        <v>206.096232</v>
      </c>
      <c r="Q315" s="96">
        <f t="shared" si="3"/>
        <v>6606.001232</v>
      </c>
      <c r="R315" s="98">
        <v>14084.472232</v>
      </c>
      <c r="S315" s="97"/>
      <c r="T315" s="97"/>
      <c r="U315" s="97"/>
      <c r="V315" s="97"/>
      <c r="W315" s="97"/>
      <c r="X315" s="97"/>
      <c r="Y315" s="97"/>
      <c r="Z315" s="97"/>
      <c r="AA315" s="97"/>
      <c r="AB315" s="97"/>
      <c r="AC315" s="97"/>
      <c r="AD315" s="97"/>
      <c r="AE315" s="97"/>
    </row>
    <row r="316" ht="19.5" customHeight="1">
      <c r="A316" s="71">
        <v>2012.0</v>
      </c>
      <c r="B316" s="71" t="s">
        <v>30</v>
      </c>
      <c r="C316" s="71" t="str">
        <f t="shared" si="1"/>
        <v>2012MAR</v>
      </c>
      <c r="D316" s="98">
        <v>1073.26</v>
      </c>
      <c r="E316" s="98">
        <v>11.401</v>
      </c>
      <c r="F316" s="98">
        <v>1608.576</v>
      </c>
      <c r="G316" s="98">
        <v>4556.923</v>
      </c>
      <c r="H316" s="98">
        <v>6.89</v>
      </c>
      <c r="I316" s="98">
        <v>0.146</v>
      </c>
      <c r="J316" s="98">
        <v>0.278</v>
      </c>
      <c r="K316" s="98">
        <v>1163.708</v>
      </c>
      <c r="L316" s="96">
        <f t="shared" si="2"/>
        <v>8421.182</v>
      </c>
      <c r="M316" s="98"/>
      <c r="N316" s="98">
        <v>1274.388</v>
      </c>
      <c r="O316" s="98">
        <v>5875.32</v>
      </c>
      <c r="P316" s="98">
        <v>228.232209</v>
      </c>
      <c r="Q316" s="96">
        <f t="shared" si="3"/>
        <v>7377.940209</v>
      </c>
      <c r="R316" s="98">
        <v>15799.122209</v>
      </c>
      <c r="S316" s="97"/>
      <c r="T316" s="97"/>
      <c r="U316" s="97"/>
      <c r="V316" s="97"/>
      <c r="W316" s="97"/>
      <c r="X316" s="97"/>
      <c r="Y316" s="97"/>
      <c r="Z316" s="97"/>
      <c r="AA316" s="97"/>
      <c r="AB316" s="97"/>
      <c r="AC316" s="97"/>
      <c r="AD316" s="97"/>
      <c r="AE316" s="97"/>
    </row>
    <row r="317" ht="19.5" customHeight="1">
      <c r="A317" s="71">
        <v>2012.0</v>
      </c>
      <c r="B317" s="71" t="s">
        <v>31</v>
      </c>
      <c r="C317" s="71" t="str">
        <f t="shared" si="1"/>
        <v>2012APR</v>
      </c>
      <c r="D317" s="98">
        <v>849.048</v>
      </c>
      <c r="E317" s="98">
        <v>387.23</v>
      </c>
      <c r="F317" s="98">
        <v>1665.71</v>
      </c>
      <c r="G317" s="98">
        <v>3996.355</v>
      </c>
      <c r="H317" s="98">
        <v>2.857</v>
      </c>
      <c r="I317" s="98">
        <v>0.109</v>
      </c>
      <c r="J317" s="98">
        <v>0.305</v>
      </c>
      <c r="K317" s="98">
        <v>1135.509</v>
      </c>
      <c r="L317" s="96">
        <f t="shared" si="2"/>
        <v>8037.123</v>
      </c>
      <c r="M317" s="98"/>
      <c r="N317" s="98">
        <v>1221.191</v>
      </c>
      <c r="O317" s="98">
        <v>5457.063</v>
      </c>
      <c r="P317" s="98">
        <v>223.359015</v>
      </c>
      <c r="Q317" s="96">
        <f t="shared" si="3"/>
        <v>6901.613015</v>
      </c>
      <c r="R317" s="98">
        <v>14938.736015000002</v>
      </c>
      <c r="S317" s="97"/>
      <c r="T317" s="97"/>
      <c r="U317" s="97"/>
      <c r="V317" s="97"/>
      <c r="W317" s="97"/>
      <c r="X317" s="97"/>
      <c r="Y317" s="97"/>
      <c r="Z317" s="97"/>
      <c r="AA317" s="97"/>
      <c r="AB317" s="97"/>
      <c r="AC317" s="97"/>
      <c r="AD317" s="97"/>
      <c r="AE317" s="97"/>
    </row>
    <row r="318" ht="19.5" customHeight="1">
      <c r="A318" s="71">
        <v>2012.0</v>
      </c>
      <c r="B318" s="71" t="s">
        <v>32</v>
      </c>
      <c r="C318" s="71" t="str">
        <f t="shared" si="1"/>
        <v>2012MAY</v>
      </c>
      <c r="D318" s="98">
        <v>745.832</v>
      </c>
      <c r="E318" s="98">
        <v>389.273</v>
      </c>
      <c r="F318" s="98">
        <v>1693.856</v>
      </c>
      <c r="G318" s="98">
        <v>4392.061</v>
      </c>
      <c r="H318" s="98">
        <v>5.752</v>
      </c>
      <c r="I318" s="98">
        <v>0.104</v>
      </c>
      <c r="J318" s="98">
        <v>0.242</v>
      </c>
      <c r="K318" s="98">
        <v>1076.041</v>
      </c>
      <c r="L318" s="96">
        <f t="shared" si="2"/>
        <v>8303.161</v>
      </c>
      <c r="M318" s="98"/>
      <c r="N318" s="98">
        <v>1257.953</v>
      </c>
      <c r="O318" s="98">
        <v>6191.667</v>
      </c>
      <c r="P318" s="98">
        <v>226.849722</v>
      </c>
      <c r="Q318" s="96">
        <f t="shared" si="3"/>
        <v>7676.469722</v>
      </c>
      <c r="R318" s="98">
        <v>15979.630722</v>
      </c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  <c r="AD318" s="97"/>
      <c r="AE318" s="97"/>
    </row>
    <row r="319" ht="19.5" customHeight="1">
      <c r="A319" s="71">
        <v>2012.0</v>
      </c>
      <c r="B319" s="71" t="s">
        <v>33</v>
      </c>
      <c r="C319" s="71" t="str">
        <f t="shared" si="1"/>
        <v>2012JUN</v>
      </c>
      <c r="D319" s="98">
        <v>481.095</v>
      </c>
      <c r="E319" s="98">
        <v>115.72</v>
      </c>
      <c r="F319" s="98">
        <v>1608.606</v>
      </c>
      <c r="G319" s="98">
        <v>4565.554</v>
      </c>
      <c r="H319" s="98">
        <v>2.907</v>
      </c>
      <c r="I319" s="98">
        <v>0.101</v>
      </c>
      <c r="J319" s="98">
        <v>0.167</v>
      </c>
      <c r="K319" s="98">
        <v>937.377</v>
      </c>
      <c r="L319" s="96">
        <f t="shared" si="2"/>
        <v>7711.527</v>
      </c>
      <c r="M319" s="98"/>
      <c r="N319" s="98">
        <v>1172.139</v>
      </c>
      <c r="O319" s="98">
        <v>6006.804</v>
      </c>
      <c r="P319" s="98">
        <v>220.187454</v>
      </c>
      <c r="Q319" s="96">
        <f t="shared" si="3"/>
        <v>7399.130454</v>
      </c>
      <c r="R319" s="98">
        <v>15110.657454</v>
      </c>
      <c r="S319" s="97"/>
      <c r="T319" s="97"/>
      <c r="U319" s="97"/>
      <c r="V319" s="97"/>
      <c r="W319" s="97"/>
      <c r="X319" s="97"/>
      <c r="Y319" s="97"/>
      <c r="Z319" s="97"/>
      <c r="AA319" s="97"/>
      <c r="AB319" s="97"/>
      <c r="AC319" s="97"/>
      <c r="AD319" s="97"/>
      <c r="AE319" s="97"/>
    </row>
    <row r="320" ht="19.5" customHeight="1">
      <c r="A320" s="71">
        <v>2012.0</v>
      </c>
      <c r="B320" s="71" t="s">
        <v>34</v>
      </c>
      <c r="C320" s="71" t="str">
        <f t="shared" si="1"/>
        <v>2012JUL</v>
      </c>
      <c r="D320" s="98">
        <v>440.31</v>
      </c>
      <c r="E320" s="98">
        <v>58.35</v>
      </c>
      <c r="F320" s="98">
        <v>1495.184</v>
      </c>
      <c r="G320" s="98">
        <v>4716.607</v>
      </c>
      <c r="H320" s="98">
        <v>8.108</v>
      </c>
      <c r="I320" s="98">
        <v>0.113</v>
      </c>
      <c r="J320" s="98">
        <v>0.162</v>
      </c>
      <c r="K320" s="98">
        <v>946.702</v>
      </c>
      <c r="L320" s="96">
        <f t="shared" si="2"/>
        <v>7665.536</v>
      </c>
      <c r="M320" s="98"/>
      <c r="N320" s="98">
        <v>1193.245</v>
      </c>
      <c r="O320" s="98">
        <v>6279.117</v>
      </c>
      <c r="P320" s="98">
        <v>203.631989</v>
      </c>
      <c r="Q320" s="96">
        <f t="shared" si="3"/>
        <v>7675.993989</v>
      </c>
      <c r="R320" s="98">
        <v>15341.529989</v>
      </c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  <c r="AD320" s="97"/>
      <c r="AE320" s="97"/>
    </row>
    <row r="321" ht="19.5" customHeight="1">
      <c r="A321" s="71">
        <v>2012.0</v>
      </c>
      <c r="B321" s="71" t="s">
        <v>35</v>
      </c>
      <c r="C321" s="71" t="str">
        <f t="shared" si="1"/>
        <v>2012AUG</v>
      </c>
      <c r="D321" s="98">
        <v>448.998</v>
      </c>
      <c r="E321" s="98">
        <v>110.655</v>
      </c>
      <c r="F321" s="98">
        <v>1701.825</v>
      </c>
      <c r="G321" s="98">
        <v>4216.05</v>
      </c>
      <c r="H321" s="98">
        <v>4.494</v>
      </c>
      <c r="I321" s="98">
        <v>0.083</v>
      </c>
      <c r="J321" s="98">
        <v>0.142</v>
      </c>
      <c r="K321" s="98">
        <v>1114.621</v>
      </c>
      <c r="L321" s="96">
        <f t="shared" si="2"/>
        <v>7596.868</v>
      </c>
      <c r="M321" s="98"/>
      <c r="N321" s="98">
        <v>1288.728</v>
      </c>
      <c r="O321" s="98">
        <v>6110.548</v>
      </c>
      <c r="P321" s="98">
        <v>187.083088</v>
      </c>
      <c r="Q321" s="96">
        <f t="shared" si="3"/>
        <v>7586.359088</v>
      </c>
      <c r="R321" s="98">
        <v>15183.227088</v>
      </c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</row>
    <row r="322" ht="19.5" customHeight="1">
      <c r="A322" s="71">
        <v>2012.0</v>
      </c>
      <c r="B322" s="71" t="s">
        <v>36</v>
      </c>
      <c r="C322" s="71" t="str">
        <f t="shared" si="1"/>
        <v>2012SEP</v>
      </c>
      <c r="D322" s="98">
        <v>401.054</v>
      </c>
      <c r="E322" s="98">
        <v>36.089</v>
      </c>
      <c r="F322" s="98">
        <v>1445.58</v>
      </c>
      <c r="G322" s="98">
        <v>4428.892</v>
      </c>
      <c r="H322" s="98">
        <v>14.165</v>
      </c>
      <c r="I322" s="98">
        <v>0.02</v>
      </c>
      <c r="J322" s="98">
        <v>0.172</v>
      </c>
      <c r="K322" s="98">
        <v>1140.617</v>
      </c>
      <c r="L322" s="96">
        <f t="shared" si="2"/>
        <v>7466.589</v>
      </c>
      <c r="M322" s="98"/>
      <c r="N322" s="98">
        <v>1275.845</v>
      </c>
      <c r="O322" s="98">
        <v>5766.566</v>
      </c>
      <c r="P322" s="98">
        <v>167.59149</v>
      </c>
      <c r="Q322" s="96">
        <f t="shared" si="3"/>
        <v>7210.00249</v>
      </c>
      <c r="R322" s="98">
        <v>14676.59149</v>
      </c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</row>
    <row r="323" ht="19.5" customHeight="1">
      <c r="A323" s="71">
        <v>2012.0</v>
      </c>
      <c r="B323" s="71" t="s">
        <v>37</v>
      </c>
      <c r="C323" s="71" t="str">
        <f t="shared" si="1"/>
        <v>2012OCT</v>
      </c>
      <c r="D323" s="98">
        <v>410.567</v>
      </c>
      <c r="E323" s="98">
        <v>82.62</v>
      </c>
      <c r="F323" s="98">
        <v>1457.3</v>
      </c>
      <c r="G323" s="98">
        <v>4578.327</v>
      </c>
      <c r="H323" s="98">
        <v>4.118</v>
      </c>
      <c r="I323" s="98">
        <v>0.114</v>
      </c>
      <c r="J323" s="98">
        <v>0.213</v>
      </c>
      <c r="K323" s="98">
        <v>797.106</v>
      </c>
      <c r="L323" s="96">
        <f t="shared" si="2"/>
        <v>7330.365</v>
      </c>
      <c r="M323" s="98"/>
      <c r="N323" s="98">
        <v>1339.178</v>
      </c>
      <c r="O323" s="98">
        <v>6465.892</v>
      </c>
      <c r="P323" s="98">
        <v>188.203209</v>
      </c>
      <c r="Q323" s="96">
        <f t="shared" si="3"/>
        <v>7993.273209</v>
      </c>
      <c r="R323" s="98">
        <v>15323.638208999999</v>
      </c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  <c r="AD323" s="97"/>
      <c r="AE323" s="97"/>
    </row>
    <row r="324" ht="19.5" customHeight="1">
      <c r="A324" s="71">
        <v>2012.0</v>
      </c>
      <c r="B324" s="71" t="s">
        <v>38</v>
      </c>
      <c r="C324" s="71" t="str">
        <f t="shared" si="1"/>
        <v>2012NOV</v>
      </c>
      <c r="D324" s="98">
        <v>597.356</v>
      </c>
      <c r="E324" s="98">
        <v>28.13</v>
      </c>
      <c r="F324" s="98">
        <v>1560.391</v>
      </c>
      <c r="G324" s="98">
        <v>4800.221</v>
      </c>
      <c r="H324" s="98">
        <v>5.133</v>
      </c>
      <c r="I324" s="98">
        <v>0.011</v>
      </c>
      <c r="J324" s="98">
        <v>0.248</v>
      </c>
      <c r="K324" s="98">
        <v>519.156</v>
      </c>
      <c r="L324" s="96">
        <f t="shared" si="2"/>
        <v>7510.646</v>
      </c>
      <c r="M324" s="98"/>
      <c r="N324" s="98">
        <v>1313.715</v>
      </c>
      <c r="O324" s="98">
        <v>5998.703</v>
      </c>
      <c r="P324" s="98">
        <v>199.102304</v>
      </c>
      <c r="Q324" s="96">
        <f t="shared" si="3"/>
        <v>7511.520304</v>
      </c>
      <c r="R324" s="98">
        <v>15022.166303999998</v>
      </c>
      <c r="S324" s="97"/>
      <c r="T324" s="97"/>
      <c r="U324" s="97"/>
      <c r="V324" s="97"/>
      <c r="W324" s="97"/>
      <c r="X324" s="97"/>
      <c r="Y324" s="97"/>
      <c r="Z324" s="97"/>
      <c r="AA324" s="97"/>
      <c r="AB324" s="97"/>
      <c r="AC324" s="97"/>
      <c r="AD324" s="97"/>
      <c r="AE324" s="97"/>
    </row>
    <row r="325" ht="19.5" customHeight="1">
      <c r="A325" s="71">
        <v>2012.0</v>
      </c>
      <c r="B325" s="71" t="s">
        <v>39</v>
      </c>
      <c r="C325" s="71" t="str">
        <f t="shared" si="1"/>
        <v>2012DEC</v>
      </c>
      <c r="D325" s="98">
        <v>593.23</v>
      </c>
      <c r="E325" s="98"/>
      <c r="F325" s="98">
        <v>1491.419</v>
      </c>
      <c r="G325" s="98">
        <v>4667.481</v>
      </c>
      <c r="H325" s="98">
        <v>4.07</v>
      </c>
      <c r="I325" s="98">
        <v>0.029</v>
      </c>
      <c r="J325" s="98">
        <v>0.305</v>
      </c>
      <c r="K325" s="98">
        <v>412.887</v>
      </c>
      <c r="L325" s="96">
        <f t="shared" si="2"/>
        <v>7169.421</v>
      </c>
      <c r="M325" s="98"/>
      <c r="N325" s="98">
        <v>1471.256</v>
      </c>
      <c r="O325" s="98">
        <v>5606.227</v>
      </c>
      <c r="P325" s="98">
        <v>264.069117</v>
      </c>
      <c r="Q325" s="96">
        <f t="shared" si="3"/>
        <v>7341.552117</v>
      </c>
      <c r="R325" s="98">
        <v>14510.973116999998</v>
      </c>
      <c r="S325" s="97"/>
      <c r="T325" s="97"/>
      <c r="U325" s="97"/>
      <c r="V325" s="97"/>
      <c r="W325" s="97"/>
      <c r="X325" s="97"/>
      <c r="Y325" s="97"/>
      <c r="Z325" s="97"/>
      <c r="AA325" s="97"/>
      <c r="AB325" s="97"/>
      <c r="AC325" s="97"/>
      <c r="AD325" s="97"/>
      <c r="AE325" s="97"/>
    </row>
    <row r="326" ht="19.5" customHeight="1">
      <c r="A326" s="71">
        <v>2013.0</v>
      </c>
      <c r="B326" s="71" t="s">
        <v>28</v>
      </c>
      <c r="C326" s="71" t="str">
        <f t="shared" si="1"/>
        <v>2013JAN</v>
      </c>
      <c r="D326" s="96">
        <v>597.776</v>
      </c>
      <c r="E326" s="96">
        <v>128.452</v>
      </c>
      <c r="F326" s="96">
        <v>1708.802</v>
      </c>
      <c r="G326" s="96">
        <v>4309.014</v>
      </c>
      <c r="H326" s="96">
        <v>4.157</v>
      </c>
      <c r="I326" s="96">
        <v>0.12</v>
      </c>
      <c r="J326" s="96">
        <v>0.305</v>
      </c>
      <c r="K326" s="96">
        <v>362.234</v>
      </c>
      <c r="L326" s="96">
        <f t="shared" si="2"/>
        <v>7110.86</v>
      </c>
      <c r="M326" s="96"/>
      <c r="N326" s="96">
        <v>1518.225</v>
      </c>
      <c r="O326" s="96">
        <v>5338.994</v>
      </c>
      <c r="P326" s="96">
        <v>306.844662</v>
      </c>
      <c r="Q326" s="96">
        <f t="shared" si="3"/>
        <v>7164.063662</v>
      </c>
      <c r="R326" s="96">
        <v>14274.923662000001</v>
      </c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  <c r="AD326" s="97"/>
      <c r="AE326" s="97"/>
    </row>
    <row r="327" ht="19.5" customHeight="1">
      <c r="A327" s="71">
        <v>2013.0</v>
      </c>
      <c r="B327" s="71" t="s">
        <v>29</v>
      </c>
      <c r="C327" s="71" t="str">
        <f t="shared" si="1"/>
        <v>2013FEB</v>
      </c>
      <c r="D327" s="98">
        <v>594.825</v>
      </c>
      <c r="E327" s="98">
        <v>101.965</v>
      </c>
      <c r="F327" s="98">
        <v>1529.008</v>
      </c>
      <c r="G327" s="98">
        <v>4811.85</v>
      </c>
      <c r="H327" s="98">
        <v>2.771</v>
      </c>
      <c r="I327" s="98">
        <v>0.099</v>
      </c>
      <c r="J327" s="98">
        <v>0.279</v>
      </c>
      <c r="K327" s="98">
        <v>555.799</v>
      </c>
      <c r="L327" s="96">
        <f t="shared" si="2"/>
        <v>7596.596</v>
      </c>
      <c r="M327" s="98"/>
      <c r="N327" s="98">
        <v>1359.95</v>
      </c>
      <c r="O327" s="98">
        <v>5251.269</v>
      </c>
      <c r="P327" s="98">
        <v>296.960508</v>
      </c>
      <c r="Q327" s="96">
        <f t="shared" si="3"/>
        <v>6908.179508</v>
      </c>
      <c r="R327" s="98">
        <v>14504.775508000002</v>
      </c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</row>
    <row r="328" ht="19.5" customHeight="1">
      <c r="A328" s="71">
        <v>2013.0</v>
      </c>
      <c r="B328" s="71" t="s">
        <v>30</v>
      </c>
      <c r="C328" s="71" t="str">
        <f t="shared" si="1"/>
        <v>2013MAR</v>
      </c>
      <c r="D328" s="98">
        <v>549.101</v>
      </c>
      <c r="E328" s="98">
        <v>62.71</v>
      </c>
      <c r="F328" s="98">
        <v>1506.018</v>
      </c>
      <c r="G328" s="98">
        <v>4956.103</v>
      </c>
      <c r="H328" s="98">
        <v>7.383</v>
      </c>
      <c r="I328" s="98">
        <v>0.094</v>
      </c>
      <c r="J328" s="98">
        <v>0.3</v>
      </c>
      <c r="K328" s="98">
        <v>818.237</v>
      </c>
      <c r="L328" s="96">
        <f t="shared" si="2"/>
        <v>7899.946</v>
      </c>
      <c r="M328" s="98"/>
      <c r="N328" s="98">
        <v>1805.796</v>
      </c>
      <c r="O328" s="98">
        <v>6348.518</v>
      </c>
      <c r="P328" s="98">
        <v>341.553411</v>
      </c>
      <c r="Q328" s="96">
        <f t="shared" si="3"/>
        <v>8495.867411</v>
      </c>
      <c r="R328" s="98">
        <v>16395.813411</v>
      </c>
      <c r="S328" s="97"/>
      <c r="T328" s="97"/>
      <c r="U328" s="97"/>
      <c r="V328" s="97"/>
      <c r="W328" s="97"/>
      <c r="X328" s="97"/>
      <c r="Y328" s="97"/>
      <c r="Z328" s="97"/>
      <c r="AA328" s="97"/>
      <c r="AB328" s="97"/>
      <c r="AC328" s="97"/>
      <c r="AD328" s="97"/>
      <c r="AE328" s="97"/>
    </row>
    <row r="329" ht="19.5" customHeight="1">
      <c r="A329" s="71">
        <v>2013.0</v>
      </c>
      <c r="B329" s="71" t="s">
        <v>31</v>
      </c>
      <c r="C329" s="71" t="str">
        <f t="shared" si="1"/>
        <v>2013APR</v>
      </c>
      <c r="D329" s="98">
        <v>543.046</v>
      </c>
      <c r="E329" s="98">
        <v>227.456</v>
      </c>
      <c r="F329" s="98">
        <v>1662.799</v>
      </c>
      <c r="G329" s="98">
        <v>4022.075</v>
      </c>
      <c r="H329" s="98">
        <v>40.438</v>
      </c>
      <c r="I329" s="98"/>
      <c r="J329" s="98">
        <v>0.295</v>
      </c>
      <c r="K329" s="98">
        <v>1140.099</v>
      </c>
      <c r="L329" s="96">
        <f t="shared" si="2"/>
        <v>7636.208</v>
      </c>
      <c r="M329" s="98"/>
      <c r="N329" s="98">
        <v>1808.831</v>
      </c>
      <c r="O329" s="98">
        <v>5549.362</v>
      </c>
      <c r="P329" s="98">
        <v>330.698546</v>
      </c>
      <c r="Q329" s="96">
        <f t="shared" si="3"/>
        <v>7688.891546</v>
      </c>
      <c r="R329" s="98">
        <v>15325.099546000001</v>
      </c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7"/>
      <c r="AE329" s="97"/>
    </row>
    <row r="330" ht="19.5" customHeight="1">
      <c r="A330" s="71">
        <v>2013.0</v>
      </c>
      <c r="B330" s="71" t="s">
        <v>32</v>
      </c>
      <c r="C330" s="71" t="str">
        <f t="shared" si="1"/>
        <v>2013MAY</v>
      </c>
      <c r="D330" s="98">
        <v>573.962</v>
      </c>
      <c r="E330" s="98">
        <v>21.824</v>
      </c>
      <c r="F330" s="98">
        <v>1754.149</v>
      </c>
      <c r="G330" s="98">
        <v>4694.959</v>
      </c>
      <c r="H330" s="98">
        <v>61.737</v>
      </c>
      <c r="I330" s="98">
        <v>0.061</v>
      </c>
      <c r="J330" s="98">
        <v>0.377</v>
      </c>
      <c r="K330" s="98">
        <v>1310.006</v>
      </c>
      <c r="L330" s="96">
        <f t="shared" si="2"/>
        <v>8417.075</v>
      </c>
      <c r="M330" s="98"/>
      <c r="N330" s="98">
        <v>1921.752</v>
      </c>
      <c r="O330" s="98">
        <v>6064.333</v>
      </c>
      <c r="P330" s="98">
        <v>344.692826</v>
      </c>
      <c r="Q330" s="96">
        <f t="shared" si="3"/>
        <v>8330.777826</v>
      </c>
      <c r="R330" s="98">
        <v>16747.852826</v>
      </c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</row>
    <row r="331" ht="19.5" customHeight="1">
      <c r="A331" s="71">
        <v>2013.0</v>
      </c>
      <c r="B331" s="71" t="s">
        <v>33</v>
      </c>
      <c r="C331" s="71" t="str">
        <f t="shared" si="1"/>
        <v>2013JUN</v>
      </c>
      <c r="D331" s="98">
        <v>431.899</v>
      </c>
      <c r="E331" s="98">
        <v>127.491</v>
      </c>
      <c r="F331" s="98">
        <v>1673.957</v>
      </c>
      <c r="G331" s="98">
        <v>4601.286</v>
      </c>
      <c r="H331" s="98">
        <v>16.24</v>
      </c>
      <c r="I331" s="98">
        <v>0.114</v>
      </c>
      <c r="J331" s="98">
        <v>0.474</v>
      </c>
      <c r="K331" s="98">
        <v>1268.211</v>
      </c>
      <c r="L331" s="96">
        <f t="shared" si="2"/>
        <v>8119.672</v>
      </c>
      <c r="M331" s="98"/>
      <c r="N331" s="98">
        <v>1855.106</v>
      </c>
      <c r="O331" s="98">
        <v>5100.912</v>
      </c>
      <c r="P331" s="98">
        <v>310.167919</v>
      </c>
      <c r="Q331" s="96">
        <f t="shared" si="3"/>
        <v>7266.185919</v>
      </c>
      <c r="R331" s="98">
        <v>15385.857919</v>
      </c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  <c r="AD331" s="97"/>
      <c r="AE331" s="97"/>
    </row>
    <row r="332" ht="19.5" customHeight="1">
      <c r="A332" s="71">
        <v>2013.0</v>
      </c>
      <c r="B332" s="71" t="s">
        <v>34</v>
      </c>
      <c r="C332" s="71" t="str">
        <f t="shared" si="1"/>
        <v>2013JUL</v>
      </c>
      <c r="D332" s="98">
        <v>322.847</v>
      </c>
      <c r="E332" s="98">
        <v>136.067</v>
      </c>
      <c r="F332" s="98">
        <v>1564.109</v>
      </c>
      <c r="G332" s="98">
        <v>4337.167</v>
      </c>
      <c r="H332" s="98">
        <v>8.678</v>
      </c>
      <c r="I332" s="98">
        <v>0.131</v>
      </c>
      <c r="J332" s="98">
        <v>0.537</v>
      </c>
      <c r="K332" s="98">
        <v>1297.321</v>
      </c>
      <c r="L332" s="96">
        <f t="shared" si="2"/>
        <v>7666.857</v>
      </c>
      <c r="M332" s="98"/>
      <c r="N332" s="98">
        <v>2011.002</v>
      </c>
      <c r="O332" s="98">
        <v>5378.116</v>
      </c>
      <c r="P332" s="98">
        <v>307.00184628</v>
      </c>
      <c r="Q332" s="96">
        <f t="shared" si="3"/>
        <v>7696.119846</v>
      </c>
      <c r="R332" s="98">
        <v>15362.97684628</v>
      </c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  <c r="AD332" s="97"/>
      <c r="AE332" s="97"/>
    </row>
    <row r="333" ht="19.5" customHeight="1">
      <c r="A333" s="71">
        <v>2013.0</v>
      </c>
      <c r="B333" s="71" t="s">
        <v>35</v>
      </c>
      <c r="C333" s="71" t="str">
        <f t="shared" si="1"/>
        <v>2013AUG</v>
      </c>
      <c r="D333" s="98">
        <v>355.459</v>
      </c>
      <c r="E333" s="98">
        <v>132.238</v>
      </c>
      <c r="F333" s="98">
        <v>1649.18</v>
      </c>
      <c r="G333" s="98">
        <v>3726.846</v>
      </c>
      <c r="H333" s="98">
        <v>8.528</v>
      </c>
      <c r="I333" s="98">
        <v>0.089</v>
      </c>
      <c r="J333" s="98">
        <v>0.367</v>
      </c>
      <c r="K333" s="98">
        <v>1515.479</v>
      </c>
      <c r="L333" s="96">
        <f t="shared" si="2"/>
        <v>7388.186</v>
      </c>
      <c r="M333" s="98"/>
      <c r="N333" s="98">
        <v>2079.817</v>
      </c>
      <c r="O333" s="98">
        <v>5692.567</v>
      </c>
      <c r="P333" s="98">
        <v>314.154866</v>
      </c>
      <c r="Q333" s="96">
        <f t="shared" si="3"/>
        <v>8086.538866</v>
      </c>
      <c r="R333" s="98">
        <v>15474.724866</v>
      </c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</row>
    <row r="334" ht="19.5" customHeight="1">
      <c r="A334" s="71">
        <v>2013.0</v>
      </c>
      <c r="B334" s="71" t="s">
        <v>36</v>
      </c>
      <c r="C334" s="71" t="str">
        <f t="shared" si="1"/>
        <v>2013SEP</v>
      </c>
      <c r="D334" s="98">
        <v>360.405</v>
      </c>
      <c r="E334" s="98">
        <v>86.693</v>
      </c>
      <c r="F334" s="98">
        <v>1447.167</v>
      </c>
      <c r="G334" s="98">
        <v>3663.999</v>
      </c>
      <c r="H334" s="98">
        <v>9.854</v>
      </c>
      <c r="I334" s="98">
        <v>0.094</v>
      </c>
      <c r="J334" s="98">
        <v>0.273</v>
      </c>
      <c r="K334" s="98">
        <v>1596.693</v>
      </c>
      <c r="L334" s="96">
        <f t="shared" si="2"/>
        <v>7165.178</v>
      </c>
      <c r="M334" s="98"/>
      <c r="N334" s="98">
        <v>1974.416</v>
      </c>
      <c r="O334" s="98">
        <v>5520.967</v>
      </c>
      <c r="P334" s="98">
        <v>260.416493</v>
      </c>
      <c r="Q334" s="96">
        <f t="shared" si="3"/>
        <v>7755.799493</v>
      </c>
      <c r="R334" s="98">
        <v>14920.977492999999</v>
      </c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</row>
    <row r="335" ht="19.5" customHeight="1">
      <c r="A335" s="71">
        <v>2013.0</v>
      </c>
      <c r="B335" s="71" t="s">
        <v>37</v>
      </c>
      <c r="C335" s="71" t="str">
        <f t="shared" si="1"/>
        <v>2013OCT</v>
      </c>
      <c r="D335" s="98">
        <v>367.391</v>
      </c>
      <c r="E335" s="98">
        <v>108.68</v>
      </c>
      <c r="F335" s="98">
        <v>1595.547</v>
      </c>
      <c r="G335" s="98">
        <v>3568.098</v>
      </c>
      <c r="H335" s="98">
        <v>7.324</v>
      </c>
      <c r="I335" s="98">
        <v>0.125</v>
      </c>
      <c r="J335" s="98">
        <v>0.306</v>
      </c>
      <c r="K335" s="98">
        <v>1341.599</v>
      </c>
      <c r="L335" s="96">
        <f t="shared" si="2"/>
        <v>6989.07</v>
      </c>
      <c r="M335" s="98"/>
      <c r="N335" s="98">
        <v>1987.109</v>
      </c>
      <c r="O335" s="98">
        <v>5790.115</v>
      </c>
      <c r="P335" s="98">
        <v>274.112499</v>
      </c>
      <c r="Q335" s="96">
        <f t="shared" si="3"/>
        <v>8051.336499</v>
      </c>
      <c r="R335" s="98">
        <v>15040.406499</v>
      </c>
      <c r="S335" s="97"/>
      <c r="T335" s="97"/>
      <c r="U335" s="97"/>
      <c r="V335" s="97"/>
      <c r="W335" s="97"/>
      <c r="X335" s="97"/>
      <c r="Y335" s="97"/>
      <c r="Z335" s="97"/>
      <c r="AA335" s="97"/>
      <c r="AB335" s="97"/>
      <c r="AC335" s="97"/>
      <c r="AD335" s="97"/>
      <c r="AE335" s="97"/>
    </row>
    <row r="336" ht="19.5" customHeight="1">
      <c r="A336" s="71">
        <v>2013.0</v>
      </c>
      <c r="B336" s="71" t="s">
        <v>38</v>
      </c>
      <c r="C336" s="71" t="str">
        <f t="shared" si="1"/>
        <v>2013NOV</v>
      </c>
      <c r="D336" s="98">
        <v>295.641</v>
      </c>
      <c r="E336" s="98">
        <v>12.033</v>
      </c>
      <c r="F336" s="98">
        <v>1432.643</v>
      </c>
      <c r="G336" s="98">
        <v>3851.225</v>
      </c>
      <c r="H336" s="98">
        <v>5.115</v>
      </c>
      <c r="I336" s="98">
        <v>0.14</v>
      </c>
      <c r="J336" s="98">
        <v>0.466</v>
      </c>
      <c r="K336" s="98">
        <v>1044.408</v>
      </c>
      <c r="L336" s="96">
        <f t="shared" si="2"/>
        <v>6641.671</v>
      </c>
      <c r="M336" s="98"/>
      <c r="N336" s="98">
        <v>2097.527</v>
      </c>
      <c r="O336" s="98">
        <v>5585.947</v>
      </c>
      <c r="P336" s="98">
        <v>317.077704</v>
      </c>
      <c r="Q336" s="96">
        <f t="shared" si="3"/>
        <v>8000.551704</v>
      </c>
      <c r="R336" s="98">
        <v>14642.222704</v>
      </c>
      <c r="S336" s="97"/>
      <c r="T336" s="97"/>
      <c r="U336" s="97"/>
      <c r="V336" s="97"/>
      <c r="W336" s="97"/>
      <c r="X336" s="97"/>
      <c r="Y336" s="97"/>
      <c r="Z336" s="97"/>
      <c r="AA336" s="97"/>
      <c r="AB336" s="97"/>
      <c r="AC336" s="97"/>
      <c r="AD336" s="97"/>
      <c r="AE336" s="97"/>
    </row>
    <row r="337" ht="19.5" customHeight="1">
      <c r="A337" s="71">
        <v>2013.0</v>
      </c>
      <c r="B337" s="71" t="s">
        <v>39</v>
      </c>
      <c r="C337" s="71" t="str">
        <f t="shared" si="1"/>
        <v>2013DEC</v>
      </c>
      <c r="D337" s="98">
        <v>419.732</v>
      </c>
      <c r="E337" s="98">
        <v>92.836</v>
      </c>
      <c r="F337" s="98">
        <v>1574.597</v>
      </c>
      <c r="G337" s="98">
        <v>3659.491</v>
      </c>
      <c r="H337" s="98">
        <v>6.913</v>
      </c>
      <c r="I337" s="98">
        <v>0.183</v>
      </c>
      <c r="J337" s="98">
        <v>0.386</v>
      </c>
      <c r="K337" s="98">
        <v>321.704</v>
      </c>
      <c r="L337" s="96">
        <f t="shared" si="2"/>
        <v>6075.842</v>
      </c>
      <c r="M337" s="98"/>
      <c r="N337" s="98">
        <v>2183.177</v>
      </c>
      <c r="O337" s="98">
        <v>4467.514</v>
      </c>
      <c r="P337" s="98">
        <v>403.287047</v>
      </c>
      <c r="Q337" s="96">
        <f t="shared" si="3"/>
        <v>7053.978047</v>
      </c>
      <c r="R337" s="98">
        <v>13129.820047</v>
      </c>
      <c r="S337" s="97"/>
      <c r="T337" s="97"/>
      <c r="U337" s="97"/>
      <c r="V337" s="97"/>
      <c r="W337" s="97"/>
      <c r="X337" s="97"/>
      <c r="Y337" s="97"/>
      <c r="Z337" s="97"/>
      <c r="AA337" s="97"/>
      <c r="AB337" s="97"/>
      <c r="AC337" s="97"/>
      <c r="AD337" s="97"/>
      <c r="AE337" s="97"/>
    </row>
    <row r="338" ht="19.5" customHeight="1">
      <c r="A338" s="71">
        <v>2014.0</v>
      </c>
      <c r="B338" s="71" t="s">
        <v>28</v>
      </c>
      <c r="C338" s="71" t="str">
        <f t="shared" si="1"/>
        <v>2014JAN</v>
      </c>
      <c r="D338" s="96">
        <v>574.507</v>
      </c>
      <c r="E338" s="96">
        <v>138.708</v>
      </c>
      <c r="F338" s="96">
        <v>1693.689</v>
      </c>
      <c r="G338" s="96">
        <v>3852.069</v>
      </c>
      <c r="H338" s="96">
        <v>3.824</v>
      </c>
      <c r="I338" s="96">
        <v>0.178</v>
      </c>
      <c r="J338" s="96">
        <v>0.433</v>
      </c>
      <c r="K338" s="96">
        <v>591.194</v>
      </c>
      <c r="L338" s="96">
        <f t="shared" si="2"/>
        <v>6854.602</v>
      </c>
      <c r="M338" s="96"/>
      <c r="N338" s="96">
        <v>2249.511</v>
      </c>
      <c r="O338" s="96">
        <v>3891.954</v>
      </c>
      <c r="P338" s="96">
        <v>428.248444</v>
      </c>
      <c r="Q338" s="96">
        <f t="shared" si="3"/>
        <v>6569.713444</v>
      </c>
      <c r="R338" s="96">
        <v>13424.315444</v>
      </c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  <c r="AD338" s="97"/>
      <c r="AE338" s="97"/>
    </row>
    <row r="339" ht="19.5" customHeight="1">
      <c r="A339" s="71">
        <v>2014.0</v>
      </c>
      <c r="B339" s="71" t="s">
        <v>29</v>
      </c>
      <c r="C339" s="71" t="str">
        <f t="shared" si="1"/>
        <v>2014FEB</v>
      </c>
      <c r="D339" s="98">
        <v>583.206</v>
      </c>
      <c r="E339" s="98">
        <v>135.424</v>
      </c>
      <c r="F339" s="98">
        <v>1394.789</v>
      </c>
      <c r="G339" s="98">
        <v>3950.104</v>
      </c>
      <c r="H339" s="98">
        <v>4.242</v>
      </c>
      <c r="I339" s="98">
        <v>0.099</v>
      </c>
      <c r="J339" s="98">
        <v>0.221</v>
      </c>
      <c r="K339" s="98">
        <v>845.46</v>
      </c>
      <c r="L339" s="96">
        <f t="shared" si="2"/>
        <v>6913.545</v>
      </c>
      <c r="M339" s="98"/>
      <c r="N339" s="98">
        <v>2011.766</v>
      </c>
      <c r="O339" s="98">
        <v>4309.77</v>
      </c>
      <c r="P339" s="98">
        <v>387.38673</v>
      </c>
      <c r="Q339" s="96">
        <f t="shared" si="3"/>
        <v>6708.92273</v>
      </c>
      <c r="R339" s="98">
        <v>13622.46773</v>
      </c>
      <c r="S339" s="97"/>
      <c r="T339" s="97"/>
      <c r="U339" s="97"/>
      <c r="V339" s="97"/>
      <c r="W339" s="97"/>
      <c r="X339" s="97"/>
      <c r="Y339" s="97"/>
      <c r="Z339" s="97"/>
      <c r="AA339" s="97"/>
      <c r="AB339" s="97"/>
      <c r="AC339" s="97"/>
      <c r="AD339" s="97"/>
      <c r="AE339" s="97"/>
    </row>
    <row r="340" ht="19.5" customHeight="1">
      <c r="A340" s="71">
        <v>2014.0</v>
      </c>
      <c r="B340" s="71" t="s">
        <v>30</v>
      </c>
      <c r="C340" s="71" t="str">
        <f t="shared" si="1"/>
        <v>2014MAR</v>
      </c>
      <c r="D340" s="98">
        <v>584.372</v>
      </c>
      <c r="E340" s="98">
        <v>171.213</v>
      </c>
      <c r="F340" s="98">
        <v>1645.188</v>
      </c>
      <c r="G340" s="98">
        <v>4914.603</v>
      </c>
      <c r="H340" s="98">
        <v>2.474</v>
      </c>
      <c r="I340" s="98">
        <v>0.119</v>
      </c>
      <c r="J340" s="98">
        <v>0.235</v>
      </c>
      <c r="K340" s="98">
        <v>1302.479</v>
      </c>
      <c r="L340" s="96">
        <f t="shared" si="2"/>
        <v>8620.683</v>
      </c>
      <c r="M340" s="98"/>
      <c r="N340" s="98">
        <v>2230.819</v>
      </c>
      <c r="O340" s="98">
        <v>5227.635</v>
      </c>
      <c r="P340" s="98">
        <v>454.745261</v>
      </c>
      <c r="Q340" s="96">
        <f t="shared" si="3"/>
        <v>7913.199261</v>
      </c>
      <c r="R340" s="98">
        <v>16533.882261</v>
      </c>
      <c r="S340" s="97"/>
      <c r="T340" s="97"/>
      <c r="U340" s="97"/>
      <c r="V340" s="97"/>
      <c r="W340" s="97"/>
      <c r="X340" s="97"/>
      <c r="Y340" s="97"/>
      <c r="Z340" s="97"/>
      <c r="AA340" s="97"/>
      <c r="AB340" s="97"/>
      <c r="AC340" s="97"/>
      <c r="AD340" s="97"/>
      <c r="AE340" s="97"/>
    </row>
    <row r="341" ht="19.5" customHeight="1">
      <c r="A341" s="71">
        <v>2014.0</v>
      </c>
      <c r="B341" s="71" t="s">
        <v>31</v>
      </c>
      <c r="C341" s="71" t="str">
        <f t="shared" si="1"/>
        <v>2014APR</v>
      </c>
      <c r="D341" s="98">
        <v>544.176</v>
      </c>
      <c r="E341" s="98">
        <v>227.695</v>
      </c>
      <c r="F341" s="98">
        <v>1664.214</v>
      </c>
      <c r="G341" s="98">
        <v>4329.714</v>
      </c>
      <c r="H341" s="98">
        <v>1.065</v>
      </c>
      <c r="I341" s="98">
        <v>0.09</v>
      </c>
      <c r="J341" s="98">
        <v>0.253</v>
      </c>
      <c r="K341" s="98">
        <v>1222.559</v>
      </c>
      <c r="L341" s="96">
        <f t="shared" si="2"/>
        <v>7989.766</v>
      </c>
      <c r="M341" s="98"/>
      <c r="N341" s="98">
        <v>2203.266</v>
      </c>
      <c r="O341" s="98">
        <v>5224.212</v>
      </c>
      <c r="P341" s="98">
        <v>448.030662</v>
      </c>
      <c r="Q341" s="96">
        <f t="shared" si="3"/>
        <v>7875.508662</v>
      </c>
      <c r="R341" s="98">
        <v>15865.274661999998</v>
      </c>
      <c r="S341" s="97"/>
      <c r="T341" s="97"/>
      <c r="U341" s="97"/>
      <c r="V341" s="97"/>
      <c r="W341" s="97"/>
      <c r="X341" s="97"/>
      <c r="Y341" s="97"/>
      <c r="Z341" s="97"/>
      <c r="AA341" s="97"/>
      <c r="AB341" s="97"/>
      <c r="AC341" s="97"/>
      <c r="AD341" s="97"/>
      <c r="AE341" s="97"/>
    </row>
    <row r="342" ht="19.5" customHeight="1">
      <c r="A342" s="71">
        <v>2014.0</v>
      </c>
      <c r="B342" s="71" t="s">
        <v>32</v>
      </c>
      <c r="C342" s="71" t="str">
        <f t="shared" si="1"/>
        <v>2014MAY</v>
      </c>
      <c r="D342" s="98">
        <v>501.296</v>
      </c>
      <c r="E342" s="98">
        <v>111.709</v>
      </c>
      <c r="F342" s="98">
        <v>1731.509</v>
      </c>
      <c r="G342" s="98">
        <v>5060.429</v>
      </c>
      <c r="H342" s="98">
        <v>3.525</v>
      </c>
      <c r="I342" s="98">
        <v>0.033</v>
      </c>
      <c r="J342" s="98">
        <v>0.336</v>
      </c>
      <c r="K342" s="98">
        <v>1203.938</v>
      </c>
      <c r="L342" s="96">
        <f t="shared" si="2"/>
        <v>8612.775</v>
      </c>
      <c r="M342" s="98"/>
      <c r="N342" s="98">
        <v>2316.775</v>
      </c>
      <c r="O342" s="98">
        <v>5825.422</v>
      </c>
      <c r="P342" s="98">
        <v>468.652385</v>
      </c>
      <c r="Q342" s="96">
        <f t="shared" si="3"/>
        <v>8610.849385</v>
      </c>
      <c r="R342" s="98">
        <v>17223.624385000003</v>
      </c>
      <c r="S342" s="97"/>
      <c r="T342" s="97"/>
      <c r="U342" s="97"/>
      <c r="V342" s="97"/>
      <c r="W342" s="97"/>
      <c r="X342" s="97"/>
      <c r="Y342" s="97"/>
      <c r="Z342" s="97"/>
      <c r="AA342" s="97"/>
      <c r="AB342" s="97"/>
      <c r="AC342" s="97"/>
      <c r="AD342" s="97"/>
      <c r="AE342" s="97"/>
    </row>
    <row r="343" ht="19.5" customHeight="1">
      <c r="A343" s="71">
        <v>2014.0</v>
      </c>
      <c r="B343" s="71" t="s">
        <v>33</v>
      </c>
      <c r="C343" s="71" t="str">
        <f t="shared" si="1"/>
        <v>2014JUN</v>
      </c>
      <c r="D343" s="98">
        <v>565.134</v>
      </c>
      <c r="E343" s="98">
        <v>153.438</v>
      </c>
      <c r="F343" s="98">
        <v>1682.833</v>
      </c>
      <c r="G343" s="98">
        <v>4387.26</v>
      </c>
      <c r="H343" s="98">
        <v>21.88</v>
      </c>
      <c r="I343" s="98">
        <v>0.133</v>
      </c>
      <c r="J343" s="98">
        <v>0.348</v>
      </c>
      <c r="K343" s="98">
        <v>1085.918</v>
      </c>
      <c r="L343" s="96">
        <f t="shared" si="2"/>
        <v>7896.944</v>
      </c>
      <c r="M343" s="98"/>
      <c r="N343" s="98">
        <v>2212.353</v>
      </c>
      <c r="O343" s="98">
        <v>5675.655</v>
      </c>
      <c r="P343" s="98">
        <v>414.604402</v>
      </c>
      <c r="Q343" s="96">
        <f t="shared" si="3"/>
        <v>8302.612402</v>
      </c>
      <c r="R343" s="98">
        <v>16199.556402000002</v>
      </c>
      <c r="S343" s="97"/>
      <c r="T343" s="97"/>
      <c r="U343" s="97"/>
      <c r="V343" s="97"/>
      <c r="W343" s="97"/>
      <c r="X343" s="97"/>
      <c r="Y343" s="97"/>
      <c r="Z343" s="97"/>
      <c r="AA343" s="97"/>
      <c r="AB343" s="97"/>
      <c r="AC343" s="97"/>
      <c r="AD343" s="97"/>
      <c r="AE343" s="97"/>
    </row>
    <row r="344" ht="19.5" customHeight="1">
      <c r="A344" s="71">
        <v>2014.0</v>
      </c>
      <c r="B344" s="71" t="s">
        <v>34</v>
      </c>
      <c r="C344" s="71" t="str">
        <f t="shared" si="1"/>
        <v>2014JUL</v>
      </c>
      <c r="D344" s="98">
        <v>488.93</v>
      </c>
      <c r="E344" s="98">
        <v>217.302</v>
      </c>
      <c r="F344" s="98">
        <v>1617.505</v>
      </c>
      <c r="G344" s="98">
        <v>4539.03</v>
      </c>
      <c r="H344" s="98">
        <v>8.525</v>
      </c>
      <c r="I344" s="98">
        <v>0.144</v>
      </c>
      <c r="J344" s="98">
        <v>0.549</v>
      </c>
      <c r="K344" s="98">
        <v>1177.907</v>
      </c>
      <c r="L344" s="96">
        <f t="shared" si="2"/>
        <v>8049.892</v>
      </c>
      <c r="M344" s="98"/>
      <c r="N344" s="98">
        <v>2183.272</v>
      </c>
      <c r="O344" s="98">
        <v>5512.883</v>
      </c>
      <c r="P344" s="98">
        <v>422.304715</v>
      </c>
      <c r="Q344" s="96">
        <f t="shared" si="3"/>
        <v>8118.459715</v>
      </c>
      <c r="R344" s="98">
        <v>16168.351715</v>
      </c>
      <c r="S344" s="97"/>
      <c r="T344" s="97"/>
      <c r="U344" s="97"/>
      <c r="V344" s="97"/>
      <c r="W344" s="97"/>
      <c r="X344" s="97"/>
      <c r="Y344" s="97"/>
      <c r="Z344" s="97"/>
      <c r="AA344" s="97"/>
      <c r="AB344" s="97"/>
      <c r="AC344" s="97"/>
      <c r="AD344" s="97"/>
      <c r="AE344" s="97"/>
    </row>
    <row r="345" ht="19.5" customHeight="1">
      <c r="A345" s="71">
        <v>2014.0</v>
      </c>
      <c r="B345" s="71" t="s">
        <v>35</v>
      </c>
      <c r="C345" s="71" t="str">
        <f t="shared" si="1"/>
        <v>2014AUG</v>
      </c>
      <c r="D345" s="98">
        <v>300.688</v>
      </c>
      <c r="E345" s="98">
        <v>84.564</v>
      </c>
      <c r="F345" s="98">
        <v>1569.637</v>
      </c>
      <c r="G345" s="98">
        <v>4102.54</v>
      </c>
      <c r="H345" s="98">
        <v>4.856</v>
      </c>
      <c r="I345" s="98">
        <v>0.138</v>
      </c>
      <c r="J345" s="98">
        <v>0.53</v>
      </c>
      <c r="K345" s="98">
        <v>1270.629</v>
      </c>
      <c r="L345" s="96">
        <f t="shared" si="2"/>
        <v>7333.582</v>
      </c>
      <c r="M345" s="98"/>
      <c r="N345" s="98">
        <v>2063.045</v>
      </c>
      <c r="O345" s="98">
        <v>6079.486</v>
      </c>
      <c r="P345" s="98">
        <v>386.738721</v>
      </c>
      <c r="Q345" s="96">
        <f t="shared" si="3"/>
        <v>8529.269721</v>
      </c>
      <c r="R345" s="98">
        <v>15862.851721</v>
      </c>
      <c r="S345" s="97"/>
      <c r="T345" s="97"/>
      <c r="U345" s="97"/>
      <c r="V345" s="97"/>
      <c r="W345" s="97"/>
      <c r="X345" s="97"/>
      <c r="Y345" s="97"/>
      <c r="Z345" s="97"/>
      <c r="AA345" s="97"/>
      <c r="AB345" s="97"/>
      <c r="AC345" s="97"/>
      <c r="AD345" s="97"/>
      <c r="AE345" s="97"/>
    </row>
    <row r="346" ht="19.5" customHeight="1">
      <c r="A346" s="71">
        <v>2014.0</v>
      </c>
      <c r="B346" s="71" t="s">
        <v>36</v>
      </c>
      <c r="C346" s="71" t="str">
        <f t="shared" si="1"/>
        <v>2014SEP</v>
      </c>
      <c r="D346" s="98">
        <v>220.842</v>
      </c>
      <c r="E346" s="98">
        <v>79.244</v>
      </c>
      <c r="F346" s="98">
        <v>1512.068</v>
      </c>
      <c r="G346" s="98">
        <v>3977.836</v>
      </c>
      <c r="H346" s="98">
        <v>2.518</v>
      </c>
      <c r="I346" s="98">
        <v>0.119</v>
      </c>
      <c r="J346" s="98">
        <v>0.405</v>
      </c>
      <c r="K346" s="98">
        <v>1331.876</v>
      </c>
      <c r="L346" s="96">
        <f t="shared" si="2"/>
        <v>7124.908</v>
      </c>
      <c r="M346" s="98"/>
      <c r="N346" s="98">
        <v>2030.067</v>
      </c>
      <c r="O346" s="98">
        <v>6134.742</v>
      </c>
      <c r="P346" s="98">
        <v>368.081871</v>
      </c>
      <c r="Q346" s="96">
        <f t="shared" si="3"/>
        <v>8532.890871</v>
      </c>
      <c r="R346" s="98">
        <v>15657.798870999999</v>
      </c>
      <c r="S346" s="97"/>
      <c r="T346" s="97"/>
      <c r="U346" s="97"/>
      <c r="V346" s="97"/>
      <c r="W346" s="97"/>
      <c r="X346" s="97"/>
      <c r="Y346" s="97"/>
      <c r="Z346" s="97"/>
      <c r="AA346" s="97"/>
      <c r="AB346" s="97"/>
      <c r="AC346" s="97"/>
      <c r="AD346" s="97"/>
      <c r="AE346" s="97"/>
    </row>
    <row r="347" ht="19.5" customHeight="1">
      <c r="A347" s="71">
        <v>2014.0</v>
      </c>
      <c r="B347" s="71" t="s">
        <v>37</v>
      </c>
      <c r="C347" s="71" t="str">
        <f t="shared" si="1"/>
        <v>2014OCT</v>
      </c>
      <c r="D347" s="98">
        <v>252.732</v>
      </c>
      <c r="E347" s="98">
        <v>100.283</v>
      </c>
      <c r="F347" s="98">
        <v>1620.354</v>
      </c>
      <c r="G347" s="98">
        <v>4145.902</v>
      </c>
      <c r="H347" s="98">
        <v>3.261</v>
      </c>
      <c r="I347" s="98">
        <v>0.126</v>
      </c>
      <c r="J347" s="98">
        <v>0.434</v>
      </c>
      <c r="K347" s="98">
        <v>1017.368</v>
      </c>
      <c r="L347" s="96">
        <f t="shared" si="2"/>
        <v>7140.46</v>
      </c>
      <c r="M347" s="98"/>
      <c r="N347" s="98">
        <v>2153.377</v>
      </c>
      <c r="O347" s="98">
        <v>6061.199</v>
      </c>
      <c r="P347" s="98">
        <v>402.145328</v>
      </c>
      <c r="Q347" s="96">
        <f t="shared" si="3"/>
        <v>8616.721328</v>
      </c>
      <c r="R347" s="98">
        <v>15757.181328</v>
      </c>
      <c r="S347" s="97"/>
      <c r="T347" s="97"/>
      <c r="U347" s="97"/>
      <c r="V347" s="97"/>
      <c r="W347" s="97"/>
      <c r="X347" s="97"/>
      <c r="Y347" s="97"/>
      <c r="Z347" s="97"/>
      <c r="AA347" s="97"/>
      <c r="AB347" s="97"/>
      <c r="AC347" s="97"/>
      <c r="AD347" s="97"/>
      <c r="AE347" s="97"/>
    </row>
    <row r="348" ht="19.5" customHeight="1">
      <c r="A348" s="71">
        <v>2014.0</v>
      </c>
      <c r="B348" s="71" t="s">
        <v>38</v>
      </c>
      <c r="C348" s="71" t="str">
        <f t="shared" si="1"/>
        <v>2014NOV</v>
      </c>
      <c r="D348" s="98">
        <v>281.814</v>
      </c>
      <c r="E348" s="98">
        <v>80.082</v>
      </c>
      <c r="F348" s="98">
        <v>1546.181</v>
      </c>
      <c r="G348" s="98">
        <v>4036.881</v>
      </c>
      <c r="H348" s="98">
        <v>3.925</v>
      </c>
      <c r="I348" s="98">
        <v>0.111</v>
      </c>
      <c r="J348" s="98">
        <v>0.389</v>
      </c>
      <c r="K348" s="98">
        <v>717.108</v>
      </c>
      <c r="L348" s="96">
        <f t="shared" si="2"/>
        <v>6666.491</v>
      </c>
      <c r="M348" s="98"/>
      <c r="N348" s="98">
        <v>2143.576</v>
      </c>
      <c r="O348" s="98">
        <v>6097.535</v>
      </c>
      <c r="P348" s="98">
        <v>415.155606</v>
      </c>
      <c r="Q348" s="96">
        <f t="shared" si="3"/>
        <v>8656.266606</v>
      </c>
      <c r="R348" s="98">
        <v>15322.757606</v>
      </c>
      <c r="S348" s="97"/>
      <c r="T348" s="97"/>
      <c r="U348" s="97"/>
      <c r="V348" s="97"/>
      <c r="W348" s="97"/>
      <c r="X348" s="97"/>
      <c r="Y348" s="97"/>
      <c r="Z348" s="97"/>
      <c r="AA348" s="97"/>
      <c r="AB348" s="97"/>
      <c r="AC348" s="97"/>
      <c r="AD348" s="97"/>
      <c r="AE348" s="97"/>
    </row>
    <row r="349" ht="19.5" customHeight="1">
      <c r="A349" s="71">
        <v>2014.0</v>
      </c>
      <c r="B349" s="71" t="s">
        <v>39</v>
      </c>
      <c r="C349" s="71" t="str">
        <f t="shared" si="1"/>
        <v>2014DEC</v>
      </c>
      <c r="D349" s="98">
        <v>265.876</v>
      </c>
      <c r="E349" s="98">
        <v>80.857</v>
      </c>
      <c r="F349" s="98">
        <v>1692.852</v>
      </c>
      <c r="G349" s="98">
        <v>3529.55</v>
      </c>
      <c r="H349" s="98">
        <v>2.503</v>
      </c>
      <c r="I349" s="98">
        <v>0.143</v>
      </c>
      <c r="J349" s="98">
        <v>0.707</v>
      </c>
      <c r="K349" s="98">
        <v>493.277</v>
      </c>
      <c r="L349" s="96">
        <f t="shared" si="2"/>
        <v>6065.765</v>
      </c>
      <c r="M349" s="98"/>
      <c r="N349" s="98">
        <v>2159.759</v>
      </c>
      <c r="O349" s="98">
        <v>5677.564</v>
      </c>
      <c r="P349" s="98">
        <v>482.743266</v>
      </c>
      <c r="Q349" s="96">
        <f t="shared" si="3"/>
        <v>8320.066266</v>
      </c>
      <c r="R349" s="98">
        <v>14385.831266000001</v>
      </c>
      <c r="S349" s="97"/>
      <c r="T349" s="97"/>
      <c r="U349" s="97"/>
      <c r="V349" s="97"/>
      <c r="W349" s="97"/>
      <c r="X349" s="97"/>
      <c r="Y349" s="97"/>
      <c r="Z349" s="97"/>
      <c r="AA349" s="97"/>
      <c r="AB349" s="97"/>
      <c r="AC349" s="97"/>
      <c r="AD349" s="97"/>
      <c r="AE349" s="97"/>
    </row>
    <row r="350" ht="19.5" customHeight="1">
      <c r="A350" s="71">
        <v>2015.0</v>
      </c>
      <c r="B350" s="71" t="s">
        <v>28</v>
      </c>
      <c r="C350" s="71" t="str">
        <f t="shared" si="1"/>
        <v>2015JAN</v>
      </c>
      <c r="D350" s="96">
        <v>298.922</v>
      </c>
      <c r="E350" s="96">
        <v>82.183</v>
      </c>
      <c r="F350" s="96">
        <v>1554.09</v>
      </c>
      <c r="G350" s="96">
        <v>3710.72</v>
      </c>
      <c r="H350" s="96">
        <v>2.298</v>
      </c>
      <c r="I350" s="96">
        <v>0.084</v>
      </c>
      <c r="J350" s="96">
        <v>0.449</v>
      </c>
      <c r="K350" s="96">
        <v>355.394</v>
      </c>
      <c r="L350" s="96">
        <f t="shared" si="2"/>
        <v>6004.14</v>
      </c>
      <c r="M350" s="96"/>
      <c r="N350" s="96">
        <v>2272.633</v>
      </c>
      <c r="O350" s="96">
        <v>5308.854</v>
      </c>
      <c r="P350" s="96">
        <v>512.619283</v>
      </c>
      <c r="Q350" s="96">
        <f t="shared" si="3"/>
        <v>8094.106283</v>
      </c>
      <c r="R350" s="96">
        <v>14098.246283</v>
      </c>
      <c r="S350" s="97"/>
      <c r="T350" s="97"/>
      <c r="U350" s="97"/>
      <c r="V350" s="97"/>
      <c r="W350" s="97"/>
      <c r="X350" s="97"/>
      <c r="Y350" s="97"/>
      <c r="Z350" s="97"/>
      <c r="AA350" s="97"/>
      <c r="AB350" s="97"/>
      <c r="AC350" s="97"/>
      <c r="AD350" s="97"/>
      <c r="AE350" s="97"/>
    </row>
    <row r="351" ht="19.5" customHeight="1">
      <c r="A351" s="71">
        <v>2015.0</v>
      </c>
      <c r="B351" s="71" t="s">
        <v>29</v>
      </c>
      <c r="C351" s="71" t="str">
        <f t="shared" si="1"/>
        <v>2015FEB</v>
      </c>
      <c r="D351" s="98">
        <v>268.646</v>
      </c>
      <c r="E351" s="98">
        <v>70.184</v>
      </c>
      <c r="F351" s="98">
        <v>1275.088</v>
      </c>
      <c r="G351" s="98">
        <v>3405.05</v>
      </c>
      <c r="H351" s="98">
        <v>3.821</v>
      </c>
      <c r="I351" s="98">
        <v>0.015</v>
      </c>
      <c r="J351" s="98">
        <v>0.307</v>
      </c>
      <c r="K351" s="98">
        <v>726.002</v>
      </c>
      <c r="L351" s="96">
        <f t="shared" si="2"/>
        <v>5749.113</v>
      </c>
      <c r="M351" s="98"/>
      <c r="N351" s="98">
        <v>2142.618</v>
      </c>
      <c r="O351" s="98">
        <v>5622.84</v>
      </c>
      <c r="P351" s="98">
        <v>488.962103</v>
      </c>
      <c r="Q351" s="96">
        <f t="shared" si="3"/>
        <v>8254.420103</v>
      </c>
      <c r="R351" s="98">
        <v>14003.533103000002</v>
      </c>
      <c r="S351" s="97"/>
      <c r="T351" s="97"/>
      <c r="U351" s="97"/>
      <c r="V351" s="97"/>
      <c r="W351" s="97"/>
      <c r="X351" s="97"/>
      <c r="Y351" s="97"/>
      <c r="Z351" s="97"/>
      <c r="AA351" s="97"/>
      <c r="AB351" s="97"/>
      <c r="AC351" s="97"/>
      <c r="AD351" s="97"/>
      <c r="AE351" s="97"/>
    </row>
    <row r="352" ht="19.5" customHeight="1">
      <c r="A352" s="71">
        <v>2015.0</v>
      </c>
      <c r="B352" s="71" t="s">
        <v>30</v>
      </c>
      <c r="C352" s="71" t="str">
        <f t="shared" si="1"/>
        <v>2015MAR</v>
      </c>
      <c r="D352" s="98">
        <v>321.726</v>
      </c>
      <c r="E352" s="98">
        <v>65.85</v>
      </c>
      <c r="F352" s="98">
        <v>1349.122</v>
      </c>
      <c r="G352" s="98">
        <v>4844.919</v>
      </c>
      <c r="H352" s="98">
        <v>7.883</v>
      </c>
      <c r="I352" s="98">
        <v>0.111</v>
      </c>
      <c r="J352" s="98">
        <v>0.284</v>
      </c>
      <c r="K352" s="98">
        <v>1106.605</v>
      </c>
      <c r="L352" s="96">
        <f t="shared" si="2"/>
        <v>7696.5</v>
      </c>
      <c r="M352" s="98"/>
      <c r="N352" s="98">
        <v>2529.358</v>
      </c>
      <c r="O352" s="98">
        <v>6121.002</v>
      </c>
      <c r="P352" s="98">
        <v>499.864455</v>
      </c>
      <c r="Q352" s="96">
        <f t="shared" si="3"/>
        <v>9150.224455</v>
      </c>
      <c r="R352" s="98">
        <v>16846.724455</v>
      </c>
      <c r="S352" s="97"/>
      <c r="T352" s="97"/>
      <c r="U352" s="97"/>
      <c r="V352" s="97"/>
      <c r="W352" s="97"/>
      <c r="X352" s="97"/>
      <c r="Y352" s="97"/>
      <c r="Z352" s="97"/>
      <c r="AA352" s="97"/>
      <c r="AB352" s="97"/>
      <c r="AC352" s="97"/>
      <c r="AD352" s="97"/>
      <c r="AE352" s="97"/>
    </row>
    <row r="353" ht="19.5" customHeight="1">
      <c r="A353" s="71">
        <v>2015.0</v>
      </c>
      <c r="B353" s="71" t="s">
        <v>31</v>
      </c>
      <c r="C353" s="71" t="str">
        <f t="shared" si="1"/>
        <v>2015APR</v>
      </c>
      <c r="D353" s="98">
        <v>371.008</v>
      </c>
      <c r="E353" s="98">
        <v>136.674</v>
      </c>
      <c r="F353" s="98">
        <v>1367.209</v>
      </c>
      <c r="G353" s="98">
        <v>4655.365</v>
      </c>
      <c r="H353" s="98">
        <v>1.517</v>
      </c>
      <c r="I353" s="98">
        <v>0.082</v>
      </c>
      <c r="J353" s="98">
        <v>0.308</v>
      </c>
      <c r="K353" s="98">
        <v>1464.628</v>
      </c>
      <c r="L353" s="96">
        <f t="shared" si="2"/>
        <v>7996.791</v>
      </c>
      <c r="M353" s="98"/>
      <c r="N353" s="98">
        <v>2361.923</v>
      </c>
      <c r="O353" s="98">
        <v>5081.27</v>
      </c>
      <c r="P353" s="98">
        <v>516.771094</v>
      </c>
      <c r="Q353" s="96">
        <f t="shared" si="3"/>
        <v>7959.964094</v>
      </c>
      <c r="R353" s="98">
        <v>15956.755094</v>
      </c>
      <c r="S353" s="97"/>
      <c r="T353" s="97"/>
      <c r="U353" s="97"/>
      <c r="V353" s="97"/>
      <c r="W353" s="97"/>
      <c r="X353" s="97"/>
      <c r="Y353" s="97"/>
      <c r="Z353" s="97"/>
      <c r="AA353" s="97"/>
      <c r="AB353" s="97"/>
      <c r="AC353" s="97"/>
      <c r="AD353" s="97"/>
      <c r="AE353" s="97"/>
    </row>
    <row r="354" ht="19.5" customHeight="1">
      <c r="A354" s="71">
        <v>2015.0</v>
      </c>
      <c r="B354" s="71" t="s">
        <v>32</v>
      </c>
      <c r="C354" s="71" t="str">
        <f t="shared" si="1"/>
        <v>2015MAY</v>
      </c>
      <c r="D354" s="98">
        <v>484.338</v>
      </c>
      <c r="E354" s="98">
        <v>71.226</v>
      </c>
      <c r="F354" s="98">
        <v>1471.027</v>
      </c>
      <c r="G354" s="98">
        <v>5095.202</v>
      </c>
      <c r="H354" s="98">
        <v>4.604</v>
      </c>
      <c r="I354" s="98">
        <v>0.082</v>
      </c>
      <c r="J354" s="98">
        <v>0.341</v>
      </c>
      <c r="K354" s="98">
        <v>1621.936</v>
      </c>
      <c r="L354" s="96">
        <f t="shared" si="2"/>
        <v>8748.756</v>
      </c>
      <c r="M354" s="98"/>
      <c r="N354" s="98">
        <v>2547.3</v>
      </c>
      <c r="O354" s="98">
        <v>5912.379</v>
      </c>
      <c r="P354" s="98">
        <v>502.719123</v>
      </c>
      <c r="Q354" s="96">
        <f t="shared" si="3"/>
        <v>8962.398123</v>
      </c>
      <c r="R354" s="98">
        <v>17711.154123</v>
      </c>
      <c r="S354" s="97"/>
      <c r="T354" s="97"/>
      <c r="U354" s="97"/>
      <c r="V354" s="97"/>
      <c r="W354" s="97"/>
      <c r="X354" s="97"/>
      <c r="Y354" s="97"/>
      <c r="Z354" s="97"/>
      <c r="AA354" s="97"/>
      <c r="AB354" s="97"/>
      <c r="AC354" s="97"/>
      <c r="AD354" s="97"/>
      <c r="AE354" s="97"/>
    </row>
    <row r="355" ht="19.5" customHeight="1">
      <c r="A355" s="71">
        <v>2015.0</v>
      </c>
      <c r="B355" s="71" t="s">
        <v>33</v>
      </c>
      <c r="C355" s="71" t="str">
        <f t="shared" si="1"/>
        <v>2015JUN</v>
      </c>
      <c r="D355" s="98">
        <v>367.079</v>
      </c>
      <c r="E355" s="98">
        <v>5.204</v>
      </c>
      <c r="F355" s="98">
        <v>1472.819</v>
      </c>
      <c r="G355" s="98">
        <v>4756.641</v>
      </c>
      <c r="H355" s="98">
        <v>1.893</v>
      </c>
      <c r="I355" s="98">
        <v>0.131</v>
      </c>
      <c r="J355" s="98">
        <v>0.358</v>
      </c>
      <c r="K355" s="98">
        <v>1162.287</v>
      </c>
      <c r="L355" s="96">
        <f t="shared" si="2"/>
        <v>7766.412</v>
      </c>
      <c r="M355" s="98"/>
      <c r="N355" s="98">
        <v>2348.548</v>
      </c>
      <c r="O355" s="98">
        <v>6223.867</v>
      </c>
      <c r="P355" s="98">
        <v>497.637202</v>
      </c>
      <c r="Q355" s="96">
        <f t="shared" si="3"/>
        <v>9070.052202</v>
      </c>
      <c r="R355" s="98">
        <v>16836.464202</v>
      </c>
      <c r="S355" s="97"/>
      <c r="T355" s="97"/>
      <c r="U355" s="97"/>
      <c r="V355" s="97"/>
      <c r="W355" s="97"/>
      <c r="X355" s="97"/>
      <c r="Y355" s="97"/>
      <c r="Z355" s="97"/>
      <c r="AA355" s="97"/>
      <c r="AB355" s="97"/>
      <c r="AC355" s="97"/>
      <c r="AD355" s="97"/>
      <c r="AE355" s="97"/>
    </row>
    <row r="356" ht="19.5" customHeight="1">
      <c r="A356" s="71">
        <v>2015.0</v>
      </c>
      <c r="B356" s="71" t="s">
        <v>34</v>
      </c>
      <c r="C356" s="71" t="str">
        <f t="shared" si="1"/>
        <v>2015JUL</v>
      </c>
      <c r="D356" s="98">
        <v>333.547</v>
      </c>
      <c r="E356" s="98">
        <v>36.37</v>
      </c>
      <c r="F356" s="98">
        <v>1426.224</v>
      </c>
      <c r="G356" s="98">
        <v>4081.663</v>
      </c>
      <c r="H356" s="98">
        <v>84.694</v>
      </c>
      <c r="I356" s="98">
        <v>0.141</v>
      </c>
      <c r="J356" s="98">
        <v>0.42</v>
      </c>
      <c r="K356" s="98">
        <v>758.72</v>
      </c>
      <c r="L356" s="96">
        <f t="shared" si="2"/>
        <v>6721.779</v>
      </c>
      <c r="M356" s="98"/>
      <c r="N356" s="98">
        <v>2453.065</v>
      </c>
      <c r="O356" s="98">
        <v>7077.28</v>
      </c>
      <c r="P356" s="98">
        <v>469.896072</v>
      </c>
      <c r="Q356" s="96">
        <f t="shared" si="3"/>
        <v>10000.24107</v>
      </c>
      <c r="R356" s="98">
        <v>16722.020072</v>
      </c>
      <c r="S356" s="97"/>
      <c r="T356" s="97"/>
      <c r="U356" s="97"/>
      <c r="V356" s="97"/>
      <c r="W356" s="97"/>
      <c r="X356" s="97"/>
      <c r="Y356" s="97"/>
      <c r="Z356" s="97"/>
      <c r="AA356" s="97"/>
      <c r="AB356" s="97"/>
      <c r="AC356" s="97"/>
      <c r="AD356" s="97"/>
      <c r="AE356" s="97"/>
    </row>
    <row r="357" ht="19.5" customHeight="1">
      <c r="A357" s="71">
        <v>2015.0</v>
      </c>
      <c r="B357" s="71" t="s">
        <v>35</v>
      </c>
      <c r="C357" s="71" t="str">
        <f t="shared" si="1"/>
        <v>2015AUG</v>
      </c>
      <c r="D357" s="98">
        <v>293.975</v>
      </c>
      <c r="E357" s="98">
        <v>25.962</v>
      </c>
      <c r="F357" s="98">
        <v>1311.616</v>
      </c>
      <c r="G357" s="98">
        <v>4258.581</v>
      </c>
      <c r="H357" s="98">
        <v>2.159</v>
      </c>
      <c r="I357" s="98">
        <v>0.157</v>
      </c>
      <c r="J357" s="98">
        <v>0.545</v>
      </c>
      <c r="K357" s="98">
        <v>1373.86</v>
      </c>
      <c r="L357" s="96">
        <f t="shared" si="2"/>
        <v>7266.855</v>
      </c>
      <c r="M357" s="98"/>
      <c r="N357" s="98">
        <v>2454.595</v>
      </c>
      <c r="O357" s="98">
        <v>6180.59</v>
      </c>
      <c r="P357" s="98">
        <v>444.265234</v>
      </c>
      <c r="Q357" s="96">
        <f t="shared" si="3"/>
        <v>9079.450234</v>
      </c>
      <c r="R357" s="98">
        <v>16346.305234</v>
      </c>
      <c r="S357" s="97"/>
      <c r="T357" s="97"/>
      <c r="U357" s="97"/>
      <c r="V357" s="97"/>
      <c r="W357" s="97"/>
      <c r="X357" s="97"/>
      <c r="Y357" s="97"/>
      <c r="Z357" s="97"/>
      <c r="AA357" s="97"/>
      <c r="AB357" s="97"/>
      <c r="AC357" s="97"/>
      <c r="AD357" s="97"/>
      <c r="AE357" s="97"/>
    </row>
    <row r="358" ht="19.5" customHeight="1">
      <c r="A358" s="71">
        <v>2015.0</v>
      </c>
      <c r="B358" s="71" t="s">
        <v>36</v>
      </c>
      <c r="C358" s="71" t="str">
        <f t="shared" si="1"/>
        <v>2015SEP</v>
      </c>
      <c r="D358" s="98">
        <v>236.941</v>
      </c>
      <c r="E358" s="98">
        <v>22.371</v>
      </c>
      <c r="F358" s="98">
        <v>1370.493</v>
      </c>
      <c r="G358" s="98">
        <v>4133.357</v>
      </c>
      <c r="H358" s="98">
        <v>6.419</v>
      </c>
      <c r="I358" s="98">
        <v>0.127</v>
      </c>
      <c r="J358" s="98">
        <v>0.288</v>
      </c>
      <c r="K358" s="98">
        <v>1634.129</v>
      </c>
      <c r="L358" s="96">
        <f t="shared" si="2"/>
        <v>7404.125</v>
      </c>
      <c r="M358" s="98"/>
      <c r="N358" s="98">
        <v>2342.051</v>
      </c>
      <c r="O358" s="98">
        <v>5827.869</v>
      </c>
      <c r="P358" s="98">
        <v>425.09934</v>
      </c>
      <c r="Q358" s="96">
        <f t="shared" si="3"/>
        <v>8595.01934</v>
      </c>
      <c r="R358" s="98">
        <v>15999.144339999999</v>
      </c>
      <c r="S358" s="97"/>
      <c r="T358" s="97"/>
      <c r="U358" s="97"/>
      <c r="V358" s="97"/>
      <c r="W358" s="97"/>
      <c r="X358" s="97"/>
      <c r="Y358" s="97"/>
      <c r="Z358" s="97"/>
      <c r="AA358" s="97"/>
      <c r="AB358" s="97"/>
      <c r="AC358" s="97"/>
      <c r="AD358" s="97"/>
      <c r="AE358" s="97"/>
    </row>
    <row r="359" ht="19.5" customHeight="1">
      <c r="A359" s="71">
        <v>2015.0</v>
      </c>
      <c r="B359" s="71" t="s">
        <v>37</v>
      </c>
      <c r="C359" s="71" t="str">
        <f t="shared" si="1"/>
        <v>2015OCT</v>
      </c>
      <c r="D359" s="98">
        <v>255.234</v>
      </c>
      <c r="E359" s="98">
        <v>28.039</v>
      </c>
      <c r="F359" s="98">
        <v>1672.232</v>
      </c>
      <c r="G359" s="98">
        <v>4109.018</v>
      </c>
      <c r="H359" s="98">
        <v>1.699</v>
      </c>
      <c r="I359" s="98">
        <v>0.144</v>
      </c>
      <c r="J359" s="98">
        <v>0.253</v>
      </c>
      <c r="K359" s="98">
        <v>1668.695</v>
      </c>
      <c r="L359" s="96">
        <f t="shared" si="2"/>
        <v>7735.314</v>
      </c>
      <c r="M359" s="98"/>
      <c r="N359" s="98">
        <v>2288.759</v>
      </c>
      <c r="O359" s="98">
        <v>5753.195</v>
      </c>
      <c r="P359" s="98">
        <v>436.583156</v>
      </c>
      <c r="Q359" s="96">
        <f t="shared" si="3"/>
        <v>8478.537156</v>
      </c>
      <c r="R359" s="98">
        <v>16213.851156</v>
      </c>
      <c r="S359" s="97"/>
      <c r="T359" s="97"/>
      <c r="U359" s="97"/>
      <c r="V359" s="97"/>
      <c r="W359" s="97"/>
      <c r="X359" s="97"/>
      <c r="Y359" s="97"/>
      <c r="Z359" s="97"/>
      <c r="AA359" s="97"/>
      <c r="AB359" s="97"/>
      <c r="AC359" s="97"/>
      <c r="AD359" s="97"/>
      <c r="AE359" s="97"/>
    </row>
    <row r="360" ht="19.5" customHeight="1">
      <c r="A360" s="71">
        <v>2015.0</v>
      </c>
      <c r="B360" s="71" t="s">
        <v>38</v>
      </c>
      <c r="C360" s="71" t="str">
        <f t="shared" si="1"/>
        <v>2015NOV</v>
      </c>
      <c r="D360" s="98">
        <v>261.416</v>
      </c>
      <c r="E360" s="98">
        <v>131.462</v>
      </c>
      <c r="F360" s="98">
        <v>1217.798</v>
      </c>
      <c r="G360" s="98">
        <v>4345.205</v>
      </c>
      <c r="H360" s="98">
        <v>2.41</v>
      </c>
      <c r="I360" s="98">
        <v>0.131</v>
      </c>
      <c r="J360" s="98">
        <v>0.253</v>
      </c>
      <c r="K360" s="98">
        <v>1395.43</v>
      </c>
      <c r="L360" s="96">
        <f t="shared" si="2"/>
        <v>7354.105</v>
      </c>
      <c r="M360" s="98"/>
      <c r="N360" s="98">
        <v>2226.816</v>
      </c>
      <c r="O360" s="98">
        <v>6009.641</v>
      </c>
      <c r="P360" s="98">
        <v>429.784143</v>
      </c>
      <c r="Q360" s="96">
        <f t="shared" si="3"/>
        <v>8666.241143</v>
      </c>
      <c r="R360" s="98">
        <v>16020.346142999999</v>
      </c>
      <c r="S360" s="97"/>
      <c r="T360" s="97"/>
      <c r="U360" s="97"/>
      <c r="V360" s="97"/>
      <c r="W360" s="97"/>
      <c r="X360" s="97"/>
      <c r="Y360" s="97"/>
      <c r="Z360" s="97"/>
      <c r="AA360" s="97"/>
      <c r="AB360" s="97"/>
      <c r="AC360" s="97"/>
      <c r="AD360" s="97"/>
      <c r="AE360" s="97"/>
    </row>
    <row r="361" ht="19.5" customHeight="1">
      <c r="A361" s="71">
        <v>2015.0</v>
      </c>
      <c r="B361" s="71" t="s">
        <v>39</v>
      </c>
      <c r="C361" s="71" t="str">
        <f t="shared" si="1"/>
        <v>2015DEC</v>
      </c>
      <c r="D361" s="98">
        <v>267.901</v>
      </c>
      <c r="E361" s="98">
        <v>95.981</v>
      </c>
      <c r="F361" s="98">
        <v>1444.586</v>
      </c>
      <c r="G361" s="98">
        <v>4098.82</v>
      </c>
      <c r="H361" s="98">
        <v>6.303</v>
      </c>
      <c r="I361" s="98">
        <v>0.142</v>
      </c>
      <c r="J361" s="98">
        <v>0.169</v>
      </c>
      <c r="K361" s="98">
        <v>1146.8</v>
      </c>
      <c r="L361" s="96">
        <f t="shared" si="2"/>
        <v>7060.702</v>
      </c>
      <c r="M361" s="98"/>
      <c r="N361" s="98">
        <v>2251.759</v>
      </c>
      <c r="O361" s="98">
        <v>5680.753</v>
      </c>
      <c r="P361" s="98">
        <v>498.656062</v>
      </c>
      <c r="Q361" s="96">
        <f t="shared" si="3"/>
        <v>8431.168062</v>
      </c>
      <c r="R361" s="98">
        <v>15491.870062</v>
      </c>
      <c r="S361" s="97"/>
      <c r="T361" s="97"/>
      <c r="U361" s="97"/>
      <c r="V361" s="97"/>
      <c r="W361" s="97"/>
      <c r="X361" s="97"/>
      <c r="Y361" s="97"/>
      <c r="Z361" s="97"/>
      <c r="AA361" s="97"/>
      <c r="AB361" s="97"/>
      <c r="AC361" s="97"/>
      <c r="AD361" s="97"/>
      <c r="AE361" s="97"/>
    </row>
    <row r="362" ht="19.5" customHeight="1">
      <c r="A362" s="71">
        <v>2016.0</v>
      </c>
      <c r="B362" s="71" t="s">
        <v>28</v>
      </c>
      <c r="C362" s="71" t="str">
        <f t="shared" si="1"/>
        <v>2016JAN</v>
      </c>
      <c r="D362" s="96">
        <v>342.964</v>
      </c>
      <c r="E362" s="96">
        <v>61.457</v>
      </c>
      <c r="F362" s="96">
        <v>1466.677</v>
      </c>
      <c r="G362" s="96">
        <v>3980.968</v>
      </c>
      <c r="H362" s="96">
        <v>5.18</v>
      </c>
      <c r="I362" s="96">
        <v>0.149</v>
      </c>
      <c r="J362" s="96">
        <v>0.224</v>
      </c>
      <c r="K362" s="96">
        <v>1147.661</v>
      </c>
      <c r="L362" s="96">
        <f t="shared" si="2"/>
        <v>7005.28</v>
      </c>
      <c r="M362" s="96"/>
      <c r="N362" s="96">
        <v>2494.118</v>
      </c>
      <c r="O362" s="96">
        <v>5278.507</v>
      </c>
      <c r="P362" s="96">
        <v>578.492652</v>
      </c>
      <c r="Q362" s="96">
        <f t="shared" si="3"/>
        <v>8351.117652</v>
      </c>
      <c r="R362" s="96">
        <v>15356.397652000001</v>
      </c>
      <c r="S362" s="97"/>
      <c r="T362" s="97"/>
      <c r="U362" s="97"/>
      <c r="V362" s="97"/>
      <c r="W362" s="97"/>
      <c r="X362" s="97"/>
      <c r="Y362" s="97"/>
      <c r="Z362" s="97"/>
      <c r="AA362" s="97"/>
      <c r="AB362" s="97"/>
      <c r="AC362" s="97"/>
      <c r="AD362" s="97"/>
      <c r="AE362" s="97"/>
    </row>
    <row r="363" ht="19.5" customHeight="1">
      <c r="A363" s="71">
        <v>2016.0</v>
      </c>
      <c r="B363" s="71" t="s">
        <v>29</v>
      </c>
      <c r="C363" s="71" t="str">
        <f t="shared" si="1"/>
        <v>2016FEB</v>
      </c>
      <c r="D363" s="98">
        <v>251.38</v>
      </c>
      <c r="E363" s="98">
        <v>18.816</v>
      </c>
      <c r="F363" s="98">
        <v>1375.566</v>
      </c>
      <c r="G363" s="98">
        <v>3714.693</v>
      </c>
      <c r="H363" s="98">
        <v>2.409</v>
      </c>
      <c r="I363" s="98">
        <v>0.136</v>
      </c>
      <c r="J363" s="98">
        <v>0.39</v>
      </c>
      <c r="K363" s="98">
        <v>1096.506</v>
      </c>
      <c r="L363" s="96">
        <f t="shared" si="2"/>
        <v>6459.896</v>
      </c>
      <c r="M363" s="98"/>
      <c r="N363" s="98">
        <v>2421.61</v>
      </c>
      <c r="O363" s="98">
        <v>5153.291</v>
      </c>
      <c r="P363" s="98">
        <v>619.039938</v>
      </c>
      <c r="Q363" s="96">
        <f t="shared" si="3"/>
        <v>8193.940938</v>
      </c>
      <c r="R363" s="98">
        <v>14653.836938000002</v>
      </c>
      <c r="S363" s="97"/>
      <c r="T363" s="97"/>
      <c r="U363" s="97"/>
      <c r="V363" s="97"/>
      <c r="W363" s="97"/>
      <c r="X363" s="97"/>
      <c r="Y363" s="97"/>
      <c r="Z363" s="97"/>
      <c r="AA363" s="97"/>
      <c r="AB363" s="97"/>
      <c r="AC363" s="97"/>
      <c r="AD363" s="97"/>
      <c r="AE363" s="97"/>
    </row>
    <row r="364" ht="19.5" customHeight="1">
      <c r="A364" s="71">
        <v>2016.0</v>
      </c>
      <c r="B364" s="71" t="s">
        <v>30</v>
      </c>
      <c r="C364" s="71" t="str">
        <f t="shared" si="1"/>
        <v>2016MAR</v>
      </c>
      <c r="D364" s="98">
        <v>296.994</v>
      </c>
      <c r="E364" s="98">
        <v>40.575</v>
      </c>
      <c r="F364" s="98">
        <v>1653.559</v>
      </c>
      <c r="G364" s="98">
        <v>4663.468</v>
      </c>
      <c r="H364" s="98">
        <v>10.485</v>
      </c>
      <c r="I364" s="98">
        <v>0.117</v>
      </c>
      <c r="J364" s="98">
        <v>0.296</v>
      </c>
      <c r="K364" s="98">
        <v>1339.11</v>
      </c>
      <c r="L364" s="96">
        <f t="shared" si="2"/>
        <v>8004.604</v>
      </c>
      <c r="M364" s="98"/>
      <c r="N364" s="98">
        <v>2752.05</v>
      </c>
      <c r="O364" s="98">
        <v>6256.986</v>
      </c>
      <c r="P364" s="98">
        <v>685.905862</v>
      </c>
      <c r="Q364" s="96">
        <f t="shared" si="3"/>
        <v>9694.941862</v>
      </c>
      <c r="R364" s="98">
        <v>17699.545862</v>
      </c>
      <c r="S364" s="97"/>
      <c r="T364" s="97"/>
      <c r="U364" s="97"/>
      <c r="V364" s="97"/>
      <c r="W364" s="97"/>
      <c r="X364" s="97"/>
      <c r="Y364" s="97"/>
      <c r="Z364" s="97"/>
      <c r="AA364" s="97"/>
      <c r="AB364" s="97"/>
      <c r="AC364" s="97"/>
      <c r="AD364" s="97"/>
      <c r="AE364" s="97"/>
    </row>
    <row r="365" ht="19.5" customHeight="1">
      <c r="A365" s="71">
        <v>2016.0</v>
      </c>
      <c r="B365" s="71" t="s">
        <v>31</v>
      </c>
      <c r="C365" s="71" t="str">
        <f t="shared" si="1"/>
        <v>2016APR</v>
      </c>
      <c r="D365" s="98">
        <v>280.517</v>
      </c>
      <c r="E365" s="98">
        <v>31.439</v>
      </c>
      <c r="F365" s="98">
        <v>1683.833</v>
      </c>
      <c r="G365" s="98">
        <v>4269.786</v>
      </c>
      <c r="H365" s="98">
        <v>3.202</v>
      </c>
      <c r="I365" s="98">
        <v>0.086</v>
      </c>
      <c r="J365" s="98">
        <v>0.315</v>
      </c>
      <c r="K365" s="98">
        <v>1394.444</v>
      </c>
      <c r="L365" s="96">
        <f t="shared" si="2"/>
        <v>7663.622</v>
      </c>
      <c r="M365" s="98"/>
      <c r="N365" s="98">
        <v>2716.68</v>
      </c>
      <c r="O365" s="98">
        <v>6516.106</v>
      </c>
      <c r="P365" s="98">
        <v>634.396279</v>
      </c>
      <c r="Q365" s="96">
        <f t="shared" si="3"/>
        <v>9867.182279</v>
      </c>
      <c r="R365" s="98">
        <v>17530.804279000004</v>
      </c>
      <c r="S365" s="97"/>
      <c r="T365" s="97"/>
      <c r="U365" s="97"/>
      <c r="V365" s="97"/>
      <c r="W365" s="97"/>
      <c r="X365" s="97"/>
      <c r="Y365" s="97"/>
      <c r="Z365" s="97"/>
      <c r="AA365" s="97"/>
      <c r="AB365" s="97"/>
      <c r="AC365" s="97"/>
      <c r="AD365" s="97"/>
      <c r="AE365" s="97"/>
    </row>
    <row r="366" ht="19.5" customHeight="1">
      <c r="A366" s="71">
        <v>2016.0</v>
      </c>
      <c r="B366" s="71" t="s">
        <v>32</v>
      </c>
      <c r="C366" s="71" t="str">
        <f t="shared" si="1"/>
        <v>2016MAY</v>
      </c>
      <c r="D366" s="98">
        <v>280.146</v>
      </c>
      <c r="E366" s="98">
        <v>51.671</v>
      </c>
      <c r="F366" s="98">
        <v>1750.298</v>
      </c>
      <c r="G366" s="98">
        <v>4414.55</v>
      </c>
      <c r="H366" s="98">
        <v>2.237</v>
      </c>
      <c r="I366" s="98">
        <v>0.076</v>
      </c>
      <c r="J366" s="98">
        <v>0.255</v>
      </c>
      <c r="K366" s="98">
        <v>1910.5</v>
      </c>
      <c r="L366" s="96">
        <f t="shared" si="2"/>
        <v>8409.733</v>
      </c>
      <c r="M366" s="98"/>
      <c r="N366" s="98">
        <v>2795.639</v>
      </c>
      <c r="O366" s="98">
        <v>6695.549</v>
      </c>
      <c r="P366" s="98">
        <v>642.589422</v>
      </c>
      <c r="Q366" s="96">
        <f t="shared" si="3"/>
        <v>10133.77742</v>
      </c>
      <c r="R366" s="98">
        <v>18543.510422</v>
      </c>
      <c r="S366" s="97"/>
      <c r="T366" s="97"/>
      <c r="U366" s="97"/>
      <c r="V366" s="97"/>
      <c r="W366" s="97"/>
      <c r="X366" s="97"/>
      <c r="Y366" s="97"/>
      <c r="Z366" s="97"/>
      <c r="AA366" s="97"/>
      <c r="AB366" s="97"/>
      <c r="AC366" s="97"/>
      <c r="AD366" s="97"/>
      <c r="AE366" s="97"/>
    </row>
    <row r="367" ht="19.5" customHeight="1">
      <c r="A367" s="71">
        <v>2016.0</v>
      </c>
      <c r="B367" s="71" t="s">
        <v>33</v>
      </c>
      <c r="C367" s="71" t="str">
        <f t="shared" si="1"/>
        <v>2016JUN</v>
      </c>
      <c r="D367" s="98">
        <v>311.577</v>
      </c>
      <c r="E367" s="98">
        <v>4.602</v>
      </c>
      <c r="F367" s="98">
        <v>1471.412</v>
      </c>
      <c r="G367" s="98">
        <v>4122.42</v>
      </c>
      <c r="H367" s="98">
        <v>1.245</v>
      </c>
      <c r="I367" s="98">
        <v>0.072</v>
      </c>
      <c r="J367" s="98">
        <v>0.293</v>
      </c>
      <c r="K367" s="98">
        <v>1701.863</v>
      </c>
      <c r="L367" s="96">
        <f t="shared" si="2"/>
        <v>7613.484</v>
      </c>
      <c r="M367" s="98"/>
      <c r="N367" s="98">
        <v>2820.411</v>
      </c>
      <c r="O367" s="98">
        <v>5696.07</v>
      </c>
      <c r="P367" s="98">
        <v>611.923064</v>
      </c>
      <c r="Q367" s="96">
        <f t="shared" si="3"/>
        <v>9128.404064</v>
      </c>
      <c r="R367" s="98">
        <v>16741.888064</v>
      </c>
      <c r="S367" s="97"/>
      <c r="T367" s="97"/>
      <c r="U367" s="97"/>
      <c r="V367" s="97"/>
      <c r="W367" s="97"/>
      <c r="X367" s="97"/>
      <c r="Y367" s="97"/>
      <c r="Z367" s="97"/>
      <c r="AA367" s="97"/>
      <c r="AB367" s="97"/>
      <c r="AC367" s="97"/>
      <c r="AD367" s="97"/>
      <c r="AE367" s="97"/>
    </row>
    <row r="368" ht="19.5" customHeight="1">
      <c r="A368" s="71">
        <v>2016.0</v>
      </c>
      <c r="B368" s="71" t="s">
        <v>34</v>
      </c>
      <c r="C368" s="71" t="str">
        <f t="shared" si="1"/>
        <v>2016JUL</v>
      </c>
      <c r="D368" s="98">
        <v>337.565</v>
      </c>
      <c r="E368" s="98"/>
      <c r="F368" s="98">
        <v>1489.506</v>
      </c>
      <c r="G368" s="98">
        <v>3831.91</v>
      </c>
      <c r="H368" s="98">
        <v>5.52</v>
      </c>
      <c r="I368" s="98">
        <v>0.117</v>
      </c>
      <c r="J368" s="98">
        <v>0.597</v>
      </c>
      <c r="K368" s="98">
        <v>2098.942</v>
      </c>
      <c r="L368" s="96">
        <f t="shared" si="2"/>
        <v>7764.157</v>
      </c>
      <c r="M368" s="98"/>
      <c r="N368" s="98">
        <v>2960.988</v>
      </c>
      <c r="O368" s="98">
        <v>5414.13</v>
      </c>
      <c r="P368" s="98">
        <v>605.201589</v>
      </c>
      <c r="Q368" s="96">
        <f t="shared" si="3"/>
        <v>8980.319589</v>
      </c>
      <c r="R368" s="98">
        <v>16744.476589</v>
      </c>
      <c r="S368" s="97"/>
      <c r="T368" s="97"/>
      <c r="U368" s="97"/>
      <c r="V368" s="97"/>
      <c r="W368" s="97"/>
      <c r="X368" s="97"/>
      <c r="Y368" s="97"/>
      <c r="Z368" s="97"/>
      <c r="AA368" s="97"/>
      <c r="AB368" s="97"/>
      <c r="AC368" s="97"/>
      <c r="AD368" s="97"/>
      <c r="AE368" s="97"/>
    </row>
    <row r="369" ht="19.5" customHeight="1">
      <c r="A369" s="71">
        <v>2016.0</v>
      </c>
      <c r="B369" s="71" t="s">
        <v>35</v>
      </c>
      <c r="C369" s="71" t="str">
        <f t="shared" si="1"/>
        <v>2016AUG</v>
      </c>
      <c r="D369" s="98">
        <v>302.066</v>
      </c>
      <c r="E369" s="98">
        <v>42.41</v>
      </c>
      <c r="F369" s="98">
        <v>1776.855</v>
      </c>
      <c r="G369" s="98">
        <v>3681.069</v>
      </c>
      <c r="H369" s="98">
        <v>122.197</v>
      </c>
      <c r="I369" s="98">
        <v>0.112</v>
      </c>
      <c r="J369" s="98">
        <v>0.852</v>
      </c>
      <c r="K369" s="98">
        <v>2251.957</v>
      </c>
      <c r="L369" s="96">
        <f t="shared" si="2"/>
        <v>8177.518</v>
      </c>
      <c r="M369" s="98"/>
      <c r="N369" s="98">
        <v>2917.034</v>
      </c>
      <c r="O369" s="98">
        <v>5568.482</v>
      </c>
      <c r="P369" s="98">
        <v>613.640178</v>
      </c>
      <c r="Q369" s="96">
        <f t="shared" si="3"/>
        <v>9099.156178</v>
      </c>
      <c r="R369" s="98">
        <v>17276.674178</v>
      </c>
      <c r="S369" s="97"/>
      <c r="T369" s="97"/>
      <c r="U369" s="97"/>
      <c r="V369" s="97"/>
      <c r="W369" s="97"/>
      <c r="X369" s="97"/>
      <c r="Y369" s="97"/>
      <c r="Z369" s="97"/>
      <c r="AA369" s="97"/>
      <c r="AB369" s="97"/>
      <c r="AC369" s="97"/>
      <c r="AD369" s="97"/>
      <c r="AE369" s="97"/>
    </row>
    <row r="370" ht="19.5" customHeight="1">
      <c r="A370" s="71">
        <v>2016.0</v>
      </c>
      <c r="B370" s="71" t="s">
        <v>36</v>
      </c>
      <c r="C370" s="71" t="str">
        <f t="shared" si="1"/>
        <v>2016SEP</v>
      </c>
      <c r="D370" s="98">
        <v>251.598</v>
      </c>
      <c r="E370" s="98">
        <v>29.836</v>
      </c>
      <c r="F370" s="98">
        <v>1656.068</v>
      </c>
      <c r="G370" s="98">
        <v>3875.794</v>
      </c>
      <c r="H370" s="98">
        <v>8.919</v>
      </c>
      <c r="I370" s="98">
        <v>0.112</v>
      </c>
      <c r="J370" s="98">
        <v>0.44</v>
      </c>
      <c r="K370" s="98">
        <v>1553.249</v>
      </c>
      <c r="L370" s="96">
        <f t="shared" si="2"/>
        <v>7376.016</v>
      </c>
      <c r="M370" s="98"/>
      <c r="N370" s="98">
        <v>2859.481</v>
      </c>
      <c r="O370" s="98">
        <v>5707.327</v>
      </c>
      <c r="P370" s="98">
        <v>593.875885</v>
      </c>
      <c r="Q370" s="96">
        <f t="shared" si="3"/>
        <v>9160.683885</v>
      </c>
      <c r="R370" s="98">
        <v>16536.699885</v>
      </c>
      <c r="S370" s="97"/>
      <c r="T370" s="97"/>
      <c r="U370" s="97"/>
      <c r="V370" s="97"/>
      <c r="W370" s="97"/>
      <c r="X370" s="97"/>
      <c r="Y370" s="97"/>
      <c r="Z370" s="97"/>
      <c r="AA370" s="97"/>
      <c r="AB370" s="97"/>
      <c r="AC370" s="97"/>
      <c r="AD370" s="97"/>
      <c r="AE370" s="97"/>
    </row>
    <row r="371" ht="19.5" customHeight="1">
      <c r="A371" s="71">
        <v>2016.0</v>
      </c>
      <c r="B371" s="71" t="s">
        <v>37</v>
      </c>
      <c r="C371" s="71" t="str">
        <f t="shared" si="1"/>
        <v>2016OCT</v>
      </c>
      <c r="D371" s="98">
        <v>207.952</v>
      </c>
      <c r="E371" s="98"/>
      <c r="F371" s="98">
        <v>1616.876</v>
      </c>
      <c r="G371" s="98">
        <v>3940.951</v>
      </c>
      <c r="H371" s="98">
        <v>5.314</v>
      </c>
      <c r="I371" s="98">
        <v>0.132</v>
      </c>
      <c r="J371" s="98">
        <v>0.335</v>
      </c>
      <c r="K371" s="98">
        <v>1943.287</v>
      </c>
      <c r="L371" s="96">
        <f t="shared" si="2"/>
        <v>7714.847</v>
      </c>
      <c r="M371" s="98"/>
      <c r="N371" s="98">
        <v>2805.051</v>
      </c>
      <c r="O371" s="98">
        <v>5657.289</v>
      </c>
      <c r="P371" s="98">
        <v>639.587597</v>
      </c>
      <c r="Q371" s="96">
        <f t="shared" si="3"/>
        <v>9101.927597</v>
      </c>
      <c r="R371" s="98">
        <v>16816.774597000003</v>
      </c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  <c r="AD371" s="97"/>
      <c r="AE371" s="97"/>
    </row>
    <row r="372" ht="19.5" customHeight="1">
      <c r="A372" s="71">
        <v>2016.0</v>
      </c>
      <c r="B372" s="71" t="s">
        <v>38</v>
      </c>
      <c r="C372" s="71" t="str">
        <f t="shared" si="1"/>
        <v>2016NOV</v>
      </c>
      <c r="D372" s="98">
        <v>292.058</v>
      </c>
      <c r="E372" s="98"/>
      <c r="F372" s="98">
        <v>1460.31</v>
      </c>
      <c r="G372" s="98">
        <v>3657.053</v>
      </c>
      <c r="H372" s="98">
        <v>4.031</v>
      </c>
      <c r="I372" s="98">
        <v>0.13</v>
      </c>
      <c r="J372" s="98">
        <v>0.4</v>
      </c>
      <c r="K372" s="98">
        <v>2146.719</v>
      </c>
      <c r="L372" s="96">
        <f t="shared" si="2"/>
        <v>7560.701</v>
      </c>
      <c r="M372" s="98"/>
      <c r="N372" s="98">
        <v>2824.687</v>
      </c>
      <c r="O372" s="98">
        <v>5331.844</v>
      </c>
      <c r="P372" s="98">
        <v>623.658275</v>
      </c>
      <c r="Q372" s="96">
        <f t="shared" si="3"/>
        <v>8780.189275</v>
      </c>
      <c r="R372" s="98">
        <v>16340.890275</v>
      </c>
      <c r="S372" s="97"/>
      <c r="T372" s="97"/>
      <c r="U372" s="97"/>
      <c r="V372" s="97"/>
      <c r="W372" s="97"/>
      <c r="X372" s="97"/>
      <c r="Y372" s="97"/>
      <c r="Z372" s="97"/>
      <c r="AA372" s="97"/>
      <c r="AB372" s="97"/>
      <c r="AC372" s="97"/>
      <c r="AD372" s="97"/>
      <c r="AE372" s="97"/>
    </row>
    <row r="373" ht="19.5" customHeight="1">
      <c r="A373" s="71">
        <v>2016.0</v>
      </c>
      <c r="B373" s="71" t="s">
        <v>39</v>
      </c>
      <c r="C373" s="71" t="str">
        <f t="shared" si="1"/>
        <v>2016DEC</v>
      </c>
      <c r="D373" s="98">
        <v>388.261</v>
      </c>
      <c r="E373" s="98">
        <v>15.682</v>
      </c>
      <c r="F373" s="98">
        <v>1658.468</v>
      </c>
      <c r="G373" s="98">
        <v>3810.971</v>
      </c>
      <c r="H373" s="98">
        <v>2.951</v>
      </c>
      <c r="I373" s="98">
        <v>0.153</v>
      </c>
      <c r="J373" s="98">
        <v>0.61</v>
      </c>
      <c r="K373" s="98">
        <v>1241.117</v>
      </c>
      <c r="L373" s="96">
        <f t="shared" si="2"/>
        <v>7118.213</v>
      </c>
      <c r="M373" s="98"/>
      <c r="N373" s="98">
        <v>2969.712</v>
      </c>
      <c r="O373" s="98">
        <v>4618.16</v>
      </c>
      <c r="P373" s="98">
        <v>706.290485</v>
      </c>
      <c r="Q373" s="96">
        <f t="shared" si="3"/>
        <v>8294.162485</v>
      </c>
      <c r="R373" s="98">
        <v>15412.375484999999</v>
      </c>
      <c r="S373" s="97"/>
      <c r="T373" s="97"/>
      <c r="U373" s="97"/>
      <c r="V373" s="97"/>
      <c r="W373" s="97"/>
      <c r="X373" s="97"/>
      <c r="Y373" s="97"/>
      <c r="Z373" s="97"/>
      <c r="AA373" s="97"/>
      <c r="AB373" s="97"/>
      <c r="AC373" s="97"/>
      <c r="AD373" s="97"/>
      <c r="AE373" s="97"/>
    </row>
    <row r="374" ht="19.5" customHeight="1">
      <c r="A374" s="71">
        <v>2017.0</v>
      </c>
      <c r="B374" s="71" t="s">
        <v>28</v>
      </c>
      <c r="C374" s="71" t="str">
        <f t="shared" si="1"/>
        <v>2017JAN</v>
      </c>
      <c r="D374" s="96">
        <v>426.542</v>
      </c>
      <c r="E374" s="96"/>
      <c r="F374" s="96">
        <v>1628.835</v>
      </c>
      <c r="G374" s="96">
        <v>3577.857</v>
      </c>
      <c r="H374" s="96">
        <v>3.933</v>
      </c>
      <c r="I374" s="96">
        <v>0.154</v>
      </c>
      <c r="J374" s="96">
        <v>0.857</v>
      </c>
      <c r="K374" s="96">
        <v>1162.701</v>
      </c>
      <c r="L374" s="96">
        <f t="shared" si="2"/>
        <v>6800.879</v>
      </c>
      <c r="M374" s="96"/>
      <c r="N374" s="96">
        <v>3081.049</v>
      </c>
      <c r="O374" s="96">
        <v>4863.746</v>
      </c>
      <c r="P374" s="96">
        <v>763.59917</v>
      </c>
      <c r="Q374" s="96">
        <f t="shared" si="3"/>
        <v>8708.39417</v>
      </c>
      <c r="R374" s="96">
        <v>15509.273169999999</v>
      </c>
      <c r="S374" s="97"/>
      <c r="T374" s="97"/>
      <c r="U374" s="97"/>
      <c r="V374" s="97"/>
      <c r="W374" s="97"/>
      <c r="X374" s="97"/>
      <c r="Y374" s="97"/>
      <c r="Z374" s="97"/>
      <c r="AA374" s="97"/>
      <c r="AB374" s="97"/>
      <c r="AC374" s="97"/>
      <c r="AD374" s="97"/>
      <c r="AE374" s="97"/>
    </row>
    <row r="375" ht="19.5" customHeight="1">
      <c r="A375" s="71">
        <v>2017.0</v>
      </c>
      <c r="B375" s="71" t="s">
        <v>29</v>
      </c>
      <c r="C375" s="71" t="str">
        <f t="shared" si="1"/>
        <v>2017FEB</v>
      </c>
      <c r="D375" s="98">
        <v>444.088</v>
      </c>
      <c r="E375" s="98"/>
      <c r="F375" s="98">
        <v>1395.078</v>
      </c>
      <c r="G375" s="98">
        <v>3221.391</v>
      </c>
      <c r="H375" s="98">
        <v>5.321</v>
      </c>
      <c r="I375" s="98">
        <v>0.13</v>
      </c>
      <c r="J375" s="98">
        <v>1.172</v>
      </c>
      <c r="K375" s="98">
        <v>1445.836</v>
      </c>
      <c r="L375" s="96">
        <f t="shared" si="2"/>
        <v>6513.016</v>
      </c>
      <c r="M375" s="98"/>
      <c r="N375" s="98">
        <v>2798.034</v>
      </c>
      <c r="O375" s="98">
        <v>4830.91</v>
      </c>
      <c r="P375" s="98">
        <v>773.271539</v>
      </c>
      <c r="Q375" s="96">
        <f t="shared" si="3"/>
        <v>8402.215539</v>
      </c>
      <c r="R375" s="98">
        <v>14915.231538999999</v>
      </c>
      <c r="S375" s="97"/>
      <c r="T375" s="97"/>
      <c r="U375" s="97"/>
      <c r="V375" s="97"/>
      <c r="W375" s="97"/>
      <c r="X375" s="97"/>
      <c r="Y375" s="97"/>
      <c r="Z375" s="97"/>
      <c r="AA375" s="97"/>
      <c r="AB375" s="97"/>
      <c r="AC375" s="97"/>
      <c r="AD375" s="97"/>
      <c r="AE375" s="97"/>
    </row>
    <row r="376" ht="19.5" customHeight="1">
      <c r="A376" s="71">
        <v>2017.0</v>
      </c>
      <c r="B376" s="71" t="s">
        <v>30</v>
      </c>
      <c r="C376" s="71" t="str">
        <f t="shared" si="1"/>
        <v>2017MAR</v>
      </c>
      <c r="D376" s="98">
        <v>467.157</v>
      </c>
      <c r="E376" s="98">
        <v>12.105</v>
      </c>
      <c r="F376" s="98">
        <v>1627.992</v>
      </c>
      <c r="G376" s="98">
        <v>3921.109</v>
      </c>
      <c r="H376" s="98">
        <v>8.965</v>
      </c>
      <c r="I376" s="98">
        <v>0.13</v>
      </c>
      <c r="J376" s="98">
        <v>1.213</v>
      </c>
      <c r="K376" s="98">
        <v>2128.955</v>
      </c>
      <c r="L376" s="96">
        <f t="shared" si="2"/>
        <v>8167.626</v>
      </c>
      <c r="M376" s="98"/>
      <c r="N376" s="98">
        <v>3306.247</v>
      </c>
      <c r="O376" s="98">
        <v>5723.897</v>
      </c>
      <c r="P376" s="98">
        <v>835.279288</v>
      </c>
      <c r="Q376" s="96">
        <f t="shared" si="3"/>
        <v>9865.423288</v>
      </c>
      <c r="R376" s="98">
        <v>18033.049288000002</v>
      </c>
      <c r="S376" s="97"/>
      <c r="T376" s="97"/>
      <c r="U376" s="97"/>
      <c r="V376" s="97"/>
      <c r="W376" s="97"/>
      <c r="X376" s="97"/>
      <c r="Y376" s="97"/>
      <c r="Z376" s="97"/>
      <c r="AA376" s="97"/>
      <c r="AB376" s="97"/>
      <c r="AC376" s="97"/>
      <c r="AD376" s="97"/>
      <c r="AE376" s="97"/>
    </row>
    <row r="377" ht="19.5" customHeight="1">
      <c r="A377" s="71">
        <v>2017.0</v>
      </c>
      <c r="B377" s="71" t="s">
        <v>31</v>
      </c>
      <c r="C377" s="71" t="str">
        <f t="shared" si="1"/>
        <v>2017APR</v>
      </c>
      <c r="D377" s="98">
        <v>432.569</v>
      </c>
      <c r="E377" s="98">
        <v>4.225</v>
      </c>
      <c r="F377" s="98">
        <v>1693.264</v>
      </c>
      <c r="G377" s="98">
        <v>3753.684</v>
      </c>
      <c r="H377" s="98">
        <v>2.933</v>
      </c>
      <c r="I377" s="98">
        <v>0.13</v>
      </c>
      <c r="J377" s="98">
        <v>0.982</v>
      </c>
      <c r="K377" s="98">
        <v>2223.182</v>
      </c>
      <c r="L377" s="96">
        <f t="shared" si="2"/>
        <v>8110.969</v>
      </c>
      <c r="M377" s="98"/>
      <c r="N377" s="98">
        <v>3065.84</v>
      </c>
      <c r="O377" s="98">
        <v>4899.534</v>
      </c>
      <c r="P377" s="98">
        <v>805.053469</v>
      </c>
      <c r="Q377" s="96">
        <f t="shared" si="3"/>
        <v>8770.427469</v>
      </c>
      <c r="R377" s="98">
        <v>16881.396469</v>
      </c>
      <c r="S377" s="97"/>
      <c r="T377" s="97"/>
      <c r="U377" s="97"/>
      <c r="V377" s="97"/>
      <c r="W377" s="97"/>
      <c r="X377" s="97"/>
      <c r="Y377" s="97"/>
      <c r="Z377" s="97"/>
      <c r="AA377" s="97"/>
      <c r="AB377" s="97"/>
      <c r="AC377" s="97"/>
      <c r="AD377" s="97"/>
      <c r="AE377" s="97"/>
    </row>
    <row r="378" ht="19.5" customHeight="1">
      <c r="A378" s="71">
        <v>2017.0</v>
      </c>
      <c r="B378" s="71" t="s">
        <v>32</v>
      </c>
      <c r="C378" s="71" t="str">
        <f t="shared" si="1"/>
        <v>2017MAY</v>
      </c>
      <c r="D378" s="98">
        <v>452.526</v>
      </c>
      <c r="E378" s="98"/>
      <c r="F378" s="98">
        <v>1672.04</v>
      </c>
      <c r="G378" s="98">
        <v>3526.127</v>
      </c>
      <c r="H378" s="98">
        <v>4.736</v>
      </c>
      <c r="I378" s="98">
        <v>0.089</v>
      </c>
      <c r="J378" s="98">
        <v>0.908</v>
      </c>
      <c r="K378" s="98">
        <v>2174.086</v>
      </c>
      <c r="L378" s="96">
        <f t="shared" si="2"/>
        <v>7830.512</v>
      </c>
      <c r="M378" s="98"/>
      <c r="N378" s="98">
        <v>3283.167</v>
      </c>
      <c r="O378" s="98">
        <v>6039.927</v>
      </c>
      <c r="P378" s="98">
        <v>777.53232</v>
      </c>
      <c r="Q378" s="96">
        <f t="shared" si="3"/>
        <v>10100.62632</v>
      </c>
      <c r="R378" s="98">
        <v>17931.13832</v>
      </c>
      <c r="S378" s="97"/>
      <c r="T378" s="97"/>
      <c r="U378" s="97"/>
      <c r="V378" s="97"/>
      <c r="W378" s="97"/>
      <c r="X378" s="97"/>
      <c r="Y378" s="97"/>
      <c r="Z378" s="97"/>
      <c r="AA378" s="97"/>
      <c r="AB378" s="97"/>
      <c r="AC378" s="97"/>
      <c r="AD378" s="97"/>
      <c r="AE378" s="97"/>
    </row>
    <row r="379" ht="19.5" customHeight="1">
      <c r="A379" s="71">
        <v>2017.0</v>
      </c>
      <c r="B379" s="71" t="s">
        <v>33</v>
      </c>
      <c r="C379" s="71" t="str">
        <f t="shared" si="1"/>
        <v>2017JUN</v>
      </c>
      <c r="D379" s="98">
        <v>342.951</v>
      </c>
      <c r="E379" s="98">
        <v>13.472</v>
      </c>
      <c r="F379" s="98">
        <v>1686.196</v>
      </c>
      <c r="G379" s="98">
        <v>3272.777</v>
      </c>
      <c r="H379" s="98">
        <v>43.469</v>
      </c>
      <c r="I379" s="98">
        <v>0.085</v>
      </c>
      <c r="J379" s="98">
        <v>0.926</v>
      </c>
      <c r="K379" s="98">
        <v>2231.133</v>
      </c>
      <c r="L379" s="96">
        <f t="shared" si="2"/>
        <v>7591.009</v>
      </c>
      <c r="M379" s="98"/>
      <c r="N379" s="98">
        <v>3222.649</v>
      </c>
      <c r="O379" s="98">
        <v>5676.202</v>
      </c>
      <c r="P379" s="98">
        <v>740.705248</v>
      </c>
      <c r="Q379" s="96">
        <f t="shared" si="3"/>
        <v>9639.556248</v>
      </c>
      <c r="R379" s="98">
        <v>17230.565248</v>
      </c>
      <c r="S379" s="97"/>
      <c r="T379" s="97"/>
      <c r="U379" s="97"/>
      <c r="V379" s="97"/>
      <c r="W379" s="97"/>
      <c r="X379" s="97"/>
      <c r="Y379" s="97"/>
      <c r="Z379" s="97"/>
      <c r="AA379" s="97"/>
      <c r="AB379" s="97"/>
      <c r="AC379" s="97"/>
      <c r="AD379" s="97"/>
      <c r="AE379" s="97"/>
    </row>
    <row r="380" ht="19.5" customHeight="1">
      <c r="A380" s="71">
        <v>2017.0</v>
      </c>
      <c r="B380" s="71" t="s">
        <v>34</v>
      </c>
      <c r="C380" s="71" t="str">
        <f t="shared" si="1"/>
        <v>2017JUL</v>
      </c>
      <c r="D380" s="98">
        <v>360.717</v>
      </c>
      <c r="E380" s="98">
        <v>45.631</v>
      </c>
      <c r="F380" s="98">
        <v>1544.369</v>
      </c>
      <c r="G380" s="98">
        <v>3110.208</v>
      </c>
      <c r="H380" s="98">
        <v>61.971</v>
      </c>
      <c r="I380" s="98">
        <v>0.127</v>
      </c>
      <c r="J380" s="98">
        <v>0.668</v>
      </c>
      <c r="K380" s="98">
        <v>2415.044</v>
      </c>
      <c r="L380" s="96">
        <f t="shared" si="2"/>
        <v>7538.735</v>
      </c>
      <c r="M380" s="98"/>
      <c r="N380" s="98">
        <v>3344.349</v>
      </c>
      <c r="O380" s="98">
        <v>5402.654</v>
      </c>
      <c r="P380" s="98">
        <v>744.240647</v>
      </c>
      <c r="Q380" s="96">
        <f t="shared" si="3"/>
        <v>9491.243647</v>
      </c>
      <c r="R380" s="98">
        <v>17029.978647</v>
      </c>
      <c r="S380" s="97"/>
      <c r="T380" s="97"/>
      <c r="U380" s="97"/>
      <c r="V380" s="97"/>
      <c r="W380" s="97"/>
      <c r="X380" s="97"/>
      <c r="Y380" s="97"/>
      <c r="Z380" s="97"/>
      <c r="AA380" s="97"/>
      <c r="AB380" s="97"/>
      <c r="AC380" s="97"/>
      <c r="AD380" s="97"/>
      <c r="AE380" s="97"/>
    </row>
    <row r="381" ht="19.5" customHeight="1">
      <c r="A381" s="71">
        <v>2017.0</v>
      </c>
      <c r="B381" s="71" t="s">
        <v>35</v>
      </c>
      <c r="C381" s="71" t="str">
        <f t="shared" si="1"/>
        <v>2017AUG</v>
      </c>
      <c r="D381" s="98">
        <v>298.631</v>
      </c>
      <c r="E381" s="98"/>
      <c r="F381" s="98">
        <v>1470.435</v>
      </c>
      <c r="G381" s="98">
        <v>3481.607</v>
      </c>
      <c r="H381" s="98">
        <v>6.485</v>
      </c>
      <c r="I381" s="98">
        <v>0.121</v>
      </c>
      <c r="J381" s="98">
        <v>0.876</v>
      </c>
      <c r="K381" s="98">
        <v>2198.499</v>
      </c>
      <c r="L381" s="96">
        <f t="shared" si="2"/>
        <v>7456.654</v>
      </c>
      <c r="M381" s="98"/>
      <c r="N381" s="98">
        <v>3452.197</v>
      </c>
      <c r="O381" s="98">
        <v>6042.617</v>
      </c>
      <c r="P381" s="98">
        <v>748.536358</v>
      </c>
      <c r="Q381" s="96">
        <f t="shared" si="3"/>
        <v>10243.35036</v>
      </c>
      <c r="R381" s="98">
        <v>17700.004358000002</v>
      </c>
      <c r="S381" s="97"/>
      <c r="T381" s="97"/>
      <c r="U381" s="97"/>
      <c r="V381" s="97"/>
      <c r="W381" s="97"/>
      <c r="X381" s="97"/>
      <c r="Y381" s="97"/>
      <c r="Z381" s="97"/>
      <c r="AA381" s="97"/>
      <c r="AB381" s="97"/>
      <c r="AC381" s="97"/>
      <c r="AD381" s="97"/>
      <c r="AE381" s="97"/>
    </row>
    <row r="382" ht="19.5" customHeight="1">
      <c r="A382" s="71">
        <v>2017.0</v>
      </c>
      <c r="B382" s="71" t="s">
        <v>36</v>
      </c>
      <c r="C382" s="71" t="str">
        <f t="shared" si="1"/>
        <v>2017SEP</v>
      </c>
      <c r="D382" s="98">
        <v>332.477</v>
      </c>
      <c r="E382" s="98"/>
      <c r="F382" s="98">
        <v>1506.457</v>
      </c>
      <c r="G382" s="98">
        <v>3558.931</v>
      </c>
      <c r="H382" s="98">
        <v>3.858</v>
      </c>
      <c r="I382" s="98">
        <v>0.122</v>
      </c>
      <c r="J382" s="98">
        <v>0.895</v>
      </c>
      <c r="K382" s="98">
        <v>2509.371</v>
      </c>
      <c r="L382" s="96">
        <f t="shared" si="2"/>
        <v>7912.111</v>
      </c>
      <c r="M382" s="98"/>
      <c r="N382" s="98">
        <v>3409.211</v>
      </c>
      <c r="O382" s="98">
        <v>5353.752</v>
      </c>
      <c r="P382" s="98">
        <v>744.067825</v>
      </c>
      <c r="Q382" s="96">
        <f t="shared" si="3"/>
        <v>9507.030825</v>
      </c>
      <c r="R382" s="98">
        <v>17419.141825</v>
      </c>
      <c r="S382" s="97"/>
      <c r="T382" s="97"/>
      <c r="U382" s="97"/>
      <c r="V382" s="97"/>
      <c r="W382" s="97"/>
      <c r="X382" s="97"/>
      <c r="Y382" s="97"/>
      <c r="Z382" s="97"/>
      <c r="AA382" s="97"/>
      <c r="AB382" s="97"/>
      <c r="AC382" s="97"/>
      <c r="AD382" s="97"/>
      <c r="AE382" s="97"/>
    </row>
    <row r="383" ht="19.5" customHeight="1">
      <c r="A383" s="71">
        <v>2017.0</v>
      </c>
      <c r="B383" s="71" t="s">
        <v>37</v>
      </c>
      <c r="C383" s="71" t="str">
        <f t="shared" si="1"/>
        <v>2017OCT</v>
      </c>
      <c r="D383" s="98">
        <v>275.665</v>
      </c>
      <c r="E383" s="98">
        <v>19.017</v>
      </c>
      <c r="F383" s="98">
        <v>1577.04</v>
      </c>
      <c r="G383" s="98">
        <v>3082.347</v>
      </c>
      <c r="H383" s="98">
        <v>24.374</v>
      </c>
      <c r="I383" s="98">
        <v>0.137</v>
      </c>
      <c r="J383" s="98">
        <v>0.893</v>
      </c>
      <c r="K383" s="98">
        <v>2079.954</v>
      </c>
      <c r="L383" s="96">
        <f t="shared" si="2"/>
        <v>7059.427</v>
      </c>
      <c r="M383" s="98"/>
      <c r="N383" s="98">
        <v>3549.111</v>
      </c>
      <c r="O383" s="98">
        <v>5491.178</v>
      </c>
      <c r="P383" s="98">
        <v>743.296755</v>
      </c>
      <c r="Q383" s="96">
        <f t="shared" si="3"/>
        <v>9783.585755</v>
      </c>
      <c r="R383" s="98">
        <v>16843.012755</v>
      </c>
      <c r="S383" s="97"/>
      <c r="T383" s="97"/>
      <c r="U383" s="97"/>
      <c r="V383" s="97"/>
      <c r="W383" s="97"/>
      <c r="X383" s="97"/>
      <c r="Y383" s="97"/>
      <c r="Z383" s="97"/>
      <c r="AA383" s="97"/>
      <c r="AB383" s="97"/>
      <c r="AC383" s="97"/>
      <c r="AD383" s="97"/>
      <c r="AE383" s="97"/>
    </row>
    <row r="384" ht="19.5" customHeight="1">
      <c r="A384" s="71">
        <v>2017.0</v>
      </c>
      <c r="B384" s="71" t="s">
        <v>38</v>
      </c>
      <c r="C384" s="71" t="str">
        <f t="shared" si="1"/>
        <v>2017NOV</v>
      </c>
      <c r="D384" s="98">
        <v>272.805</v>
      </c>
      <c r="E384" s="98">
        <v>10.741</v>
      </c>
      <c r="F384" s="98">
        <v>1529.329</v>
      </c>
      <c r="G384" s="98">
        <v>2771.257</v>
      </c>
      <c r="H384" s="98">
        <v>25.623</v>
      </c>
      <c r="I384" s="98">
        <v>0.155</v>
      </c>
      <c r="J384" s="98">
        <v>0.756</v>
      </c>
      <c r="K384" s="98">
        <v>2048.442</v>
      </c>
      <c r="L384" s="96">
        <f t="shared" si="2"/>
        <v>6659.108</v>
      </c>
      <c r="M384" s="98"/>
      <c r="N384" s="98">
        <v>3634.193</v>
      </c>
      <c r="O384" s="98">
        <v>5265.856</v>
      </c>
      <c r="P384" s="98">
        <v>712.355748</v>
      </c>
      <c r="Q384" s="96">
        <f t="shared" si="3"/>
        <v>9612.404748</v>
      </c>
      <c r="R384" s="98">
        <v>16271.512748</v>
      </c>
      <c r="S384" s="97"/>
      <c r="T384" s="97"/>
      <c r="U384" s="97"/>
      <c r="V384" s="97"/>
      <c r="W384" s="97"/>
      <c r="X384" s="97"/>
      <c r="Y384" s="97"/>
      <c r="Z384" s="97"/>
      <c r="AA384" s="97"/>
      <c r="AB384" s="97"/>
      <c r="AC384" s="97"/>
      <c r="AD384" s="97"/>
      <c r="AE384" s="97"/>
    </row>
    <row r="385" ht="19.5" customHeight="1">
      <c r="A385" s="71">
        <v>2017.0</v>
      </c>
      <c r="B385" s="71" t="s">
        <v>39</v>
      </c>
      <c r="C385" s="71" t="str">
        <f t="shared" si="1"/>
        <v>2017DEC</v>
      </c>
      <c r="D385" s="98">
        <v>581.058</v>
      </c>
      <c r="E385" s="98"/>
      <c r="F385" s="98">
        <v>1566.743</v>
      </c>
      <c r="G385" s="98">
        <v>2662.669</v>
      </c>
      <c r="H385" s="98">
        <v>6.114</v>
      </c>
      <c r="I385" s="98">
        <v>0.172</v>
      </c>
      <c r="J385" s="98">
        <v>0.899</v>
      </c>
      <c r="K385" s="98">
        <v>1810.221</v>
      </c>
      <c r="L385" s="96">
        <f t="shared" si="2"/>
        <v>6627.876</v>
      </c>
      <c r="M385" s="98"/>
      <c r="N385" s="98">
        <v>3845.972</v>
      </c>
      <c r="O385" s="98">
        <v>4045.633</v>
      </c>
      <c r="P385" s="98">
        <v>881.745599</v>
      </c>
      <c r="Q385" s="96">
        <f t="shared" si="3"/>
        <v>8773.350599</v>
      </c>
      <c r="R385" s="98">
        <v>15401.226598999998</v>
      </c>
      <c r="S385" s="97"/>
      <c r="T385" s="97"/>
      <c r="U385" s="97"/>
      <c r="V385" s="97"/>
      <c r="W385" s="97"/>
      <c r="X385" s="97"/>
      <c r="Y385" s="97"/>
      <c r="Z385" s="97"/>
      <c r="AA385" s="97"/>
      <c r="AB385" s="97"/>
      <c r="AC385" s="97"/>
      <c r="AD385" s="97"/>
      <c r="AE385" s="97"/>
    </row>
    <row r="386" ht="19.5" customHeight="1">
      <c r="A386" s="71">
        <v>2018.0</v>
      </c>
      <c r="B386" s="71" t="s">
        <v>28</v>
      </c>
      <c r="C386" s="71" t="str">
        <f t="shared" si="1"/>
        <v>2018JAN</v>
      </c>
      <c r="D386" s="96">
        <v>629.927</v>
      </c>
      <c r="E386" s="96"/>
      <c r="F386" s="96">
        <v>1513.191</v>
      </c>
      <c r="G386" s="96">
        <v>2721.62</v>
      </c>
      <c r="H386" s="96">
        <v>3.522</v>
      </c>
      <c r="I386" s="96">
        <v>0.157</v>
      </c>
      <c r="J386" s="96">
        <v>0.944</v>
      </c>
      <c r="K386" s="96">
        <v>1862.926</v>
      </c>
      <c r="L386" s="96">
        <f t="shared" si="2"/>
        <v>6732.287</v>
      </c>
      <c r="M386" s="96"/>
      <c r="N386" s="96">
        <v>3865.517</v>
      </c>
      <c r="O386" s="96">
        <v>4501.81</v>
      </c>
      <c r="P386" s="96">
        <v>907.618452</v>
      </c>
      <c r="Q386" s="96">
        <f t="shared" si="3"/>
        <v>9274.945452</v>
      </c>
      <c r="R386" s="96">
        <v>16007.232452000002</v>
      </c>
      <c r="S386" s="97"/>
      <c r="T386" s="97"/>
      <c r="U386" s="97"/>
      <c r="V386" s="97"/>
      <c r="W386" s="97"/>
      <c r="X386" s="97"/>
      <c r="Y386" s="97"/>
      <c r="Z386" s="97"/>
      <c r="AA386" s="97"/>
      <c r="AB386" s="97"/>
      <c r="AC386" s="97"/>
      <c r="AD386" s="97"/>
      <c r="AE386" s="97"/>
    </row>
    <row r="387" ht="19.5" customHeight="1">
      <c r="A387" s="71">
        <v>2018.0</v>
      </c>
      <c r="B387" s="71" t="s">
        <v>29</v>
      </c>
      <c r="C387" s="71" t="str">
        <f t="shared" si="1"/>
        <v>2018FEB</v>
      </c>
      <c r="D387" s="98">
        <v>646.594</v>
      </c>
      <c r="E387" s="98">
        <v>22.215</v>
      </c>
      <c r="F387" s="98">
        <v>1377.156</v>
      </c>
      <c r="G387" s="98">
        <v>2452.205</v>
      </c>
      <c r="H387" s="98">
        <v>6.741</v>
      </c>
      <c r="I387" s="98">
        <v>0.157</v>
      </c>
      <c r="J387" s="98">
        <v>0.924</v>
      </c>
      <c r="K387" s="98">
        <v>1734.961</v>
      </c>
      <c r="L387" s="96">
        <f t="shared" si="2"/>
        <v>6240.953</v>
      </c>
      <c r="M387" s="98"/>
      <c r="N387" s="98">
        <v>3572.549</v>
      </c>
      <c r="O387" s="98">
        <v>4385.647</v>
      </c>
      <c r="P387" s="98">
        <v>856.218847</v>
      </c>
      <c r="Q387" s="96">
        <f t="shared" si="3"/>
        <v>8814.414847</v>
      </c>
      <c r="R387" s="98">
        <v>15055.367847000001</v>
      </c>
      <c r="S387" s="97"/>
      <c r="T387" s="97"/>
      <c r="U387" s="97"/>
      <c r="V387" s="97"/>
      <c r="W387" s="97"/>
      <c r="X387" s="97"/>
      <c r="Y387" s="97"/>
      <c r="Z387" s="97"/>
      <c r="AA387" s="97"/>
      <c r="AB387" s="97"/>
      <c r="AC387" s="97"/>
      <c r="AD387" s="97"/>
      <c r="AE387" s="97"/>
    </row>
    <row r="388" ht="19.5" customHeight="1">
      <c r="A388" s="71">
        <v>2018.0</v>
      </c>
      <c r="B388" s="71" t="s">
        <v>30</v>
      </c>
      <c r="C388" s="71" t="str">
        <f t="shared" si="1"/>
        <v>2018MAR</v>
      </c>
      <c r="D388" s="98">
        <v>682.032</v>
      </c>
      <c r="E388" s="98"/>
      <c r="F388" s="98">
        <v>1534.222</v>
      </c>
      <c r="G388" s="98">
        <v>3247.395</v>
      </c>
      <c r="H388" s="98">
        <v>27.997</v>
      </c>
      <c r="I388" s="98">
        <v>0.13</v>
      </c>
      <c r="J388" s="98">
        <v>1.041</v>
      </c>
      <c r="K388" s="98">
        <v>2228.097</v>
      </c>
      <c r="L388" s="96">
        <f t="shared" si="2"/>
        <v>7720.914</v>
      </c>
      <c r="M388" s="98"/>
      <c r="N388" s="98">
        <v>4195.153</v>
      </c>
      <c r="O388" s="98">
        <v>5283.706</v>
      </c>
      <c r="P388" s="98">
        <v>947.664978</v>
      </c>
      <c r="Q388" s="96">
        <f t="shared" si="3"/>
        <v>10426.52398</v>
      </c>
      <c r="R388" s="98">
        <v>18147.437978</v>
      </c>
      <c r="S388" s="97"/>
      <c r="T388" s="97"/>
      <c r="U388" s="97"/>
      <c r="V388" s="97"/>
      <c r="W388" s="97"/>
      <c r="X388" s="97"/>
      <c r="Y388" s="97"/>
      <c r="Z388" s="97"/>
      <c r="AA388" s="97"/>
      <c r="AB388" s="97"/>
      <c r="AC388" s="97"/>
      <c r="AD388" s="97"/>
      <c r="AE388" s="97"/>
    </row>
    <row r="389" ht="19.5" customHeight="1">
      <c r="A389" s="71">
        <v>2018.0</v>
      </c>
      <c r="B389" s="71" t="s">
        <v>31</v>
      </c>
      <c r="C389" s="71" t="str">
        <f t="shared" si="1"/>
        <v>2018APR</v>
      </c>
      <c r="D389" s="98">
        <v>620.326</v>
      </c>
      <c r="E389" s="98"/>
      <c r="F389" s="98">
        <v>1474.844</v>
      </c>
      <c r="G389" s="98">
        <v>3159.678</v>
      </c>
      <c r="H389" s="98">
        <v>3.477</v>
      </c>
      <c r="I389" s="98">
        <v>0.101</v>
      </c>
      <c r="J389" s="98">
        <v>0.832</v>
      </c>
      <c r="K389" s="98">
        <v>2055.592</v>
      </c>
      <c r="L389" s="96">
        <f t="shared" si="2"/>
        <v>7314.85</v>
      </c>
      <c r="M389" s="98"/>
      <c r="N389" s="98">
        <v>3959.647</v>
      </c>
      <c r="O389" s="98">
        <v>4557.278</v>
      </c>
      <c r="P389" s="98">
        <v>877.569552</v>
      </c>
      <c r="Q389" s="96">
        <f t="shared" si="3"/>
        <v>9394.494552</v>
      </c>
      <c r="R389" s="98">
        <v>16709.344552</v>
      </c>
      <c r="S389" s="97"/>
      <c r="T389" s="97"/>
      <c r="U389" s="97"/>
      <c r="V389" s="97"/>
      <c r="W389" s="97"/>
      <c r="X389" s="97"/>
      <c r="Y389" s="97"/>
      <c r="Z389" s="97"/>
      <c r="AA389" s="97"/>
      <c r="AB389" s="97"/>
      <c r="AC389" s="97"/>
      <c r="AD389" s="97"/>
      <c r="AE389" s="97"/>
    </row>
    <row r="390" ht="19.5" customHeight="1">
      <c r="A390" s="71">
        <v>2018.0</v>
      </c>
      <c r="B390" s="71" t="s">
        <v>32</v>
      </c>
      <c r="C390" s="71" t="str">
        <f t="shared" si="1"/>
        <v>2018MAY</v>
      </c>
      <c r="D390" s="98">
        <v>589.403</v>
      </c>
      <c r="E390" s="98">
        <v>3.004</v>
      </c>
      <c r="F390" s="98">
        <v>1647.915</v>
      </c>
      <c r="G390" s="98">
        <v>3542.02</v>
      </c>
      <c r="H390" s="98">
        <v>1.9</v>
      </c>
      <c r="I390" s="98">
        <v>0.055</v>
      </c>
      <c r="J390" s="98">
        <v>0.839</v>
      </c>
      <c r="K390" s="98">
        <v>2259.2</v>
      </c>
      <c r="L390" s="96">
        <f t="shared" si="2"/>
        <v>8044.336</v>
      </c>
      <c r="M390" s="98"/>
      <c r="N390" s="98">
        <v>4091.656</v>
      </c>
      <c r="O390" s="98">
        <v>4944.777</v>
      </c>
      <c r="P390" s="98">
        <v>901.824218</v>
      </c>
      <c r="Q390" s="96">
        <f t="shared" si="3"/>
        <v>9938.257218</v>
      </c>
      <c r="R390" s="98">
        <v>17982.593218</v>
      </c>
      <c r="S390" s="97"/>
      <c r="T390" s="97"/>
      <c r="U390" s="97"/>
      <c r="V390" s="97"/>
      <c r="W390" s="97"/>
      <c r="X390" s="97"/>
      <c r="Y390" s="97"/>
      <c r="Z390" s="97"/>
      <c r="AA390" s="97"/>
      <c r="AB390" s="97"/>
      <c r="AC390" s="97"/>
      <c r="AD390" s="97"/>
      <c r="AE390" s="97"/>
    </row>
    <row r="391" ht="19.5" customHeight="1">
      <c r="A391" s="71">
        <v>2018.0</v>
      </c>
      <c r="B391" s="71" t="s">
        <v>33</v>
      </c>
      <c r="C391" s="71" t="str">
        <f t="shared" si="1"/>
        <v>2018JUN</v>
      </c>
      <c r="D391" s="98">
        <v>545.727</v>
      </c>
      <c r="E391" s="98"/>
      <c r="F391" s="98">
        <v>1534.349</v>
      </c>
      <c r="G391" s="98">
        <v>3646.87</v>
      </c>
      <c r="H391" s="98">
        <v>3.32</v>
      </c>
      <c r="I391" s="98">
        <v>0.116</v>
      </c>
      <c r="J391" s="98">
        <v>0.753</v>
      </c>
      <c r="K391" s="98">
        <v>2149.223</v>
      </c>
      <c r="L391" s="96">
        <f t="shared" si="2"/>
        <v>7880.358</v>
      </c>
      <c r="M391" s="98"/>
      <c r="N391" s="98">
        <v>4063.525</v>
      </c>
      <c r="O391" s="98">
        <v>4733.983</v>
      </c>
      <c r="P391" s="98">
        <v>841.705018</v>
      </c>
      <c r="Q391" s="96">
        <f t="shared" si="3"/>
        <v>9639.213018</v>
      </c>
      <c r="R391" s="98">
        <v>17519.571018000002</v>
      </c>
      <c r="S391" s="97"/>
      <c r="T391" s="97"/>
      <c r="U391" s="97"/>
      <c r="V391" s="97"/>
      <c r="W391" s="97"/>
      <c r="X391" s="97"/>
      <c r="Y391" s="97"/>
      <c r="Z391" s="97"/>
      <c r="AA391" s="97"/>
      <c r="AB391" s="97"/>
      <c r="AC391" s="97"/>
      <c r="AD391" s="97"/>
      <c r="AE391" s="97"/>
    </row>
    <row r="392" ht="19.5" customHeight="1">
      <c r="A392" s="71">
        <v>2018.0</v>
      </c>
      <c r="B392" s="71" t="s">
        <v>34</v>
      </c>
      <c r="C392" s="71" t="str">
        <f t="shared" si="1"/>
        <v>2018JUL</v>
      </c>
      <c r="D392" s="98">
        <v>545.967</v>
      </c>
      <c r="E392" s="98">
        <v>6.54</v>
      </c>
      <c r="F392" s="98">
        <v>1563.816</v>
      </c>
      <c r="G392" s="98">
        <v>3511.877</v>
      </c>
      <c r="H392" s="98">
        <v>4.735</v>
      </c>
      <c r="I392" s="98">
        <v>0.117</v>
      </c>
      <c r="J392" s="98">
        <v>0.597</v>
      </c>
      <c r="K392" s="98">
        <v>2220.686</v>
      </c>
      <c r="L392" s="96">
        <f t="shared" si="2"/>
        <v>7854.335</v>
      </c>
      <c r="M392" s="98"/>
      <c r="N392" s="98">
        <v>4261.912</v>
      </c>
      <c r="O392" s="98">
        <v>4510.21</v>
      </c>
      <c r="P392" s="98">
        <v>817.31431</v>
      </c>
      <c r="Q392" s="96">
        <f t="shared" si="3"/>
        <v>9589.43631</v>
      </c>
      <c r="R392" s="98">
        <v>17443.77131</v>
      </c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  <c r="AD392" s="97"/>
      <c r="AE392" s="97"/>
    </row>
    <row r="393" ht="19.5" customHeight="1">
      <c r="A393" s="71">
        <v>2018.0</v>
      </c>
      <c r="B393" s="71" t="s">
        <v>35</v>
      </c>
      <c r="C393" s="71" t="str">
        <f t="shared" si="1"/>
        <v>2018AUG</v>
      </c>
      <c r="D393" s="98">
        <v>869.82</v>
      </c>
      <c r="E393" s="98">
        <v>4.038</v>
      </c>
      <c r="F393" s="98">
        <v>1322.583</v>
      </c>
      <c r="G393" s="98">
        <v>2966.916</v>
      </c>
      <c r="H393" s="98">
        <v>41.743</v>
      </c>
      <c r="I393" s="98">
        <v>0.119</v>
      </c>
      <c r="J393" s="98">
        <v>0.632</v>
      </c>
      <c r="K393" s="98">
        <v>2535.925</v>
      </c>
      <c r="L393" s="96">
        <f t="shared" si="2"/>
        <v>7741.776</v>
      </c>
      <c r="M393" s="98"/>
      <c r="N393" s="98">
        <v>4174.994</v>
      </c>
      <c r="O393" s="98">
        <v>4787.492</v>
      </c>
      <c r="P393" s="98">
        <v>819.251759</v>
      </c>
      <c r="Q393" s="96">
        <f t="shared" si="3"/>
        <v>9781.737759</v>
      </c>
      <c r="R393" s="98">
        <v>17523.513759</v>
      </c>
      <c r="S393" s="97"/>
      <c r="T393" s="97"/>
      <c r="U393" s="97"/>
      <c r="V393" s="97"/>
      <c r="W393" s="97"/>
      <c r="X393" s="97"/>
      <c r="Y393" s="97"/>
      <c r="Z393" s="97"/>
      <c r="AA393" s="97"/>
      <c r="AB393" s="97"/>
      <c r="AC393" s="97"/>
      <c r="AD393" s="97"/>
      <c r="AE393" s="97"/>
    </row>
    <row r="394" ht="19.5" customHeight="1">
      <c r="A394" s="71">
        <v>2018.0</v>
      </c>
      <c r="B394" s="71" t="s">
        <v>36</v>
      </c>
      <c r="C394" s="71" t="str">
        <f t="shared" si="1"/>
        <v>2018SEP</v>
      </c>
      <c r="D394" s="98">
        <v>807.462</v>
      </c>
      <c r="E394" s="98"/>
      <c r="F394" s="98">
        <v>1369.958</v>
      </c>
      <c r="G394" s="98">
        <v>2931.34</v>
      </c>
      <c r="H394" s="98">
        <v>4.116</v>
      </c>
      <c r="I394" s="98">
        <v>0.123</v>
      </c>
      <c r="J394" s="98">
        <v>0.808</v>
      </c>
      <c r="K394" s="98">
        <v>2801.865</v>
      </c>
      <c r="L394" s="96">
        <f t="shared" si="2"/>
        <v>7915.672</v>
      </c>
      <c r="M394" s="98"/>
      <c r="N394" s="98">
        <v>4049.222</v>
      </c>
      <c r="O394" s="98">
        <v>4292.701</v>
      </c>
      <c r="P394" s="98">
        <v>819.775428</v>
      </c>
      <c r="Q394" s="96">
        <f t="shared" si="3"/>
        <v>9161.698428</v>
      </c>
      <c r="R394" s="98">
        <v>17077.370428000002</v>
      </c>
      <c r="S394" s="97"/>
      <c r="T394" s="97"/>
      <c r="U394" s="97"/>
      <c r="V394" s="97"/>
      <c r="W394" s="97"/>
      <c r="X394" s="97"/>
      <c r="Y394" s="97"/>
      <c r="Z394" s="97"/>
      <c r="AA394" s="97"/>
      <c r="AB394" s="97"/>
      <c r="AC394" s="97"/>
      <c r="AD394" s="97"/>
      <c r="AE394" s="97"/>
    </row>
    <row r="395" ht="19.5" customHeight="1">
      <c r="A395" s="71">
        <v>2018.0</v>
      </c>
      <c r="B395" s="71" t="s">
        <v>37</v>
      </c>
      <c r="C395" s="71" t="str">
        <f t="shared" si="1"/>
        <v>2018OCT</v>
      </c>
      <c r="D395" s="98">
        <v>503.168</v>
      </c>
      <c r="E395" s="98"/>
      <c r="F395" s="98">
        <v>1498.7</v>
      </c>
      <c r="G395" s="98">
        <v>3629.618</v>
      </c>
      <c r="H395" s="98">
        <v>4.98</v>
      </c>
      <c r="I395" s="98">
        <v>0.149</v>
      </c>
      <c r="J395" s="98">
        <v>0.862</v>
      </c>
      <c r="K395" s="98">
        <v>2677.597</v>
      </c>
      <c r="L395" s="96">
        <f t="shared" si="2"/>
        <v>8315.074</v>
      </c>
      <c r="M395" s="98"/>
      <c r="N395" s="98">
        <v>4040.439</v>
      </c>
      <c r="O395" s="98">
        <v>4376.311</v>
      </c>
      <c r="P395" s="98">
        <v>849.280909</v>
      </c>
      <c r="Q395" s="96">
        <f t="shared" si="3"/>
        <v>9266.030909</v>
      </c>
      <c r="R395" s="98">
        <v>17581.104909</v>
      </c>
      <c r="S395" s="97"/>
      <c r="T395" s="97"/>
      <c r="U395" s="97"/>
      <c r="V395" s="97"/>
      <c r="W395" s="97"/>
      <c r="X395" s="97"/>
      <c r="Y395" s="97"/>
      <c r="Z395" s="97"/>
      <c r="AA395" s="97"/>
      <c r="AB395" s="97"/>
      <c r="AC395" s="97"/>
      <c r="AD395" s="97"/>
      <c r="AE395" s="97"/>
    </row>
    <row r="396" ht="19.5" customHeight="1">
      <c r="A396" s="71">
        <v>2018.0</v>
      </c>
      <c r="B396" s="71" t="s">
        <v>38</v>
      </c>
      <c r="C396" s="71" t="str">
        <f t="shared" si="1"/>
        <v>2018NOV</v>
      </c>
      <c r="D396" s="98">
        <v>544.716</v>
      </c>
      <c r="E396" s="98"/>
      <c r="F396" s="98">
        <v>1345.168</v>
      </c>
      <c r="G396" s="98">
        <v>3741.281</v>
      </c>
      <c r="H396" s="98">
        <v>5.032</v>
      </c>
      <c r="I396" s="98">
        <v>0.149</v>
      </c>
      <c r="J396" s="98">
        <v>0.58</v>
      </c>
      <c r="K396" s="98">
        <v>2201.469</v>
      </c>
      <c r="L396" s="96">
        <f t="shared" si="2"/>
        <v>7838.395</v>
      </c>
      <c r="M396" s="98"/>
      <c r="N396" s="98">
        <v>4123.128</v>
      </c>
      <c r="O396" s="98">
        <v>4096.692</v>
      </c>
      <c r="P396" s="98">
        <v>853.548087</v>
      </c>
      <c r="Q396" s="96">
        <f t="shared" si="3"/>
        <v>9073.368087</v>
      </c>
      <c r="R396" s="98">
        <v>16911.763087</v>
      </c>
      <c r="S396" s="97"/>
      <c r="T396" s="97"/>
      <c r="U396" s="97"/>
      <c r="V396" s="97"/>
      <c r="W396" s="97"/>
      <c r="X396" s="97"/>
      <c r="Y396" s="97"/>
      <c r="Z396" s="97"/>
      <c r="AA396" s="97"/>
      <c r="AB396" s="97"/>
      <c r="AC396" s="97"/>
      <c r="AD396" s="97"/>
      <c r="AE396" s="97"/>
    </row>
    <row r="397" ht="19.5" customHeight="1">
      <c r="A397" s="71">
        <v>2018.0</v>
      </c>
      <c r="B397" s="71" t="s">
        <v>39</v>
      </c>
      <c r="C397" s="71" t="str">
        <f t="shared" si="1"/>
        <v>2018DEC</v>
      </c>
      <c r="D397" s="98">
        <v>611.871</v>
      </c>
      <c r="E397" s="98"/>
      <c r="F397" s="98">
        <v>1516.535</v>
      </c>
      <c r="G397" s="98">
        <v>3321.495</v>
      </c>
      <c r="H397" s="98">
        <v>4.209</v>
      </c>
      <c r="I397" s="98">
        <v>0.117</v>
      </c>
      <c r="J397" s="98">
        <v>0.495</v>
      </c>
      <c r="K397" s="98">
        <v>1941.9</v>
      </c>
      <c r="L397" s="96">
        <f t="shared" si="2"/>
        <v>7396.622</v>
      </c>
      <c r="M397" s="98"/>
      <c r="N397" s="98">
        <v>4285.929</v>
      </c>
      <c r="O397" s="98">
        <v>3814.801</v>
      </c>
      <c r="P397" s="98">
        <v>971.581143</v>
      </c>
      <c r="Q397" s="96">
        <f t="shared" si="3"/>
        <v>9072.311143</v>
      </c>
      <c r="R397" s="98">
        <v>16468.933143</v>
      </c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  <c r="AD397" s="97"/>
      <c r="AE397" s="97"/>
    </row>
    <row r="398" ht="19.5" customHeight="1">
      <c r="A398" s="71">
        <v>2019.0</v>
      </c>
      <c r="B398" s="71" t="s">
        <v>28</v>
      </c>
      <c r="C398" s="71" t="str">
        <f t="shared" si="1"/>
        <v>2019JAN</v>
      </c>
      <c r="D398" s="96">
        <v>643.452</v>
      </c>
      <c r="E398" s="96">
        <v>12.959</v>
      </c>
      <c r="F398" s="96">
        <v>1631.406</v>
      </c>
      <c r="G398" s="96">
        <v>3206.498</v>
      </c>
      <c r="H398" s="96">
        <v>7.292</v>
      </c>
      <c r="I398" s="96">
        <v>0.128</v>
      </c>
      <c r="J398" s="96">
        <v>0.788</v>
      </c>
      <c r="K398" s="96">
        <v>1736.828</v>
      </c>
      <c r="L398" s="96">
        <f t="shared" si="2"/>
        <v>7239.351</v>
      </c>
      <c r="M398" s="96"/>
      <c r="N398" s="96">
        <v>4543.913</v>
      </c>
      <c r="O398" s="96">
        <v>3582.212</v>
      </c>
      <c r="P398" s="96">
        <v>1008.548235</v>
      </c>
      <c r="Q398" s="96">
        <f t="shared" si="3"/>
        <v>9134.673235</v>
      </c>
      <c r="R398" s="96">
        <v>16374.024234999999</v>
      </c>
      <c r="S398" s="97"/>
      <c r="T398" s="97"/>
      <c r="U398" s="97"/>
      <c r="V398" s="97"/>
      <c r="W398" s="97"/>
      <c r="X398" s="97"/>
      <c r="Y398" s="97"/>
      <c r="Z398" s="97"/>
      <c r="AA398" s="97"/>
      <c r="AB398" s="97"/>
      <c r="AC398" s="97"/>
      <c r="AD398" s="97"/>
      <c r="AE398" s="97"/>
    </row>
    <row r="399" ht="19.5" customHeight="1">
      <c r="A399" s="71">
        <v>2019.0</v>
      </c>
      <c r="B399" s="71" t="s">
        <v>29</v>
      </c>
      <c r="C399" s="71" t="str">
        <f t="shared" si="1"/>
        <v>2019FEB</v>
      </c>
      <c r="D399" s="98">
        <v>624.774</v>
      </c>
      <c r="E399" s="98">
        <v>72.06</v>
      </c>
      <c r="F399" s="98">
        <v>1381.928</v>
      </c>
      <c r="G399" s="98">
        <v>3110.82</v>
      </c>
      <c r="H399" s="98">
        <v>7.693</v>
      </c>
      <c r="I399" s="98">
        <v>0.118</v>
      </c>
      <c r="J399" s="98">
        <v>0.87</v>
      </c>
      <c r="K399" s="98">
        <v>1843.687</v>
      </c>
      <c r="L399" s="96">
        <f t="shared" si="2"/>
        <v>7041.95</v>
      </c>
      <c r="M399" s="98"/>
      <c r="N399" s="98">
        <v>3913.747</v>
      </c>
      <c r="O399" s="98">
        <v>4285.145</v>
      </c>
      <c r="P399" s="98">
        <v>937.41616</v>
      </c>
      <c r="Q399" s="96">
        <f t="shared" si="3"/>
        <v>9136.30816</v>
      </c>
      <c r="R399" s="98">
        <v>16178.258160000001</v>
      </c>
      <c r="S399" s="97"/>
      <c r="T399" s="97"/>
      <c r="U399" s="97"/>
      <c r="V399" s="97"/>
      <c r="W399" s="97"/>
      <c r="X399" s="97"/>
      <c r="Y399" s="97"/>
      <c r="Z399" s="97"/>
      <c r="AA399" s="97"/>
      <c r="AB399" s="97"/>
      <c r="AC399" s="97"/>
      <c r="AD399" s="97"/>
      <c r="AE399" s="97"/>
    </row>
    <row r="400" ht="19.5" customHeight="1">
      <c r="A400" s="71">
        <v>2019.0</v>
      </c>
      <c r="B400" s="71" t="s">
        <v>30</v>
      </c>
      <c r="C400" s="71" t="str">
        <f t="shared" si="1"/>
        <v>2019MAR</v>
      </c>
      <c r="D400" s="98">
        <v>686.396</v>
      </c>
      <c r="E400" s="98">
        <v>142.963</v>
      </c>
      <c r="F400" s="98">
        <v>1507.964</v>
      </c>
      <c r="G400" s="98">
        <v>3773.429</v>
      </c>
      <c r="H400" s="98">
        <v>4.794</v>
      </c>
      <c r="I400" s="98">
        <v>0.103</v>
      </c>
      <c r="J400" s="98">
        <v>1.013</v>
      </c>
      <c r="K400" s="98">
        <v>2184.221</v>
      </c>
      <c r="L400" s="96">
        <f t="shared" si="2"/>
        <v>8300.883</v>
      </c>
      <c r="M400" s="98"/>
      <c r="N400" s="98">
        <v>4718.205</v>
      </c>
      <c r="O400" s="98">
        <v>4943.699</v>
      </c>
      <c r="P400" s="98">
        <v>1057.00941</v>
      </c>
      <c r="Q400" s="96">
        <f t="shared" si="3"/>
        <v>10718.91341</v>
      </c>
      <c r="R400" s="98">
        <v>19019.79641</v>
      </c>
      <c r="S400" s="97"/>
      <c r="T400" s="97"/>
      <c r="U400" s="97"/>
      <c r="V400" s="97"/>
      <c r="W400" s="97"/>
      <c r="X400" s="97"/>
      <c r="Y400" s="97"/>
      <c r="Z400" s="97"/>
      <c r="AA400" s="97"/>
      <c r="AB400" s="97"/>
      <c r="AC400" s="97"/>
      <c r="AD400" s="97"/>
      <c r="AE400" s="97"/>
    </row>
    <row r="401" ht="19.5" customHeight="1">
      <c r="A401" s="71">
        <v>2019.0</v>
      </c>
      <c r="B401" s="71" t="s">
        <v>31</v>
      </c>
      <c r="C401" s="71" t="str">
        <f t="shared" si="1"/>
        <v>2019APR</v>
      </c>
      <c r="D401" s="98">
        <v>620.196</v>
      </c>
      <c r="E401" s="98">
        <v>143.752</v>
      </c>
      <c r="F401" s="98">
        <v>1535.337</v>
      </c>
      <c r="G401" s="98">
        <v>3380.522</v>
      </c>
      <c r="H401" s="98">
        <v>4.34</v>
      </c>
      <c r="I401" s="98">
        <v>0.082</v>
      </c>
      <c r="J401" s="98">
        <v>0.974</v>
      </c>
      <c r="K401" s="98">
        <v>2045.211</v>
      </c>
      <c r="L401" s="96">
        <f t="shared" si="2"/>
        <v>7730.414</v>
      </c>
      <c r="M401" s="98"/>
      <c r="N401" s="98">
        <v>4308.372</v>
      </c>
      <c r="O401" s="98">
        <v>5556.08</v>
      </c>
      <c r="P401" s="98">
        <v>986.844676</v>
      </c>
      <c r="Q401" s="96">
        <f t="shared" si="3"/>
        <v>10851.29668</v>
      </c>
      <c r="R401" s="98">
        <v>18581.710676000002</v>
      </c>
      <c r="S401" s="97"/>
      <c r="T401" s="97"/>
      <c r="U401" s="97"/>
      <c r="V401" s="97"/>
      <c r="W401" s="97"/>
      <c r="X401" s="97"/>
      <c r="Y401" s="97"/>
      <c r="Z401" s="97"/>
      <c r="AA401" s="97"/>
      <c r="AB401" s="97"/>
      <c r="AC401" s="97"/>
      <c r="AD401" s="97"/>
      <c r="AE401" s="97"/>
    </row>
    <row r="402" ht="19.5" customHeight="1">
      <c r="A402" s="71">
        <v>2019.0</v>
      </c>
      <c r="B402" s="71" t="s">
        <v>32</v>
      </c>
      <c r="C402" s="71" t="str">
        <f t="shared" si="1"/>
        <v>2019MAY</v>
      </c>
      <c r="D402" s="98">
        <v>635.047</v>
      </c>
      <c r="E402" s="98">
        <v>167.616</v>
      </c>
      <c r="F402" s="98">
        <v>1475.549</v>
      </c>
      <c r="G402" s="98">
        <v>3673.011</v>
      </c>
      <c r="H402" s="98">
        <v>5.025</v>
      </c>
      <c r="I402" s="98">
        <v>0.072</v>
      </c>
      <c r="J402" s="98">
        <v>0.879</v>
      </c>
      <c r="K402" s="98">
        <v>2039.723</v>
      </c>
      <c r="L402" s="96">
        <f t="shared" si="2"/>
        <v>7996.922</v>
      </c>
      <c r="M402" s="98"/>
      <c r="N402" s="98">
        <v>4440.642</v>
      </c>
      <c r="O402" s="98">
        <v>6040.938</v>
      </c>
      <c r="P402" s="98">
        <v>1012.831557</v>
      </c>
      <c r="Q402" s="96">
        <f t="shared" si="3"/>
        <v>11494.41156</v>
      </c>
      <c r="R402" s="98">
        <v>19491.333557</v>
      </c>
      <c r="S402" s="97"/>
      <c r="T402" s="97"/>
      <c r="U402" s="97"/>
      <c r="V402" s="97"/>
      <c r="W402" s="97"/>
      <c r="X402" s="97"/>
      <c r="Y402" s="97"/>
      <c r="Z402" s="97"/>
      <c r="AA402" s="97"/>
      <c r="AB402" s="97"/>
      <c r="AC402" s="97"/>
      <c r="AD402" s="97"/>
      <c r="AE402" s="97"/>
    </row>
    <row r="403" ht="19.5" customHeight="1">
      <c r="A403" s="71">
        <v>2019.0</v>
      </c>
      <c r="B403" s="71" t="s">
        <v>33</v>
      </c>
      <c r="C403" s="71" t="str">
        <f t="shared" si="1"/>
        <v>2019JUN</v>
      </c>
      <c r="D403" s="98">
        <v>542.537</v>
      </c>
      <c r="E403" s="98">
        <v>146.031</v>
      </c>
      <c r="F403" s="98">
        <v>1553.305</v>
      </c>
      <c r="G403" s="98">
        <v>3234.788</v>
      </c>
      <c r="H403" s="98">
        <v>4.363</v>
      </c>
      <c r="I403" s="98">
        <v>0.037</v>
      </c>
      <c r="J403" s="98">
        <v>8.148</v>
      </c>
      <c r="K403" s="98">
        <v>2066.199</v>
      </c>
      <c r="L403" s="96">
        <f t="shared" si="2"/>
        <v>7555.408</v>
      </c>
      <c r="M403" s="98"/>
      <c r="N403" s="98">
        <v>4191.415</v>
      </c>
      <c r="O403" s="98">
        <v>5678.669</v>
      </c>
      <c r="P403" s="98">
        <v>951.375896</v>
      </c>
      <c r="Q403" s="96">
        <f t="shared" si="3"/>
        <v>10821.4599</v>
      </c>
      <c r="R403" s="98">
        <v>18376.867896</v>
      </c>
      <c r="S403" s="97"/>
      <c r="T403" s="97"/>
      <c r="U403" s="97"/>
      <c r="V403" s="97"/>
      <c r="W403" s="97"/>
      <c r="X403" s="97"/>
      <c r="Y403" s="97"/>
      <c r="Z403" s="97"/>
      <c r="AA403" s="97"/>
      <c r="AB403" s="97"/>
      <c r="AC403" s="97"/>
      <c r="AD403" s="97"/>
      <c r="AE403" s="97"/>
    </row>
    <row r="404" ht="19.5" customHeight="1">
      <c r="A404" s="71">
        <v>2019.0</v>
      </c>
      <c r="B404" s="71" t="s">
        <v>34</v>
      </c>
      <c r="C404" s="71" t="str">
        <f t="shared" si="1"/>
        <v>2019JUL</v>
      </c>
      <c r="D404" s="98">
        <v>551.121</v>
      </c>
      <c r="E404" s="98">
        <v>158.245</v>
      </c>
      <c r="F404" s="98">
        <v>1650.278</v>
      </c>
      <c r="G404" s="98">
        <v>3230.883</v>
      </c>
      <c r="H404" s="98">
        <v>85.449</v>
      </c>
      <c r="I404" s="98">
        <v>0.081</v>
      </c>
      <c r="J404" s="98">
        <v>10.959</v>
      </c>
      <c r="K404" s="98">
        <v>1975.863</v>
      </c>
      <c r="L404" s="96">
        <f t="shared" si="2"/>
        <v>7662.879</v>
      </c>
      <c r="M404" s="98"/>
      <c r="N404" s="98">
        <v>4850.158</v>
      </c>
      <c r="O404" s="98">
        <v>4712.254</v>
      </c>
      <c r="P404" s="98">
        <v>942.930495</v>
      </c>
      <c r="Q404" s="96">
        <f t="shared" si="3"/>
        <v>10505.3425</v>
      </c>
      <c r="R404" s="98">
        <v>18168.221495</v>
      </c>
      <c r="S404" s="97"/>
      <c r="T404" s="97"/>
      <c r="U404" s="97"/>
      <c r="V404" s="97"/>
      <c r="W404" s="97"/>
      <c r="X404" s="97"/>
      <c r="Y404" s="97"/>
      <c r="Z404" s="97"/>
      <c r="AA404" s="97"/>
      <c r="AB404" s="97"/>
      <c r="AC404" s="97"/>
      <c r="AD404" s="97"/>
      <c r="AE404" s="97"/>
    </row>
    <row r="405" ht="19.5" customHeight="1">
      <c r="A405" s="71">
        <v>2019.0</v>
      </c>
      <c r="B405" s="71" t="s">
        <v>35</v>
      </c>
      <c r="C405" s="71" t="str">
        <f t="shared" si="1"/>
        <v>2019AUG</v>
      </c>
      <c r="D405" s="98">
        <v>400.878</v>
      </c>
      <c r="E405" s="98">
        <v>142.999</v>
      </c>
      <c r="F405" s="98">
        <v>1346.019</v>
      </c>
      <c r="G405" s="98">
        <v>3406.429</v>
      </c>
      <c r="H405" s="98">
        <v>4.197</v>
      </c>
      <c r="I405" s="98">
        <v>0.123</v>
      </c>
      <c r="J405" s="98">
        <v>10.64</v>
      </c>
      <c r="K405" s="98">
        <v>2939.376</v>
      </c>
      <c r="L405" s="96">
        <f t="shared" si="2"/>
        <v>8250.661</v>
      </c>
      <c r="M405" s="98"/>
      <c r="N405" s="98">
        <v>5090.896</v>
      </c>
      <c r="O405" s="98">
        <v>3509.383</v>
      </c>
      <c r="P405" s="98">
        <v>903.146694</v>
      </c>
      <c r="Q405" s="96">
        <f t="shared" si="3"/>
        <v>9503.425694</v>
      </c>
      <c r="R405" s="98">
        <v>17754.086694</v>
      </c>
      <c r="S405" s="97"/>
      <c r="T405" s="97"/>
      <c r="U405" s="97"/>
      <c r="V405" s="97"/>
      <c r="W405" s="97"/>
      <c r="X405" s="97"/>
      <c r="Y405" s="97"/>
      <c r="Z405" s="97"/>
      <c r="AA405" s="97"/>
      <c r="AB405" s="97"/>
      <c r="AC405" s="97"/>
      <c r="AD405" s="97"/>
      <c r="AE405" s="97"/>
    </row>
    <row r="406" ht="19.5" customHeight="1">
      <c r="A406" s="71">
        <v>2019.0</v>
      </c>
      <c r="B406" s="71" t="s">
        <v>36</v>
      </c>
      <c r="C406" s="71" t="str">
        <f t="shared" si="1"/>
        <v>2019SEP</v>
      </c>
      <c r="D406" s="98">
        <v>348.517</v>
      </c>
      <c r="E406" s="98"/>
      <c r="F406" s="98">
        <v>1316.21</v>
      </c>
      <c r="G406" s="98">
        <v>2796.68</v>
      </c>
      <c r="H406" s="98">
        <v>3.434</v>
      </c>
      <c r="I406" s="98">
        <v>0.124</v>
      </c>
      <c r="J406" s="98">
        <v>7.293</v>
      </c>
      <c r="K406" s="98">
        <v>2683.757</v>
      </c>
      <c r="L406" s="96">
        <f t="shared" si="2"/>
        <v>7156.015</v>
      </c>
      <c r="M406" s="98"/>
      <c r="N406" s="98">
        <v>4748.907</v>
      </c>
      <c r="O406" s="98">
        <v>4256.819</v>
      </c>
      <c r="P406" s="98">
        <v>852.225768</v>
      </c>
      <c r="Q406" s="96">
        <f t="shared" si="3"/>
        <v>9857.951768</v>
      </c>
      <c r="R406" s="98">
        <v>17013.966768</v>
      </c>
      <c r="S406" s="97"/>
      <c r="T406" s="97"/>
      <c r="U406" s="97"/>
      <c r="V406" s="97"/>
      <c r="W406" s="97"/>
      <c r="X406" s="97"/>
      <c r="Y406" s="97"/>
      <c r="Z406" s="97"/>
      <c r="AA406" s="97"/>
      <c r="AB406" s="97"/>
      <c r="AC406" s="97"/>
      <c r="AD406" s="97"/>
      <c r="AE406" s="97"/>
    </row>
    <row r="407" ht="19.5" customHeight="1">
      <c r="A407" s="71">
        <v>2019.0</v>
      </c>
      <c r="B407" s="71" t="s">
        <v>37</v>
      </c>
      <c r="C407" s="71" t="str">
        <f t="shared" si="1"/>
        <v>2019OCT</v>
      </c>
      <c r="D407" s="98">
        <v>422.52</v>
      </c>
      <c r="E407" s="98"/>
      <c r="F407" s="98">
        <v>1428.677</v>
      </c>
      <c r="G407" s="98">
        <v>3287.087</v>
      </c>
      <c r="H407" s="98">
        <v>2.467</v>
      </c>
      <c r="I407" s="98">
        <v>0.116</v>
      </c>
      <c r="J407" s="98">
        <v>4.366</v>
      </c>
      <c r="K407" s="98">
        <v>2417.555</v>
      </c>
      <c r="L407" s="96">
        <f t="shared" si="2"/>
        <v>7562.788</v>
      </c>
      <c r="M407" s="98"/>
      <c r="N407" s="98">
        <v>4659.706</v>
      </c>
      <c r="O407" s="98">
        <v>5036.179</v>
      </c>
      <c r="P407" s="98">
        <v>905.135479</v>
      </c>
      <c r="Q407" s="96">
        <f t="shared" si="3"/>
        <v>10601.02048</v>
      </c>
      <c r="R407" s="98">
        <v>18163.808479</v>
      </c>
      <c r="S407" s="97"/>
      <c r="T407" s="97"/>
      <c r="U407" s="97"/>
      <c r="V407" s="97"/>
      <c r="W407" s="97"/>
      <c r="X407" s="97"/>
      <c r="Y407" s="97"/>
      <c r="Z407" s="97"/>
      <c r="AA407" s="97"/>
      <c r="AB407" s="97"/>
      <c r="AC407" s="97"/>
      <c r="AD407" s="97"/>
      <c r="AE407" s="97"/>
    </row>
    <row r="408" ht="19.5" customHeight="1">
      <c r="A408" s="71">
        <v>2019.0</v>
      </c>
      <c r="B408" s="71" t="s">
        <v>38</v>
      </c>
      <c r="C408" s="71" t="str">
        <f t="shared" si="1"/>
        <v>2019NOV</v>
      </c>
      <c r="D408" s="98">
        <v>438.427</v>
      </c>
      <c r="E408" s="98"/>
      <c r="F408" s="98">
        <v>1541.462</v>
      </c>
      <c r="G408" s="98">
        <v>3548.904</v>
      </c>
      <c r="H408" s="98">
        <v>3.853</v>
      </c>
      <c r="I408" s="98">
        <v>0.137</v>
      </c>
      <c r="J408" s="98">
        <v>6.361</v>
      </c>
      <c r="K408" s="98">
        <v>1539.577</v>
      </c>
      <c r="L408" s="96">
        <f t="shared" si="2"/>
        <v>7078.721</v>
      </c>
      <c r="M408" s="98"/>
      <c r="N408" s="98">
        <v>4530.969</v>
      </c>
      <c r="O408" s="98">
        <v>4507.237</v>
      </c>
      <c r="P408" s="98">
        <v>890.549585</v>
      </c>
      <c r="Q408" s="96">
        <f t="shared" si="3"/>
        <v>9928.755585</v>
      </c>
      <c r="R408" s="98">
        <v>17007.476585</v>
      </c>
      <c r="S408" s="97"/>
      <c r="T408" s="97"/>
      <c r="U408" s="97"/>
      <c r="V408" s="97"/>
      <c r="W408" s="97"/>
      <c r="X408" s="97"/>
      <c r="Y408" s="97"/>
      <c r="Z408" s="97"/>
      <c r="AA408" s="97"/>
      <c r="AB408" s="97"/>
      <c r="AC408" s="97"/>
      <c r="AD408" s="97"/>
      <c r="AE408" s="97"/>
    </row>
    <row r="409" ht="19.5" customHeight="1">
      <c r="A409" s="71">
        <v>2019.0</v>
      </c>
      <c r="B409" s="71" t="s">
        <v>39</v>
      </c>
      <c r="C409" s="71" t="str">
        <f t="shared" si="1"/>
        <v>2019DEC</v>
      </c>
      <c r="D409" s="98">
        <v>396.093</v>
      </c>
      <c r="E409" s="98"/>
      <c r="F409" s="98">
        <v>1526.744</v>
      </c>
      <c r="G409" s="98">
        <v>3176.326</v>
      </c>
      <c r="H409" s="98">
        <v>4.317</v>
      </c>
      <c r="I409" s="98">
        <v>0.125</v>
      </c>
      <c r="J409" s="98">
        <v>10.537</v>
      </c>
      <c r="K409" s="98">
        <v>2074.658</v>
      </c>
      <c r="L409" s="96">
        <f t="shared" si="2"/>
        <v>7188.8</v>
      </c>
      <c r="M409" s="98"/>
      <c r="N409" s="98">
        <v>4631.99</v>
      </c>
      <c r="O409" s="98">
        <v>3043.504</v>
      </c>
      <c r="P409" s="98">
        <v>1055.831658</v>
      </c>
      <c r="Q409" s="96">
        <f t="shared" si="3"/>
        <v>8731.325658</v>
      </c>
      <c r="R409" s="98">
        <v>15920.125658</v>
      </c>
      <c r="S409" s="97"/>
      <c r="T409" s="97"/>
      <c r="U409" s="97"/>
      <c r="V409" s="97"/>
      <c r="W409" s="97"/>
      <c r="X409" s="97"/>
      <c r="Y409" s="97"/>
      <c r="Z409" s="97"/>
      <c r="AA409" s="97"/>
      <c r="AB409" s="97"/>
      <c r="AC409" s="97"/>
      <c r="AD409" s="97"/>
      <c r="AE409" s="97"/>
    </row>
    <row r="410" ht="19.5" customHeight="1">
      <c r="A410" s="71">
        <v>2020.0</v>
      </c>
      <c r="B410" s="71" t="s">
        <v>28</v>
      </c>
      <c r="C410" s="71" t="str">
        <f t="shared" si="1"/>
        <v>2020JAN</v>
      </c>
      <c r="D410" s="96">
        <v>427.728</v>
      </c>
      <c r="E410" s="96">
        <v>13.362</v>
      </c>
      <c r="F410" s="96">
        <v>1621.449</v>
      </c>
      <c r="G410" s="96">
        <v>3578.435</v>
      </c>
      <c r="H410" s="96">
        <v>4.013</v>
      </c>
      <c r="I410" s="96">
        <v>0.133</v>
      </c>
      <c r="J410" s="96">
        <v>6.079</v>
      </c>
      <c r="K410" s="96">
        <v>2002.866</v>
      </c>
      <c r="L410" s="96">
        <f t="shared" si="2"/>
        <v>7654.065</v>
      </c>
      <c r="M410" s="96"/>
      <c r="N410" s="96">
        <v>4437.887</v>
      </c>
      <c r="O410" s="96">
        <v>4260.127</v>
      </c>
      <c r="P410" s="96">
        <v>1030.604448</v>
      </c>
      <c r="Q410" s="96">
        <f t="shared" si="3"/>
        <v>9728.618448</v>
      </c>
      <c r="R410" s="96">
        <v>17382.683448</v>
      </c>
      <c r="S410" s="97"/>
      <c r="T410" s="97"/>
      <c r="U410" s="97"/>
      <c r="V410" s="97"/>
      <c r="W410" s="97"/>
      <c r="X410" s="97"/>
      <c r="Y410" s="97"/>
      <c r="Z410" s="97"/>
      <c r="AA410" s="97"/>
      <c r="AB410" s="97"/>
      <c r="AC410" s="97"/>
      <c r="AD410" s="97"/>
      <c r="AE410" s="97"/>
    </row>
    <row r="411" ht="19.5" customHeight="1">
      <c r="A411" s="71">
        <v>2020.0</v>
      </c>
      <c r="B411" s="71" t="s">
        <v>29</v>
      </c>
      <c r="C411" s="71" t="str">
        <f t="shared" si="1"/>
        <v>2020FEB</v>
      </c>
      <c r="D411" s="98">
        <v>434.694</v>
      </c>
      <c r="E411" s="98">
        <v>63.286</v>
      </c>
      <c r="F411" s="98">
        <v>1377.242</v>
      </c>
      <c r="G411" s="98">
        <v>3844.202</v>
      </c>
      <c r="H411" s="98">
        <v>3.499</v>
      </c>
      <c r="I411" s="98">
        <v>0.104</v>
      </c>
      <c r="J411" s="98">
        <v>6.663</v>
      </c>
      <c r="K411" s="98">
        <v>2005.625</v>
      </c>
      <c r="L411" s="96">
        <f t="shared" si="2"/>
        <v>7735.315</v>
      </c>
      <c r="M411" s="98"/>
      <c r="N411" s="98">
        <v>4234.977</v>
      </c>
      <c r="O411" s="98">
        <v>3723.323</v>
      </c>
      <c r="P411" s="98">
        <v>1005.437404</v>
      </c>
      <c r="Q411" s="96">
        <f t="shared" si="3"/>
        <v>8963.737404</v>
      </c>
      <c r="R411" s="98">
        <v>16699.052404</v>
      </c>
      <c r="S411" s="97"/>
      <c r="T411" s="97"/>
      <c r="U411" s="97"/>
      <c r="V411" s="97"/>
      <c r="W411" s="97"/>
      <c r="X411" s="97"/>
      <c r="Y411" s="97"/>
      <c r="Z411" s="97"/>
      <c r="AA411" s="97"/>
      <c r="AB411" s="97"/>
      <c r="AC411" s="97"/>
      <c r="AD411" s="97"/>
      <c r="AE411" s="97"/>
    </row>
    <row r="412" ht="19.5" customHeight="1">
      <c r="A412" s="71">
        <v>2020.0</v>
      </c>
      <c r="B412" s="71" t="s">
        <v>30</v>
      </c>
      <c r="C412" s="71" t="str">
        <f t="shared" si="1"/>
        <v>2020MAR</v>
      </c>
      <c r="D412" s="98">
        <v>509.536</v>
      </c>
      <c r="E412" s="98">
        <v>21.401</v>
      </c>
      <c r="F412" s="98">
        <v>1615.669</v>
      </c>
      <c r="G412" s="98">
        <v>4332.589</v>
      </c>
      <c r="H412" s="98">
        <v>2.507</v>
      </c>
      <c r="I412" s="98">
        <v>0.085</v>
      </c>
      <c r="J412" s="98">
        <v>6.276</v>
      </c>
      <c r="K412" s="98">
        <v>2321.505</v>
      </c>
      <c r="L412" s="96">
        <f t="shared" si="2"/>
        <v>8809.568</v>
      </c>
      <c r="M412" s="98"/>
      <c r="N412" s="98">
        <v>4576.068</v>
      </c>
      <c r="O412" s="98">
        <v>4484.848</v>
      </c>
      <c r="P412" s="98">
        <v>1054.548687</v>
      </c>
      <c r="Q412" s="96">
        <f t="shared" si="3"/>
        <v>10115.46469</v>
      </c>
      <c r="R412" s="98">
        <v>18925.032686999995</v>
      </c>
      <c r="S412" s="97"/>
      <c r="T412" s="97"/>
      <c r="U412" s="97"/>
      <c r="V412" s="97"/>
      <c r="W412" s="97"/>
      <c r="X412" s="97"/>
      <c r="Y412" s="97"/>
      <c r="Z412" s="97"/>
      <c r="AA412" s="97"/>
      <c r="AB412" s="97"/>
      <c r="AC412" s="97"/>
      <c r="AD412" s="97"/>
      <c r="AE412" s="97"/>
    </row>
    <row r="413" ht="19.5" customHeight="1">
      <c r="A413" s="71">
        <v>2020.0</v>
      </c>
      <c r="B413" s="71" t="s">
        <v>31</v>
      </c>
      <c r="C413" s="71" t="str">
        <f t="shared" si="1"/>
        <v>2020APR</v>
      </c>
      <c r="D413" s="98">
        <v>471.457</v>
      </c>
      <c r="E413" s="98">
        <v>3.694</v>
      </c>
      <c r="F413" s="98">
        <v>1476.831</v>
      </c>
      <c r="G413" s="98">
        <v>3774.2</v>
      </c>
      <c r="H413" s="98">
        <v>6.275</v>
      </c>
      <c r="I413" s="98">
        <v>0.085</v>
      </c>
      <c r="J413" s="98">
        <v>4.772</v>
      </c>
      <c r="K413" s="98">
        <v>2132.777</v>
      </c>
      <c r="L413" s="96">
        <f t="shared" si="2"/>
        <v>7870.091</v>
      </c>
      <c r="M413" s="98"/>
      <c r="N413" s="98">
        <v>4657.409</v>
      </c>
      <c r="O413" s="98">
        <v>3408.283</v>
      </c>
      <c r="P413" s="98">
        <v>997.268593</v>
      </c>
      <c r="Q413" s="96">
        <f t="shared" si="3"/>
        <v>9062.960593</v>
      </c>
      <c r="R413" s="98">
        <v>16933.051593</v>
      </c>
      <c r="S413" s="97"/>
      <c r="T413" s="97"/>
      <c r="U413" s="97"/>
      <c r="V413" s="97"/>
      <c r="W413" s="97"/>
      <c r="X413" s="97"/>
      <c r="Y413" s="97"/>
      <c r="Z413" s="97"/>
      <c r="AA413" s="97"/>
      <c r="AB413" s="97"/>
      <c r="AC413" s="97"/>
      <c r="AD413" s="97"/>
      <c r="AE413" s="97"/>
    </row>
    <row r="414" ht="19.5" customHeight="1">
      <c r="A414" s="71">
        <v>2020.0</v>
      </c>
      <c r="B414" s="71" t="s">
        <v>32</v>
      </c>
      <c r="C414" s="71" t="str">
        <f t="shared" si="1"/>
        <v>2020MAY</v>
      </c>
      <c r="D414" s="98">
        <v>475.026</v>
      </c>
      <c r="E414" s="98">
        <v>167.209</v>
      </c>
      <c r="F414" s="98">
        <v>1818.025</v>
      </c>
      <c r="G414" s="98">
        <v>3954.926</v>
      </c>
      <c r="H414" s="98">
        <v>1.188</v>
      </c>
      <c r="I414" s="98">
        <v>0.075</v>
      </c>
      <c r="J414" s="98">
        <v>6.402</v>
      </c>
      <c r="K414" s="98">
        <v>2229.731</v>
      </c>
      <c r="L414" s="96">
        <f t="shared" si="2"/>
        <v>8652.582</v>
      </c>
      <c r="M414" s="98"/>
      <c r="N414" s="98">
        <v>4705.878</v>
      </c>
      <c r="O414" s="98">
        <v>3821.412</v>
      </c>
      <c r="P414" s="98">
        <v>990.364859</v>
      </c>
      <c r="Q414" s="96">
        <f t="shared" si="3"/>
        <v>9517.654859</v>
      </c>
      <c r="R414" s="98">
        <v>18170.236859</v>
      </c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  <c r="AD414" s="97"/>
      <c r="AE414" s="97"/>
    </row>
    <row r="415" ht="19.5" customHeight="1">
      <c r="A415" s="71">
        <v>2020.0</v>
      </c>
      <c r="B415" s="71" t="s">
        <v>33</v>
      </c>
      <c r="C415" s="71" t="str">
        <f t="shared" si="1"/>
        <v>2020JUN</v>
      </c>
      <c r="D415" s="98">
        <v>348.574</v>
      </c>
      <c r="E415" s="98">
        <v>104.732</v>
      </c>
      <c r="F415" s="98">
        <v>1594.87</v>
      </c>
      <c r="G415" s="98">
        <v>3878.151</v>
      </c>
      <c r="H415" s="98">
        <v>2.756</v>
      </c>
      <c r="I415" s="98">
        <v>0.037</v>
      </c>
      <c r="J415" s="98">
        <v>7.269</v>
      </c>
      <c r="K415" s="98">
        <v>2189.107</v>
      </c>
      <c r="L415" s="96">
        <f t="shared" si="2"/>
        <v>8125.496</v>
      </c>
      <c r="M415" s="98"/>
      <c r="N415" s="98">
        <v>4456.352</v>
      </c>
      <c r="O415" s="98">
        <v>3563.0</v>
      </c>
      <c r="P415" s="98">
        <v>921.089614</v>
      </c>
      <c r="Q415" s="96">
        <f t="shared" si="3"/>
        <v>8940.441614</v>
      </c>
      <c r="R415" s="98">
        <v>17065.937614</v>
      </c>
      <c r="S415" s="97"/>
      <c r="T415" s="97"/>
      <c r="U415" s="97"/>
      <c r="V415" s="97"/>
      <c r="W415" s="97"/>
      <c r="X415" s="97"/>
      <c r="Y415" s="97"/>
      <c r="Z415" s="97"/>
      <c r="AA415" s="97"/>
      <c r="AB415" s="97"/>
      <c r="AC415" s="97"/>
      <c r="AD415" s="97"/>
      <c r="AE415" s="97"/>
    </row>
    <row r="416" ht="19.5" customHeight="1">
      <c r="A416" s="71">
        <v>2020.0</v>
      </c>
      <c r="B416" s="71" t="s">
        <v>34</v>
      </c>
      <c r="C416" s="71" t="str">
        <f t="shared" si="1"/>
        <v>2020JUL</v>
      </c>
      <c r="D416" s="98">
        <v>345.894</v>
      </c>
      <c r="E416" s="98"/>
      <c r="F416" s="98">
        <v>1179.849</v>
      </c>
      <c r="G416" s="98">
        <v>3853.296</v>
      </c>
      <c r="H416" s="98">
        <v>3.314</v>
      </c>
      <c r="I416" s="98">
        <v>0.056</v>
      </c>
      <c r="J416" s="98">
        <v>6.57</v>
      </c>
      <c r="K416" s="98">
        <v>2088.547</v>
      </c>
      <c r="L416" s="96">
        <f t="shared" si="2"/>
        <v>7477.526</v>
      </c>
      <c r="M416" s="98"/>
      <c r="N416" s="98">
        <v>4557.606</v>
      </c>
      <c r="O416" s="98">
        <v>4574.726</v>
      </c>
      <c r="P416" s="98">
        <v>932.609742</v>
      </c>
      <c r="Q416" s="96">
        <f t="shared" si="3"/>
        <v>10064.94174</v>
      </c>
      <c r="R416" s="98">
        <v>17542.467742</v>
      </c>
      <c r="S416" s="97"/>
      <c r="T416" s="97"/>
      <c r="U416" s="97"/>
      <c r="V416" s="97"/>
      <c r="W416" s="97"/>
      <c r="X416" s="97"/>
      <c r="Y416" s="97"/>
      <c r="Z416" s="97"/>
      <c r="AA416" s="97"/>
      <c r="AB416" s="97"/>
      <c r="AC416" s="97"/>
      <c r="AD416" s="97"/>
      <c r="AE416" s="97"/>
    </row>
    <row r="417" ht="19.5" customHeight="1">
      <c r="A417" s="71">
        <v>2020.0</v>
      </c>
      <c r="B417" s="71" t="s">
        <v>35</v>
      </c>
      <c r="C417" s="71" t="str">
        <f t="shared" si="1"/>
        <v>2020AUG</v>
      </c>
      <c r="D417" s="98">
        <v>357.384</v>
      </c>
      <c r="E417" s="98">
        <v>57.801</v>
      </c>
      <c r="F417" s="98">
        <v>1558.975</v>
      </c>
      <c r="G417" s="98">
        <v>3018.045</v>
      </c>
      <c r="H417" s="98">
        <v>20.131</v>
      </c>
      <c r="I417" s="98">
        <v>0.046</v>
      </c>
      <c r="J417" s="98">
        <v>9.4</v>
      </c>
      <c r="K417" s="98">
        <v>3341.81</v>
      </c>
      <c r="L417" s="96">
        <f t="shared" si="2"/>
        <v>8363.592</v>
      </c>
      <c r="M417" s="98"/>
      <c r="N417" s="98">
        <v>4460.168</v>
      </c>
      <c r="O417" s="98">
        <v>3744.399</v>
      </c>
      <c r="P417" s="98">
        <v>876.88591</v>
      </c>
      <c r="Q417" s="96">
        <f t="shared" si="3"/>
        <v>9081.45291</v>
      </c>
      <c r="R417" s="98">
        <v>17445.04491</v>
      </c>
      <c r="S417" s="97"/>
      <c r="T417" s="97"/>
      <c r="U417" s="97"/>
      <c r="V417" s="97"/>
      <c r="W417" s="97"/>
      <c r="X417" s="97"/>
      <c r="Y417" s="97"/>
      <c r="Z417" s="97"/>
      <c r="AA417" s="97"/>
      <c r="AB417" s="97"/>
      <c r="AC417" s="97"/>
      <c r="AD417" s="97"/>
      <c r="AE417" s="97"/>
    </row>
    <row r="418" ht="19.5" customHeight="1">
      <c r="A418" s="71">
        <v>2020.0</v>
      </c>
      <c r="B418" s="71" t="s">
        <v>36</v>
      </c>
      <c r="C418" s="71" t="str">
        <f t="shared" si="1"/>
        <v>2020SEP</v>
      </c>
      <c r="D418" s="98">
        <v>369.001</v>
      </c>
      <c r="E418" s="98">
        <v>135.697</v>
      </c>
      <c r="F418" s="98">
        <v>1427.763</v>
      </c>
      <c r="G418" s="98">
        <v>3316.731</v>
      </c>
      <c r="H418" s="98">
        <v>41.029</v>
      </c>
      <c r="I418" s="98">
        <v>0.101</v>
      </c>
      <c r="J418" s="98">
        <v>4.706</v>
      </c>
      <c r="K418" s="98">
        <v>3283.604</v>
      </c>
      <c r="L418" s="96">
        <f t="shared" si="2"/>
        <v>8578.632</v>
      </c>
      <c r="M418" s="98"/>
      <c r="N418" s="98">
        <v>4214.452</v>
      </c>
      <c r="O418" s="98">
        <v>3636.635</v>
      </c>
      <c r="P418" s="98">
        <v>849.451583</v>
      </c>
      <c r="Q418" s="96">
        <f t="shared" si="3"/>
        <v>8700.538583</v>
      </c>
      <c r="R418" s="98">
        <v>17279.170583</v>
      </c>
      <c r="S418" s="97"/>
      <c r="T418" s="97"/>
      <c r="U418" s="97"/>
      <c r="V418" s="97"/>
      <c r="W418" s="97"/>
      <c r="X418" s="97"/>
      <c r="Y418" s="97"/>
      <c r="Z418" s="97"/>
      <c r="AA418" s="97"/>
      <c r="AB418" s="97"/>
      <c r="AC418" s="97"/>
      <c r="AD418" s="97"/>
      <c r="AE418" s="97"/>
    </row>
    <row r="419" ht="19.5" customHeight="1">
      <c r="A419" s="71">
        <v>2020.0</v>
      </c>
      <c r="B419" s="71" t="s">
        <v>37</v>
      </c>
      <c r="C419" s="71" t="str">
        <f t="shared" si="1"/>
        <v>2020OCT</v>
      </c>
      <c r="D419" s="98">
        <v>228.931</v>
      </c>
      <c r="E419" s="98">
        <v>23.073</v>
      </c>
      <c r="F419" s="98">
        <v>1477.888</v>
      </c>
      <c r="G419" s="98">
        <v>3112.014</v>
      </c>
      <c r="H419" s="98">
        <v>3.112</v>
      </c>
      <c r="I419" s="98">
        <v>0.125</v>
      </c>
      <c r="J419" s="98">
        <v>5.573</v>
      </c>
      <c r="K419" s="98">
        <v>2983.278</v>
      </c>
      <c r="L419" s="96">
        <f t="shared" si="2"/>
        <v>7833.994</v>
      </c>
      <c r="M419" s="98"/>
      <c r="N419" s="98">
        <v>4506.205</v>
      </c>
      <c r="O419" s="98">
        <v>3373.908</v>
      </c>
      <c r="P419" s="98">
        <v>766.201111</v>
      </c>
      <c r="Q419" s="96">
        <f t="shared" si="3"/>
        <v>8646.314111</v>
      </c>
      <c r="R419" s="98">
        <v>16480.308111</v>
      </c>
      <c r="S419" s="97"/>
      <c r="T419" s="97"/>
      <c r="U419" s="97"/>
      <c r="V419" s="97"/>
      <c r="W419" s="97"/>
      <c r="X419" s="97"/>
      <c r="Y419" s="97"/>
      <c r="Z419" s="97"/>
      <c r="AA419" s="97"/>
      <c r="AB419" s="97"/>
      <c r="AC419" s="97"/>
      <c r="AD419" s="97"/>
      <c r="AE419" s="97"/>
    </row>
    <row r="420" ht="19.5" customHeight="1">
      <c r="A420" s="71">
        <v>2020.0</v>
      </c>
      <c r="B420" s="71" t="s">
        <v>38</v>
      </c>
      <c r="C420" s="71" t="str">
        <f t="shared" si="1"/>
        <v>2020NOV</v>
      </c>
      <c r="D420" s="98">
        <v>245.234</v>
      </c>
      <c r="E420" s="98">
        <v>0.68</v>
      </c>
      <c r="F420" s="98">
        <v>1546.584</v>
      </c>
      <c r="G420" s="98">
        <v>3232.738</v>
      </c>
      <c r="H420" s="98">
        <v>4.922</v>
      </c>
      <c r="I420" s="98">
        <v>0.121</v>
      </c>
      <c r="J420" s="98">
        <v>8.562</v>
      </c>
      <c r="K420" s="98">
        <v>2515.586</v>
      </c>
      <c r="L420" s="96">
        <f t="shared" si="2"/>
        <v>7554.427</v>
      </c>
      <c r="M420" s="98"/>
      <c r="N420" s="98">
        <v>4289.264</v>
      </c>
      <c r="O420" s="98">
        <v>3697.87</v>
      </c>
      <c r="P420" s="98">
        <v>845.621276</v>
      </c>
      <c r="Q420" s="96">
        <f t="shared" si="3"/>
        <v>8832.755276</v>
      </c>
      <c r="R420" s="98">
        <v>16387.182276</v>
      </c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  <c r="AD420" s="97"/>
      <c r="AE420" s="97"/>
    </row>
    <row r="421" ht="19.5" customHeight="1">
      <c r="A421" s="71">
        <v>2020.0</v>
      </c>
      <c r="B421" s="71" t="s">
        <v>39</v>
      </c>
      <c r="C421" s="71" t="str">
        <f t="shared" si="1"/>
        <v>2020DEC</v>
      </c>
      <c r="D421" s="98">
        <v>326.389</v>
      </c>
      <c r="E421" s="98">
        <v>33.142</v>
      </c>
      <c r="F421" s="98">
        <v>1543.398</v>
      </c>
      <c r="G421" s="98">
        <v>3011.349</v>
      </c>
      <c r="H421" s="98">
        <v>4.738</v>
      </c>
      <c r="I421" s="98">
        <v>0.127</v>
      </c>
      <c r="J421" s="98">
        <v>9.626</v>
      </c>
      <c r="K421" s="98">
        <v>2456.134</v>
      </c>
      <c r="L421" s="96">
        <f t="shared" si="2"/>
        <v>7384.903</v>
      </c>
      <c r="M421" s="98"/>
      <c r="N421" s="98">
        <v>4370.599</v>
      </c>
      <c r="O421" s="98">
        <v>2980.149</v>
      </c>
      <c r="P421" s="98">
        <v>977.429842</v>
      </c>
      <c r="Q421" s="96">
        <f t="shared" si="3"/>
        <v>8328.177842</v>
      </c>
      <c r="R421" s="98">
        <v>15713.080842</v>
      </c>
      <c r="S421" s="97"/>
      <c r="T421" s="97"/>
      <c r="U421" s="97"/>
      <c r="V421" s="97"/>
      <c r="W421" s="97"/>
      <c r="X421" s="97"/>
      <c r="Y421" s="97"/>
      <c r="Z421" s="97"/>
      <c r="AA421" s="97"/>
      <c r="AB421" s="97"/>
      <c r="AC421" s="97"/>
      <c r="AD421" s="97"/>
      <c r="AE421" s="97"/>
    </row>
    <row r="422" ht="19.5" customHeight="1">
      <c r="A422" s="71">
        <v>2021.0</v>
      </c>
      <c r="B422" s="71" t="s">
        <v>28</v>
      </c>
      <c r="C422" s="71" t="str">
        <f t="shared" si="1"/>
        <v>2021JAN</v>
      </c>
      <c r="D422" s="96">
        <v>417.227</v>
      </c>
      <c r="E422" s="96">
        <v>6.217</v>
      </c>
      <c r="F422" s="96">
        <v>1771.348</v>
      </c>
      <c r="G422" s="96">
        <v>3322.575</v>
      </c>
      <c r="H422" s="96">
        <v>0.871</v>
      </c>
      <c r="I422" s="96">
        <v>0.134</v>
      </c>
      <c r="J422" s="96">
        <v>5.074</v>
      </c>
      <c r="K422" s="96">
        <v>2043.605</v>
      </c>
      <c r="L422" s="96">
        <f t="shared" si="2"/>
        <v>7567.051</v>
      </c>
      <c r="M422" s="96"/>
      <c r="N422" s="96">
        <v>4426.736</v>
      </c>
      <c r="O422" s="96">
        <v>2420.54</v>
      </c>
      <c r="P422" s="96">
        <v>1085.085874</v>
      </c>
      <c r="Q422" s="96">
        <f t="shared" si="3"/>
        <v>7932.361874</v>
      </c>
      <c r="R422" s="96">
        <v>15499.412874000001</v>
      </c>
      <c r="S422" s="97"/>
      <c r="T422" s="97"/>
      <c r="U422" s="97"/>
      <c r="V422" s="97"/>
      <c r="W422" s="97"/>
      <c r="X422" s="97"/>
      <c r="Y422" s="97"/>
      <c r="Z422" s="97"/>
      <c r="AA422" s="97"/>
      <c r="AB422" s="97"/>
      <c r="AC422" s="97"/>
      <c r="AD422" s="97"/>
      <c r="AE422" s="97"/>
    </row>
    <row r="423" ht="19.5" customHeight="1">
      <c r="A423" s="71">
        <v>2021.0</v>
      </c>
      <c r="B423" s="71" t="s">
        <v>29</v>
      </c>
      <c r="C423" s="71" t="str">
        <f t="shared" si="1"/>
        <v>2021FEB</v>
      </c>
      <c r="D423" s="98">
        <v>418.707</v>
      </c>
      <c r="E423" s="98"/>
      <c r="F423" s="98">
        <v>1483.507</v>
      </c>
      <c r="G423" s="98">
        <v>3285.24</v>
      </c>
      <c r="H423" s="98">
        <v>6.125</v>
      </c>
      <c r="I423" s="98">
        <v>0.129</v>
      </c>
      <c r="J423" s="98">
        <v>4.769</v>
      </c>
      <c r="K423" s="98">
        <v>1769.58</v>
      </c>
      <c r="L423" s="96">
        <f t="shared" si="2"/>
        <v>6968.057</v>
      </c>
      <c r="M423" s="98"/>
      <c r="N423" s="98">
        <v>3963.759</v>
      </c>
      <c r="O423" s="98">
        <v>3608.366</v>
      </c>
      <c r="P423" s="98">
        <v>1017.784635</v>
      </c>
      <c r="Q423" s="96">
        <f t="shared" si="3"/>
        <v>8589.909635</v>
      </c>
      <c r="R423" s="98">
        <v>15557.966634999999</v>
      </c>
      <c r="S423" s="97"/>
      <c r="T423" s="97"/>
      <c r="U423" s="97"/>
      <c r="V423" s="97"/>
      <c r="W423" s="97"/>
      <c r="X423" s="97"/>
      <c r="Y423" s="97"/>
      <c r="Z423" s="97"/>
      <c r="AA423" s="97"/>
      <c r="AB423" s="97"/>
      <c r="AC423" s="97"/>
      <c r="AD423" s="97"/>
      <c r="AE423" s="97"/>
    </row>
    <row r="424" ht="19.5" customHeight="1">
      <c r="A424" s="71">
        <v>2021.0</v>
      </c>
      <c r="B424" s="71" t="s">
        <v>30</v>
      </c>
      <c r="C424" s="71" t="str">
        <f t="shared" si="1"/>
        <v>2021MAR</v>
      </c>
      <c r="D424" s="98">
        <v>446.041</v>
      </c>
      <c r="E424" s="98">
        <v>4.014</v>
      </c>
      <c r="F424" s="98">
        <v>1562.103</v>
      </c>
      <c r="G424" s="98">
        <v>4046.899</v>
      </c>
      <c r="H424" s="98">
        <v>7.215</v>
      </c>
      <c r="I424" s="98">
        <v>0.11</v>
      </c>
      <c r="J424" s="98">
        <v>3.544</v>
      </c>
      <c r="K424" s="98">
        <v>2690.819</v>
      </c>
      <c r="L424" s="96">
        <f t="shared" si="2"/>
        <v>8760.745</v>
      </c>
      <c r="M424" s="98"/>
      <c r="N424" s="98">
        <v>4569.689</v>
      </c>
      <c r="O424" s="98">
        <v>4941.895</v>
      </c>
      <c r="P424" s="98">
        <v>1071.739743</v>
      </c>
      <c r="Q424" s="96">
        <f t="shared" si="3"/>
        <v>10583.32374</v>
      </c>
      <c r="R424" s="98">
        <v>19344.068742999996</v>
      </c>
      <c r="S424" s="97"/>
      <c r="T424" s="97"/>
      <c r="U424" s="97"/>
      <c r="V424" s="97"/>
      <c r="W424" s="97"/>
      <c r="X424" s="97"/>
      <c r="Y424" s="97"/>
      <c r="Z424" s="97"/>
      <c r="AA424" s="97"/>
      <c r="AB424" s="97"/>
      <c r="AC424" s="97"/>
      <c r="AD424" s="97"/>
      <c r="AE424" s="97"/>
    </row>
    <row r="425" ht="19.5" customHeight="1">
      <c r="A425" s="71">
        <v>2021.0</v>
      </c>
      <c r="B425" s="71" t="s">
        <v>31</v>
      </c>
      <c r="C425" s="71" t="str">
        <f t="shared" si="1"/>
        <v>2021APR</v>
      </c>
      <c r="D425" s="98">
        <v>377.491</v>
      </c>
      <c r="E425" s="98">
        <v>5.383</v>
      </c>
      <c r="F425" s="98">
        <v>1550.109</v>
      </c>
      <c r="G425" s="98">
        <v>3667.359</v>
      </c>
      <c r="H425" s="98">
        <v>10.143</v>
      </c>
      <c r="I425" s="98">
        <v>0.077</v>
      </c>
      <c r="J425" s="98">
        <v>3.74</v>
      </c>
      <c r="K425" s="98">
        <v>2567.607</v>
      </c>
      <c r="L425" s="96">
        <f t="shared" si="2"/>
        <v>8181.909</v>
      </c>
      <c r="M425" s="98"/>
      <c r="N425" s="98">
        <v>4238.629</v>
      </c>
      <c r="O425" s="98">
        <v>4213.109</v>
      </c>
      <c r="P425" s="98">
        <v>971.63725</v>
      </c>
      <c r="Q425" s="96">
        <f t="shared" si="3"/>
        <v>9423.37525</v>
      </c>
      <c r="R425" s="98">
        <v>17605.28425</v>
      </c>
      <c r="S425" s="97"/>
      <c r="T425" s="97"/>
      <c r="U425" s="97"/>
      <c r="V425" s="97"/>
      <c r="W425" s="97"/>
      <c r="X425" s="97"/>
      <c r="Y425" s="97"/>
      <c r="Z425" s="97"/>
      <c r="AA425" s="97"/>
      <c r="AB425" s="97"/>
      <c r="AC425" s="97"/>
      <c r="AD425" s="97"/>
      <c r="AE425" s="97"/>
    </row>
    <row r="426" ht="19.5" customHeight="1">
      <c r="A426" s="71">
        <v>2021.0</v>
      </c>
      <c r="B426" s="71" t="s">
        <v>32</v>
      </c>
      <c r="C426" s="71" t="str">
        <f t="shared" si="1"/>
        <v>2021MAY</v>
      </c>
      <c r="D426" s="98">
        <v>389.065</v>
      </c>
      <c r="E426" s="98">
        <v>58.249</v>
      </c>
      <c r="F426" s="98">
        <v>1662.665</v>
      </c>
      <c r="G426" s="98">
        <v>3726.755</v>
      </c>
      <c r="H426" s="98">
        <v>3.982</v>
      </c>
      <c r="I426" s="98">
        <v>0.076</v>
      </c>
      <c r="J426" s="98">
        <v>4.56</v>
      </c>
      <c r="K426" s="98">
        <v>2824.509</v>
      </c>
      <c r="L426" s="96">
        <f t="shared" si="2"/>
        <v>8669.861</v>
      </c>
      <c r="M426" s="98"/>
      <c r="N426" s="98">
        <v>4598.367</v>
      </c>
      <c r="O426" s="98">
        <v>4887.319</v>
      </c>
      <c r="P426" s="98">
        <v>1013.006728</v>
      </c>
      <c r="Q426" s="96">
        <f t="shared" si="3"/>
        <v>10498.69273</v>
      </c>
      <c r="R426" s="98">
        <v>19168.553728000003</v>
      </c>
      <c r="S426" s="97"/>
      <c r="T426" s="97"/>
      <c r="U426" s="97"/>
      <c r="V426" s="97"/>
      <c r="W426" s="97"/>
      <c r="X426" s="97"/>
      <c r="Y426" s="97"/>
      <c r="Z426" s="97"/>
      <c r="AA426" s="97"/>
      <c r="AB426" s="97"/>
      <c r="AC426" s="97"/>
      <c r="AD426" s="97"/>
      <c r="AE426" s="97"/>
    </row>
    <row r="427" ht="19.5" customHeight="1">
      <c r="A427" s="71">
        <v>2021.0</v>
      </c>
      <c r="B427" s="71" t="s">
        <v>33</v>
      </c>
      <c r="C427" s="71" t="str">
        <f t="shared" si="1"/>
        <v>2021JUN</v>
      </c>
      <c r="D427" s="98">
        <v>459.821</v>
      </c>
      <c r="E427" s="98">
        <v>129.593</v>
      </c>
      <c r="F427" s="98">
        <v>1615.041</v>
      </c>
      <c r="G427" s="98">
        <v>3237.064</v>
      </c>
      <c r="H427" s="98">
        <v>4.22</v>
      </c>
      <c r="I427" s="98">
        <v>0.094</v>
      </c>
      <c r="J427" s="98">
        <v>10.434</v>
      </c>
      <c r="K427" s="98">
        <v>3191.182</v>
      </c>
      <c r="L427" s="96">
        <f t="shared" si="2"/>
        <v>8647.449</v>
      </c>
      <c r="M427" s="98"/>
      <c r="N427" s="98">
        <v>4622.273</v>
      </c>
      <c r="O427" s="98">
        <v>4214.75</v>
      </c>
      <c r="P427" s="98">
        <v>965.139563</v>
      </c>
      <c r="Q427" s="96">
        <f t="shared" si="3"/>
        <v>9802.162563</v>
      </c>
      <c r="R427" s="98">
        <v>18449.611563000002</v>
      </c>
      <c r="S427" s="97"/>
      <c r="T427" s="97"/>
      <c r="U427" s="97"/>
      <c r="V427" s="97"/>
      <c r="W427" s="97"/>
      <c r="X427" s="97"/>
      <c r="Y427" s="97"/>
      <c r="Z427" s="97"/>
      <c r="AA427" s="97"/>
      <c r="AB427" s="97"/>
      <c r="AC427" s="97"/>
      <c r="AD427" s="97"/>
      <c r="AE427" s="97"/>
    </row>
    <row r="428" ht="19.5" customHeight="1">
      <c r="A428" s="71">
        <v>2021.0</v>
      </c>
      <c r="B428" s="71" t="s">
        <v>34</v>
      </c>
      <c r="C428" s="71" t="str">
        <f t="shared" si="1"/>
        <v>2021JUL</v>
      </c>
      <c r="D428" s="98">
        <v>398.008</v>
      </c>
      <c r="E428" s="98">
        <v>11.919</v>
      </c>
      <c r="F428" s="98">
        <v>1769.799</v>
      </c>
      <c r="G428" s="98">
        <v>2922.567</v>
      </c>
      <c r="H428" s="98">
        <v>2.912</v>
      </c>
      <c r="I428" s="98">
        <v>0.104</v>
      </c>
      <c r="J428" s="98">
        <v>8.518</v>
      </c>
      <c r="K428" s="98">
        <v>3374.964</v>
      </c>
      <c r="L428" s="96">
        <f t="shared" si="2"/>
        <v>8488.791</v>
      </c>
      <c r="M428" s="98"/>
      <c r="N428" s="98">
        <v>4741.107</v>
      </c>
      <c r="O428" s="98">
        <v>3691.236</v>
      </c>
      <c r="P428" s="98">
        <v>953.824057</v>
      </c>
      <c r="Q428" s="96">
        <f t="shared" si="3"/>
        <v>9386.167057</v>
      </c>
      <c r="R428" s="98">
        <v>17874.958057000003</v>
      </c>
      <c r="S428" s="97"/>
      <c r="T428" s="97"/>
      <c r="U428" s="97"/>
      <c r="V428" s="97"/>
      <c r="W428" s="97"/>
      <c r="X428" s="97"/>
      <c r="Y428" s="97"/>
      <c r="Z428" s="97"/>
      <c r="AA428" s="97"/>
      <c r="AB428" s="97"/>
      <c r="AC428" s="97"/>
      <c r="AD428" s="97"/>
      <c r="AE428" s="97"/>
    </row>
    <row r="429" ht="19.5" customHeight="1">
      <c r="A429" s="71">
        <v>2021.0</v>
      </c>
      <c r="B429" s="71" t="s">
        <v>35</v>
      </c>
      <c r="C429" s="71" t="str">
        <f t="shared" si="1"/>
        <v>2021AUG</v>
      </c>
      <c r="D429" s="98">
        <v>378.377</v>
      </c>
      <c r="E429" s="98">
        <v>19.115</v>
      </c>
      <c r="F429" s="98">
        <v>1785.466</v>
      </c>
      <c r="G429" s="98">
        <v>2662.878</v>
      </c>
      <c r="H429" s="98">
        <v>66.008</v>
      </c>
      <c r="I429" s="98">
        <v>0.137</v>
      </c>
      <c r="J429" s="98">
        <v>7.412</v>
      </c>
      <c r="K429" s="98">
        <v>3742.936</v>
      </c>
      <c r="L429" s="96">
        <f t="shared" si="2"/>
        <v>8662.329</v>
      </c>
      <c r="M429" s="98"/>
      <c r="N429" s="98">
        <v>4611.248</v>
      </c>
      <c r="O429" s="98">
        <v>3685.357</v>
      </c>
      <c r="P429" s="98">
        <v>960.61841</v>
      </c>
      <c r="Q429" s="96">
        <f t="shared" si="3"/>
        <v>9257.22341</v>
      </c>
      <c r="R429" s="98">
        <v>17919.55241</v>
      </c>
      <c r="S429" s="97"/>
      <c r="T429" s="97"/>
      <c r="U429" s="97"/>
      <c r="V429" s="97"/>
      <c r="W429" s="97"/>
      <c r="X429" s="97"/>
      <c r="Y429" s="97"/>
      <c r="Z429" s="97"/>
      <c r="AA429" s="97"/>
      <c r="AB429" s="97"/>
      <c r="AC429" s="97"/>
      <c r="AD429" s="97"/>
      <c r="AE429" s="97"/>
    </row>
    <row r="430" ht="19.5" customHeight="1">
      <c r="A430" s="71">
        <v>2021.0</v>
      </c>
      <c r="B430" s="71" t="s">
        <v>36</v>
      </c>
      <c r="C430" s="71" t="str">
        <f t="shared" si="1"/>
        <v>2021SEP</v>
      </c>
      <c r="D430" s="98">
        <v>283.951</v>
      </c>
      <c r="E430" s="98">
        <v>52.013</v>
      </c>
      <c r="F430" s="98">
        <v>1491.482</v>
      </c>
      <c r="G430" s="98">
        <v>3231.231</v>
      </c>
      <c r="H430" s="98">
        <v>22.765</v>
      </c>
      <c r="I430" s="98">
        <v>0.133</v>
      </c>
      <c r="J430" s="98">
        <v>3.489</v>
      </c>
      <c r="K430" s="98">
        <v>3374.003</v>
      </c>
      <c r="L430" s="96">
        <f t="shared" si="2"/>
        <v>8459.067</v>
      </c>
      <c r="M430" s="98"/>
      <c r="N430" s="98">
        <v>4275.822</v>
      </c>
      <c r="O430" s="98">
        <v>3473.096</v>
      </c>
      <c r="P430" s="98">
        <v>930.257072</v>
      </c>
      <c r="Q430" s="96">
        <f t="shared" si="3"/>
        <v>8679.175072</v>
      </c>
      <c r="R430" s="98">
        <v>17138.242071999997</v>
      </c>
      <c r="S430" s="97"/>
      <c r="T430" s="97"/>
      <c r="U430" s="97"/>
      <c r="V430" s="97"/>
      <c r="W430" s="97"/>
      <c r="X430" s="97"/>
      <c r="Y430" s="97"/>
      <c r="Z430" s="97"/>
      <c r="AA430" s="97"/>
      <c r="AB430" s="97"/>
      <c r="AC430" s="97"/>
      <c r="AD430" s="97"/>
      <c r="AE430" s="97"/>
    </row>
    <row r="431" ht="19.5" customHeight="1">
      <c r="A431" s="71">
        <v>2021.0</v>
      </c>
      <c r="B431" s="71" t="s">
        <v>37</v>
      </c>
      <c r="C431" s="71" t="str">
        <f t="shared" si="1"/>
        <v>2021OCT</v>
      </c>
      <c r="D431" s="98">
        <v>313.292</v>
      </c>
      <c r="E431" s="98">
        <v>132.274</v>
      </c>
      <c r="F431" s="98">
        <v>1631.107</v>
      </c>
      <c r="G431" s="98">
        <v>3271.441</v>
      </c>
      <c r="H431" s="98">
        <v>11.664</v>
      </c>
      <c r="I431" s="98">
        <v>0.151</v>
      </c>
      <c r="J431" s="98">
        <v>4.62</v>
      </c>
      <c r="K431" s="98">
        <v>2850.703</v>
      </c>
      <c r="L431" s="96">
        <f t="shared" si="2"/>
        <v>8215.252</v>
      </c>
      <c r="M431" s="98"/>
      <c r="N431" s="98">
        <v>4321.546</v>
      </c>
      <c r="O431" s="98">
        <v>4403.599</v>
      </c>
      <c r="P431" s="98">
        <v>941.479207</v>
      </c>
      <c r="Q431" s="96">
        <f t="shared" si="3"/>
        <v>9666.624207</v>
      </c>
      <c r="R431" s="98">
        <v>17881.876206999998</v>
      </c>
      <c r="S431" s="97"/>
      <c r="T431" s="97"/>
      <c r="U431" s="97"/>
      <c r="V431" s="97"/>
      <c r="W431" s="97"/>
      <c r="X431" s="97"/>
      <c r="Y431" s="97"/>
      <c r="Z431" s="97"/>
      <c r="AA431" s="97"/>
      <c r="AB431" s="97"/>
      <c r="AC431" s="97"/>
      <c r="AD431" s="97"/>
      <c r="AE431" s="97"/>
    </row>
    <row r="432" ht="19.5" customHeight="1">
      <c r="A432" s="71">
        <v>2021.0</v>
      </c>
      <c r="B432" s="71" t="s">
        <v>38</v>
      </c>
      <c r="C432" s="71" t="str">
        <f t="shared" si="1"/>
        <v>2021NOV</v>
      </c>
      <c r="D432" s="98">
        <v>272.854</v>
      </c>
      <c r="E432" s="98">
        <v>0.476</v>
      </c>
      <c r="F432" s="98">
        <v>1674.53</v>
      </c>
      <c r="G432" s="98">
        <v>3025.042</v>
      </c>
      <c r="H432" s="98">
        <v>117.621</v>
      </c>
      <c r="I432" s="98">
        <v>0.15</v>
      </c>
      <c r="J432" s="98">
        <v>9.264</v>
      </c>
      <c r="K432" s="98">
        <v>2465.338</v>
      </c>
      <c r="L432" s="96">
        <f t="shared" si="2"/>
        <v>7565.275</v>
      </c>
      <c r="M432" s="98"/>
      <c r="N432" s="98">
        <v>4200.694</v>
      </c>
      <c r="O432" s="98">
        <v>4595.171</v>
      </c>
      <c r="P432" s="98">
        <v>842.493353</v>
      </c>
      <c r="Q432" s="96">
        <f t="shared" si="3"/>
        <v>9638.358353</v>
      </c>
      <c r="R432" s="98">
        <v>17203.633353</v>
      </c>
      <c r="S432" s="97"/>
      <c r="T432" s="97"/>
      <c r="U432" s="97"/>
      <c r="V432" s="97"/>
      <c r="W432" s="97"/>
      <c r="X432" s="97"/>
      <c r="Y432" s="97"/>
      <c r="Z432" s="97"/>
      <c r="AA432" s="97"/>
      <c r="AB432" s="97"/>
      <c r="AC432" s="97"/>
      <c r="AD432" s="97"/>
      <c r="AE432" s="97"/>
    </row>
    <row r="433" ht="19.5" customHeight="1">
      <c r="A433" s="71">
        <v>2021.0</v>
      </c>
      <c r="B433" s="71" t="s">
        <v>39</v>
      </c>
      <c r="C433" s="71" t="str">
        <f t="shared" si="1"/>
        <v>2021DEC</v>
      </c>
      <c r="D433" s="98">
        <v>385.158</v>
      </c>
      <c r="E433" s="98">
        <v>2.682</v>
      </c>
      <c r="F433" s="98">
        <v>1529.636</v>
      </c>
      <c r="G433" s="98">
        <v>2629.424</v>
      </c>
      <c r="H433" s="98">
        <v>40.911</v>
      </c>
      <c r="I433" s="98">
        <v>0.155</v>
      </c>
      <c r="J433" s="98">
        <v>13.739</v>
      </c>
      <c r="K433" s="98">
        <v>2461.042</v>
      </c>
      <c r="L433" s="96">
        <f t="shared" si="2"/>
        <v>7062.747</v>
      </c>
      <c r="M433" s="98"/>
      <c r="N433" s="98">
        <v>4405.249</v>
      </c>
      <c r="O433" s="98">
        <v>3574.384</v>
      </c>
      <c r="P433" s="98">
        <v>1031.228532</v>
      </c>
      <c r="Q433" s="96">
        <f t="shared" si="3"/>
        <v>9010.861532</v>
      </c>
      <c r="R433" s="98">
        <v>16073.608531999998</v>
      </c>
      <c r="S433" s="97"/>
      <c r="T433" s="97"/>
      <c r="U433" s="97"/>
      <c r="V433" s="97"/>
      <c r="W433" s="97"/>
      <c r="X433" s="97"/>
      <c r="Y433" s="97"/>
      <c r="Z433" s="97"/>
      <c r="AA433" s="97"/>
      <c r="AB433" s="97"/>
      <c r="AC433" s="97"/>
      <c r="AD433" s="97"/>
      <c r="AE433" s="97"/>
    </row>
    <row r="434" ht="19.5" customHeight="1">
      <c r="A434" s="71">
        <v>2022.0</v>
      </c>
      <c r="B434" s="71" t="s">
        <v>28</v>
      </c>
      <c r="C434" s="71" t="str">
        <f t="shared" si="1"/>
        <v>2022JAN</v>
      </c>
      <c r="D434" s="96">
        <v>488.946</v>
      </c>
      <c r="E434" s="96"/>
      <c r="F434" s="96">
        <v>1611.349</v>
      </c>
      <c r="G434" s="96">
        <v>2834.898</v>
      </c>
      <c r="H434" s="96">
        <v>131.656</v>
      </c>
      <c r="I434" s="96">
        <v>0.163</v>
      </c>
      <c r="J434" s="96">
        <v>11.409</v>
      </c>
      <c r="K434" s="96">
        <v>2293.78</v>
      </c>
      <c r="L434" s="96">
        <f t="shared" si="2"/>
        <v>7372.201</v>
      </c>
      <c r="M434" s="96"/>
      <c r="N434" s="96">
        <v>4056.022</v>
      </c>
      <c r="O434" s="96">
        <v>4449.353</v>
      </c>
      <c r="P434" s="96">
        <v>1112.973715</v>
      </c>
      <c r="Q434" s="96">
        <f t="shared" si="3"/>
        <v>9618.348715</v>
      </c>
      <c r="R434" s="96">
        <v>16990.549714999997</v>
      </c>
      <c r="S434" s="97"/>
      <c r="T434" s="97"/>
      <c r="U434" s="97"/>
      <c r="V434" s="97"/>
      <c r="W434" s="97"/>
      <c r="X434" s="97"/>
      <c r="Y434" s="97"/>
      <c r="Z434" s="97"/>
      <c r="AA434" s="97"/>
      <c r="AB434" s="97"/>
      <c r="AC434" s="97"/>
      <c r="AD434" s="97"/>
      <c r="AE434" s="97"/>
    </row>
    <row r="435" ht="19.5" customHeight="1">
      <c r="A435" s="71">
        <v>2022.0</v>
      </c>
      <c r="B435" s="71" t="s">
        <v>29</v>
      </c>
      <c r="C435" s="71" t="str">
        <f t="shared" si="1"/>
        <v>2022FEB</v>
      </c>
      <c r="D435" s="98">
        <v>513.474</v>
      </c>
      <c r="E435" s="98">
        <v>3.038</v>
      </c>
      <c r="F435" s="98">
        <v>1484.3</v>
      </c>
      <c r="G435" s="98">
        <v>3179.211</v>
      </c>
      <c r="H435" s="98">
        <v>8.417</v>
      </c>
      <c r="I435" s="98">
        <v>0.139</v>
      </c>
      <c r="J435" s="98">
        <v>11.308</v>
      </c>
      <c r="K435" s="98">
        <v>1905.475</v>
      </c>
      <c r="L435" s="96">
        <f t="shared" si="2"/>
        <v>7105.362</v>
      </c>
      <c r="M435" s="98"/>
      <c r="N435" s="98">
        <v>3807.409</v>
      </c>
      <c r="O435" s="98">
        <v>4177.922</v>
      </c>
      <c r="P435" s="98">
        <v>1008.164751</v>
      </c>
      <c r="Q435" s="96">
        <f t="shared" si="3"/>
        <v>8993.495751</v>
      </c>
      <c r="R435" s="98">
        <v>16098.857751</v>
      </c>
      <c r="S435" s="97"/>
      <c r="T435" s="97"/>
      <c r="U435" s="97"/>
      <c r="V435" s="97"/>
      <c r="W435" s="97"/>
      <c r="X435" s="97"/>
      <c r="Y435" s="97"/>
      <c r="Z435" s="97"/>
      <c r="AA435" s="97"/>
      <c r="AB435" s="97"/>
      <c r="AC435" s="97"/>
      <c r="AD435" s="97"/>
      <c r="AE435" s="97"/>
    </row>
    <row r="436" ht="19.5" customHeight="1">
      <c r="A436" s="71">
        <v>2022.0</v>
      </c>
      <c r="B436" s="71" t="s">
        <v>30</v>
      </c>
      <c r="C436" s="71" t="str">
        <f t="shared" si="1"/>
        <v>2022MAR</v>
      </c>
      <c r="D436" s="98">
        <v>695.158</v>
      </c>
      <c r="E436" s="98"/>
      <c r="F436" s="98">
        <v>1363.712</v>
      </c>
      <c r="G436" s="98">
        <v>4315.314</v>
      </c>
      <c r="H436" s="98">
        <v>42.291</v>
      </c>
      <c r="I436" s="98">
        <v>0.114</v>
      </c>
      <c r="J436" s="98">
        <v>9.933</v>
      </c>
      <c r="K436" s="98">
        <v>2936.54</v>
      </c>
      <c r="L436" s="96">
        <f t="shared" si="2"/>
        <v>9363.062</v>
      </c>
      <c r="M436" s="98"/>
      <c r="N436" s="98">
        <v>4390.303</v>
      </c>
      <c r="O436" s="98">
        <v>4870.298</v>
      </c>
      <c r="P436" s="98">
        <v>1115.129769</v>
      </c>
      <c r="Q436" s="96">
        <f t="shared" si="3"/>
        <v>10375.73077</v>
      </c>
      <c r="R436" s="98">
        <v>19738.792769</v>
      </c>
      <c r="S436" s="97"/>
      <c r="T436" s="97"/>
      <c r="U436" s="97"/>
      <c r="V436" s="97"/>
      <c r="W436" s="97"/>
      <c r="X436" s="97"/>
      <c r="Y436" s="97"/>
      <c r="Z436" s="97"/>
      <c r="AA436" s="97"/>
      <c r="AB436" s="97"/>
      <c r="AC436" s="97"/>
      <c r="AD436" s="97"/>
      <c r="AE436" s="97"/>
    </row>
    <row r="437" ht="19.5" customHeight="1">
      <c r="A437" s="71">
        <v>2022.0</v>
      </c>
      <c r="B437" s="71" t="s">
        <v>31</v>
      </c>
      <c r="C437" s="71" t="str">
        <f t="shared" si="1"/>
        <v>2022APR</v>
      </c>
      <c r="D437" s="98">
        <v>705.974</v>
      </c>
      <c r="E437" s="98"/>
      <c r="F437" s="98">
        <v>1457.452</v>
      </c>
      <c r="G437" s="98">
        <v>3378.737</v>
      </c>
      <c r="H437" s="98">
        <v>148.923</v>
      </c>
      <c r="I437" s="98">
        <v>0.089</v>
      </c>
      <c r="J437" s="98">
        <v>12.339</v>
      </c>
      <c r="K437" s="98">
        <v>2878.973</v>
      </c>
      <c r="L437" s="96">
        <f t="shared" si="2"/>
        <v>8582.487</v>
      </c>
      <c r="M437" s="98"/>
      <c r="N437" s="98">
        <v>4212.347</v>
      </c>
      <c r="O437" s="98">
        <v>4517.371</v>
      </c>
      <c r="P437" s="98">
        <v>1020.346588</v>
      </c>
      <c r="Q437" s="96">
        <f t="shared" si="3"/>
        <v>9750.064588</v>
      </c>
      <c r="R437" s="98">
        <v>18332.551588000002</v>
      </c>
      <c r="S437" s="97"/>
      <c r="T437" s="97"/>
      <c r="U437" s="97"/>
      <c r="V437" s="97"/>
      <c r="W437" s="97"/>
      <c r="X437" s="97"/>
      <c r="Y437" s="97"/>
      <c r="Z437" s="97"/>
      <c r="AA437" s="97"/>
      <c r="AB437" s="97"/>
      <c r="AC437" s="97"/>
      <c r="AD437" s="97"/>
      <c r="AE437" s="97"/>
    </row>
    <row r="438" ht="19.5" customHeight="1">
      <c r="A438" s="71">
        <v>2022.0</v>
      </c>
      <c r="B438" s="71" t="s">
        <v>32</v>
      </c>
      <c r="C438" s="71" t="str">
        <f t="shared" si="1"/>
        <v>2022MAY</v>
      </c>
      <c r="D438" s="98">
        <v>652.592</v>
      </c>
      <c r="E438" s="98">
        <v>2.44</v>
      </c>
      <c r="F438" s="98">
        <v>1729.646</v>
      </c>
      <c r="G438" s="98">
        <v>3245.79</v>
      </c>
      <c r="H438" s="98">
        <v>60.252</v>
      </c>
      <c r="I438" s="98">
        <v>0.083</v>
      </c>
      <c r="J438" s="98">
        <v>14.284</v>
      </c>
      <c r="K438" s="98">
        <v>3223.064</v>
      </c>
      <c r="L438" s="96">
        <f t="shared" si="2"/>
        <v>8928.151</v>
      </c>
      <c r="M438" s="98"/>
      <c r="N438" s="98">
        <v>4562.384</v>
      </c>
      <c r="O438" s="98">
        <v>4522.685</v>
      </c>
      <c r="P438" s="98">
        <v>986.703649</v>
      </c>
      <c r="Q438" s="96">
        <f t="shared" si="3"/>
        <v>10071.77265</v>
      </c>
      <c r="R438" s="98">
        <v>18999.923649</v>
      </c>
      <c r="S438" s="97"/>
      <c r="T438" s="97"/>
      <c r="U438" s="97"/>
      <c r="V438" s="97"/>
      <c r="W438" s="97"/>
      <c r="X438" s="97"/>
      <c r="Y438" s="97"/>
      <c r="Z438" s="97"/>
      <c r="AA438" s="97"/>
      <c r="AB438" s="97"/>
      <c r="AC438" s="97"/>
      <c r="AD438" s="97"/>
      <c r="AE438" s="97"/>
    </row>
    <row r="439" ht="19.5" customHeight="1">
      <c r="A439" s="71">
        <v>2022.0</v>
      </c>
      <c r="B439" s="71" t="s">
        <v>33</v>
      </c>
      <c r="C439" s="71" t="str">
        <f t="shared" si="1"/>
        <v>2022JUN</v>
      </c>
      <c r="D439" s="98">
        <v>645.403</v>
      </c>
      <c r="E439" s="98"/>
      <c r="F439" s="98">
        <v>1480.059</v>
      </c>
      <c r="G439" s="98">
        <v>3597.76</v>
      </c>
      <c r="H439" s="98">
        <v>76.323</v>
      </c>
      <c r="I439" s="98">
        <v>0.106</v>
      </c>
      <c r="J439" s="98">
        <v>13.167</v>
      </c>
      <c r="K439" s="98">
        <v>3460.838</v>
      </c>
      <c r="L439" s="96">
        <f t="shared" si="2"/>
        <v>9273.656</v>
      </c>
      <c r="M439" s="98"/>
      <c r="N439" s="98">
        <v>4204.226</v>
      </c>
      <c r="O439" s="98">
        <v>4520.864</v>
      </c>
      <c r="P439" s="98">
        <v>972.74051</v>
      </c>
      <c r="Q439" s="96">
        <f t="shared" si="3"/>
        <v>9697.83051</v>
      </c>
      <c r="R439" s="98">
        <v>18971.48651</v>
      </c>
      <c r="S439" s="97"/>
      <c r="T439" s="97"/>
      <c r="U439" s="97"/>
      <c r="V439" s="97"/>
      <c r="W439" s="97"/>
      <c r="X439" s="97"/>
      <c r="Y439" s="97"/>
      <c r="Z439" s="97"/>
      <c r="AA439" s="97"/>
      <c r="AB439" s="97"/>
      <c r="AC439" s="97"/>
      <c r="AD439" s="97"/>
      <c r="AE439" s="97"/>
    </row>
    <row r="440" ht="19.5" customHeight="1">
      <c r="A440" s="71">
        <v>2022.0</v>
      </c>
      <c r="B440" s="71" t="s">
        <v>34</v>
      </c>
      <c r="C440" s="71" t="str">
        <f t="shared" si="1"/>
        <v>2022JUL</v>
      </c>
      <c r="D440" s="98">
        <v>604.438</v>
      </c>
      <c r="E440" s="98">
        <v>3.295</v>
      </c>
      <c r="F440" s="98">
        <v>1574.808</v>
      </c>
      <c r="G440" s="98">
        <v>3075.937</v>
      </c>
      <c r="H440" s="98">
        <v>101.776</v>
      </c>
      <c r="I440" s="98">
        <v>0.118</v>
      </c>
      <c r="J440" s="98">
        <v>13.111</v>
      </c>
      <c r="K440" s="98">
        <v>3878.508</v>
      </c>
      <c r="L440" s="96">
        <f t="shared" si="2"/>
        <v>9251.991</v>
      </c>
      <c r="M440" s="98"/>
      <c r="N440" s="98">
        <v>4470.548</v>
      </c>
      <c r="O440" s="98">
        <v>4247.793</v>
      </c>
      <c r="P440" s="98">
        <v>972.489408</v>
      </c>
      <c r="Q440" s="96">
        <f t="shared" si="3"/>
        <v>9690.830408</v>
      </c>
      <c r="R440" s="98">
        <v>18942.821408000003</v>
      </c>
      <c r="S440" s="97"/>
      <c r="T440" s="97"/>
      <c r="U440" s="97"/>
      <c r="V440" s="97"/>
      <c r="W440" s="97"/>
      <c r="X440" s="97"/>
      <c r="Y440" s="97"/>
      <c r="Z440" s="97"/>
      <c r="AA440" s="97"/>
      <c r="AB440" s="97"/>
      <c r="AC440" s="97"/>
      <c r="AD440" s="97"/>
      <c r="AE440" s="97"/>
    </row>
    <row r="441" ht="19.5" customHeight="1">
      <c r="A441" s="71">
        <v>2022.0</v>
      </c>
      <c r="B441" s="71" t="s">
        <v>35</v>
      </c>
      <c r="C441" s="71" t="str">
        <f t="shared" si="1"/>
        <v>2022AUG</v>
      </c>
      <c r="D441" s="98">
        <v>548.646</v>
      </c>
      <c r="E441" s="98">
        <v>84.731</v>
      </c>
      <c r="F441" s="98">
        <v>1730.317</v>
      </c>
      <c r="G441" s="98">
        <v>2880.485</v>
      </c>
      <c r="H441" s="98">
        <v>149.33</v>
      </c>
      <c r="I441" s="98">
        <v>0.111</v>
      </c>
      <c r="J441" s="98">
        <v>13.94</v>
      </c>
      <c r="K441" s="98">
        <v>3872.273</v>
      </c>
      <c r="L441" s="96">
        <f t="shared" si="2"/>
        <v>9279.833</v>
      </c>
      <c r="M441" s="98"/>
      <c r="N441" s="98">
        <v>4553.614</v>
      </c>
      <c r="O441" s="98">
        <v>3924.967</v>
      </c>
      <c r="P441" s="98">
        <v>971.373127</v>
      </c>
      <c r="Q441" s="96">
        <f t="shared" si="3"/>
        <v>9449.954127</v>
      </c>
      <c r="R441" s="98">
        <v>18729.787126999996</v>
      </c>
      <c r="S441" s="97"/>
      <c r="T441" s="97"/>
      <c r="U441" s="97"/>
      <c r="V441" s="97"/>
      <c r="W441" s="97"/>
      <c r="X441" s="97"/>
      <c r="Y441" s="97"/>
      <c r="Z441" s="97"/>
      <c r="AA441" s="97"/>
      <c r="AB441" s="97"/>
      <c r="AC441" s="97"/>
      <c r="AD441" s="97"/>
      <c r="AE441" s="97"/>
    </row>
    <row r="442" ht="19.5" customHeight="1">
      <c r="A442" s="71">
        <v>2022.0</v>
      </c>
      <c r="B442" s="71" t="s">
        <v>36</v>
      </c>
      <c r="C442" s="71" t="str">
        <f t="shared" si="1"/>
        <v>2022SEP</v>
      </c>
      <c r="D442" s="98">
        <v>437.471</v>
      </c>
      <c r="E442" s="98"/>
      <c r="F442" s="98">
        <v>1503.939</v>
      </c>
      <c r="G442" s="98">
        <v>3016.116</v>
      </c>
      <c r="H442" s="98">
        <v>73.748</v>
      </c>
      <c r="I442" s="98">
        <v>0.124</v>
      </c>
      <c r="J442" s="98">
        <v>9.31</v>
      </c>
      <c r="K442" s="98">
        <v>3416.562</v>
      </c>
      <c r="L442" s="96">
        <f t="shared" si="2"/>
        <v>8457.27</v>
      </c>
      <c r="M442" s="98"/>
      <c r="N442" s="98">
        <v>4350.952</v>
      </c>
      <c r="O442" s="98">
        <v>4017.828</v>
      </c>
      <c r="P442" s="98">
        <v>901.672942</v>
      </c>
      <c r="Q442" s="96">
        <f t="shared" si="3"/>
        <v>9270.452942</v>
      </c>
      <c r="R442" s="98">
        <v>17727.722942000004</v>
      </c>
      <c r="S442" s="97"/>
      <c r="T442" s="97"/>
      <c r="U442" s="97"/>
      <c r="V442" s="97"/>
      <c r="W442" s="97"/>
      <c r="X442" s="97"/>
      <c r="Y442" s="97"/>
      <c r="Z442" s="97"/>
      <c r="AA442" s="97"/>
      <c r="AB442" s="97"/>
      <c r="AC442" s="97"/>
      <c r="AD442" s="97"/>
      <c r="AE442" s="97"/>
    </row>
    <row r="443" ht="19.5" customHeight="1">
      <c r="A443" s="71">
        <v>2022.0</v>
      </c>
      <c r="B443" s="71" t="s">
        <v>37</v>
      </c>
      <c r="C443" s="71" t="str">
        <f t="shared" si="1"/>
        <v>2022OCT</v>
      </c>
      <c r="D443" s="98">
        <v>324.588</v>
      </c>
      <c r="E443" s="98">
        <v>7.199</v>
      </c>
      <c r="F443" s="98">
        <v>1589.835</v>
      </c>
      <c r="G443" s="98">
        <v>2515.828</v>
      </c>
      <c r="H443" s="98">
        <v>281.364</v>
      </c>
      <c r="I443" s="98">
        <v>0.127</v>
      </c>
      <c r="J443" s="98">
        <v>13.173</v>
      </c>
      <c r="K443" s="98">
        <v>3144.125</v>
      </c>
      <c r="L443" s="96">
        <f t="shared" si="2"/>
        <v>7876.239</v>
      </c>
      <c r="M443" s="98"/>
      <c r="N443" s="98">
        <v>4385.491</v>
      </c>
      <c r="O443" s="98">
        <v>4307.206</v>
      </c>
      <c r="P443" s="98">
        <v>914.697786</v>
      </c>
      <c r="Q443" s="96">
        <f t="shared" si="3"/>
        <v>9607.394786</v>
      </c>
      <c r="R443" s="98">
        <v>17483.633786000002</v>
      </c>
      <c r="S443" s="97"/>
      <c r="T443" s="97"/>
      <c r="U443" s="97"/>
      <c r="V443" s="97"/>
      <c r="W443" s="97"/>
      <c r="X443" s="97"/>
      <c r="Y443" s="97"/>
      <c r="Z443" s="97"/>
      <c r="AA443" s="97"/>
      <c r="AB443" s="97"/>
      <c r="AC443" s="97"/>
      <c r="AD443" s="97"/>
      <c r="AE443" s="97"/>
    </row>
    <row r="444" ht="19.5" customHeight="1">
      <c r="A444" s="71">
        <v>2022.0</v>
      </c>
      <c r="B444" s="71" t="s">
        <v>38</v>
      </c>
      <c r="C444" s="71" t="str">
        <f t="shared" si="1"/>
        <v>2022NOV</v>
      </c>
      <c r="D444" s="98">
        <v>407.948</v>
      </c>
      <c r="E444" s="98">
        <v>4.755</v>
      </c>
      <c r="F444" s="98">
        <v>1591.351</v>
      </c>
      <c r="G444" s="98">
        <v>3070.229</v>
      </c>
      <c r="H444" s="98">
        <v>326.334</v>
      </c>
      <c r="I444" s="98">
        <v>0.147</v>
      </c>
      <c r="J444" s="98">
        <v>11.451</v>
      </c>
      <c r="K444" s="98">
        <v>2088.742</v>
      </c>
      <c r="L444" s="96">
        <f t="shared" si="2"/>
        <v>7500.957</v>
      </c>
      <c r="M444" s="98"/>
      <c r="N444" s="98">
        <v>3794.814</v>
      </c>
      <c r="O444" s="98">
        <v>5281.012</v>
      </c>
      <c r="P444" s="98">
        <v>899.671657</v>
      </c>
      <c r="Q444" s="96">
        <f t="shared" si="3"/>
        <v>9975.497657</v>
      </c>
      <c r="R444" s="98">
        <v>17476.454657</v>
      </c>
      <c r="S444" s="97"/>
      <c r="T444" s="97"/>
      <c r="U444" s="97"/>
      <c r="V444" s="97"/>
      <c r="W444" s="97"/>
      <c r="X444" s="97"/>
      <c r="Y444" s="97"/>
      <c r="Z444" s="97"/>
      <c r="AA444" s="97"/>
      <c r="AB444" s="97"/>
      <c r="AC444" s="97"/>
      <c r="AD444" s="97"/>
      <c r="AE444" s="97"/>
    </row>
    <row r="445" ht="19.5" customHeight="1">
      <c r="A445" s="71">
        <v>2022.0</v>
      </c>
      <c r="B445" s="71" t="s">
        <v>39</v>
      </c>
      <c r="C445" s="71" t="str">
        <f t="shared" si="1"/>
        <v>2022DEC</v>
      </c>
      <c r="D445" s="98">
        <v>574.183</v>
      </c>
      <c r="E445" s="98"/>
      <c r="F445" s="98">
        <v>1631.655</v>
      </c>
      <c r="G445" s="98">
        <v>2432.58</v>
      </c>
      <c r="H445" s="98">
        <v>225.787</v>
      </c>
      <c r="I445" s="98">
        <v>0.164</v>
      </c>
      <c r="J445" s="98">
        <v>16.106</v>
      </c>
      <c r="K445" s="98">
        <v>2372.876</v>
      </c>
      <c r="L445" s="96">
        <f t="shared" si="2"/>
        <v>7253.351</v>
      </c>
      <c r="M445" s="98"/>
      <c r="N445" s="98">
        <v>4173.552</v>
      </c>
      <c r="O445" s="98">
        <v>3858.133</v>
      </c>
      <c r="P445" s="98">
        <v>1060.226328</v>
      </c>
      <c r="Q445" s="96">
        <f t="shared" si="3"/>
        <v>9091.911328</v>
      </c>
      <c r="R445" s="98">
        <v>16345.262327999999</v>
      </c>
      <c r="S445" s="97"/>
      <c r="T445" s="97"/>
      <c r="U445" s="97"/>
      <c r="V445" s="97"/>
      <c r="W445" s="97"/>
      <c r="X445" s="97"/>
      <c r="Y445" s="97"/>
      <c r="Z445" s="97"/>
      <c r="AA445" s="97"/>
      <c r="AB445" s="97"/>
      <c r="AC445" s="97"/>
      <c r="AD445" s="97"/>
      <c r="AE445" s="97"/>
    </row>
    <row r="446" ht="19.5" customHeight="1">
      <c r="A446" s="71">
        <v>2023.0</v>
      </c>
      <c r="B446" s="71" t="s">
        <v>28</v>
      </c>
      <c r="C446" s="71" t="str">
        <f t="shared" si="1"/>
        <v>2023JAN</v>
      </c>
      <c r="D446" s="96">
        <v>705.665</v>
      </c>
      <c r="E446" s="96"/>
      <c r="F446" s="96">
        <v>1542.833</v>
      </c>
      <c r="G446" s="96">
        <v>2462.844</v>
      </c>
      <c r="H446" s="96">
        <v>225.94</v>
      </c>
      <c r="I446" s="96">
        <v>0.16</v>
      </c>
      <c r="J446" s="96">
        <v>15.575</v>
      </c>
      <c r="K446" s="96">
        <v>2307.077</v>
      </c>
      <c r="L446" s="96">
        <f t="shared" si="2"/>
        <v>7260.094</v>
      </c>
      <c r="M446" s="96"/>
      <c r="N446" s="96">
        <v>4419.493</v>
      </c>
      <c r="O446" s="96">
        <v>3264.512</v>
      </c>
      <c r="P446" s="96">
        <v>1137.891681</v>
      </c>
      <c r="Q446" s="96">
        <f t="shared" si="3"/>
        <v>8821.896681</v>
      </c>
      <c r="R446" s="96">
        <v>16081.990681</v>
      </c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7"/>
      <c r="AE446" s="97"/>
    </row>
    <row r="447" ht="19.5" customHeight="1">
      <c r="A447" s="71">
        <v>2023.0</v>
      </c>
      <c r="B447" s="71" t="s">
        <v>29</v>
      </c>
      <c r="C447" s="71" t="str">
        <f t="shared" si="1"/>
        <v>2023FEB</v>
      </c>
      <c r="D447" s="98">
        <v>703.07</v>
      </c>
      <c r="E447" s="98"/>
      <c r="F447" s="98">
        <v>1384.372</v>
      </c>
      <c r="G447" s="98">
        <v>3005.372</v>
      </c>
      <c r="H447" s="98">
        <v>159.418</v>
      </c>
      <c r="I447" s="98">
        <v>0.107</v>
      </c>
      <c r="J447" s="98">
        <v>12.602</v>
      </c>
      <c r="K447" s="98">
        <v>1984.746</v>
      </c>
      <c r="L447" s="96">
        <f t="shared" si="2"/>
        <v>7249.687</v>
      </c>
      <c r="M447" s="98"/>
      <c r="N447" s="98">
        <v>4001.556</v>
      </c>
      <c r="O447" s="98">
        <v>3930.822</v>
      </c>
      <c r="P447" s="98">
        <v>1053.295889</v>
      </c>
      <c r="Q447" s="96">
        <f t="shared" si="3"/>
        <v>8985.673889</v>
      </c>
      <c r="R447" s="98">
        <v>16235.360889</v>
      </c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</row>
    <row r="448" ht="19.5" customHeight="1">
      <c r="A448" s="71">
        <v>2023.0</v>
      </c>
      <c r="B448" s="71" t="s">
        <v>30</v>
      </c>
      <c r="C448" s="71" t="str">
        <f t="shared" si="1"/>
        <v>2023MAR</v>
      </c>
      <c r="D448" s="98">
        <v>749.319</v>
      </c>
      <c r="E448" s="98">
        <v>4.186</v>
      </c>
      <c r="F448" s="98">
        <v>1453.997</v>
      </c>
      <c r="G448" s="98">
        <v>3902.363</v>
      </c>
      <c r="H448" s="98">
        <v>159.761</v>
      </c>
      <c r="I448" s="98">
        <v>0.118</v>
      </c>
      <c r="J448" s="98">
        <v>14.319</v>
      </c>
      <c r="K448" s="98">
        <v>2535.453</v>
      </c>
      <c r="L448" s="96">
        <f t="shared" si="2"/>
        <v>8819.516</v>
      </c>
      <c r="M448" s="98"/>
      <c r="N448" s="98">
        <v>4736.689</v>
      </c>
      <c r="O448" s="98">
        <v>4598.878</v>
      </c>
      <c r="P448" s="98">
        <v>1137.389261</v>
      </c>
      <c r="Q448" s="96">
        <f t="shared" si="3"/>
        <v>10472.95626</v>
      </c>
      <c r="R448" s="98">
        <v>19292.472261000003</v>
      </c>
      <c r="S448" s="97"/>
      <c r="T448" s="97"/>
      <c r="U448" s="97"/>
      <c r="V448" s="97"/>
      <c r="W448" s="97"/>
      <c r="X448" s="97"/>
      <c r="Y448" s="97"/>
      <c r="Z448" s="97"/>
      <c r="AA448" s="97"/>
      <c r="AB448" s="97"/>
      <c r="AC448" s="97"/>
      <c r="AD448" s="97"/>
      <c r="AE448" s="97"/>
    </row>
    <row r="449" ht="19.5" customHeight="1">
      <c r="A449" s="71">
        <v>2023.0</v>
      </c>
      <c r="B449" s="71" t="s">
        <v>31</v>
      </c>
      <c r="C449" s="71" t="str">
        <f t="shared" si="1"/>
        <v>2023APR</v>
      </c>
      <c r="D449" s="98">
        <v>688.027</v>
      </c>
      <c r="E449" s="98"/>
      <c r="F449" s="98">
        <v>1567.241</v>
      </c>
      <c r="G449" s="98">
        <v>3923.954</v>
      </c>
      <c r="H449" s="98">
        <v>286.725</v>
      </c>
      <c r="I449" s="98">
        <v>0.065</v>
      </c>
      <c r="J449" s="98">
        <v>12.881</v>
      </c>
      <c r="K449" s="98">
        <v>2310.63</v>
      </c>
      <c r="L449" s="96">
        <f t="shared" si="2"/>
        <v>8789.523</v>
      </c>
      <c r="M449" s="98"/>
      <c r="N449" s="98">
        <v>4165.585</v>
      </c>
      <c r="O449" s="98">
        <v>5772.293</v>
      </c>
      <c r="P449" s="98">
        <v>1026.882858</v>
      </c>
      <c r="Q449" s="96">
        <f t="shared" si="3"/>
        <v>10964.76086</v>
      </c>
      <c r="R449" s="98">
        <v>19754.283858</v>
      </c>
      <c r="S449" s="97"/>
      <c r="T449" s="97"/>
      <c r="U449" s="97"/>
      <c r="V449" s="97"/>
      <c r="W449" s="97"/>
      <c r="X449" s="97"/>
      <c r="Y449" s="97"/>
      <c r="Z449" s="97"/>
      <c r="AA449" s="97"/>
      <c r="AB449" s="97"/>
      <c r="AC449" s="97"/>
      <c r="AD449" s="97"/>
      <c r="AE449" s="97"/>
    </row>
    <row r="450" ht="19.5" customHeight="1">
      <c r="A450" s="71">
        <v>2023.0</v>
      </c>
      <c r="B450" s="71" t="s">
        <v>32</v>
      </c>
      <c r="C450" s="71" t="str">
        <f t="shared" si="1"/>
        <v>2023MAY</v>
      </c>
      <c r="D450" s="98">
        <v>701.106</v>
      </c>
      <c r="E450" s="98"/>
      <c r="F450" s="98">
        <v>1500.054</v>
      </c>
      <c r="G450" s="98">
        <v>4825.699</v>
      </c>
      <c r="H450" s="98">
        <v>6.609</v>
      </c>
      <c r="I450" s="98">
        <v>0.049</v>
      </c>
      <c r="J450" s="98">
        <v>11.813</v>
      </c>
      <c r="K450" s="98">
        <v>2530.19</v>
      </c>
      <c r="L450" s="96">
        <f t="shared" si="2"/>
        <v>9575.52</v>
      </c>
      <c r="M450" s="98"/>
      <c r="N450" s="98">
        <v>4551.28</v>
      </c>
      <c r="O450" s="98">
        <v>5893.188</v>
      </c>
      <c r="P450" s="98">
        <v>1020.778507</v>
      </c>
      <c r="Q450" s="96">
        <f t="shared" si="3"/>
        <v>11465.24651</v>
      </c>
      <c r="R450" s="98">
        <v>21040.766506999997</v>
      </c>
      <c r="S450" s="97"/>
      <c r="T450" s="97"/>
      <c r="U450" s="97"/>
      <c r="V450" s="97"/>
      <c r="W450" s="97"/>
      <c r="X450" s="97"/>
      <c r="Y450" s="97"/>
      <c r="Z450" s="97"/>
      <c r="AA450" s="97"/>
      <c r="AB450" s="97"/>
      <c r="AC450" s="97"/>
      <c r="AD450" s="97"/>
      <c r="AE450" s="97"/>
    </row>
    <row r="451" ht="19.5" customHeight="1">
      <c r="A451" s="71">
        <v>2023.0</v>
      </c>
      <c r="B451" s="71" t="s">
        <v>33</v>
      </c>
      <c r="C451" s="71" t="str">
        <f t="shared" si="1"/>
        <v>2023JUN</v>
      </c>
      <c r="D451" s="98">
        <v>621.675</v>
      </c>
      <c r="E451" s="98"/>
      <c r="F451" s="98">
        <v>1593.967</v>
      </c>
      <c r="G451" s="98">
        <v>4223.0</v>
      </c>
      <c r="H451" s="98">
        <v>2.227</v>
      </c>
      <c r="I451" s="98">
        <v>0.079</v>
      </c>
      <c r="J451" s="98">
        <v>13.154</v>
      </c>
      <c r="K451" s="98">
        <v>2388.136</v>
      </c>
      <c r="L451" s="96">
        <f t="shared" si="2"/>
        <v>8842.238</v>
      </c>
      <c r="M451" s="98"/>
      <c r="N451" s="98">
        <v>4324.637</v>
      </c>
      <c r="O451" s="98">
        <v>5290.103</v>
      </c>
      <c r="P451" s="98">
        <v>962.308955</v>
      </c>
      <c r="Q451" s="96">
        <f t="shared" si="3"/>
        <v>10577.04896</v>
      </c>
      <c r="R451" s="98">
        <v>19419.286955</v>
      </c>
      <c r="S451" s="97"/>
      <c r="T451" s="97"/>
      <c r="U451" s="97"/>
      <c r="V451" s="97"/>
      <c r="W451" s="97"/>
      <c r="X451" s="97"/>
      <c r="Y451" s="97"/>
      <c r="Z451" s="97"/>
      <c r="AA451" s="97"/>
      <c r="AB451" s="97"/>
      <c r="AC451" s="97"/>
      <c r="AD451" s="97"/>
      <c r="AE451" s="97"/>
    </row>
    <row r="452" ht="19.5" customHeight="1">
      <c r="A452" s="71">
        <v>2023.0</v>
      </c>
      <c r="B452" s="71" t="s">
        <v>34</v>
      </c>
      <c r="C452" s="71" t="str">
        <f t="shared" si="1"/>
        <v>2023JUL</v>
      </c>
      <c r="D452" s="98">
        <v>515.846</v>
      </c>
      <c r="E452" s="98"/>
      <c r="F452" s="98">
        <v>1399.44</v>
      </c>
      <c r="G452" s="98">
        <v>4351.66</v>
      </c>
      <c r="H452" s="98">
        <v>8.411</v>
      </c>
      <c r="I452" s="98">
        <v>0.1</v>
      </c>
      <c r="J452" s="98">
        <v>14.251</v>
      </c>
      <c r="K452" s="98">
        <v>2697.208</v>
      </c>
      <c r="L452" s="96">
        <f t="shared" si="2"/>
        <v>8986.916</v>
      </c>
      <c r="M452" s="98"/>
      <c r="N452" s="98">
        <v>4544.973</v>
      </c>
      <c r="O452" s="98">
        <v>5066.914</v>
      </c>
      <c r="P452" s="98">
        <v>981.694183</v>
      </c>
      <c r="Q452" s="96">
        <f t="shared" si="3"/>
        <v>10593.58118</v>
      </c>
      <c r="R452" s="98">
        <v>19580.497183</v>
      </c>
      <c r="S452" s="97"/>
      <c r="T452" s="97"/>
      <c r="U452" s="97"/>
      <c r="V452" s="97"/>
      <c r="W452" s="97"/>
      <c r="X452" s="97"/>
      <c r="Y452" s="97"/>
      <c r="Z452" s="97"/>
      <c r="AA452" s="97"/>
      <c r="AB452" s="97"/>
      <c r="AC452" s="97"/>
      <c r="AD452" s="97"/>
      <c r="AE452" s="97"/>
    </row>
    <row r="453" ht="19.5" customHeight="1">
      <c r="A453" s="71">
        <v>2023.0</v>
      </c>
      <c r="B453" s="71" t="s">
        <v>35</v>
      </c>
      <c r="C453" s="71" t="str">
        <f t="shared" si="1"/>
        <v>2023AUG</v>
      </c>
      <c r="D453" s="98">
        <v>485.889</v>
      </c>
      <c r="E453" s="98">
        <v>1.972</v>
      </c>
      <c r="F453" s="98">
        <v>1275.298</v>
      </c>
      <c r="G453" s="98">
        <v>4034.001</v>
      </c>
      <c r="H453" s="98">
        <v>3.38</v>
      </c>
      <c r="I453" s="98">
        <v>0.106</v>
      </c>
      <c r="J453" s="98">
        <v>14.505</v>
      </c>
      <c r="K453" s="98">
        <v>3299.362</v>
      </c>
      <c r="L453" s="96">
        <f t="shared" si="2"/>
        <v>9114.513</v>
      </c>
      <c r="M453" s="98"/>
      <c r="N453" s="98">
        <v>4517.81</v>
      </c>
      <c r="O453" s="98">
        <v>4785.985</v>
      </c>
      <c r="P453" s="98">
        <v>1011.682188</v>
      </c>
      <c r="Q453" s="96">
        <f t="shared" si="3"/>
        <v>10315.47719</v>
      </c>
      <c r="R453" s="98">
        <v>19429.990188</v>
      </c>
      <c r="S453" s="97"/>
      <c r="T453" s="97"/>
      <c r="U453" s="97"/>
      <c r="V453" s="97"/>
      <c r="W453" s="97"/>
      <c r="X453" s="97"/>
      <c r="Y453" s="97"/>
      <c r="Z453" s="97"/>
      <c r="AA453" s="97"/>
      <c r="AB453" s="97"/>
      <c r="AC453" s="97"/>
      <c r="AD453" s="97"/>
      <c r="AE453" s="97"/>
    </row>
    <row r="454" ht="19.5" customHeight="1">
      <c r="A454" s="71">
        <v>2023.0</v>
      </c>
      <c r="B454" s="71" t="s">
        <v>36</v>
      </c>
      <c r="C454" s="71" t="str">
        <f t="shared" si="1"/>
        <v>2023SEP</v>
      </c>
      <c r="D454" s="98">
        <v>302.422</v>
      </c>
      <c r="E454" s="98"/>
      <c r="F454" s="98">
        <v>1562.945</v>
      </c>
      <c r="G454" s="98">
        <v>3645.008</v>
      </c>
      <c r="H454" s="98">
        <v>13.055</v>
      </c>
      <c r="I454" s="98">
        <v>0.107</v>
      </c>
      <c r="J454" s="98">
        <v>10.534</v>
      </c>
      <c r="K454" s="98">
        <v>3741.591</v>
      </c>
      <c r="L454" s="96">
        <f t="shared" si="2"/>
        <v>9275.662</v>
      </c>
      <c r="M454" s="98"/>
      <c r="N454" s="98">
        <v>4341.522</v>
      </c>
      <c r="O454" s="98">
        <v>3873.03</v>
      </c>
      <c r="P454" s="98">
        <v>948.120332</v>
      </c>
      <c r="Q454" s="96">
        <f t="shared" si="3"/>
        <v>9162.672332</v>
      </c>
      <c r="R454" s="98">
        <v>18438.334332</v>
      </c>
      <c r="S454" s="97"/>
      <c r="T454" s="97"/>
      <c r="U454" s="97"/>
      <c r="V454" s="97"/>
      <c r="W454" s="97"/>
      <c r="X454" s="97"/>
      <c r="Y454" s="97"/>
      <c r="Z454" s="97"/>
      <c r="AA454" s="97"/>
      <c r="AB454" s="97"/>
      <c r="AC454" s="97"/>
      <c r="AD454" s="97"/>
      <c r="AE454" s="97"/>
    </row>
    <row r="455" ht="19.5" customHeight="1">
      <c r="A455" s="71">
        <v>2023.0</v>
      </c>
      <c r="B455" s="71" t="s">
        <v>37</v>
      </c>
      <c r="C455" s="71" t="str">
        <f t="shared" si="1"/>
        <v>2023OCT</v>
      </c>
      <c r="D455" s="98">
        <v>230.486</v>
      </c>
      <c r="E455" s="98"/>
      <c r="F455" s="98">
        <v>1420.21</v>
      </c>
      <c r="G455" s="98">
        <v>3739.544</v>
      </c>
      <c r="H455" s="98">
        <v>5.181</v>
      </c>
      <c r="I455" s="98">
        <v>0.111</v>
      </c>
      <c r="J455" s="98">
        <v>10.952</v>
      </c>
      <c r="K455" s="98">
        <v>3663.124</v>
      </c>
      <c r="L455" s="96">
        <f t="shared" si="2"/>
        <v>9069.608</v>
      </c>
      <c r="M455" s="98"/>
      <c r="N455" s="98">
        <v>4307.386</v>
      </c>
      <c r="O455" s="98">
        <v>4404.594</v>
      </c>
      <c r="P455" s="98">
        <v>926.153535</v>
      </c>
      <c r="Q455" s="96">
        <f t="shared" si="3"/>
        <v>9638.133535</v>
      </c>
      <c r="R455" s="98">
        <v>18707.741535</v>
      </c>
      <c r="S455" s="97"/>
      <c r="T455" s="97"/>
      <c r="U455" s="97"/>
      <c r="V455" s="97"/>
      <c r="W455" s="97"/>
      <c r="X455" s="97"/>
      <c r="Y455" s="97"/>
      <c r="Z455" s="97"/>
      <c r="AA455" s="97"/>
      <c r="AB455" s="97"/>
      <c r="AC455" s="97"/>
      <c r="AD455" s="97"/>
      <c r="AE455" s="97"/>
    </row>
    <row r="456" ht="19.5" customHeight="1">
      <c r="A456" s="71">
        <v>2023.0</v>
      </c>
      <c r="B456" s="71" t="s">
        <v>38</v>
      </c>
      <c r="C456" s="71" t="str">
        <f t="shared" si="1"/>
        <v>2023NOV</v>
      </c>
      <c r="D456" s="98">
        <v>318.56</v>
      </c>
      <c r="E456" s="98">
        <v>4.785</v>
      </c>
      <c r="F456" s="98">
        <v>1457.825</v>
      </c>
      <c r="G456" s="98">
        <v>3818.591</v>
      </c>
      <c r="H456" s="98">
        <v>3.347</v>
      </c>
      <c r="I456" s="98">
        <v>0.135</v>
      </c>
      <c r="J456" s="98">
        <v>13.473</v>
      </c>
      <c r="K456" s="98">
        <v>2550.601</v>
      </c>
      <c r="L456" s="96">
        <f t="shared" si="2"/>
        <v>8167.317</v>
      </c>
      <c r="M456" s="98"/>
      <c r="N456" s="98">
        <v>4197.545</v>
      </c>
      <c r="O456" s="98">
        <v>4461.53</v>
      </c>
      <c r="P456" s="98">
        <v>918.66445985</v>
      </c>
      <c r="Q456" s="96">
        <f t="shared" si="3"/>
        <v>9577.73946</v>
      </c>
      <c r="R456" s="98">
        <v>17745.05645985</v>
      </c>
      <c r="S456" s="97"/>
      <c r="T456" s="97"/>
      <c r="U456" s="97"/>
      <c r="V456" s="97"/>
      <c r="W456" s="97"/>
      <c r="X456" s="97"/>
      <c r="Y456" s="97"/>
      <c r="Z456" s="97"/>
      <c r="AA456" s="97"/>
      <c r="AB456" s="97"/>
      <c r="AC456" s="97"/>
      <c r="AD456" s="97"/>
      <c r="AE456" s="97"/>
    </row>
    <row r="457" ht="19.5" customHeight="1">
      <c r="A457" s="71">
        <v>2023.0</v>
      </c>
      <c r="B457" s="71" t="s">
        <v>39</v>
      </c>
      <c r="C457" s="71" t="str">
        <f t="shared" si="1"/>
        <v>2023DEC</v>
      </c>
      <c r="D457" s="98">
        <v>566.149</v>
      </c>
      <c r="E457" s="98"/>
      <c r="F457" s="98">
        <v>1302.054</v>
      </c>
      <c r="G457" s="98">
        <v>3684.967</v>
      </c>
      <c r="H457" s="98">
        <v>2.927</v>
      </c>
      <c r="I457" s="98">
        <v>0.146</v>
      </c>
      <c r="J457" s="98">
        <v>13.963</v>
      </c>
      <c r="K457" s="98">
        <v>2797.034</v>
      </c>
      <c r="L457" s="96">
        <f t="shared" si="2"/>
        <v>8367.24</v>
      </c>
      <c r="M457" s="98"/>
      <c r="N457" s="98">
        <v>4566.384</v>
      </c>
      <c r="O457" s="98">
        <v>3577.725</v>
      </c>
      <c r="P457" s="98">
        <v>1057.621109</v>
      </c>
      <c r="Q457" s="96">
        <f t="shared" si="3"/>
        <v>9201.730109</v>
      </c>
      <c r="R457" s="98">
        <v>17568.970108999998</v>
      </c>
      <c r="S457" s="97"/>
      <c r="T457" s="97"/>
      <c r="U457" s="97"/>
      <c r="V457" s="97"/>
      <c r="W457" s="97"/>
      <c r="X457" s="97"/>
      <c r="Y457" s="97"/>
      <c r="Z457" s="97"/>
      <c r="AA457" s="97"/>
      <c r="AB457" s="97"/>
      <c r="AC457" s="97"/>
      <c r="AD457" s="97"/>
      <c r="AE457" s="97"/>
    </row>
    <row r="458" ht="19.5" customHeight="1">
      <c r="A458" s="71">
        <v>2024.0</v>
      </c>
      <c r="B458" s="71" t="s">
        <v>28</v>
      </c>
      <c r="C458" s="71" t="str">
        <f t="shared" si="1"/>
        <v>2024JAN</v>
      </c>
      <c r="D458" s="96">
        <v>649.653</v>
      </c>
      <c r="E458" s="96"/>
      <c r="F458" s="96">
        <v>1391.178</v>
      </c>
      <c r="G458" s="96">
        <v>4021.399</v>
      </c>
      <c r="H458" s="96">
        <v>1.497</v>
      </c>
      <c r="I458" s="96">
        <v>0.141</v>
      </c>
      <c r="J458" s="96">
        <v>13.217</v>
      </c>
      <c r="K458" s="96">
        <v>2143.292</v>
      </c>
      <c r="L458" s="96">
        <f t="shared" si="2"/>
        <v>8220.377</v>
      </c>
      <c r="M458" s="96"/>
      <c r="N458" s="96">
        <v>4328.731</v>
      </c>
      <c r="O458" s="96">
        <v>4627.931</v>
      </c>
      <c r="P458" s="96">
        <v>1123.713614</v>
      </c>
      <c r="Q458" s="96">
        <f t="shared" si="3"/>
        <v>10080.37561</v>
      </c>
      <c r="R458" s="96">
        <v>18300.752613999997</v>
      </c>
      <c r="S458" s="97"/>
      <c r="T458" s="97"/>
      <c r="U458" s="97"/>
      <c r="V458" s="97"/>
      <c r="W458" s="97"/>
      <c r="X458" s="97"/>
      <c r="Y458" s="97"/>
      <c r="Z458" s="97"/>
      <c r="AA458" s="97"/>
      <c r="AB458" s="97"/>
      <c r="AC458" s="97"/>
      <c r="AD458" s="97"/>
      <c r="AE458" s="97"/>
    </row>
    <row r="459" ht="19.5" customHeight="1">
      <c r="A459" s="71">
        <v>2024.0</v>
      </c>
      <c r="B459" s="71" t="s">
        <v>29</v>
      </c>
      <c r="C459" s="71" t="str">
        <f t="shared" si="1"/>
        <v>2024FEB</v>
      </c>
      <c r="D459" s="98">
        <v>625.162</v>
      </c>
      <c r="E459" s="98">
        <v>4.37</v>
      </c>
      <c r="F459" s="98">
        <v>1501.359</v>
      </c>
      <c r="G459" s="98">
        <v>3908.902</v>
      </c>
      <c r="H459" s="98">
        <v>5.016</v>
      </c>
      <c r="I459" s="98">
        <v>0.122</v>
      </c>
      <c r="J459" s="98">
        <v>13.419</v>
      </c>
      <c r="K459" s="98">
        <v>2050.547</v>
      </c>
      <c r="L459" s="96">
        <f t="shared" si="2"/>
        <v>8108.897</v>
      </c>
      <c r="M459" s="98"/>
      <c r="N459" s="98">
        <v>4104.034</v>
      </c>
      <c r="O459" s="98">
        <v>5358.072</v>
      </c>
      <c r="P459" s="98">
        <v>1061.560078</v>
      </c>
      <c r="Q459" s="96">
        <f t="shared" si="3"/>
        <v>10523.66608</v>
      </c>
      <c r="R459" s="98">
        <v>18632.563077999996</v>
      </c>
      <c r="S459" s="97"/>
      <c r="T459" s="97"/>
      <c r="U459" s="97"/>
      <c r="V459" s="97"/>
      <c r="W459" s="97"/>
      <c r="X459" s="97"/>
      <c r="Y459" s="97"/>
      <c r="Z459" s="97"/>
      <c r="AA459" s="97"/>
      <c r="AB459" s="97"/>
      <c r="AC459" s="97"/>
      <c r="AD459" s="97"/>
      <c r="AE459" s="97"/>
    </row>
    <row r="460" ht="19.5" customHeight="1">
      <c r="A460" s="71">
        <v>2024.0</v>
      </c>
      <c r="B460" s="71" t="s">
        <v>30</v>
      </c>
      <c r="C460" s="71" t="str">
        <f t="shared" si="1"/>
        <v>2024MAR</v>
      </c>
      <c r="D460" s="98">
        <v>648.986</v>
      </c>
      <c r="E460" s="98"/>
      <c r="F460" s="98">
        <v>1452.684</v>
      </c>
      <c r="G460" s="98">
        <v>4519.3</v>
      </c>
      <c r="H460" s="98">
        <v>3.805</v>
      </c>
      <c r="I460" s="98">
        <v>0.103</v>
      </c>
      <c r="J460" s="98">
        <v>14.524</v>
      </c>
      <c r="K460" s="98">
        <v>2687.751</v>
      </c>
      <c r="L460" s="96">
        <f t="shared" si="2"/>
        <v>9327.153</v>
      </c>
      <c r="M460" s="98"/>
      <c r="N460" s="98">
        <v>4702.1</v>
      </c>
      <c r="O460" s="98">
        <v>6268.023</v>
      </c>
      <c r="P460" s="98">
        <v>1103.664079</v>
      </c>
      <c r="Q460" s="96">
        <f t="shared" si="3"/>
        <v>12073.78708</v>
      </c>
      <c r="R460" s="98">
        <v>21400.940079</v>
      </c>
      <c r="S460" s="97"/>
      <c r="T460" s="97"/>
      <c r="U460" s="97"/>
      <c r="V460" s="97"/>
      <c r="W460" s="97"/>
      <c r="X460" s="97"/>
      <c r="Y460" s="97"/>
      <c r="Z460" s="97"/>
      <c r="AA460" s="97"/>
      <c r="AB460" s="97"/>
      <c r="AC460" s="97"/>
      <c r="AD460" s="97"/>
      <c r="AE460" s="97"/>
    </row>
    <row r="461" ht="19.5" customHeight="1">
      <c r="A461" s="71">
        <v>2024.0</v>
      </c>
      <c r="B461" s="71" t="s">
        <v>31</v>
      </c>
      <c r="C461" s="71" t="str">
        <f t="shared" si="1"/>
        <v>2024APR</v>
      </c>
      <c r="D461" s="98">
        <v>672.547</v>
      </c>
      <c r="E461" s="98"/>
      <c r="F461" s="98">
        <v>1386.307</v>
      </c>
      <c r="G461" s="98">
        <v>4227.712</v>
      </c>
      <c r="H461" s="98">
        <v>2.586</v>
      </c>
      <c r="I461" s="98">
        <v>0.057</v>
      </c>
      <c r="J461" s="98">
        <v>17.022</v>
      </c>
      <c r="K461" s="98">
        <v>2854.629</v>
      </c>
      <c r="L461" s="96">
        <f t="shared" si="2"/>
        <v>9160.86</v>
      </c>
      <c r="M461" s="98"/>
      <c r="N461" s="98">
        <v>4553.433</v>
      </c>
      <c r="O461" s="98">
        <v>7055.88</v>
      </c>
      <c r="P461" s="98">
        <v>1065.633934</v>
      </c>
      <c r="Q461" s="96">
        <f t="shared" si="3"/>
        <v>12674.94693</v>
      </c>
      <c r="R461" s="98">
        <v>21835.806934000004</v>
      </c>
      <c r="S461" s="97"/>
      <c r="T461" s="97"/>
      <c r="U461" s="97"/>
      <c r="V461" s="97"/>
      <c r="W461" s="97"/>
      <c r="X461" s="97"/>
      <c r="Y461" s="97"/>
      <c r="Z461" s="97"/>
      <c r="AA461" s="97"/>
      <c r="AB461" s="97"/>
      <c r="AC461" s="97"/>
      <c r="AD461" s="97"/>
      <c r="AE461" s="97"/>
    </row>
    <row r="462" ht="19.5" customHeight="1">
      <c r="A462" s="71">
        <v>2024.0</v>
      </c>
      <c r="B462" s="71" t="s">
        <v>32</v>
      </c>
      <c r="C462" s="71" t="str">
        <f t="shared" si="1"/>
        <v>2024MAY</v>
      </c>
      <c r="D462" s="98">
        <v>646.737</v>
      </c>
      <c r="E462" s="98">
        <v>10.78</v>
      </c>
      <c r="F462" s="98">
        <v>1468.749</v>
      </c>
      <c r="G462" s="98">
        <v>4310.701</v>
      </c>
      <c r="H462" s="98">
        <v>4.492</v>
      </c>
      <c r="I462" s="98">
        <v>0.056</v>
      </c>
      <c r="J462" s="98">
        <v>14.247</v>
      </c>
      <c r="K462" s="98">
        <v>2691.007</v>
      </c>
      <c r="L462" s="96">
        <f t="shared" si="2"/>
        <v>9146.769</v>
      </c>
      <c r="M462" s="98"/>
      <c r="N462" s="98">
        <v>4550.742</v>
      </c>
      <c r="O462" s="98">
        <v>7102.341</v>
      </c>
      <c r="P462" s="98">
        <v>1005.056353</v>
      </c>
      <c r="Q462" s="96">
        <f t="shared" si="3"/>
        <v>12658.13935</v>
      </c>
      <c r="R462" s="98">
        <v>21804.908353</v>
      </c>
      <c r="S462" s="97"/>
      <c r="T462" s="97"/>
      <c r="U462" s="97"/>
      <c r="V462" s="97"/>
      <c r="W462" s="97"/>
      <c r="X462" s="97"/>
      <c r="Y462" s="97"/>
      <c r="Z462" s="97"/>
      <c r="AA462" s="97"/>
      <c r="AB462" s="97"/>
      <c r="AC462" s="97"/>
      <c r="AD462" s="97"/>
      <c r="AE462" s="97"/>
    </row>
    <row r="463" ht="19.5" customHeight="1">
      <c r="A463" s="71">
        <v>2024.0</v>
      </c>
      <c r="B463" s="71" t="s">
        <v>33</v>
      </c>
      <c r="C463" s="71" t="str">
        <f t="shared" si="1"/>
        <v>2024JUN</v>
      </c>
      <c r="D463" s="98">
        <v>485.647</v>
      </c>
      <c r="E463" s="98"/>
      <c r="F463" s="98">
        <v>1394.129</v>
      </c>
      <c r="G463" s="98">
        <v>3608.785</v>
      </c>
      <c r="H463" s="98">
        <v>3.476</v>
      </c>
      <c r="I463" s="98">
        <v>0.072</v>
      </c>
      <c r="J463" s="98">
        <v>20.111</v>
      </c>
      <c r="K463" s="98">
        <v>2853.091</v>
      </c>
      <c r="L463" s="96">
        <f t="shared" si="2"/>
        <v>8365.311</v>
      </c>
      <c r="M463" s="98"/>
      <c r="N463" s="98">
        <v>4427.916</v>
      </c>
      <c r="O463" s="98">
        <v>6328.205</v>
      </c>
      <c r="P463" s="98">
        <v>959.816133</v>
      </c>
      <c r="Q463" s="96">
        <f t="shared" si="3"/>
        <v>11715.93713</v>
      </c>
      <c r="R463" s="98">
        <v>20081.248133</v>
      </c>
      <c r="S463" s="97"/>
      <c r="T463" s="97"/>
      <c r="U463" s="97"/>
      <c r="V463" s="97"/>
      <c r="W463" s="97"/>
      <c r="X463" s="97"/>
      <c r="Y463" s="97"/>
      <c r="Z463" s="97"/>
      <c r="AA463" s="97"/>
      <c r="AB463" s="97"/>
      <c r="AC463" s="97"/>
      <c r="AD463" s="97"/>
      <c r="AE463" s="97"/>
    </row>
    <row r="464" ht="19.5" customHeight="1">
      <c r="A464" s="71">
        <v>2024.0</v>
      </c>
      <c r="B464" s="71" t="s">
        <v>34</v>
      </c>
      <c r="C464" s="71" t="str">
        <f t="shared" si="1"/>
        <v>2024JUL</v>
      </c>
      <c r="D464" s="98">
        <v>410.772</v>
      </c>
      <c r="E464" s="98"/>
      <c r="F464" s="98">
        <v>1416.156</v>
      </c>
      <c r="G464" s="98">
        <v>3345.763</v>
      </c>
      <c r="H464" s="98">
        <v>32.711</v>
      </c>
      <c r="I464" s="98">
        <v>0.104</v>
      </c>
      <c r="J464" s="98">
        <v>18.727</v>
      </c>
      <c r="K464" s="98">
        <v>3804.053</v>
      </c>
      <c r="L464" s="96">
        <f t="shared" si="2"/>
        <v>9028.286</v>
      </c>
      <c r="M464" s="98"/>
      <c r="N464" s="98">
        <v>4551.562</v>
      </c>
      <c r="O464" s="98">
        <v>4887.722</v>
      </c>
      <c r="P464" s="98">
        <v>956.488886</v>
      </c>
      <c r="Q464" s="96">
        <f t="shared" si="3"/>
        <v>10395.77289</v>
      </c>
      <c r="R464" s="98">
        <v>19424.058886</v>
      </c>
      <c r="S464" s="97"/>
      <c r="T464" s="97"/>
      <c r="U464" s="97"/>
      <c r="V464" s="97"/>
      <c r="W464" s="97"/>
      <c r="X464" s="97"/>
      <c r="Y464" s="97"/>
      <c r="Z464" s="97"/>
      <c r="AA464" s="97"/>
      <c r="AB464" s="97"/>
      <c r="AC464" s="97"/>
      <c r="AD464" s="97"/>
      <c r="AE464" s="97"/>
    </row>
    <row r="465" ht="19.5" customHeight="1">
      <c r="A465" s="71">
        <v>2024.0</v>
      </c>
      <c r="B465" s="71" t="s">
        <v>35</v>
      </c>
      <c r="C465" s="71" t="str">
        <f t="shared" si="1"/>
        <v>2024AUG</v>
      </c>
      <c r="D465" s="98">
        <v>391.758</v>
      </c>
      <c r="E465" s="98">
        <v>23.563</v>
      </c>
      <c r="F465" s="98">
        <v>1172.6</v>
      </c>
      <c r="G465" s="98">
        <v>3626.686</v>
      </c>
      <c r="H465" s="98">
        <v>150.796</v>
      </c>
      <c r="I465" s="98">
        <v>0.12</v>
      </c>
      <c r="J465" s="98">
        <v>17.858</v>
      </c>
      <c r="K465" s="98">
        <v>3524.402</v>
      </c>
      <c r="L465" s="96">
        <f t="shared" si="2"/>
        <v>8907.783</v>
      </c>
      <c r="M465" s="98"/>
      <c r="N465" s="98">
        <v>4485.007</v>
      </c>
      <c r="O465" s="98">
        <v>5551.667</v>
      </c>
      <c r="P465" s="98">
        <v>988.293895</v>
      </c>
      <c r="Q465" s="96">
        <f t="shared" si="3"/>
        <v>11024.9679</v>
      </c>
      <c r="R465" s="98">
        <v>19932.750894999997</v>
      </c>
      <c r="S465" s="97"/>
      <c r="T465" s="97"/>
      <c r="U465" s="97"/>
      <c r="V465" s="97"/>
      <c r="W465" s="97"/>
      <c r="X465" s="97"/>
      <c r="Y465" s="97"/>
      <c r="Z465" s="97"/>
      <c r="AA465" s="97"/>
      <c r="AB465" s="97"/>
      <c r="AC465" s="97"/>
      <c r="AD465" s="97"/>
      <c r="AE465" s="97"/>
    </row>
    <row r="466" ht="19.5" customHeight="1">
      <c r="A466" s="71">
        <v>2024.0</v>
      </c>
      <c r="B466" s="71" t="s">
        <v>36</v>
      </c>
      <c r="C466" s="71" t="str">
        <f t="shared" si="1"/>
        <v>2024SEP</v>
      </c>
      <c r="D466" s="98">
        <v>411.036</v>
      </c>
      <c r="E466" s="98"/>
      <c r="F466" s="98">
        <v>1408.26</v>
      </c>
      <c r="G466" s="98">
        <v>3649.944</v>
      </c>
      <c r="H466" s="98">
        <v>18.441</v>
      </c>
      <c r="I466" s="98">
        <v>0.116</v>
      </c>
      <c r="J466" s="98">
        <v>15.63</v>
      </c>
      <c r="K466" s="98">
        <v>3959.712</v>
      </c>
      <c r="L466" s="96">
        <f t="shared" si="2"/>
        <v>9463.139</v>
      </c>
      <c r="M466" s="98"/>
      <c r="N466" s="98">
        <v>4397.51</v>
      </c>
      <c r="O466" s="98">
        <v>4215.148</v>
      </c>
      <c r="P466" s="98">
        <v>887.396705</v>
      </c>
      <c r="Q466" s="96">
        <f t="shared" si="3"/>
        <v>9500.054705</v>
      </c>
      <c r="R466" s="98">
        <v>18963.193704999998</v>
      </c>
      <c r="S466" s="97"/>
      <c r="T466" s="97"/>
      <c r="U466" s="97"/>
      <c r="V466" s="97"/>
      <c r="W466" s="97"/>
      <c r="X466" s="97"/>
      <c r="Y466" s="97"/>
      <c r="Z466" s="97"/>
      <c r="AA466" s="97"/>
      <c r="AB466" s="97"/>
      <c r="AC466" s="97"/>
      <c r="AD466" s="97"/>
      <c r="AE466" s="97"/>
    </row>
    <row r="467" ht="19.5" customHeight="1">
      <c r="A467" s="71">
        <v>2024.0</v>
      </c>
      <c r="B467" s="71" t="s">
        <v>37</v>
      </c>
      <c r="C467" s="71" t="str">
        <f t="shared" si="1"/>
        <v>2024OCT</v>
      </c>
      <c r="D467" s="98">
        <v>298.869</v>
      </c>
      <c r="E467" s="98"/>
      <c r="F467" s="98">
        <v>1574.027</v>
      </c>
      <c r="G467" s="98">
        <v>3509.792</v>
      </c>
      <c r="H467" s="98">
        <v>4.338</v>
      </c>
      <c r="I467" s="98">
        <v>0.104</v>
      </c>
      <c r="J467" s="98">
        <v>16.107</v>
      </c>
      <c r="K467" s="98">
        <v>4025.897</v>
      </c>
      <c r="L467" s="96">
        <f t="shared" si="2"/>
        <v>9429.134</v>
      </c>
      <c r="M467" s="98"/>
      <c r="N467" s="98">
        <v>4402.056</v>
      </c>
      <c r="O467" s="98">
        <v>4808.325</v>
      </c>
      <c r="P467" s="98">
        <v>886.174874</v>
      </c>
      <c r="Q467" s="96">
        <f t="shared" si="3"/>
        <v>10096.55587</v>
      </c>
      <c r="R467" s="98">
        <v>19525.689874</v>
      </c>
      <c r="S467" s="97"/>
      <c r="T467" s="97"/>
      <c r="U467" s="97"/>
      <c r="V467" s="97"/>
      <c r="W467" s="97"/>
      <c r="X467" s="97"/>
      <c r="Y467" s="97"/>
      <c r="Z467" s="97"/>
      <c r="AA467" s="97"/>
      <c r="AB467" s="97"/>
      <c r="AC467" s="97"/>
      <c r="AD467" s="97"/>
      <c r="AE467" s="97"/>
    </row>
    <row r="468" ht="19.5" customHeight="1">
      <c r="A468" s="71">
        <v>2024.0</v>
      </c>
      <c r="B468" s="71" t="s">
        <v>38</v>
      </c>
      <c r="C468" s="71" t="str">
        <f t="shared" si="1"/>
        <v>2024NOV</v>
      </c>
      <c r="D468" s="98">
        <v>421.397</v>
      </c>
      <c r="E468" s="98">
        <v>0.687</v>
      </c>
      <c r="F468" s="98">
        <v>1451.226</v>
      </c>
      <c r="G468" s="98">
        <v>3597.467</v>
      </c>
      <c r="H468" s="98">
        <v>7.363</v>
      </c>
      <c r="I468" s="98">
        <v>0.109</v>
      </c>
      <c r="J468" s="98">
        <v>21.58</v>
      </c>
      <c r="K468" s="98">
        <v>2824.822</v>
      </c>
      <c r="L468" s="96">
        <f t="shared" si="2"/>
        <v>8324.651</v>
      </c>
      <c r="M468" s="98"/>
      <c r="N468" s="98">
        <v>4274.433</v>
      </c>
      <c r="O468" s="98">
        <v>4968.424</v>
      </c>
      <c r="P468" s="98">
        <v>884.128498</v>
      </c>
      <c r="Q468" s="96">
        <f t="shared" si="3"/>
        <v>10126.9855</v>
      </c>
      <c r="R468" s="98">
        <v>18451.636498</v>
      </c>
      <c r="S468" s="97"/>
      <c r="T468" s="97"/>
      <c r="U468" s="97"/>
      <c r="V468" s="97"/>
      <c r="W468" s="97"/>
      <c r="X468" s="97"/>
      <c r="Y468" s="97"/>
      <c r="Z468" s="97"/>
      <c r="AA468" s="97"/>
      <c r="AB468" s="97"/>
      <c r="AC468" s="97"/>
      <c r="AD468" s="97"/>
      <c r="AE468" s="97"/>
    </row>
    <row r="469" ht="19.5" customHeight="1">
      <c r="A469" s="71">
        <v>2024.0</v>
      </c>
      <c r="B469" s="71" t="s">
        <v>39</v>
      </c>
      <c r="C469" s="71" t="str">
        <f t="shared" si="1"/>
        <v>2024DEC</v>
      </c>
      <c r="D469" s="98">
        <v>752.23</v>
      </c>
      <c r="E469" s="98"/>
      <c r="F469" s="98">
        <v>1612.357</v>
      </c>
      <c r="G469" s="98">
        <v>3299.74</v>
      </c>
      <c r="H469" s="98">
        <v>2.457</v>
      </c>
      <c r="I469" s="98">
        <v>0.135</v>
      </c>
      <c r="J469" s="98">
        <v>24.44</v>
      </c>
      <c r="K469" s="98">
        <v>2565.84</v>
      </c>
      <c r="L469" s="96">
        <f t="shared" si="2"/>
        <v>8257.199</v>
      </c>
      <c r="M469" s="98"/>
      <c r="N469" s="98">
        <v>4452.413</v>
      </c>
      <c r="O469" s="98">
        <v>3414.586</v>
      </c>
      <c r="P469" s="98">
        <v>1034.668677</v>
      </c>
      <c r="Q469" s="96">
        <f t="shared" si="3"/>
        <v>8901.667677</v>
      </c>
      <c r="R469" s="98">
        <v>17158.866677</v>
      </c>
      <c r="S469" s="97"/>
      <c r="T469" s="97"/>
      <c r="U469" s="97"/>
      <c r="V469" s="97"/>
      <c r="W469" s="97"/>
      <c r="X469" s="97"/>
      <c r="Y469" s="97"/>
      <c r="Z469" s="97"/>
      <c r="AA469" s="97"/>
      <c r="AB469" s="97"/>
      <c r="AC469" s="97"/>
      <c r="AD469" s="97"/>
      <c r="AE469" s="97"/>
    </row>
    <row r="470" ht="19.5" customHeight="1">
      <c r="A470" s="78"/>
      <c r="B470" s="78"/>
      <c r="C470" s="78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  <c r="AD470" s="97"/>
      <c r="AE470" s="97"/>
    </row>
    <row r="471" ht="19.5" customHeight="1">
      <c r="A471" s="78"/>
      <c r="B471" s="78"/>
      <c r="C471" s="78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  <c r="AC471" s="97"/>
      <c r="AD471" s="97"/>
      <c r="AE471" s="97"/>
    </row>
    <row r="472" ht="19.5" customHeight="1">
      <c r="A472" s="78"/>
      <c r="B472" s="78"/>
      <c r="C472" s="78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  <c r="AC472" s="97"/>
      <c r="AD472" s="97"/>
      <c r="AE472" s="97"/>
    </row>
    <row r="473" ht="19.5" customHeight="1">
      <c r="A473" s="78"/>
      <c r="B473" s="78"/>
      <c r="C473" s="78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  <c r="AB473" s="97"/>
      <c r="AC473" s="97"/>
      <c r="AD473" s="97"/>
      <c r="AE473" s="97"/>
    </row>
    <row r="474" ht="19.5" customHeight="1">
      <c r="A474" s="78"/>
      <c r="B474" s="78"/>
      <c r="C474" s="78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  <c r="AB474" s="97"/>
      <c r="AC474" s="97"/>
      <c r="AD474" s="97"/>
      <c r="AE474" s="97"/>
    </row>
    <row r="475" ht="19.5" customHeight="1">
      <c r="A475" s="78"/>
      <c r="B475" s="78"/>
      <c r="C475" s="78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  <c r="AB475" s="97"/>
      <c r="AC475" s="97"/>
      <c r="AD475" s="97"/>
      <c r="AE475" s="97"/>
    </row>
    <row r="476" ht="19.5" customHeight="1">
      <c r="A476" s="78"/>
      <c r="B476" s="78"/>
      <c r="C476" s="78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  <c r="AB476" s="97"/>
      <c r="AC476" s="97"/>
      <c r="AD476" s="97"/>
      <c r="AE476" s="97"/>
    </row>
    <row r="477" ht="19.5" customHeight="1">
      <c r="A477" s="78"/>
      <c r="B477" s="78"/>
      <c r="C477" s="78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  <c r="AB477" s="97"/>
      <c r="AC477" s="97"/>
      <c r="AD477" s="97"/>
      <c r="AE477" s="97"/>
    </row>
    <row r="478" ht="19.5" customHeight="1">
      <c r="A478" s="78"/>
      <c r="B478" s="78"/>
      <c r="C478" s="78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  <c r="AB478" s="97"/>
      <c r="AC478" s="97"/>
      <c r="AD478" s="97"/>
      <c r="AE478" s="97"/>
    </row>
    <row r="479" ht="19.5" customHeight="1">
      <c r="A479" s="78"/>
      <c r="B479" s="78"/>
      <c r="C479" s="78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  <c r="AB479" s="97"/>
      <c r="AC479" s="97"/>
      <c r="AD479" s="97"/>
      <c r="AE479" s="97"/>
    </row>
    <row r="480" ht="19.5" customHeight="1">
      <c r="A480" s="78"/>
      <c r="B480" s="78"/>
      <c r="C480" s="78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  <c r="AB480" s="97"/>
      <c r="AC480" s="97"/>
      <c r="AD480" s="97"/>
      <c r="AE480" s="97"/>
    </row>
    <row r="481" ht="19.5" customHeight="1">
      <c r="A481" s="78"/>
      <c r="B481" s="78"/>
      <c r="C481" s="78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  <c r="AB481" s="97"/>
      <c r="AC481" s="97"/>
      <c r="AD481" s="97"/>
      <c r="AE481" s="97"/>
    </row>
    <row r="482" ht="19.5" customHeight="1">
      <c r="A482" s="78"/>
      <c r="B482" s="78"/>
      <c r="C482" s="78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  <c r="AC482" s="97"/>
      <c r="AD482" s="97"/>
      <c r="AE482" s="97"/>
    </row>
    <row r="483" ht="19.5" customHeight="1">
      <c r="A483" s="78"/>
      <c r="B483" s="78"/>
      <c r="C483" s="78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  <c r="AB483" s="97"/>
      <c r="AC483" s="97"/>
      <c r="AD483" s="97"/>
      <c r="AE483" s="97"/>
    </row>
    <row r="484" ht="19.5" customHeight="1">
      <c r="A484" s="78"/>
      <c r="B484" s="78"/>
      <c r="C484" s="78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  <c r="AB484" s="97"/>
      <c r="AC484" s="97"/>
      <c r="AD484" s="97"/>
      <c r="AE484" s="97"/>
    </row>
    <row r="485" ht="19.5" customHeight="1">
      <c r="A485" s="78"/>
      <c r="B485" s="78"/>
      <c r="C485" s="78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  <c r="AB485" s="97"/>
      <c r="AC485" s="97"/>
      <c r="AD485" s="97"/>
      <c r="AE485" s="97"/>
    </row>
    <row r="486" ht="19.5" customHeight="1">
      <c r="A486" s="78"/>
      <c r="B486" s="78"/>
      <c r="C486" s="78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  <c r="AB486" s="97"/>
      <c r="AC486" s="97"/>
      <c r="AD486" s="97"/>
      <c r="AE486" s="97"/>
    </row>
    <row r="487" ht="19.5" customHeight="1">
      <c r="A487" s="78"/>
      <c r="B487" s="78"/>
      <c r="C487" s="78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  <c r="AB487" s="97"/>
      <c r="AC487" s="97"/>
      <c r="AD487" s="97"/>
      <c r="AE487" s="97"/>
    </row>
    <row r="488" ht="19.5" customHeight="1">
      <c r="A488" s="78"/>
      <c r="B488" s="78"/>
      <c r="C488" s="78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  <c r="AB488" s="97"/>
      <c r="AC488" s="97"/>
      <c r="AD488" s="97"/>
      <c r="AE488" s="97"/>
    </row>
    <row r="489" ht="19.5" customHeight="1">
      <c r="A489" s="78"/>
      <c r="B489" s="78"/>
      <c r="C489" s="78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  <c r="AB489" s="97"/>
      <c r="AC489" s="97"/>
      <c r="AD489" s="97"/>
      <c r="AE489" s="97"/>
    </row>
    <row r="490" ht="19.5" customHeight="1">
      <c r="A490" s="78"/>
      <c r="B490" s="78"/>
      <c r="C490" s="78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  <c r="AB490" s="97"/>
      <c r="AC490" s="97"/>
      <c r="AD490" s="97"/>
      <c r="AE490" s="97"/>
    </row>
    <row r="491" ht="19.5" customHeight="1">
      <c r="A491" s="78"/>
      <c r="B491" s="78"/>
      <c r="C491" s="78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  <c r="AB491" s="97"/>
      <c r="AC491" s="97"/>
      <c r="AD491" s="97"/>
      <c r="AE491" s="97"/>
    </row>
    <row r="492" ht="19.5" customHeight="1">
      <c r="A492" s="78"/>
      <c r="B492" s="78"/>
      <c r="C492" s="78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  <c r="AC492" s="97"/>
      <c r="AD492" s="97"/>
      <c r="AE492" s="97"/>
    </row>
    <row r="493" ht="19.5" customHeight="1">
      <c r="A493" s="78"/>
      <c r="B493" s="78"/>
      <c r="C493" s="78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  <c r="AB493" s="97"/>
      <c r="AC493" s="97"/>
      <c r="AD493" s="97"/>
      <c r="AE493" s="97"/>
    </row>
    <row r="494" ht="19.5" customHeight="1">
      <c r="A494" s="78"/>
      <c r="B494" s="78"/>
      <c r="C494" s="78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  <c r="AC494" s="97"/>
      <c r="AD494" s="97"/>
      <c r="AE494" s="97"/>
    </row>
    <row r="495" ht="19.5" customHeight="1">
      <c r="A495" s="78"/>
      <c r="B495" s="78"/>
      <c r="C495" s="78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  <c r="AC495" s="97"/>
      <c r="AD495" s="97"/>
      <c r="AE495" s="97"/>
    </row>
    <row r="496" ht="19.5" customHeight="1">
      <c r="A496" s="78"/>
      <c r="B496" s="78"/>
      <c r="C496" s="78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  <c r="AB496" s="97"/>
      <c r="AC496" s="97"/>
      <c r="AD496" s="97"/>
      <c r="AE496" s="97"/>
    </row>
    <row r="497" ht="19.5" customHeight="1">
      <c r="A497" s="78"/>
      <c r="B497" s="78"/>
      <c r="C497" s="78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  <c r="AB497" s="97"/>
      <c r="AC497" s="97"/>
      <c r="AD497" s="97"/>
      <c r="AE497" s="97"/>
    </row>
    <row r="498" ht="19.5" customHeight="1">
      <c r="A498" s="78"/>
      <c r="B498" s="78"/>
      <c r="C498" s="78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  <c r="AB498" s="97"/>
      <c r="AC498" s="97"/>
      <c r="AD498" s="97"/>
      <c r="AE498" s="97"/>
    </row>
    <row r="499" ht="19.5" customHeight="1">
      <c r="A499" s="78"/>
      <c r="B499" s="78"/>
      <c r="C499" s="78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  <c r="AB499" s="97"/>
      <c r="AC499" s="97"/>
      <c r="AD499" s="97"/>
      <c r="AE499" s="97"/>
    </row>
    <row r="500" ht="19.5" customHeight="1">
      <c r="A500" s="78"/>
      <c r="B500" s="78"/>
      <c r="C500" s="78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  <c r="AB500" s="97"/>
      <c r="AC500" s="97"/>
      <c r="AD500" s="97"/>
      <c r="AE500" s="97"/>
    </row>
    <row r="501" ht="19.5" customHeight="1">
      <c r="A501" s="78"/>
      <c r="B501" s="78"/>
      <c r="C501" s="78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  <c r="AB501" s="97"/>
      <c r="AC501" s="97"/>
      <c r="AD501" s="97"/>
      <c r="AE501" s="97"/>
    </row>
    <row r="502" ht="19.5" customHeight="1">
      <c r="A502" s="78"/>
      <c r="B502" s="78"/>
      <c r="C502" s="78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  <c r="AB502" s="97"/>
      <c r="AC502" s="97"/>
      <c r="AD502" s="97"/>
      <c r="AE502" s="97"/>
    </row>
    <row r="503" ht="19.5" customHeight="1">
      <c r="A503" s="78"/>
      <c r="B503" s="78"/>
      <c r="C503" s="78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  <c r="AB503" s="97"/>
      <c r="AC503" s="97"/>
      <c r="AD503" s="97"/>
      <c r="AE503" s="97"/>
    </row>
    <row r="504" ht="19.5" customHeight="1">
      <c r="A504" s="78"/>
      <c r="B504" s="78"/>
      <c r="C504" s="78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  <c r="AB504" s="97"/>
      <c r="AC504" s="97"/>
      <c r="AD504" s="97"/>
      <c r="AE504" s="97"/>
    </row>
    <row r="505" ht="19.5" customHeight="1">
      <c r="A505" s="78"/>
      <c r="B505" s="78"/>
      <c r="C505" s="78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  <c r="AB505" s="97"/>
      <c r="AC505" s="97"/>
      <c r="AD505" s="97"/>
      <c r="AE505" s="97"/>
    </row>
    <row r="506" ht="19.5" customHeight="1">
      <c r="A506" s="78"/>
      <c r="B506" s="78"/>
      <c r="C506" s="78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  <c r="AC506" s="97"/>
      <c r="AD506" s="97"/>
      <c r="AE506" s="97"/>
    </row>
    <row r="507" ht="19.5" customHeight="1">
      <c r="A507" s="78"/>
      <c r="B507" s="78"/>
      <c r="C507" s="78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  <c r="AB507" s="97"/>
      <c r="AC507" s="97"/>
      <c r="AD507" s="97"/>
      <c r="AE507" s="97"/>
    </row>
    <row r="508" ht="19.5" customHeight="1">
      <c r="A508" s="78"/>
      <c r="B508" s="78"/>
      <c r="C508" s="78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  <c r="AB508" s="97"/>
      <c r="AC508" s="97"/>
      <c r="AD508" s="97"/>
      <c r="AE508" s="97"/>
    </row>
    <row r="509" ht="19.5" customHeight="1">
      <c r="A509" s="78"/>
      <c r="B509" s="78"/>
      <c r="C509" s="78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  <c r="AB509" s="97"/>
      <c r="AC509" s="97"/>
      <c r="AD509" s="97"/>
      <c r="AE509" s="97"/>
    </row>
    <row r="510" ht="19.5" customHeight="1">
      <c r="A510" s="78"/>
      <c r="B510" s="78"/>
      <c r="C510" s="78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  <c r="AB510" s="97"/>
      <c r="AC510" s="97"/>
      <c r="AD510" s="97"/>
      <c r="AE510" s="97"/>
    </row>
    <row r="511" ht="19.5" customHeight="1">
      <c r="A511" s="78"/>
      <c r="B511" s="78"/>
      <c r="C511" s="78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  <c r="AB511" s="97"/>
      <c r="AC511" s="97"/>
      <c r="AD511" s="97"/>
      <c r="AE511" s="97"/>
    </row>
    <row r="512" ht="19.5" customHeight="1">
      <c r="A512" s="78"/>
      <c r="B512" s="78"/>
      <c r="C512" s="78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  <c r="AB512" s="97"/>
      <c r="AC512" s="97"/>
      <c r="AD512" s="97"/>
      <c r="AE512" s="97"/>
    </row>
    <row r="513" ht="19.5" customHeight="1">
      <c r="A513" s="78"/>
      <c r="B513" s="78"/>
      <c r="C513" s="78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  <c r="AB513" s="97"/>
      <c r="AC513" s="97"/>
      <c r="AD513" s="97"/>
      <c r="AE513" s="97"/>
    </row>
    <row r="514" ht="19.5" customHeight="1">
      <c r="A514" s="78"/>
      <c r="B514" s="78"/>
      <c r="C514" s="78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  <c r="AC514" s="97"/>
      <c r="AD514" s="97"/>
      <c r="AE514" s="97"/>
    </row>
    <row r="515" ht="19.5" customHeight="1">
      <c r="A515" s="78"/>
      <c r="B515" s="78"/>
      <c r="C515" s="78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  <c r="AB515" s="97"/>
      <c r="AC515" s="97"/>
      <c r="AD515" s="97"/>
      <c r="AE515" s="97"/>
    </row>
    <row r="516" ht="19.5" customHeight="1">
      <c r="A516" s="78"/>
      <c r="B516" s="78"/>
      <c r="C516" s="78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  <c r="AB516" s="97"/>
      <c r="AC516" s="97"/>
      <c r="AD516" s="97"/>
      <c r="AE516" s="97"/>
    </row>
    <row r="517" ht="19.5" customHeight="1">
      <c r="A517" s="78"/>
      <c r="B517" s="78"/>
      <c r="C517" s="78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  <c r="AB517" s="97"/>
      <c r="AC517" s="97"/>
      <c r="AD517" s="97"/>
      <c r="AE517" s="97"/>
    </row>
    <row r="518" ht="19.5" customHeight="1">
      <c r="A518" s="78"/>
      <c r="B518" s="78"/>
      <c r="C518" s="78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  <c r="AC518" s="97"/>
      <c r="AD518" s="97"/>
      <c r="AE518" s="97"/>
    </row>
    <row r="519" ht="19.5" customHeight="1">
      <c r="A519" s="78"/>
      <c r="B519" s="78"/>
      <c r="C519" s="78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  <c r="AB519" s="97"/>
      <c r="AC519" s="97"/>
      <c r="AD519" s="97"/>
      <c r="AE519" s="97"/>
    </row>
    <row r="520" ht="19.5" customHeight="1">
      <c r="A520" s="78"/>
      <c r="B520" s="78"/>
      <c r="C520" s="78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  <c r="AB520" s="97"/>
      <c r="AC520" s="97"/>
      <c r="AD520" s="97"/>
      <c r="AE520" s="97"/>
    </row>
    <row r="521" ht="19.5" customHeight="1">
      <c r="A521" s="78"/>
      <c r="B521" s="78"/>
      <c r="C521" s="78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  <c r="AC521" s="97"/>
      <c r="AD521" s="97"/>
      <c r="AE521" s="97"/>
    </row>
    <row r="522" ht="19.5" customHeight="1">
      <c r="A522" s="78"/>
      <c r="B522" s="78"/>
      <c r="C522" s="78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  <c r="AB522" s="97"/>
      <c r="AC522" s="97"/>
      <c r="AD522" s="97"/>
      <c r="AE522" s="97"/>
    </row>
    <row r="523" ht="19.5" customHeight="1">
      <c r="A523" s="78"/>
      <c r="B523" s="78"/>
      <c r="C523" s="78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  <c r="AB523" s="97"/>
      <c r="AC523" s="97"/>
      <c r="AD523" s="97"/>
      <c r="AE523" s="97"/>
    </row>
    <row r="524" ht="19.5" customHeight="1">
      <c r="A524" s="78"/>
      <c r="B524" s="78"/>
      <c r="C524" s="78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  <c r="AB524" s="97"/>
      <c r="AC524" s="97"/>
      <c r="AD524" s="97"/>
      <c r="AE524" s="97"/>
    </row>
    <row r="525" ht="19.5" customHeight="1">
      <c r="A525" s="78"/>
      <c r="B525" s="78"/>
      <c r="C525" s="78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  <c r="AB525" s="97"/>
      <c r="AC525" s="97"/>
      <c r="AD525" s="97"/>
      <c r="AE525" s="97"/>
    </row>
    <row r="526" ht="19.5" customHeight="1">
      <c r="A526" s="78"/>
      <c r="B526" s="78"/>
      <c r="C526" s="78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  <c r="AB526" s="97"/>
      <c r="AC526" s="97"/>
      <c r="AD526" s="97"/>
      <c r="AE526" s="97"/>
    </row>
    <row r="527" ht="19.5" customHeight="1">
      <c r="A527" s="78"/>
      <c r="B527" s="78"/>
      <c r="C527" s="78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  <c r="AC527" s="97"/>
      <c r="AD527" s="97"/>
      <c r="AE527" s="97"/>
    </row>
    <row r="528" ht="19.5" customHeight="1">
      <c r="A528" s="78"/>
      <c r="B528" s="78"/>
      <c r="C528" s="78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  <c r="AB528" s="97"/>
      <c r="AC528" s="97"/>
      <c r="AD528" s="97"/>
      <c r="AE528" s="97"/>
    </row>
    <row r="529" ht="19.5" customHeight="1">
      <c r="A529" s="78"/>
      <c r="B529" s="78"/>
      <c r="C529" s="78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  <c r="AB529" s="97"/>
      <c r="AC529" s="97"/>
      <c r="AD529" s="97"/>
      <c r="AE529" s="97"/>
    </row>
    <row r="530" ht="19.5" customHeight="1">
      <c r="A530" s="78"/>
      <c r="B530" s="78"/>
      <c r="C530" s="78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  <c r="AB530" s="97"/>
      <c r="AC530" s="97"/>
      <c r="AD530" s="97"/>
      <c r="AE530" s="97"/>
    </row>
    <row r="531" ht="19.5" customHeight="1">
      <c r="A531" s="78"/>
      <c r="B531" s="78"/>
      <c r="C531" s="78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  <c r="AB531" s="97"/>
      <c r="AC531" s="97"/>
      <c r="AD531" s="97"/>
      <c r="AE531" s="97"/>
    </row>
    <row r="532" ht="19.5" customHeight="1">
      <c r="A532" s="78"/>
      <c r="B532" s="78"/>
      <c r="C532" s="78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  <c r="AB532" s="97"/>
      <c r="AC532" s="97"/>
      <c r="AD532" s="97"/>
      <c r="AE532" s="97"/>
    </row>
    <row r="533" ht="19.5" customHeight="1">
      <c r="A533" s="78"/>
      <c r="B533" s="78"/>
      <c r="C533" s="78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  <c r="AB533" s="97"/>
      <c r="AC533" s="97"/>
      <c r="AD533" s="97"/>
      <c r="AE533" s="97"/>
    </row>
    <row r="534" ht="19.5" customHeight="1">
      <c r="A534" s="78"/>
      <c r="B534" s="78"/>
      <c r="C534" s="78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  <c r="AB534" s="97"/>
      <c r="AC534" s="97"/>
      <c r="AD534" s="97"/>
      <c r="AE534" s="97"/>
    </row>
    <row r="535" ht="19.5" customHeight="1">
      <c r="A535" s="78"/>
      <c r="B535" s="78"/>
      <c r="C535" s="78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  <c r="AC535" s="97"/>
      <c r="AD535" s="97"/>
      <c r="AE535" s="97"/>
    </row>
    <row r="536" ht="19.5" customHeight="1">
      <c r="A536" s="78"/>
      <c r="B536" s="78"/>
      <c r="C536" s="78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  <c r="AB536" s="97"/>
      <c r="AC536" s="97"/>
      <c r="AD536" s="97"/>
      <c r="AE536" s="97"/>
    </row>
    <row r="537" ht="19.5" customHeight="1">
      <c r="A537" s="78"/>
      <c r="B537" s="78"/>
      <c r="C537" s="78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  <c r="AB537" s="97"/>
      <c r="AC537" s="97"/>
      <c r="AD537" s="97"/>
      <c r="AE537" s="97"/>
    </row>
    <row r="538" ht="19.5" customHeight="1">
      <c r="A538" s="78"/>
      <c r="B538" s="78"/>
      <c r="C538" s="78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  <c r="AB538" s="97"/>
      <c r="AC538" s="97"/>
      <c r="AD538" s="97"/>
      <c r="AE538" s="97"/>
    </row>
    <row r="539" ht="19.5" customHeight="1">
      <c r="A539" s="78"/>
      <c r="B539" s="78"/>
      <c r="C539" s="78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  <c r="AB539" s="97"/>
      <c r="AC539" s="97"/>
      <c r="AD539" s="97"/>
      <c r="AE539" s="97"/>
    </row>
    <row r="540" ht="19.5" customHeight="1">
      <c r="A540" s="78"/>
      <c r="B540" s="78"/>
      <c r="C540" s="78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  <c r="AB540" s="97"/>
      <c r="AC540" s="97"/>
      <c r="AD540" s="97"/>
      <c r="AE540" s="97"/>
    </row>
    <row r="541" ht="19.5" customHeight="1">
      <c r="A541" s="78"/>
      <c r="B541" s="78"/>
      <c r="C541" s="78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  <c r="AB541" s="97"/>
      <c r="AC541" s="97"/>
      <c r="AD541" s="97"/>
      <c r="AE541" s="97"/>
    </row>
    <row r="542" ht="19.5" customHeight="1">
      <c r="A542" s="78"/>
      <c r="B542" s="78"/>
      <c r="C542" s="78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  <c r="AD542" s="97"/>
      <c r="AE542" s="97"/>
    </row>
    <row r="543" ht="19.5" customHeight="1">
      <c r="A543" s="78"/>
      <c r="B543" s="78"/>
      <c r="C543" s="78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  <c r="AC543" s="97"/>
      <c r="AD543" s="97"/>
      <c r="AE543" s="97"/>
    </row>
    <row r="544" ht="19.5" customHeight="1">
      <c r="A544" s="78"/>
      <c r="B544" s="78"/>
      <c r="C544" s="78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  <c r="AB544" s="97"/>
      <c r="AC544" s="97"/>
      <c r="AD544" s="97"/>
      <c r="AE544" s="97"/>
    </row>
    <row r="545" ht="19.5" customHeight="1">
      <c r="A545" s="78"/>
      <c r="B545" s="78"/>
      <c r="C545" s="78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  <c r="AB545" s="97"/>
      <c r="AC545" s="97"/>
      <c r="AD545" s="97"/>
      <c r="AE545" s="97"/>
    </row>
    <row r="546" ht="19.5" customHeight="1">
      <c r="A546" s="78"/>
      <c r="B546" s="78"/>
      <c r="C546" s="78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  <c r="AB546" s="97"/>
      <c r="AC546" s="97"/>
      <c r="AD546" s="97"/>
      <c r="AE546" s="97"/>
    </row>
    <row r="547" ht="19.5" customHeight="1">
      <c r="A547" s="78"/>
      <c r="B547" s="78"/>
      <c r="C547" s="78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  <c r="AB547" s="97"/>
      <c r="AC547" s="97"/>
      <c r="AD547" s="97"/>
      <c r="AE547" s="97"/>
    </row>
    <row r="548" ht="19.5" customHeight="1">
      <c r="A548" s="78"/>
      <c r="B548" s="78"/>
      <c r="C548" s="78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  <c r="AC548" s="97"/>
      <c r="AD548" s="97"/>
      <c r="AE548" s="97"/>
    </row>
    <row r="549" ht="19.5" customHeight="1">
      <c r="A549" s="78"/>
      <c r="B549" s="78"/>
      <c r="C549" s="78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  <c r="AB549" s="97"/>
      <c r="AC549" s="97"/>
      <c r="AD549" s="97"/>
      <c r="AE549" s="97"/>
    </row>
    <row r="550" ht="19.5" customHeight="1">
      <c r="A550" s="78"/>
      <c r="B550" s="78"/>
      <c r="C550" s="78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  <c r="AB550" s="97"/>
      <c r="AC550" s="97"/>
      <c r="AD550" s="97"/>
      <c r="AE550" s="97"/>
    </row>
    <row r="551" ht="19.5" customHeight="1">
      <c r="A551" s="78"/>
      <c r="B551" s="78"/>
      <c r="C551" s="78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  <c r="AB551" s="97"/>
      <c r="AC551" s="97"/>
      <c r="AD551" s="97"/>
      <c r="AE551" s="97"/>
    </row>
    <row r="552" ht="19.5" customHeight="1">
      <c r="A552" s="78"/>
      <c r="B552" s="78"/>
      <c r="C552" s="78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  <c r="AB552" s="97"/>
      <c r="AC552" s="97"/>
      <c r="AD552" s="97"/>
      <c r="AE552" s="97"/>
    </row>
    <row r="553" ht="19.5" customHeight="1">
      <c r="A553" s="78"/>
      <c r="B553" s="78"/>
      <c r="C553" s="78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  <c r="AB553" s="97"/>
      <c r="AC553" s="97"/>
      <c r="AD553" s="97"/>
      <c r="AE553" s="97"/>
    </row>
    <row r="554" ht="19.5" customHeight="1">
      <c r="A554" s="78"/>
      <c r="B554" s="78"/>
      <c r="C554" s="78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  <c r="AB554" s="97"/>
      <c r="AC554" s="97"/>
      <c r="AD554" s="97"/>
      <c r="AE554" s="97"/>
    </row>
    <row r="555" ht="19.5" customHeight="1">
      <c r="A555" s="78"/>
      <c r="B555" s="78"/>
      <c r="C555" s="78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  <c r="AB555" s="97"/>
      <c r="AC555" s="97"/>
      <c r="AD555" s="97"/>
      <c r="AE555" s="97"/>
    </row>
    <row r="556" ht="19.5" customHeight="1">
      <c r="A556" s="78"/>
      <c r="B556" s="78"/>
      <c r="C556" s="78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  <c r="AB556" s="97"/>
      <c r="AC556" s="97"/>
      <c r="AD556" s="97"/>
      <c r="AE556" s="97"/>
    </row>
    <row r="557" ht="19.5" customHeight="1">
      <c r="A557" s="78"/>
      <c r="B557" s="78"/>
      <c r="C557" s="78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  <c r="AB557" s="97"/>
      <c r="AC557" s="97"/>
      <c r="AD557" s="97"/>
      <c r="AE557" s="97"/>
    </row>
    <row r="558" ht="19.5" customHeight="1">
      <c r="A558" s="78"/>
      <c r="B558" s="78"/>
      <c r="C558" s="78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  <c r="AB558" s="97"/>
      <c r="AC558" s="97"/>
      <c r="AD558" s="97"/>
      <c r="AE558" s="97"/>
    </row>
    <row r="559" ht="19.5" customHeight="1">
      <c r="A559" s="78"/>
      <c r="B559" s="78"/>
      <c r="C559" s="78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  <c r="AB559" s="97"/>
      <c r="AC559" s="97"/>
      <c r="AD559" s="97"/>
      <c r="AE559" s="97"/>
    </row>
    <row r="560" ht="19.5" customHeight="1">
      <c r="A560" s="78"/>
      <c r="B560" s="78"/>
      <c r="C560" s="78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  <c r="AC560" s="97"/>
      <c r="AD560" s="97"/>
      <c r="AE560" s="97"/>
    </row>
    <row r="561" ht="19.5" customHeight="1">
      <c r="A561" s="78"/>
      <c r="B561" s="78"/>
      <c r="C561" s="78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  <c r="AB561" s="97"/>
      <c r="AC561" s="97"/>
      <c r="AD561" s="97"/>
      <c r="AE561" s="97"/>
    </row>
    <row r="562" ht="19.5" customHeight="1">
      <c r="A562" s="78"/>
      <c r="B562" s="78"/>
      <c r="C562" s="78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  <c r="AB562" s="97"/>
      <c r="AC562" s="97"/>
      <c r="AD562" s="97"/>
      <c r="AE562" s="97"/>
    </row>
    <row r="563" ht="19.5" customHeight="1">
      <c r="A563" s="78"/>
      <c r="B563" s="78"/>
      <c r="C563" s="78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  <c r="AA563" s="97"/>
      <c r="AB563" s="97"/>
      <c r="AC563" s="97"/>
      <c r="AD563" s="97"/>
      <c r="AE563" s="97"/>
    </row>
    <row r="564" ht="19.5" customHeight="1">
      <c r="A564" s="78"/>
      <c r="B564" s="78"/>
      <c r="C564" s="78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  <c r="AA564" s="97"/>
      <c r="AB564" s="97"/>
      <c r="AC564" s="97"/>
      <c r="AD564" s="97"/>
      <c r="AE564" s="97"/>
    </row>
    <row r="565" ht="19.5" customHeight="1">
      <c r="A565" s="78"/>
      <c r="B565" s="78"/>
      <c r="C565" s="78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  <c r="AA565" s="97"/>
      <c r="AB565" s="97"/>
      <c r="AC565" s="97"/>
      <c r="AD565" s="97"/>
      <c r="AE565" s="97"/>
    </row>
    <row r="566" ht="19.5" customHeight="1">
      <c r="A566" s="78"/>
      <c r="B566" s="78"/>
      <c r="C566" s="78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  <c r="AA566" s="97"/>
      <c r="AB566" s="97"/>
      <c r="AC566" s="97"/>
      <c r="AD566" s="97"/>
      <c r="AE566" s="97"/>
    </row>
    <row r="567" ht="19.5" customHeight="1">
      <c r="A567" s="78"/>
      <c r="B567" s="78"/>
      <c r="C567" s="78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  <c r="AA567" s="97"/>
      <c r="AB567" s="97"/>
      <c r="AC567" s="97"/>
      <c r="AD567" s="97"/>
      <c r="AE567" s="97"/>
    </row>
    <row r="568" ht="19.5" customHeight="1">
      <c r="A568" s="78"/>
      <c r="B568" s="78"/>
      <c r="C568" s="78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  <c r="AA568" s="97"/>
      <c r="AB568" s="97"/>
      <c r="AC568" s="97"/>
      <c r="AD568" s="97"/>
      <c r="AE568" s="97"/>
    </row>
    <row r="569" ht="19.5" customHeight="1">
      <c r="A569" s="78"/>
      <c r="B569" s="78"/>
      <c r="C569" s="78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  <c r="AA569" s="97"/>
      <c r="AB569" s="97"/>
      <c r="AC569" s="97"/>
      <c r="AD569" s="97"/>
      <c r="AE569" s="97"/>
    </row>
    <row r="570" ht="19.5" customHeight="1">
      <c r="A570" s="78"/>
      <c r="B570" s="78"/>
      <c r="C570" s="78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  <c r="AA570" s="97"/>
      <c r="AB570" s="97"/>
      <c r="AC570" s="97"/>
      <c r="AD570" s="97"/>
      <c r="AE570" s="97"/>
    </row>
    <row r="571" ht="19.5" customHeight="1">
      <c r="A571" s="78"/>
      <c r="B571" s="78"/>
      <c r="C571" s="78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  <c r="AA571" s="97"/>
      <c r="AB571" s="97"/>
      <c r="AC571" s="97"/>
      <c r="AD571" s="97"/>
      <c r="AE571" s="97"/>
    </row>
    <row r="572" ht="19.5" customHeight="1">
      <c r="A572" s="78"/>
      <c r="B572" s="78"/>
      <c r="C572" s="78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  <c r="AA572" s="97"/>
      <c r="AB572" s="97"/>
      <c r="AC572" s="97"/>
      <c r="AD572" s="97"/>
      <c r="AE572" s="97"/>
    </row>
    <row r="573" ht="19.5" customHeight="1">
      <c r="A573" s="78"/>
      <c r="B573" s="78"/>
      <c r="C573" s="78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  <c r="AA573" s="97"/>
      <c r="AB573" s="97"/>
      <c r="AC573" s="97"/>
      <c r="AD573" s="97"/>
      <c r="AE573" s="97"/>
    </row>
    <row r="574" ht="19.5" customHeight="1">
      <c r="A574" s="78"/>
      <c r="B574" s="78"/>
      <c r="C574" s="78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  <c r="AA574" s="97"/>
      <c r="AB574" s="97"/>
      <c r="AC574" s="97"/>
      <c r="AD574" s="97"/>
      <c r="AE574" s="97"/>
    </row>
    <row r="575" ht="19.5" customHeight="1">
      <c r="A575" s="78"/>
      <c r="B575" s="78"/>
      <c r="C575" s="78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  <c r="AA575" s="97"/>
      <c r="AB575" s="97"/>
      <c r="AC575" s="97"/>
      <c r="AD575" s="97"/>
      <c r="AE575" s="97"/>
    </row>
    <row r="576" ht="19.5" customHeight="1">
      <c r="A576" s="78"/>
      <c r="B576" s="78"/>
      <c r="C576" s="78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  <c r="AA576" s="97"/>
      <c r="AB576" s="97"/>
      <c r="AC576" s="97"/>
      <c r="AD576" s="97"/>
      <c r="AE576" s="97"/>
    </row>
    <row r="577" ht="19.5" customHeight="1">
      <c r="A577" s="78"/>
      <c r="B577" s="78"/>
      <c r="C577" s="78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  <c r="AA577" s="97"/>
      <c r="AB577" s="97"/>
      <c r="AC577" s="97"/>
      <c r="AD577" s="97"/>
      <c r="AE577" s="97"/>
    </row>
    <row r="578" ht="19.5" customHeight="1">
      <c r="A578" s="78"/>
      <c r="B578" s="78"/>
      <c r="C578" s="78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  <c r="AA578" s="97"/>
      <c r="AB578" s="97"/>
      <c r="AC578" s="97"/>
      <c r="AD578" s="97"/>
      <c r="AE578" s="97"/>
    </row>
    <row r="579" ht="19.5" customHeight="1">
      <c r="A579" s="78"/>
      <c r="B579" s="78"/>
      <c r="C579" s="78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  <c r="AA579" s="97"/>
      <c r="AB579" s="97"/>
      <c r="AC579" s="97"/>
      <c r="AD579" s="97"/>
      <c r="AE579" s="97"/>
    </row>
    <row r="580" ht="19.5" customHeight="1">
      <c r="A580" s="78"/>
      <c r="B580" s="78"/>
      <c r="C580" s="78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  <c r="AA580" s="97"/>
      <c r="AB580" s="97"/>
      <c r="AC580" s="97"/>
      <c r="AD580" s="97"/>
      <c r="AE580" s="97"/>
    </row>
    <row r="581" ht="19.5" customHeight="1">
      <c r="A581" s="78"/>
      <c r="B581" s="78"/>
      <c r="C581" s="78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  <c r="AA581" s="97"/>
      <c r="AB581" s="97"/>
      <c r="AC581" s="97"/>
      <c r="AD581" s="97"/>
      <c r="AE581" s="97"/>
    </row>
    <row r="582" ht="19.5" customHeight="1">
      <c r="A582" s="78"/>
      <c r="B582" s="78"/>
      <c r="C582" s="78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  <c r="AA582" s="97"/>
      <c r="AB582" s="97"/>
      <c r="AC582" s="97"/>
      <c r="AD582" s="97"/>
      <c r="AE582" s="97"/>
    </row>
    <row r="583" ht="19.5" customHeight="1">
      <c r="A583" s="78"/>
      <c r="B583" s="78"/>
      <c r="C583" s="78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  <c r="AA583" s="97"/>
      <c r="AB583" s="97"/>
      <c r="AC583" s="97"/>
      <c r="AD583" s="97"/>
      <c r="AE583" s="97"/>
    </row>
    <row r="584" ht="19.5" customHeight="1">
      <c r="A584" s="78"/>
      <c r="B584" s="78"/>
      <c r="C584" s="78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  <c r="AA584" s="97"/>
      <c r="AB584" s="97"/>
      <c r="AC584" s="97"/>
      <c r="AD584" s="97"/>
      <c r="AE584" s="97"/>
    </row>
    <row r="585" ht="19.5" customHeight="1">
      <c r="A585" s="78"/>
      <c r="B585" s="78"/>
      <c r="C585" s="78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  <c r="AA585" s="97"/>
      <c r="AB585" s="97"/>
      <c r="AC585" s="97"/>
      <c r="AD585" s="97"/>
      <c r="AE585" s="97"/>
    </row>
    <row r="586" ht="19.5" customHeight="1">
      <c r="A586" s="78"/>
      <c r="B586" s="78"/>
      <c r="C586" s="78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  <c r="AA586" s="97"/>
      <c r="AB586" s="97"/>
      <c r="AC586" s="97"/>
      <c r="AD586" s="97"/>
      <c r="AE586" s="97"/>
    </row>
    <row r="587" ht="19.5" customHeight="1">
      <c r="A587" s="78"/>
      <c r="B587" s="78"/>
      <c r="C587" s="78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  <c r="AA587" s="97"/>
      <c r="AB587" s="97"/>
      <c r="AC587" s="97"/>
      <c r="AD587" s="97"/>
      <c r="AE587" s="97"/>
    </row>
    <row r="588" ht="19.5" customHeight="1">
      <c r="A588" s="78"/>
      <c r="B588" s="78"/>
      <c r="C588" s="78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  <c r="AA588" s="97"/>
      <c r="AB588" s="97"/>
      <c r="AC588" s="97"/>
      <c r="AD588" s="97"/>
      <c r="AE588" s="97"/>
    </row>
    <row r="589" ht="19.5" customHeight="1">
      <c r="A589" s="78"/>
      <c r="B589" s="78"/>
      <c r="C589" s="78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7"/>
      <c r="AE589" s="97"/>
    </row>
    <row r="590" ht="19.5" customHeight="1">
      <c r="A590" s="78"/>
      <c r="B590" s="78"/>
      <c r="C590" s="78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  <c r="AB590" s="97"/>
      <c r="AC590" s="97"/>
      <c r="AD590" s="97"/>
      <c r="AE590" s="97"/>
    </row>
    <row r="591" ht="19.5" customHeight="1">
      <c r="A591" s="78"/>
      <c r="B591" s="78"/>
      <c r="C591" s="78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  <c r="AA591" s="97"/>
      <c r="AB591" s="97"/>
      <c r="AC591" s="97"/>
      <c r="AD591" s="97"/>
      <c r="AE591" s="97"/>
    </row>
    <row r="592" ht="19.5" customHeight="1">
      <c r="A592" s="78"/>
      <c r="B592" s="78"/>
      <c r="C592" s="78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  <c r="AA592" s="97"/>
      <c r="AB592" s="97"/>
      <c r="AC592" s="97"/>
      <c r="AD592" s="97"/>
      <c r="AE592" s="97"/>
    </row>
    <row r="593" ht="19.5" customHeight="1">
      <c r="A593" s="78"/>
      <c r="B593" s="78"/>
      <c r="C593" s="78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  <c r="AA593" s="97"/>
      <c r="AB593" s="97"/>
      <c r="AC593" s="97"/>
      <c r="AD593" s="97"/>
      <c r="AE593" s="97"/>
    </row>
    <row r="594" ht="19.5" customHeight="1">
      <c r="A594" s="78"/>
      <c r="B594" s="78"/>
      <c r="C594" s="78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  <c r="AA594" s="97"/>
      <c r="AB594" s="97"/>
      <c r="AC594" s="97"/>
      <c r="AD594" s="97"/>
      <c r="AE594" s="97"/>
    </row>
    <row r="595" ht="19.5" customHeight="1">
      <c r="A595" s="78"/>
      <c r="B595" s="78"/>
      <c r="C595" s="78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  <c r="AA595" s="97"/>
      <c r="AB595" s="97"/>
      <c r="AC595" s="97"/>
      <c r="AD595" s="97"/>
      <c r="AE595" s="97"/>
    </row>
    <row r="596" ht="19.5" customHeight="1">
      <c r="A596" s="78"/>
      <c r="B596" s="78"/>
      <c r="C596" s="78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  <c r="AA596" s="97"/>
      <c r="AB596" s="97"/>
      <c r="AC596" s="97"/>
      <c r="AD596" s="97"/>
      <c r="AE596" s="97"/>
    </row>
    <row r="597" ht="19.5" customHeight="1">
      <c r="A597" s="78"/>
      <c r="B597" s="78"/>
      <c r="C597" s="78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  <c r="AA597" s="97"/>
      <c r="AB597" s="97"/>
      <c r="AC597" s="97"/>
      <c r="AD597" s="97"/>
      <c r="AE597" s="97"/>
    </row>
    <row r="598" ht="19.5" customHeight="1">
      <c r="A598" s="78"/>
      <c r="B598" s="78"/>
      <c r="C598" s="78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  <c r="AA598" s="97"/>
      <c r="AB598" s="97"/>
      <c r="AC598" s="97"/>
      <c r="AD598" s="97"/>
      <c r="AE598" s="97"/>
    </row>
    <row r="599" ht="19.5" customHeight="1">
      <c r="A599" s="78"/>
      <c r="B599" s="78"/>
      <c r="C599" s="78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  <c r="AA599" s="97"/>
      <c r="AB599" s="97"/>
      <c r="AC599" s="97"/>
      <c r="AD599" s="97"/>
      <c r="AE599" s="97"/>
    </row>
    <row r="600" ht="19.5" customHeight="1">
      <c r="A600" s="78"/>
      <c r="B600" s="78"/>
      <c r="C600" s="78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  <c r="AA600" s="97"/>
      <c r="AB600" s="97"/>
      <c r="AC600" s="97"/>
      <c r="AD600" s="97"/>
      <c r="AE600" s="97"/>
    </row>
    <row r="601" ht="19.5" customHeight="1">
      <c r="A601" s="78"/>
      <c r="B601" s="78"/>
      <c r="C601" s="78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  <c r="AA601" s="97"/>
      <c r="AB601" s="97"/>
      <c r="AC601" s="97"/>
      <c r="AD601" s="97"/>
      <c r="AE601" s="97"/>
    </row>
    <row r="602" ht="19.5" customHeight="1">
      <c r="A602" s="78"/>
      <c r="B602" s="78"/>
      <c r="C602" s="78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  <c r="AA602" s="97"/>
      <c r="AB602" s="97"/>
      <c r="AC602" s="97"/>
      <c r="AD602" s="97"/>
      <c r="AE602" s="97"/>
    </row>
    <row r="603" ht="19.5" customHeight="1">
      <c r="A603" s="78"/>
      <c r="B603" s="78"/>
      <c r="C603" s="78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  <c r="AA603" s="97"/>
      <c r="AB603" s="97"/>
      <c r="AC603" s="97"/>
      <c r="AD603" s="97"/>
      <c r="AE603" s="97"/>
    </row>
    <row r="604" ht="19.5" customHeight="1">
      <c r="A604" s="78"/>
      <c r="B604" s="78"/>
      <c r="C604" s="78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  <c r="AA604" s="97"/>
      <c r="AB604" s="97"/>
      <c r="AC604" s="97"/>
      <c r="AD604" s="97"/>
      <c r="AE604" s="97"/>
    </row>
    <row r="605" ht="19.5" customHeight="1">
      <c r="A605" s="78"/>
      <c r="B605" s="78"/>
      <c r="C605" s="78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  <c r="AA605" s="97"/>
      <c r="AB605" s="97"/>
      <c r="AC605" s="97"/>
      <c r="AD605" s="97"/>
      <c r="AE605" s="97"/>
    </row>
    <row r="606" ht="19.5" customHeight="1">
      <c r="A606" s="78"/>
      <c r="B606" s="78"/>
      <c r="C606" s="78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  <c r="AA606" s="97"/>
      <c r="AB606" s="97"/>
      <c r="AC606" s="97"/>
      <c r="AD606" s="97"/>
      <c r="AE606" s="97"/>
    </row>
    <row r="607" ht="19.5" customHeight="1">
      <c r="A607" s="78"/>
      <c r="B607" s="78"/>
      <c r="C607" s="78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  <c r="AA607" s="97"/>
      <c r="AB607" s="97"/>
      <c r="AC607" s="97"/>
      <c r="AD607" s="97"/>
      <c r="AE607" s="97"/>
    </row>
    <row r="608" ht="19.5" customHeight="1">
      <c r="A608" s="78"/>
      <c r="B608" s="78"/>
      <c r="C608" s="78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  <c r="AA608" s="97"/>
      <c r="AB608" s="97"/>
      <c r="AC608" s="97"/>
      <c r="AD608" s="97"/>
      <c r="AE608" s="97"/>
    </row>
    <row r="609" ht="19.5" customHeight="1">
      <c r="A609" s="78"/>
      <c r="B609" s="78"/>
      <c r="C609" s="78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  <c r="AA609" s="97"/>
      <c r="AB609" s="97"/>
      <c r="AC609" s="97"/>
      <c r="AD609" s="97"/>
      <c r="AE609" s="97"/>
    </row>
    <row r="610" ht="19.5" customHeight="1">
      <c r="A610" s="78"/>
      <c r="B610" s="78"/>
      <c r="C610" s="78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  <c r="AA610" s="97"/>
      <c r="AB610" s="97"/>
      <c r="AC610" s="97"/>
      <c r="AD610" s="97"/>
      <c r="AE610" s="97"/>
    </row>
    <row r="611" ht="19.5" customHeight="1">
      <c r="A611" s="78"/>
      <c r="B611" s="78"/>
      <c r="C611" s="78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  <c r="AA611" s="97"/>
      <c r="AB611" s="97"/>
      <c r="AC611" s="97"/>
      <c r="AD611" s="97"/>
      <c r="AE611" s="97"/>
    </row>
    <row r="612" ht="19.5" customHeight="1">
      <c r="A612" s="78"/>
      <c r="B612" s="78"/>
      <c r="C612" s="78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  <c r="AA612" s="97"/>
      <c r="AB612" s="97"/>
      <c r="AC612" s="97"/>
      <c r="AD612" s="97"/>
      <c r="AE612" s="97"/>
    </row>
    <row r="613" ht="19.5" customHeight="1">
      <c r="A613" s="78"/>
      <c r="B613" s="78"/>
      <c r="C613" s="78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  <c r="AA613" s="97"/>
      <c r="AB613" s="97"/>
      <c r="AC613" s="97"/>
      <c r="AD613" s="97"/>
      <c r="AE613" s="97"/>
    </row>
    <row r="614" ht="19.5" customHeight="1">
      <c r="A614" s="78"/>
      <c r="B614" s="78"/>
      <c r="C614" s="78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  <c r="AA614" s="97"/>
      <c r="AB614" s="97"/>
      <c r="AC614" s="97"/>
      <c r="AD614" s="97"/>
      <c r="AE614" s="97"/>
    </row>
    <row r="615" ht="19.5" customHeight="1">
      <c r="A615" s="78"/>
      <c r="B615" s="78"/>
      <c r="C615" s="78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  <c r="AA615" s="97"/>
      <c r="AB615" s="97"/>
      <c r="AC615" s="97"/>
      <c r="AD615" s="97"/>
      <c r="AE615" s="97"/>
    </row>
    <row r="616" ht="19.5" customHeight="1">
      <c r="A616" s="78"/>
      <c r="B616" s="78"/>
      <c r="C616" s="78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  <c r="AA616" s="97"/>
      <c r="AB616" s="97"/>
      <c r="AC616" s="97"/>
      <c r="AD616" s="97"/>
      <c r="AE616" s="97"/>
    </row>
    <row r="617" ht="19.5" customHeight="1">
      <c r="A617" s="78"/>
      <c r="B617" s="78"/>
      <c r="C617" s="78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  <c r="AA617" s="97"/>
      <c r="AB617" s="97"/>
      <c r="AC617" s="97"/>
      <c r="AD617" s="97"/>
      <c r="AE617" s="97"/>
    </row>
    <row r="618" ht="19.5" customHeight="1">
      <c r="A618" s="78"/>
      <c r="B618" s="78"/>
      <c r="C618" s="78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  <c r="AA618" s="97"/>
      <c r="AB618" s="97"/>
      <c r="AC618" s="97"/>
      <c r="AD618" s="97"/>
      <c r="AE618" s="97"/>
    </row>
    <row r="619" ht="19.5" customHeight="1">
      <c r="A619" s="78"/>
      <c r="B619" s="78"/>
      <c r="C619" s="78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  <c r="AA619" s="97"/>
      <c r="AB619" s="97"/>
      <c r="AC619" s="97"/>
      <c r="AD619" s="97"/>
      <c r="AE619" s="97"/>
    </row>
    <row r="620" ht="19.5" customHeight="1">
      <c r="A620" s="78"/>
      <c r="B620" s="78"/>
      <c r="C620" s="78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  <c r="AA620" s="97"/>
      <c r="AB620" s="97"/>
      <c r="AC620" s="97"/>
      <c r="AD620" s="97"/>
      <c r="AE620" s="97"/>
    </row>
    <row r="621" ht="19.5" customHeight="1">
      <c r="A621" s="78"/>
      <c r="B621" s="78"/>
      <c r="C621" s="78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  <c r="AA621" s="97"/>
      <c r="AB621" s="97"/>
      <c r="AC621" s="97"/>
      <c r="AD621" s="97"/>
      <c r="AE621" s="97"/>
    </row>
    <row r="622" ht="19.5" customHeight="1">
      <c r="A622" s="78"/>
      <c r="B622" s="78"/>
      <c r="C622" s="78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  <c r="AA622" s="97"/>
      <c r="AB622" s="97"/>
      <c r="AC622" s="97"/>
      <c r="AD622" s="97"/>
      <c r="AE622" s="97"/>
    </row>
    <row r="623" ht="19.5" customHeight="1">
      <c r="A623" s="78"/>
      <c r="B623" s="78"/>
      <c r="C623" s="78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  <c r="AA623" s="97"/>
      <c r="AB623" s="97"/>
      <c r="AC623" s="97"/>
      <c r="AD623" s="97"/>
      <c r="AE623" s="97"/>
    </row>
    <row r="624" ht="19.5" customHeight="1">
      <c r="A624" s="78"/>
      <c r="B624" s="78"/>
      <c r="C624" s="78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  <c r="AA624" s="97"/>
      <c r="AB624" s="97"/>
      <c r="AC624" s="97"/>
      <c r="AD624" s="97"/>
      <c r="AE624" s="97"/>
    </row>
    <row r="625" ht="19.5" customHeight="1">
      <c r="A625" s="78"/>
      <c r="B625" s="78"/>
      <c r="C625" s="78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  <c r="AA625" s="97"/>
      <c r="AB625" s="97"/>
      <c r="AC625" s="97"/>
      <c r="AD625" s="97"/>
      <c r="AE625" s="97"/>
    </row>
    <row r="626" ht="19.5" customHeight="1">
      <c r="A626" s="78"/>
      <c r="B626" s="78"/>
      <c r="C626" s="78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  <c r="AA626" s="97"/>
      <c r="AB626" s="97"/>
      <c r="AC626" s="97"/>
      <c r="AD626" s="97"/>
      <c r="AE626" s="97"/>
    </row>
    <row r="627" ht="19.5" customHeight="1">
      <c r="A627" s="78"/>
      <c r="B627" s="78"/>
      <c r="C627" s="78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  <c r="AA627" s="97"/>
      <c r="AB627" s="97"/>
      <c r="AC627" s="97"/>
      <c r="AD627" s="97"/>
      <c r="AE627" s="97"/>
    </row>
    <row r="628" ht="19.5" customHeight="1">
      <c r="A628" s="78"/>
      <c r="B628" s="78"/>
      <c r="C628" s="78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  <c r="AA628" s="97"/>
      <c r="AB628" s="97"/>
      <c r="AC628" s="97"/>
      <c r="AD628" s="97"/>
      <c r="AE628" s="97"/>
    </row>
    <row r="629" ht="19.5" customHeight="1">
      <c r="A629" s="78"/>
      <c r="B629" s="78"/>
      <c r="C629" s="78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  <c r="AA629" s="97"/>
      <c r="AB629" s="97"/>
      <c r="AC629" s="97"/>
      <c r="AD629" s="97"/>
      <c r="AE629" s="97"/>
    </row>
    <row r="630" ht="19.5" customHeight="1">
      <c r="A630" s="78"/>
      <c r="B630" s="78"/>
      <c r="C630" s="78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  <c r="AA630" s="97"/>
      <c r="AB630" s="97"/>
      <c r="AC630" s="97"/>
      <c r="AD630" s="97"/>
      <c r="AE630" s="97"/>
    </row>
    <row r="631" ht="19.5" customHeight="1">
      <c r="A631" s="78"/>
      <c r="B631" s="78"/>
      <c r="C631" s="78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  <c r="AA631" s="97"/>
      <c r="AB631" s="97"/>
      <c r="AC631" s="97"/>
      <c r="AD631" s="97"/>
      <c r="AE631" s="97"/>
    </row>
    <row r="632" ht="19.5" customHeight="1">
      <c r="A632" s="78"/>
      <c r="B632" s="78"/>
      <c r="C632" s="78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  <c r="AA632" s="97"/>
      <c r="AB632" s="97"/>
      <c r="AC632" s="97"/>
      <c r="AD632" s="97"/>
      <c r="AE632" s="97"/>
    </row>
    <row r="633" ht="19.5" customHeight="1">
      <c r="A633" s="78"/>
      <c r="B633" s="78"/>
      <c r="C633" s="78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  <c r="AA633" s="97"/>
      <c r="AB633" s="97"/>
      <c r="AC633" s="97"/>
      <c r="AD633" s="97"/>
      <c r="AE633" s="97"/>
    </row>
    <row r="634" ht="19.5" customHeight="1">
      <c r="A634" s="78"/>
      <c r="B634" s="78"/>
      <c r="C634" s="78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  <c r="AA634" s="97"/>
      <c r="AB634" s="97"/>
      <c r="AC634" s="97"/>
      <c r="AD634" s="97"/>
      <c r="AE634" s="97"/>
    </row>
    <row r="635" ht="19.5" customHeight="1">
      <c r="A635" s="78"/>
      <c r="B635" s="78"/>
      <c r="C635" s="78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  <c r="AA635" s="97"/>
      <c r="AB635" s="97"/>
      <c r="AC635" s="97"/>
      <c r="AD635" s="97"/>
      <c r="AE635" s="97"/>
    </row>
    <row r="636" ht="19.5" customHeight="1">
      <c r="A636" s="78"/>
      <c r="B636" s="78"/>
      <c r="C636" s="78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  <c r="AA636" s="97"/>
      <c r="AB636" s="97"/>
      <c r="AC636" s="97"/>
      <c r="AD636" s="97"/>
      <c r="AE636" s="97"/>
    </row>
    <row r="637" ht="19.5" customHeight="1">
      <c r="A637" s="78"/>
      <c r="B637" s="78"/>
      <c r="C637" s="78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  <c r="AA637" s="97"/>
      <c r="AB637" s="97"/>
      <c r="AC637" s="97"/>
      <c r="AD637" s="97"/>
      <c r="AE637" s="97"/>
    </row>
    <row r="638" ht="19.5" customHeight="1">
      <c r="A638" s="78"/>
      <c r="B638" s="78"/>
      <c r="C638" s="78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  <c r="AA638" s="97"/>
      <c r="AB638" s="97"/>
      <c r="AC638" s="97"/>
      <c r="AD638" s="97"/>
      <c r="AE638" s="97"/>
    </row>
    <row r="639" ht="19.5" customHeight="1">
      <c r="A639" s="78"/>
      <c r="B639" s="78"/>
      <c r="C639" s="78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  <c r="AA639" s="97"/>
      <c r="AB639" s="97"/>
      <c r="AC639" s="97"/>
      <c r="AD639" s="97"/>
      <c r="AE639" s="97"/>
    </row>
    <row r="640" ht="19.5" customHeight="1">
      <c r="A640" s="78"/>
      <c r="B640" s="78"/>
      <c r="C640" s="78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  <c r="AA640" s="97"/>
      <c r="AB640" s="97"/>
      <c r="AC640" s="97"/>
      <c r="AD640" s="97"/>
      <c r="AE640" s="97"/>
    </row>
    <row r="641" ht="19.5" customHeight="1">
      <c r="A641" s="78"/>
      <c r="B641" s="78"/>
      <c r="C641" s="78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  <c r="AA641" s="97"/>
      <c r="AB641" s="97"/>
      <c r="AC641" s="97"/>
      <c r="AD641" s="97"/>
      <c r="AE641" s="97"/>
    </row>
    <row r="642" ht="19.5" customHeight="1">
      <c r="A642" s="78"/>
      <c r="B642" s="78"/>
      <c r="C642" s="78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  <c r="AA642" s="97"/>
      <c r="AB642" s="97"/>
      <c r="AC642" s="97"/>
      <c r="AD642" s="97"/>
      <c r="AE642" s="97"/>
    </row>
    <row r="643" ht="19.5" customHeight="1">
      <c r="A643" s="78"/>
      <c r="B643" s="78"/>
      <c r="C643" s="78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  <c r="AA643" s="97"/>
      <c r="AB643" s="97"/>
      <c r="AC643" s="97"/>
      <c r="AD643" s="97"/>
      <c r="AE643" s="97"/>
    </row>
    <row r="644" ht="19.5" customHeight="1">
      <c r="A644" s="78"/>
      <c r="B644" s="78"/>
      <c r="C644" s="78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  <c r="AA644" s="97"/>
      <c r="AB644" s="97"/>
      <c r="AC644" s="97"/>
      <c r="AD644" s="97"/>
      <c r="AE644" s="97"/>
    </row>
    <row r="645" ht="19.5" customHeight="1">
      <c r="A645" s="78"/>
      <c r="B645" s="78"/>
      <c r="C645" s="78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  <c r="AA645" s="97"/>
      <c r="AB645" s="97"/>
      <c r="AC645" s="97"/>
      <c r="AD645" s="97"/>
      <c r="AE645" s="97"/>
    </row>
    <row r="646" ht="19.5" customHeight="1">
      <c r="A646" s="78"/>
      <c r="B646" s="78"/>
      <c r="C646" s="78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  <c r="AA646" s="97"/>
      <c r="AB646" s="97"/>
      <c r="AC646" s="97"/>
      <c r="AD646" s="97"/>
      <c r="AE646" s="97"/>
    </row>
    <row r="647" ht="19.5" customHeight="1">
      <c r="A647" s="78"/>
      <c r="B647" s="78"/>
      <c r="C647" s="78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  <c r="AA647" s="97"/>
      <c r="AB647" s="97"/>
      <c r="AC647" s="97"/>
      <c r="AD647" s="97"/>
      <c r="AE647" s="97"/>
    </row>
    <row r="648" ht="19.5" customHeight="1">
      <c r="A648" s="78"/>
      <c r="B648" s="78"/>
      <c r="C648" s="78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  <c r="AB648" s="97"/>
      <c r="AC648" s="97"/>
      <c r="AD648" s="97"/>
      <c r="AE648" s="97"/>
    </row>
    <row r="649" ht="19.5" customHeight="1">
      <c r="A649" s="78"/>
      <c r="B649" s="78"/>
      <c r="C649" s="78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  <c r="AA649" s="97"/>
      <c r="AB649" s="97"/>
      <c r="AC649" s="97"/>
      <c r="AD649" s="97"/>
      <c r="AE649" s="97"/>
    </row>
    <row r="650" ht="19.5" customHeight="1">
      <c r="A650" s="78"/>
      <c r="B650" s="78"/>
      <c r="C650" s="78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  <c r="AA650" s="97"/>
      <c r="AB650" s="97"/>
      <c r="AC650" s="97"/>
      <c r="AD650" s="97"/>
      <c r="AE650" s="97"/>
    </row>
    <row r="651" ht="19.5" customHeight="1">
      <c r="A651" s="78"/>
      <c r="B651" s="78"/>
      <c r="C651" s="78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  <c r="AA651" s="97"/>
      <c r="AB651" s="97"/>
      <c r="AC651" s="97"/>
      <c r="AD651" s="97"/>
      <c r="AE651" s="97"/>
    </row>
    <row r="652" ht="19.5" customHeight="1">
      <c r="A652" s="78"/>
      <c r="B652" s="78"/>
      <c r="C652" s="78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  <c r="AA652" s="97"/>
      <c r="AB652" s="97"/>
      <c r="AC652" s="97"/>
      <c r="AD652" s="97"/>
      <c r="AE652" s="97"/>
    </row>
    <row r="653" ht="19.5" customHeight="1">
      <c r="A653" s="78"/>
      <c r="B653" s="78"/>
      <c r="C653" s="78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  <c r="AA653" s="97"/>
      <c r="AB653" s="97"/>
      <c r="AC653" s="97"/>
      <c r="AD653" s="97"/>
      <c r="AE653" s="97"/>
    </row>
    <row r="654" ht="19.5" customHeight="1">
      <c r="A654" s="78"/>
      <c r="B654" s="78"/>
      <c r="C654" s="78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  <c r="AA654" s="97"/>
      <c r="AB654" s="97"/>
      <c r="AC654" s="97"/>
      <c r="AD654" s="97"/>
      <c r="AE654" s="97"/>
    </row>
    <row r="655" ht="19.5" customHeight="1">
      <c r="A655" s="78"/>
      <c r="B655" s="78"/>
      <c r="C655" s="78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  <c r="AA655" s="97"/>
      <c r="AB655" s="97"/>
      <c r="AC655" s="97"/>
      <c r="AD655" s="97"/>
      <c r="AE655" s="97"/>
    </row>
    <row r="656" ht="19.5" customHeight="1">
      <c r="A656" s="78"/>
      <c r="B656" s="78"/>
      <c r="C656" s="78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  <c r="AA656" s="97"/>
      <c r="AB656" s="97"/>
      <c r="AC656" s="97"/>
      <c r="AD656" s="97"/>
      <c r="AE656" s="97"/>
    </row>
    <row r="657" ht="19.5" customHeight="1">
      <c r="A657" s="78"/>
      <c r="B657" s="78"/>
      <c r="C657" s="78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  <c r="AA657" s="97"/>
      <c r="AB657" s="97"/>
      <c r="AC657" s="97"/>
      <c r="AD657" s="97"/>
      <c r="AE657" s="97"/>
    </row>
    <row r="658" ht="19.5" customHeight="1">
      <c r="A658" s="78"/>
      <c r="B658" s="78"/>
      <c r="C658" s="78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  <c r="AA658" s="97"/>
      <c r="AB658" s="97"/>
      <c r="AC658" s="97"/>
      <c r="AD658" s="97"/>
      <c r="AE658" s="97"/>
    </row>
    <row r="659" ht="19.5" customHeight="1">
      <c r="A659" s="78"/>
      <c r="B659" s="78"/>
      <c r="C659" s="78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  <c r="AA659" s="97"/>
      <c r="AB659" s="97"/>
      <c r="AC659" s="97"/>
      <c r="AD659" s="97"/>
      <c r="AE659" s="97"/>
    </row>
    <row r="660" ht="19.5" customHeight="1">
      <c r="A660" s="78"/>
      <c r="B660" s="78"/>
      <c r="C660" s="78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  <c r="AA660" s="97"/>
      <c r="AB660" s="97"/>
      <c r="AC660" s="97"/>
      <c r="AD660" s="97"/>
      <c r="AE660" s="97"/>
    </row>
    <row r="661" ht="19.5" customHeight="1">
      <c r="A661" s="78"/>
      <c r="B661" s="78"/>
      <c r="C661" s="78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  <c r="AA661" s="97"/>
      <c r="AB661" s="97"/>
      <c r="AC661" s="97"/>
      <c r="AD661" s="97"/>
      <c r="AE661" s="97"/>
    </row>
    <row r="662" ht="19.5" customHeight="1">
      <c r="A662" s="78"/>
      <c r="B662" s="78"/>
      <c r="C662" s="78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  <c r="AA662" s="97"/>
      <c r="AB662" s="97"/>
      <c r="AC662" s="97"/>
      <c r="AD662" s="97"/>
      <c r="AE662" s="97"/>
    </row>
    <row r="663" ht="19.5" customHeight="1">
      <c r="A663" s="78"/>
      <c r="B663" s="78"/>
      <c r="C663" s="78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  <c r="AA663" s="97"/>
      <c r="AB663" s="97"/>
      <c r="AC663" s="97"/>
      <c r="AD663" s="97"/>
      <c r="AE663" s="97"/>
    </row>
    <row r="664" ht="19.5" customHeight="1">
      <c r="A664" s="78"/>
      <c r="B664" s="78"/>
      <c r="C664" s="78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  <c r="AA664" s="97"/>
      <c r="AB664" s="97"/>
      <c r="AC664" s="97"/>
      <c r="AD664" s="97"/>
      <c r="AE664" s="97"/>
    </row>
    <row r="665" ht="19.5" customHeight="1">
      <c r="A665" s="78"/>
      <c r="B665" s="78"/>
      <c r="C665" s="78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  <c r="AB665" s="97"/>
      <c r="AC665" s="97"/>
      <c r="AD665" s="97"/>
      <c r="AE665" s="97"/>
    </row>
    <row r="666" ht="19.5" customHeight="1">
      <c r="A666" s="78"/>
      <c r="B666" s="78"/>
      <c r="C666" s="78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  <c r="AA666" s="97"/>
      <c r="AB666" s="97"/>
      <c r="AC666" s="97"/>
      <c r="AD666" s="97"/>
      <c r="AE666" s="97"/>
    </row>
    <row r="667" ht="19.5" customHeight="1">
      <c r="A667" s="78"/>
      <c r="B667" s="78"/>
      <c r="C667" s="78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  <c r="AA667" s="97"/>
      <c r="AB667" s="97"/>
      <c r="AC667" s="97"/>
      <c r="AD667" s="97"/>
      <c r="AE667" s="97"/>
    </row>
    <row r="668" ht="19.5" customHeight="1">
      <c r="A668" s="78"/>
      <c r="B668" s="78"/>
      <c r="C668" s="78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  <c r="AA668" s="97"/>
      <c r="AB668" s="97"/>
      <c r="AC668" s="97"/>
      <c r="AD668" s="97"/>
      <c r="AE668" s="97"/>
    </row>
    <row r="669" ht="19.5" customHeight="1">
      <c r="A669" s="78"/>
      <c r="B669" s="78"/>
      <c r="C669" s="78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  <c r="AA669" s="97"/>
      <c r="AB669" s="97"/>
      <c r="AC669" s="97"/>
      <c r="AD669" s="97"/>
      <c r="AE669" s="97"/>
    </row>
    <row r="670" ht="19.5" customHeight="1">
      <c r="A670" s="78"/>
      <c r="B670" s="78"/>
      <c r="C670" s="78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  <c r="AA670" s="97"/>
      <c r="AB670" s="97"/>
      <c r="AC670" s="97"/>
      <c r="AD670" s="97"/>
      <c r="AE670" s="97"/>
    </row>
    <row r="671" ht="19.5" customHeight="1">
      <c r="A671" s="78"/>
      <c r="B671" s="78"/>
      <c r="C671" s="78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  <c r="AA671" s="97"/>
      <c r="AB671" s="97"/>
      <c r="AC671" s="97"/>
      <c r="AD671" s="97"/>
      <c r="AE671" s="97"/>
    </row>
    <row r="672" ht="19.5" customHeight="1">
      <c r="A672" s="78"/>
      <c r="B672" s="78"/>
      <c r="C672" s="78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  <c r="AA672" s="97"/>
      <c r="AB672" s="97"/>
      <c r="AC672" s="97"/>
      <c r="AD672" s="97"/>
      <c r="AE672" s="97"/>
    </row>
    <row r="673" ht="19.5" customHeight="1">
      <c r="A673" s="78"/>
      <c r="B673" s="78"/>
      <c r="C673" s="78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  <c r="AA673" s="97"/>
      <c r="AB673" s="97"/>
      <c r="AC673" s="97"/>
      <c r="AD673" s="97"/>
      <c r="AE673" s="97"/>
    </row>
    <row r="674" ht="19.5" customHeight="1">
      <c r="A674" s="78"/>
      <c r="B674" s="78"/>
      <c r="C674" s="78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  <c r="AA674" s="97"/>
      <c r="AB674" s="97"/>
      <c r="AC674" s="97"/>
      <c r="AD674" s="97"/>
      <c r="AE674" s="97"/>
    </row>
    <row r="675" ht="19.5" customHeight="1">
      <c r="A675" s="78"/>
      <c r="B675" s="78"/>
      <c r="C675" s="78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  <c r="AA675" s="97"/>
      <c r="AB675" s="97"/>
      <c r="AC675" s="97"/>
      <c r="AD675" s="97"/>
      <c r="AE675" s="97"/>
    </row>
    <row r="676" ht="19.5" customHeight="1">
      <c r="A676" s="78"/>
      <c r="B676" s="78"/>
      <c r="C676" s="78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  <c r="AA676" s="97"/>
      <c r="AB676" s="97"/>
      <c r="AC676" s="97"/>
      <c r="AD676" s="97"/>
      <c r="AE676" s="97"/>
    </row>
    <row r="677" ht="19.5" customHeight="1">
      <c r="A677" s="78"/>
      <c r="B677" s="78"/>
      <c r="C677" s="78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  <c r="AA677" s="97"/>
      <c r="AB677" s="97"/>
      <c r="AC677" s="97"/>
      <c r="AD677" s="97"/>
      <c r="AE677" s="97"/>
    </row>
    <row r="678" ht="19.5" customHeight="1">
      <c r="A678" s="78"/>
      <c r="B678" s="78"/>
      <c r="C678" s="78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  <c r="AA678" s="97"/>
      <c r="AB678" s="97"/>
      <c r="AC678" s="97"/>
      <c r="AD678" s="97"/>
      <c r="AE678" s="97"/>
    </row>
    <row r="679" ht="19.5" customHeight="1">
      <c r="A679" s="78"/>
      <c r="B679" s="78"/>
      <c r="C679" s="78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  <c r="AA679" s="97"/>
      <c r="AB679" s="97"/>
      <c r="AC679" s="97"/>
      <c r="AD679" s="97"/>
      <c r="AE679" s="97"/>
    </row>
    <row r="680" ht="19.5" customHeight="1">
      <c r="A680" s="78"/>
      <c r="B680" s="78"/>
      <c r="C680" s="78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  <c r="AA680" s="97"/>
      <c r="AB680" s="97"/>
      <c r="AC680" s="97"/>
      <c r="AD680" s="97"/>
      <c r="AE680" s="97"/>
    </row>
    <row r="681" ht="19.5" customHeight="1">
      <c r="A681" s="78"/>
      <c r="B681" s="78"/>
      <c r="C681" s="78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  <c r="AA681" s="97"/>
      <c r="AB681" s="97"/>
      <c r="AC681" s="97"/>
      <c r="AD681" s="97"/>
      <c r="AE681" s="97"/>
    </row>
    <row r="682" ht="19.5" customHeight="1">
      <c r="A682" s="78"/>
      <c r="B682" s="78"/>
      <c r="C682" s="78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  <c r="AA682" s="97"/>
      <c r="AB682" s="97"/>
      <c r="AC682" s="97"/>
      <c r="AD682" s="97"/>
      <c r="AE682" s="97"/>
    </row>
    <row r="683" ht="19.5" customHeight="1">
      <c r="A683" s="78"/>
      <c r="B683" s="78"/>
      <c r="C683" s="78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  <c r="AA683" s="97"/>
      <c r="AB683" s="97"/>
      <c r="AC683" s="97"/>
      <c r="AD683" s="97"/>
      <c r="AE683" s="97"/>
    </row>
    <row r="684" ht="19.5" customHeight="1">
      <c r="A684" s="78"/>
      <c r="B684" s="78"/>
      <c r="C684" s="78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  <c r="AA684" s="97"/>
      <c r="AB684" s="97"/>
      <c r="AC684" s="97"/>
      <c r="AD684" s="97"/>
      <c r="AE684" s="97"/>
    </row>
    <row r="685" ht="19.5" customHeight="1">
      <c r="A685" s="78"/>
      <c r="B685" s="78"/>
      <c r="C685" s="78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  <c r="AA685" s="97"/>
      <c r="AB685" s="97"/>
      <c r="AC685" s="97"/>
      <c r="AD685" s="97"/>
      <c r="AE685" s="97"/>
    </row>
    <row r="686" ht="19.5" customHeight="1">
      <c r="A686" s="78"/>
      <c r="B686" s="78"/>
      <c r="C686" s="78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  <c r="AB686" s="97"/>
      <c r="AC686" s="97"/>
      <c r="AD686" s="97"/>
      <c r="AE686" s="97"/>
    </row>
    <row r="687" ht="19.5" customHeight="1">
      <c r="A687" s="78"/>
      <c r="B687" s="78"/>
      <c r="C687" s="78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  <c r="AA687" s="97"/>
      <c r="AB687" s="97"/>
      <c r="AC687" s="97"/>
      <c r="AD687" s="97"/>
      <c r="AE687" s="97"/>
    </row>
    <row r="688" ht="19.5" customHeight="1">
      <c r="A688" s="78"/>
      <c r="B688" s="78"/>
      <c r="C688" s="78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  <c r="AA688" s="97"/>
      <c r="AB688" s="97"/>
      <c r="AC688" s="97"/>
      <c r="AD688" s="97"/>
      <c r="AE688" s="97"/>
    </row>
    <row r="689" ht="19.5" customHeight="1">
      <c r="A689" s="78"/>
      <c r="B689" s="78"/>
      <c r="C689" s="78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  <c r="AA689" s="97"/>
      <c r="AB689" s="97"/>
      <c r="AC689" s="97"/>
      <c r="AD689" s="97"/>
      <c r="AE689" s="97"/>
    </row>
    <row r="690" ht="19.5" customHeight="1">
      <c r="A690" s="78"/>
      <c r="B690" s="78"/>
      <c r="C690" s="78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  <c r="AA690" s="97"/>
      <c r="AB690" s="97"/>
      <c r="AC690" s="97"/>
      <c r="AD690" s="97"/>
      <c r="AE690" s="97"/>
    </row>
    <row r="691" ht="19.5" customHeight="1">
      <c r="A691" s="78"/>
      <c r="B691" s="78"/>
      <c r="C691" s="78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  <c r="AA691" s="97"/>
      <c r="AB691" s="97"/>
      <c r="AC691" s="97"/>
      <c r="AD691" s="97"/>
      <c r="AE691" s="97"/>
    </row>
    <row r="692" ht="19.5" customHeight="1">
      <c r="A692" s="78"/>
      <c r="B692" s="78"/>
      <c r="C692" s="78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  <c r="AA692" s="97"/>
      <c r="AB692" s="97"/>
      <c r="AC692" s="97"/>
      <c r="AD692" s="97"/>
      <c r="AE692" s="97"/>
    </row>
    <row r="693" ht="19.5" customHeight="1">
      <c r="A693" s="78"/>
      <c r="B693" s="78"/>
      <c r="C693" s="78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  <c r="AA693" s="97"/>
      <c r="AB693" s="97"/>
      <c r="AC693" s="97"/>
      <c r="AD693" s="97"/>
      <c r="AE693" s="97"/>
    </row>
    <row r="694" ht="19.5" customHeight="1">
      <c r="A694" s="78"/>
      <c r="B694" s="78"/>
      <c r="C694" s="78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  <c r="AA694" s="97"/>
      <c r="AB694" s="97"/>
      <c r="AC694" s="97"/>
      <c r="AD694" s="97"/>
      <c r="AE694" s="97"/>
    </row>
    <row r="695" ht="19.5" customHeight="1">
      <c r="A695" s="78"/>
      <c r="B695" s="78"/>
      <c r="C695" s="78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  <c r="AA695" s="97"/>
      <c r="AB695" s="97"/>
      <c r="AC695" s="97"/>
      <c r="AD695" s="97"/>
      <c r="AE695" s="97"/>
    </row>
    <row r="696" ht="19.5" customHeight="1">
      <c r="A696" s="78"/>
      <c r="B696" s="78"/>
      <c r="C696" s="78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  <c r="AA696" s="97"/>
      <c r="AB696" s="97"/>
      <c r="AC696" s="97"/>
      <c r="AD696" s="97"/>
      <c r="AE696" s="97"/>
    </row>
    <row r="697" ht="19.5" customHeight="1">
      <c r="A697" s="78"/>
      <c r="B697" s="78"/>
      <c r="C697" s="78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  <c r="AA697" s="97"/>
      <c r="AB697" s="97"/>
      <c r="AC697" s="97"/>
      <c r="AD697" s="97"/>
      <c r="AE697" s="97"/>
    </row>
    <row r="698" ht="19.5" customHeight="1">
      <c r="A698" s="78"/>
      <c r="B698" s="78"/>
      <c r="C698" s="78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  <c r="AA698" s="97"/>
      <c r="AB698" s="97"/>
      <c r="AC698" s="97"/>
      <c r="AD698" s="97"/>
      <c r="AE698" s="97"/>
    </row>
    <row r="699" ht="19.5" customHeight="1">
      <c r="A699" s="78"/>
      <c r="B699" s="78"/>
      <c r="C699" s="78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  <c r="AA699" s="97"/>
      <c r="AB699" s="97"/>
      <c r="AC699" s="97"/>
      <c r="AD699" s="97"/>
      <c r="AE699" s="97"/>
    </row>
    <row r="700" ht="19.5" customHeight="1">
      <c r="A700" s="78"/>
      <c r="B700" s="78"/>
      <c r="C700" s="78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  <c r="AB700" s="97"/>
      <c r="AC700" s="97"/>
      <c r="AD700" s="97"/>
      <c r="AE700" s="97"/>
    </row>
    <row r="701" ht="19.5" customHeight="1">
      <c r="A701" s="78"/>
      <c r="B701" s="78"/>
      <c r="C701" s="78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  <c r="AA701" s="97"/>
      <c r="AB701" s="97"/>
      <c r="AC701" s="97"/>
      <c r="AD701" s="97"/>
      <c r="AE701" s="97"/>
    </row>
    <row r="702" ht="19.5" customHeight="1">
      <c r="A702" s="78"/>
      <c r="B702" s="78"/>
      <c r="C702" s="78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  <c r="AB702" s="97"/>
      <c r="AC702" s="97"/>
      <c r="AD702" s="97"/>
      <c r="AE702" s="97"/>
    </row>
    <row r="703" ht="19.5" customHeight="1">
      <c r="A703" s="78"/>
      <c r="B703" s="78"/>
      <c r="C703" s="78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  <c r="AA703" s="97"/>
      <c r="AB703" s="97"/>
      <c r="AC703" s="97"/>
      <c r="AD703" s="97"/>
      <c r="AE703" s="97"/>
    </row>
    <row r="704" ht="19.5" customHeight="1">
      <c r="A704" s="78"/>
      <c r="B704" s="78"/>
      <c r="C704" s="78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  <c r="AA704" s="97"/>
      <c r="AB704" s="97"/>
      <c r="AC704" s="97"/>
      <c r="AD704" s="97"/>
      <c r="AE704" s="97"/>
    </row>
    <row r="705" ht="19.5" customHeight="1">
      <c r="A705" s="78"/>
      <c r="B705" s="78"/>
      <c r="C705" s="78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  <c r="AB705" s="97"/>
      <c r="AC705" s="97"/>
      <c r="AD705" s="97"/>
      <c r="AE705" s="97"/>
    </row>
    <row r="706" ht="19.5" customHeight="1">
      <c r="A706" s="78"/>
      <c r="B706" s="78"/>
      <c r="C706" s="78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  <c r="AA706" s="97"/>
      <c r="AB706" s="97"/>
      <c r="AC706" s="97"/>
      <c r="AD706" s="97"/>
      <c r="AE706" s="97"/>
    </row>
    <row r="707" ht="19.5" customHeight="1">
      <c r="A707" s="78"/>
      <c r="B707" s="78"/>
      <c r="C707" s="78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  <c r="AB707" s="97"/>
      <c r="AC707" s="97"/>
      <c r="AD707" s="97"/>
      <c r="AE707" s="97"/>
    </row>
    <row r="708" ht="19.5" customHeight="1">
      <c r="A708" s="78"/>
      <c r="B708" s="78"/>
      <c r="C708" s="78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  <c r="AA708" s="97"/>
      <c r="AB708" s="97"/>
      <c r="AC708" s="97"/>
      <c r="AD708" s="97"/>
      <c r="AE708" s="97"/>
    </row>
    <row r="709" ht="19.5" customHeight="1">
      <c r="A709" s="78"/>
      <c r="B709" s="78"/>
      <c r="C709" s="78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  <c r="AA709" s="97"/>
      <c r="AB709" s="97"/>
      <c r="AC709" s="97"/>
      <c r="AD709" s="97"/>
      <c r="AE709" s="97"/>
    </row>
    <row r="710" ht="19.5" customHeight="1">
      <c r="A710" s="78"/>
      <c r="B710" s="78"/>
      <c r="C710" s="78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  <c r="AA710" s="97"/>
      <c r="AB710" s="97"/>
      <c r="AC710" s="97"/>
      <c r="AD710" s="97"/>
      <c r="AE710" s="97"/>
    </row>
    <row r="711" ht="19.5" customHeight="1">
      <c r="A711" s="78"/>
      <c r="B711" s="78"/>
      <c r="C711" s="78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  <c r="AA711" s="97"/>
      <c r="AB711" s="97"/>
      <c r="AC711" s="97"/>
      <c r="AD711" s="97"/>
      <c r="AE711" s="97"/>
    </row>
    <row r="712" ht="19.5" customHeight="1">
      <c r="A712" s="78"/>
      <c r="B712" s="78"/>
      <c r="C712" s="78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  <c r="AA712" s="97"/>
      <c r="AB712" s="97"/>
      <c r="AC712" s="97"/>
      <c r="AD712" s="97"/>
      <c r="AE712" s="97"/>
    </row>
    <row r="713" ht="19.5" customHeight="1">
      <c r="A713" s="78"/>
      <c r="B713" s="78"/>
      <c r="C713" s="78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  <c r="AB713" s="97"/>
      <c r="AC713" s="97"/>
      <c r="AD713" s="97"/>
      <c r="AE713" s="97"/>
    </row>
    <row r="714" ht="19.5" customHeight="1">
      <c r="A714" s="78"/>
      <c r="B714" s="78"/>
      <c r="C714" s="78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  <c r="AA714" s="97"/>
      <c r="AB714" s="97"/>
      <c r="AC714" s="97"/>
      <c r="AD714" s="97"/>
      <c r="AE714" s="97"/>
    </row>
    <row r="715" ht="19.5" customHeight="1">
      <c r="A715" s="78"/>
      <c r="B715" s="78"/>
      <c r="C715" s="78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  <c r="AA715" s="97"/>
      <c r="AB715" s="97"/>
      <c r="AC715" s="97"/>
      <c r="AD715" s="97"/>
      <c r="AE715" s="97"/>
    </row>
    <row r="716" ht="19.5" customHeight="1">
      <c r="A716" s="78"/>
      <c r="B716" s="78"/>
      <c r="C716" s="78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  <c r="AA716" s="97"/>
      <c r="AB716" s="97"/>
      <c r="AC716" s="97"/>
      <c r="AD716" s="97"/>
      <c r="AE716" s="97"/>
    </row>
    <row r="717" ht="19.5" customHeight="1">
      <c r="A717" s="78"/>
      <c r="B717" s="78"/>
      <c r="C717" s="78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  <c r="AA717" s="97"/>
      <c r="AB717" s="97"/>
      <c r="AC717" s="97"/>
      <c r="AD717" s="97"/>
      <c r="AE717" s="97"/>
    </row>
    <row r="718" ht="19.5" customHeight="1">
      <c r="A718" s="78"/>
      <c r="B718" s="78"/>
      <c r="C718" s="78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  <c r="AA718" s="97"/>
      <c r="AB718" s="97"/>
      <c r="AC718" s="97"/>
      <c r="AD718" s="97"/>
      <c r="AE718" s="97"/>
    </row>
    <row r="719" ht="19.5" customHeight="1">
      <c r="A719" s="78"/>
      <c r="B719" s="78"/>
      <c r="C719" s="78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  <c r="AA719" s="97"/>
      <c r="AB719" s="97"/>
      <c r="AC719" s="97"/>
      <c r="AD719" s="97"/>
      <c r="AE719" s="97"/>
    </row>
    <row r="720" ht="19.5" customHeight="1">
      <c r="A720" s="78"/>
      <c r="B720" s="78"/>
      <c r="C720" s="78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  <c r="AA720" s="97"/>
      <c r="AB720" s="97"/>
      <c r="AC720" s="97"/>
      <c r="AD720" s="97"/>
      <c r="AE720" s="97"/>
    </row>
    <row r="721" ht="19.5" customHeight="1">
      <c r="A721" s="78"/>
      <c r="B721" s="78"/>
      <c r="C721" s="78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  <c r="AA721" s="97"/>
      <c r="AB721" s="97"/>
      <c r="AC721" s="97"/>
      <c r="AD721" s="97"/>
      <c r="AE721" s="97"/>
    </row>
    <row r="722" ht="19.5" customHeight="1">
      <c r="A722" s="78"/>
      <c r="B722" s="78"/>
      <c r="C722" s="78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  <c r="AA722" s="97"/>
      <c r="AB722" s="97"/>
      <c r="AC722" s="97"/>
      <c r="AD722" s="97"/>
      <c r="AE722" s="97"/>
    </row>
    <row r="723" ht="19.5" customHeight="1">
      <c r="A723" s="78"/>
      <c r="B723" s="78"/>
      <c r="C723" s="78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  <c r="AA723" s="97"/>
      <c r="AB723" s="97"/>
      <c r="AC723" s="97"/>
      <c r="AD723" s="97"/>
      <c r="AE723" s="97"/>
    </row>
    <row r="724" ht="19.5" customHeight="1">
      <c r="A724" s="78"/>
      <c r="B724" s="78"/>
      <c r="C724" s="78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  <c r="AA724" s="97"/>
      <c r="AB724" s="97"/>
      <c r="AC724" s="97"/>
      <c r="AD724" s="97"/>
      <c r="AE724" s="97"/>
    </row>
    <row r="725" ht="19.5" customHeight="1">
      <c r="A725" s="78"/>
      <c r="B725" s="78"/>
      <c r="C725" s="78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  <c r="AA725" s="97"/>
      <c r="AB725" s="97"/>
      <c r="AC725" s="97"/>
      <c r="AD725" s="97"/>
      <c r="AE725" s="97"/>
    </row>
    <row r="726" ht="19.5" customHeight="1">
      <c r="A726" s="78"/>
      <c r="B726" s="78"/>
      <c r="C726" s="78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  <c r="AA726" s="97"/>
      <c r="AB726" s="97"/>
      <c r="AC726" s="97"/>
      <c r="AD726" s="97"/>
      <c r="AE726" s="97"/>
    </row>
    <row r="727" ht="19.5" customHeight="1">
      <c r="A727" s="78"/>
      <c r="B727" s="78"/>
      <c r="C727" s="78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  <c r="AA727" s="97"/>
      <c r="AB727" s="97"/>
      <c r="AC727" s="97"/>
      <c r="AD727" s="97"/>
      <c r="AE727" s="97"/>
    </row>
    <row r="728" ht="19.5" customHeight="1">
      <c r="A728" s="78"/>
      <c r="B728" s="78"/>
      <c r="C728" s="78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  <c r="AA728" s="97"/>
      <c r="AB728" s="97"/>
      <c r="AC728" s="97"/>
      <c r="AD728" s="97"/>
      <c r="AE728" s="97"/>
    </row>
    <row r="729" ht="19.5" customHeight="1">
      <c r="A729" s="78"/>
      <c r="B729" s="78"/>
      <c r="C729" s="78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  <c r="AA729" s="97"/>
      <c r="AB729" s="97"/>
      <c r="AC729" s="97"/>
      <c r="AD729" s="97"/>
      <c r="AE729" s="97"/>
    </row>
    <row r="730" ht="19.5" customHeight="1">
      <c r="A730" s="78"/>
      <c r="B730" s="78"/>
      <c r="C730" s="78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  <c r="AA730" s="97"/>
      <c r="AB730" s="97"/>
      <c r="AC730" s="97"/>
      <c r="AD730" s="97"/>
      <c r="AE730" s="97"/>
    </row>
    <row r="731" ht="19.5" customHeight="1">
      <c r="A731" s="78"/>
      <c r="B731" s="78"/>
      <c r="C731" s="78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  <c r="AA731" s="97"/>
      <c r="AB731" s="97"/>
      <c r="AC731" s="97"/>
      <c r="AD731" s="97"/>
      <c r="AE731" s="97"/>
    </row>
    <row r="732" ht="19.5" customHeight="1">
      <c r="A732" s="78"/>
      <c r="B732" s="78"/>
      <c r="C732" s="78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  <c r="AA732" s="97"/>
      <c r="AB732" s="97"/>
      <c r="AC732" s="97"/>
      <c r="AD732" s="97"/>
      <c r="AE732" s="97"/>
    </row>
    <row r="733" ht="19.5" customHeight="1">
      <c r="A733" s="78"/>
      <c r="B733" s="78"/>
      <c r="C733" s="78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  <c r="AA733" s="97"/>
      <c r="AB733" s="97"/>
      <c r="AC733" s="97"/>
      <c r="AD733" s="97"/>
      <c r="AE733" s="97"/>
    </row>
    <row r="734" ht="19.5" customHeight="1">
      <c r="A734" s="78"/>
      <c r="B734" s="78"/>
      <c r="C734" s="78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  <c r="AA734" s="97"/>
      <c r="AB734" s="97"/>
      <c r="AC734" s="97"/>
      <c r="AD734" s="97"/>
      <c r="AE734" s="97"/>
    </row>
    <row r="735" ht="19.5" customHeight="1">
      <c r="A735" s="78"/>
      <c r="B735" s="78"/>
      <c r="C735" s="78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  <c r="AA735" s="97"/>
      <c r="AB735" s="97"/>
      <c r="AC735" s="97"/>
      <c r="AD735" s="97"/>
      <c r="AE735" s="97"/>
    </row>
    <row r="736" ht="19.5" customHeight="1">
      <c r="A736" s="78"/>
      <c r="B736" s="78"/>
      <c r="C736" s="78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  <c r="AA736" s="97"/>
      <c r="AB736" s="97"/>
      <c r="AC736" s="97"/>
      <c r="AD736" s="97"/>
      <c r="AE736" s="97"/>
    </row>
    <row r="737" ht="19.5" customHeight="1">
      <c r="A737" s="78"/>
      <c r="B737" s="78"/>
      <c r="C737" s="78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  <c r="AA737" s="97"/>
      <c r="AB737" s="97"/>
      <c r="AC737" s="97"/>
      <c r="AD737" s="97"/>
      <c r="AE737" s="97"/>
    </row>
    <row r="738" ht="19.5" customHeight="1">
      <c r="A738" s="78"/>
      <c r="B738" s="78"/>
      <c r="C738" s="78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  <c r="AA738" s="97"/>
      <c r="AB738" s="97"/>
      <c r="AC738" s="97"/>
      <c r="AD738" s="97"/>
      <c r="AE738" s="97"/>
    </row>
    <row r="739" ht="19.5" customHeight="1">
      <c r="A739" s="78"/>
      <c r="B739" s="78"/>
      <c r="C739" s="78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  <c r="AA739" s="97"/>
      <c r="AB739" s="97"/>
      <c r="AC739" s="97"/>
      <c r="AD739" s="97"/>
      <c r="AE739" s="97"/>
    </row>
    <row r="740" ht="19.5" customHeight="1">
      <c r="A740" s="78"/>
      <c r="B740" s="78"/>
      <c r="C740" s="78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  <c r="AB740" s="97"/>
      <c r="AC740" s="97"/>
      <c r="AD740" s="97"/>
      <c r="AE740" s="97"/>
    </row>
    <row r="741" ht="19.5" customHeight="1">
      <c r="A741" s="78"/>
      <c r="B741" s="78"/>
      <c r="C741" s="78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  <c r="AA741" s="97"/>
      <c r="AB741" s="97"/>
      <c r="AC741" s="97"/>
      <c r="AD741" s="97"/>
      <c r="AE741" s="97"/>
    </row>
    <row r="742" ht="19.5" customHeight="1">
      <c r="A742" s="78"/>
      <c r="B742" s="78"/>
      <c r="C742" s="78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  <c r="AA742" s="97"/>
      <c r="AB742" s="97"/>
      <c r="AC742" s="97"/>
      <c r="AD742" s="97"/>
      <c r="AE742" s="97"/>
    </row>
    <row r="743" ht="19.5" customHeight="1">
      <c r="A743" s="78"/>
      <c r="B743" s="78"/>
      <c r="C743" s="78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  <c r="AA743" s="97"/>
      <c r="AB743" s="97"/>
      <c r="AC743" s="97"/>
      <c r="AD743" s="97"/>
      <c r="AE743" s="97"/>
    </row>
    <row r="744" ht="19.5" customHeight="1">
      <c r="A744" s="78"/>
      <c r="B744" s="78"/>
      <c r="C744" s="78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  <c r="AA744" s="97"/>
      <c r="AB744" s="97"/>
      <c r="AC744" s="97"/>
      <c r="AD744" s="97"/>
      <c r="AE744" s="97"/>
    </row>
    <row r="745" ht="19.5" customHeight="1">
      <c r="A745" s="78"/>
      <c r="B745" s="78"/>
      <c r="C745" s="78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  <c r="AA745" s="97"/>
      <c r="AB745" s="97"/>
      <c r="AC745" s="97"/>
      <c r="AD745" s="97"/>
      <c r="AE745" s="97"/>
    </row>
    <row r="746" ht="19.5" customHeight="1">
      <c r="A746" s="78"/>
      <c r="B746" s="78"/>
      <c r="C746" s="78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  <c r="AA746" s="97"/>
      <c r="AB746" s="97"/>
      <c r="AC746" s="97"/>
      <c r="AD746" s="97"/>
      <c r="AE746" s="97"/>
    </row>
    <row r="747" ht="19.5" customHeight="1">
      <c r="A747" s="78"/>
      <c r="B747" s="78"/>
      <c r="C747" s="78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  <c r="AA747" s="97"/>
      <c r="AB747" s="97"/>
      <c r="AC747" s="97"/>
      <c r="AD747" s="97"/>
      <c r="AE747" s="97"/>
    </row>
    <row r="748" ht="19.5" customHeight="1">
      <c r="A748" s="78"/>
      <c r="B748" s="78"/>
      <c r="C748" s="78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  <c r="AA748" s="97"/>
      <c r="AB748" s="97"/>
      <c r="AC748" s="97"/>
      <c r="AD748" s="97"/>
      <c r="AE748" s="97"/>
    </row>
    <row r="749" ht="19.5" customHeight="1">
      <c r="A749" s="78"/>
      <c r="B749" s="78"/>
      <c r="C749" s="78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  <c r="AA749" s="97"/>
      <c r="AB749" s="97"/>
      <c r="AC749" s="97"/>
      <c r="AD749" s="97"/>
      <c r="AE749" s="97"/>
    </row>
    <row r="750" ht="19.5" customHeight="1">
      <c r="A750" s="78"/>
      <c r="B750" s="78"/>
      <c r="C750" s="78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  <c r="AA750" s="97"/>
      <c r="AB750" s="97"/>
      <c r="AC750" s="97"/>
      <c r="AD750" s="97"/>
      <c r="AE750" s="97"/>
    </row>
    <row r="751" ht="19.5" customHeight="1">
      <c r="A751" s="78"/>
      <c r="B751" s="78"/>
      <c r="C751" s="78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  <c r="AA751" s="97"/>
      <c r="AB751" s="97"/>
      <c r="AC751" s="97"/>
      <c r="AD751" s="97"/>
      <c r="AE751" s="97"/>
    </row>
    <row r="752" ht="19.5" customHeight="1">
      <c r="A752" s="78"/>
      <c r="B752" s="78"/>
      <c r="C752" s="78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  <c r="AA752" s="97"/>
      <c r="AB752" s="97"/>
      <c r="AC752" s="97"/>
      <c r="AD752" s="97"/>
      <c r="AE752" s="97"/>
    </row>
    <row r="753" ht="19.5" customHeight="1">
      <c r="A753" s="78"/>
      <c r="B753" s="78"/>
      <c r="C753" s="78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  <c r="AA753" s="97"/>
      <c r="AB753" s="97"/>
      <c r="AC753" s="97"/>
      <c r="AD753" s="97"/>
      <c r="AE753" s="97"/>
    </row>
    <row r="754" ht="19.5" customHeight="1">
      <c r="A754" s="78"/>
      <c r="B754" s="78"/>
      <c r="C754" s="78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  <c r="AA754" s="97"/>
      <c r="AB754" s="97"/>
      <c r="AC754" s="97"/>
      <c r="AD754" s="97"/>
      <c r="AE754" s="97"/>
    </row>
    <row r="755" ht="19.5" customHeight="1">
      <c r="A755" s="78"/>
      <c r="B755" s="78"/>
      <c r="C755" s="78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  <c r="AA755" s="97"/>
      <c r="AB755" s="97"/>
      <c r="AC755" s="97"/>
      <c r="AD755" s="97"/>
      <c r="AE755" s="97"/>
    </row>
    <row r="756" ht="19.5" customHeight="1">
      <c r="A756" s="78"/>
      <c r="B756" s="78"/>
      <c r="C756" s="78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  <c r="AA756" s="97"/>
      <c r="AB756" s="97"/>
      <c r="AC756" s="97"/>
      <c r="AD756" s="97"/>
      <c r="AE756" s="97"/>
    </row>
    <row r="757" ht="19.5" customHeight="1">
      <c r="A757" s="78"/>
      <c r="B757" s="78"/>
      <c r="C757" s="78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  <c r="AA757" s="97"/>
      <c r="AB757" s="97"/>
      <c r="AC757" s="97"/>
      <c r="AD757" s="97"/>
      <c r="AE757" s="97"/>
    </row>
    <row r="758" ht="19.5" customHeight="1">
      <c r="A758" s="78"/>
      <c r="B758" s="78"/>
      <c r="C758" s="78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  <c r="AA758" s="97"/>
      <c r="AB758" s="97"/>
      <c r="AC758" s="97"/>
      <c r="AD758" s="97"/>
      <c r="AE758" s="97"/>
    </row>
    <row r="759" ht="19.5" customHeight="1">
      <c r="A759" s="78"/>
      <c r="B759" s="78"/>
      <c r="C759" s="78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7"/>
      <c r="AB759" s="97"/>
      <c r="AC759" s="97"/>
      <c r="AD759" s="97"/>
      <c r="AE759" s="97"/>
    </row>
    <row r="760" ht="19.5" customHeight="1">
      <c r="A760" s="78"/>
      <c r="B760" s="78"/>
      <c r="C760" s="78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  <c r="AA760" s="97"/>
      <c r="AB760" s="97"/>
      <c r="AC760" s="97"/>
      <c r="AD760" s="97"/>
      <c r="AE760" s="97"/>
    </row>
    <row r="761" ht="19.5" customHeight="1">
      <c r="A761" s="78"/>
      <c r="B761" s="78"/>
      <c r="C761" s="78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  <c r="AA761" s="97"/>
      <c r="AB761" s="97"/>
      <c r="AC761" s="97"/>
      <c r="AD761" s="97"/>
      <c r="AE761" s="97"/>
    </row>
    <row r="762" ht="19.5" customHeight="1">
      <c r="A762" s="78"/>
      <c r="B762" s="78"/>
      <c r="C762" s="78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  <c r="AA762" s="97"/>
      <c r="AB762" s="97"/>
      <c r="AC762" s="97"/>
      <c r="AD762" s="97"/>
      <c r="AE762" s="97"/>
    </row>
    <row r="763" ht="19.5" customHeight="1">
      <c r="A763" s="78"/>
      <c r="B763" s="78"/>
      <c r="C763" s="78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  <c r="AA763" s="97"/>
      <c r="AB763" s="97"/>
      <c r="AC763" s="97"/>
      <c r="AD763" s="97"/>
      <c r="AE763" s="97"/>
    </row>
    <row r="764" ht="19.5" customHeight="1">
      <c r="A764" s="78"/>
      <c r="B764" s="78"/>
      <c r="C764" s="78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  <c r="AA764" s="97"/>
      <c r="AB764" s="97"/>
      <c r="AC764" s="97"/>
      <c r="AD764" s="97"/>
      <c r="AE764" s="97"/>
    </row>
    <row r="765" ht="19.5" customHeight="1">
      <c r="A765" s="78"/>
      <c r="B765" s="78"/>
      <c r="C765" s="78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  <c r="AA765" s="97"/>
      <c r="AB765" s="97"/>
      <c r="AC765" s="97"/>
      <c r="AD765" s="97"/>
      <c r="AE765" s="97"/>
    </row>
    <row r="766" ht="19.5" customHeight="1">
      <c r="A766" s="78"/>
      <c r="B766" s="78"/>
      <c r="C766" s="78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  <c r="AA766" s="97"/>
      <c r="AB766" s="97"/>
      <c r="AC766" s="97"/>
      <c r="AD766" s="97"/>
      <c r="AE766" s="97"/>
    </row>
    <row r="767" ht="19.5" customHeight="1">
      <c r="A767" s="78"/>
      <c r="B767" s="78"/>
      <c r="C767" s="78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  <c r="AA767" s="97"/>
      <c r="AB767" s="97"/>
      <c r="AC767" s="97"/>
      <c r="AD767" s="97"/>
      <c r="AE767" s="97"/>
    </row>
    <row r="768" ht="19.5" customHeight="1">
      <c r="A768" s="78"/>
      <c r="B768" s="78"/>
      <c r="C768" s="78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  <c r="AA768" s="97"/>
      <c r="AB768" s="97"/>
      <c r="AC768" s="97"/>
      <c r="AD768" s="97"/>
      <c r="AE768" s="97"/>
    </row>
    <row r="769" ht="19.5" customHeight="1">
      <c r="A769" s="78"/>
      <c r="B769" s="78"/>
      <c r="C769" s="78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  <c r="AA769" s="97"/>
      <c r="AB769" s="97"/>
      <c r="AC769" s="97"/>
      <c r="AD769" s="97"/>
      <c r="AE769" s="97"/>
    </row>
    <row r="770" ht="19.5" customHeight="1">
      <c r="A770" s="78"/>
      <c r="B770" s="78"/>
      <c r="C770" s="78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  <c r="AA770" s="97"/>
      <c r="AB770" s="97"/>
      <c r="AC770" s="97"/>
      <c r="AD770" s="97"/>
      <c r="AE770" s="97"/>
    </row>
    <row r="771" ht="19.5" customHeight="1">
      <c r="A771" s="78"/>
      <c r="B771" s="78"/>
      <c r="C771" s="78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  <c r="AA771" s="97"/>
      <c r="AB771" s="97"/>
      <c r="AC771" s="97"/>
      <c r="AD771" s="97"/>
      <c r="AE771" s="97"/>
    </row>
    <row r="772" ht="19.5" customHeight="1">
      <c r="A772" s="78"/>
      <c r="B772" s="78"/>
      <c r="C772" s="78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  <c r="AA772" s="97"/>
      <c r="AB772" s="97"/>
      <c r="AC772" s="97"/>
      <c r="AD772" s="97"/>
      <c r="AE772" s="97"/>
    </row>
    <row r="773" ht="19.5" customHeight="1">
      <c r="A773" s="78"/>
      <c r="B773" s="78"/>
      <c r="C773" s="78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  <c r="AA773" s="97"/>
      <c r="AB773" s="97"/>
      <c r="AC773" s="97"/>
      <c r="AD773" s="97"/>
      <c r="AE773" s="97"/>
    </row>
    <row r="774" ht="19.5" customHeight="1">
      <c r="A774" s="78"/>
      <c r="B774" s="78"/>
      <c r="C774" s="78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  <c r="AA774" s="97"/>
      <c r="AB774" s="97"/>
      <c r="AC774" s="97"/>
      <c r="AD774" s="97"/>
      <c r="AE774" s="97"/>
    </row>
    <row r="775" ht="19.5" customHeight="1">
      <c r="A775" s="78"/>
      <c r="B775" s="78"/>
      <c r="C775" s="78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  <c r="AA775" s="97"/>
      <c r="AB775" s="97"/>
      <c r="AC775" s="97"/>
      <c r="AD775" s="97"/>
      <c r="AE775" s="97"/>
    </row>
    <row r="776" ht="19.5" customHeight="1">
      <c r="A776" s="78"/>
      <c r="B776" s="78"/>
      <c r="C776" s="78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  <c r="AA776" s="97"/>
      <c r="AB776" s="97"/>
      <c r="AC776" s="97"/>
      <c r="AD776" s="97"/>
      <c r="AE776" s="97"/>
    </row>
    <row r="777" ht="19.5" customHeight="1">
      <c r="A777" s="78"/>
      <c r="B777" s="78"/>
      <c r="C777" s="78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  <c r="AA777" s="97"/>
      <c r="AB777" s="97"/>
      <c r="AC777" s="97"/>
      <c r="AD777" s="97"/>
      <c r="AE777" s="97"/>
    </row>
    <row r="778" ht="19.5" customHeight="1">
      <c r="A778" s="78"/>
      <c r="B778" s="78"/>
      <c r="C778" s="78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  <c r="AA778" s="97"/>
      <c r="AB778" s="97"/>
      <c r="AC778" s="97"/>
      <c r="AD778" s="97"/>
      <c r="AE778" s="97"/>
    </row>
    <row r="779" ht="19.5" customHeight="1">
      <c r="A779" s="78"/>
      <c r="B779" s="78"/>
      <c r="C779" s="78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  <c r="AA779" s="97"/>
      <c r="AB779" s="97"/>
      <c r="AC779" s="97"/>
      <c r="AD779" s="97"/>
      <c r="AE779" s="97"/>
    </row>
    <row r="780" ht="19.5" customHeight="1">
      <c r="A780" s="78"/>
      <c r="B780" s="78"/>
      <c r="C780" s="78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  <c r="AA780" s="97"/>
      <c r="AB780" s="97"/>
      <c r="AC780" s="97"/>
      <c r="AD780" s="97"/>
      <c r="AE780" s="97"/>
    </row>
    <row r="781" ht="19.5" customHeight="1">
      <c r="A781" s="78"/>
      <c r="B781" s="78"/>
      <c r="C781" s="78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  <c r="AA781" s="97"/>
      <c r="AB781" s="97"/>
      <c r="AC781" s="97"/>
      <c r="AD781" s="97"/>
      <c r="AE781" s="97"/>
    </row>
    <row r="782" ht="19.5" customHeight="1">
      <c r="A782" s="78"/>
      <c r="B782" s="78"/>
      <c r="C782" s="78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  <c r="AA782" s="97"/>
      <c r="AB782" s="97"/>
      <c r="AC782" s="97"/>
      <c r="AD782" s="97"/>
      <c r="AE782" s="97"/>
    </row>
    <row r="783" ht="19.5" customHeight="1">
      <c r="A783" s="78"/>
      <c r="B783" s="78"/>
      <c r="C783" s="78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  <c r="AA783" s="97"/>
      <c r="AB783" s="97"/>
      <c r="AC783" s="97"/>
      <c r="AD783" s="97"/>
      <c r="AE783" s="97"/>
    </row>
    <row r="784" ht="19.5" customHeight="1">
      <c r="A784" s="78"/>
      <c r="B784" s="78"/>
      <c r="C784" s="78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  <c r="AA784" s="97"/>
      <c r="AB784" s="97"/>
      <c r="AC784" s="97"/>
      <c r="AD784" s="97"/>
      <c r="AE784" s="97"/>
    </row>
    <row r="785" ht="19.5" customHeight="1">
      <c r="A785" s="78"/>
      <c r="B785" s="78"/>
      <c r="C785" s="78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  <c r="AA785" s="97"/>
      <c r="AB785" s="97"/>
      <c r="AC785" s="97"/>
      <c r="AD785" s="97"/>
      <c r="AE785" s="97"/>
    </row>
    <row r="786" ht="19.5" customHeight="1">
      <c r="A786" s="78"/>
      <c r="B786" s="78"/>
      <c r="C786" s="78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  <c r="AA786" s="97"/>
      <c r="AB786" s="97"/>
      <c r="AC786" s="97"/>
      <c r="AD786" s="97"/>
      <c r="AE786" s="97"/>
    </row>
    <row r="787" ht="19.5" customHeight="1">
      <c r="A787" s="78"/>
      <c r="B787" s="78"/>
      <c r="C787" s="78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  <c r="AA787" s="97"/>
      <c r="AB787" s="97"/>
      <c r="AC787" s="97"/>
      <c r="AD787" s="97"/>
      <c r="AE787" s="97"/>
    </row>
    <row r="788" ht="19.5" customHeight="1">
      <c r="A788" s="78"/>
      <c r="B788" s="78"/>
      <c r="C788" s="78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  <c r="AA788" s="97"/>
      <c r="AB788" s="97"/>
      <c r="AC788" s="97"/>
      <c r="AD788" s="97"/>
      <c r="AE788" s="97"/>
    </row>
    <row r="789" ht="19.5" customHeight="1">
      <c r="A789" s="78"/>
      <c r="B789" s="78"/>
      <c r="C789" s="78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  <c r="AA789" s="97"/>
      <c r="AB789" s="97"/>
      <c r="AC789" s="97"/>
      <c r="AD789" s="97"/>
      <c r="AE789" s="97"/>
    </row>
    <row r="790" ht="19.5" customHeight="1">
      <c r="A790" s="78"/>
      <c r="B790" s="78"/>
      <c r="C790" s="78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  <c r="AA790" s="97"/>
      <c r="AB790" s="97"/>
      <c r="AC790" s="97"/>
      <c r="AD790" s="97"/>
      <c r="AE790" s="97"/>
    </row>
    <row r="791" ht="19.5" customHeight="1">
      <c r="A791" s="78"/>
      <c r="B791" s="78"/>
      <c r="C791" s="78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  <c r="AA791" s="97"/>
      <c r="AB791" s="97"/>
      <c r="AC791" s="97"/>
      <c r="AD791" s="97"/>
      <c r="AE791" s="97"/>
    </row>
    <row r="792" ht="19.5" customHeight="1">
      <c r="A792" s="78"/>
      <c r="B792" s="78"/>
      <c r="C792" s="78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  <c r="AA792" s="97"/>
      <c r="AB792" s="97"/>
      <c r="AC792" s="97"/>
      <c r="AD792" s="97"/>
      <c r="AE792" s="97"/>
    </row>
    <row r="793" ht="19.5" customHeight="1">
      <c r="A793" s="78"/>
      <c r="B793" s="78"/>
      <c r="C793" s="78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  <c r="AA793" s="97"/>
      <c r="AB793" s="97"/>
      <c r="AC793" s="97"/>
      <c r="AD793" s="97"/>
      <c r="AE793" s="97"/>
    </row>
    <row r="794" ht="19.5" customHeight="1">
      <c r="A794" s="78"/>
      <c r="B794" s="78"/>
      <c r="C794" s="78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  <c r="AA794" s="97"/>
      <c r="AB794" s="97"/>
      <c r="AC794" s="97"/>
      <c r="AD794" s="97"/>
      <c r="AE794" s="97"/>
    </row>
    <row r="795" ht="19.5" customHeight="1">
      <c r="A795" s="78"/>
      <c r="B795" s="78"/>
      <c r="C795" s="78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  <c r="AA795" s="97"/>
      <c r="AB795" s="97"/>
      <c r="AC795" s="97"/>
      <c r="AD795" s="97"/>
      <c r="AE795" s="97"/>
    </row>
    <row r="796" ht="19.5" customHeight="1">
      <c r="A796" s="78"/>
      <c r="B796" s="78"/>
      <c r="C796" s="78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  <c r="AA796" s="97"/>
      <c r="AB796" s="97"/>
      <c r="AC796" s="97"/>
      <c r="AD796" s="97"/>
      <c r="AE796" s="97"/>
    </row>
    <row r="797" ht="19.5" customHeight="1">
      <c r="A797" s="78"/>
      <c r="B797" s="78"/>
      <c r="C797" s="78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  <c r="AA797" s="97"/>
      <c r="AB797" s="97"/>
      <c r="AC797" s="97"/>
      <c r="AD797" s="97"/>
      <c r="AE797" s="97"/>
    </row>
    <row r="798" ht="19.5" customHeight="1">
      <c r="A798" s="78"/>
      <c r="B798" s="78"/>
      <c r="C798" s="78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  <c r="AA798" s="97"/>
      <c r="AB798" s="97"/>
      <c r="AC798" s="97"/>
      <c r="AD798" s="97"/>
      <c r="AE798" s="97"/>
    </row>
    <row r="799" ht="19.5" customHeight="1">
      <c r="A799" s="78"/>
      <c r="B799" s="78"/>
      <c r="C799" s="78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  <c r="AA799" s="97"/>
      <c r="AB799" s="97"/>
      <c r="AC799" s="97"/>
      <c r="AD799" s="97"/>
      <c r="AE799" s="97"/>
    </row>
    <row r="800" ht="19.5" customHeight="1">
      <c r="A800" s="78"/>
      <c r="B800" s="78"/>
      <c r="C800" s="78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  <c r="AA800" s="97"/>
      <c r="AB800" s="97"/>
      <c r="AC800" s="97"/>
      <c r="AD800" s="97"/>
      <c r="AE800" s="97"/>
    </row>
    <row r="801" ht="19.5" customHeight="1">
      <c r="A801" s="78"/>
      <c r="B801" s="78"/>
      <c r="C801" s="78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  <c r="AB801" s="97"/>
      <c r="AC801" s="97"/>
      <c r="AD801" s="97"/>
      <c r="AE801" s="97"/>
    </row>
    <row r="802" ht="19.5" customHeight="1">
      <c r="A802" s="78"/>
      <c r="B802" s="78"/>
      <c r="C802" s="78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  <c r="AA802" s="97"/>
      <c r="AB802" s="97"/>
      <c r="AC802" s="97"/>
      <c r="AD802" s="97"/>
      <c r="AE802" s="97"/>
    </row>
    <row r="803" ht="19.5" customHeight="1">
      <c r="A803" s="78"/>
      <c r="B803" s="78"/>
      <c r="C803" s="78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  <c r="AA803" s="97"/>
      <c r="AB803" s="97"/>
      <c r="AC803" s="97"/>
      <c r="AD803" s="97"/>
      <c r="AE803" s="97"/>
    </row>
    <row r="804" ht="19.5" customHeight="1">
      <c r="A804" s="78"/>
      <c r="B804" s="78"/>
      <c r="C804" s="78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  <c r="AA804" s="97"/>
      <c r="AB804" s="97"/>
      <c r="AC804" s="97"/>
      <c r="AD804" s="97"/>
      <c r="AE804" s="97"/>
    </row>
    <row r="805" ht="19.5" customHeight="1">
      <c r="A805" s="78"/>
      <c r="B805" s="78"/>
      <c r="C805" s="78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  <c r="AA805" s="97"/>
      <c r="AB805" s="97"/>
      <c r="AC805" s="97"/>
      <c r="AD805" s="97"/>
      <c r="AE805" s="97"/>
    </row>
    <row r="806" ht="19.5" customHeight="1">
      <c r="A806" s="78"/>
      <c r="B806" s="78"/>
      <c r="C806" s="78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  <c r="AA806" s="97"/>
      <c r="AB806" s="97"/>
      <c r="AC806" s="97"/>
      <c r="AD806" s="97"/>
      <c r="AE806" s="97"/>
    </row>
    <row r="807" ht="19.5" customHeight="1">
      <c r="A807" s="78"/>
      <c r="B807" s="78"/>
      <c r="C807" s="78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  <c r="AA807" s="97"/>
      <c r="AB807" s="97"/>
      <c r="AC807" s="97"/>
      <c r="AD807" s="97"/>
      <c r="AE807" s="97"/>
    </row>
    <row r="808" ht="19.5" customHeight="1">
      <c r="A808" s="78"/>
      <c r="B808" s="78"/>
      <c r="C808" s="78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  <c r="AA808" s="97"/>
      <c r="AB808" s="97"/>
      <c r="AC808" s="97"/>
      <c r="AD808" s="97"/>
      <c r="AE808" s="97"/>
    </row>
    <row r="809" ht="19.5" customHeight="1">
      <c r="A809" s="78"/>
      <c r="B809" s="78"/>
      <c r="C809" s="78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  <c r="AA809" s="97"/>
      <c r="AB809" s="97"/>
      <c r="AC809" s="97"/>
      <c r="AD809" s="97"/>
      <c r="AE809" s="97"/>
    </row>
    <row r="810" ht="19.5" customHeight="1">
      <c r="A810" s="78"/>
      <c r="B810" s="78"/>
      <c r="C810" s="78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  <c r="AA810" s="97"/>
      <c r="AB810" s="97"/>
      <c r="AC810" s="97"/>
      <c r="AD810" s="97"/>
      <c r="AE810" s="97"/>
    </row>
    <row r="811" ht="19.5" customHeight="1">
      <c r="A811" s="78"/>
      <c r="B811" s="78"/>
      <c r="C811" s="78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  <c r="AA811" s="97"/>
      <c r="AB811" s="97"/>
      <c r="AC811" s="97"/>
      <c r="AD811" s="97"/>
      <c r="AE811" s="97"/>
    </row>
    <row r="812" ht="19.5" customHeight="1">
      <c r="A812" s="78"/>
      <c r="B812" s="78"/>
      <c r="C812" s="78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  <c r="AA812" s="97"/>
      <c r="AB812" s="97"/>
      <c r="AC812" s="97"/>
      <c r="AD812" s="97"/>
      <c r="AE812" s="97"/>
    </row>
    <row r="813" ht="19.5" customHeight="1">
      <c r="A813" s="78"/>
      <c r="B813" s="78"/>
      <c r="C813" s="78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  <c r="AA813" s="97"/>
      <c r="AB813" s="97"/>
      <c r="AC813" s="97"/>
      <c r="AD813" s="97"/>
      <c r="AE813" s="97"/>
    </row>
    <row r="814" ht="19.5" customHeight="1">
      <c r="A814" s="78"/>
      <c r="B814" s="78"/>
      <c r="C814" s="78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  <c r="AA814" s="97"/>
      <c r="AB814" s="97"/>
      <c r="AC814" s="97"/>
      <c r="AD814" s="97"/>
      <c r="AE814" s="97"/>
    </row>
    <row r="815" ht="19.5" customHeight="1">
      <c r="A815" s="78"/>
      <c r="B815" s="78"/>
      <c r="C815" s="78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  <c r="AA815" s="97"/>
      <c r="AB815" s="97"/>
      <c r="AC815" s="97"/>
      <c r="AD815" s="97"/>
      <c r="AE815" s="97"/>
    </row>
    <row r="816" ht="19.5" customHeight="1">
      <c r="A816" s="78"/>
      <c r="B816" s="78"/>
      <c r="C816" s="78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  <c r="AA816" s="97"/>
      <c r="AB816" s="97"/>
      <c r="AC816" s="97"/>
      <c r="AD816" s="97"/>
      <c r="AE816" s="97"/>
    </row>
    <row r="817" ht="19.5" customHeight="1">
      <c r="A817" s="78"/>
      <c r="B817" s="78"/>
      <c r="C817" s="78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  <c r="AA817" s="97"/>
      <c r="AB817" s="97"/>
      <c r="AC817" s="97"/>
      <c r="AD817" s="97"/>
      <c r="AE817" s="97"/>
    </row>
    <row r="818" ht="19.5" customHeight="1">
      <c r="A818" s="78"/>
      <c r="B818" s="78"/>
      <c r="C818" s="78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  <c r="AA818" s="97"/>
      <c r="AB818" s="97"/>
      <c r="AC818" s="97"/>
      <c r="AD818" s="97"/>
      <c r="AE818" s="97"/>
    </row>
    <row r="819" ht="19.5" customHeight="1">
      <c r="A819" s="78"/>
      <c r="B819" s="78"/>
      <c r="C819" s="78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  <c r="AA819" s="97"/>
      <c r="AB819" s="97"/>
      <c r="AC819" s="97"/>
      <c r="AD819" s="97"/>
      <c r="AE819" s="97"/>
    </row>
    <row r="820" ht="19.5" customHeight="1">
      <c r="A820" s="78"/>
      <c r="B820" s="78"/>
      <c r="C820" s="78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  <c r="AA820" s="97"/>
      <c r="AB820" s="97"/>
      <c r="AC820" s="97"/>
      <c r="AD820" s="97"/>
      <c r="AE820" s="97"/>
    </row>
    <row r="821" ht="19.5" customHeight="1">
      <c r="A821" s="78"/>
      <c r="B821" s="78"/>
      <c r="C821" s="78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  <c r="AA821" s="97"/>
      <c r="AB821" s="97"/>
      <c r="AC821" s="97"/>
      <c r="AD821" s="97"/>
      <c r="AE821" s="97"/>
    </row>
    <row r="822" ht="19.5" customHeight="1">
      <c r="A822" s="78"/>
      <c r="B822" s="78"/>
      <c r="C822" s="78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  <c r="AA822" s="97"/>
      <c r="AB822" s="97"/>
      <c r="AC822" s="97"/>
      <c r="AD822" s="97"/>
      <c r="AE822" s="97"/>
    </row>
    <row r="823" ht="19.5" customHeight="1">
      <c r="A823" s="78"/>
      <c r="B823" s="78"/>
      <c r="C823" s="78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  <c r="AA823" s="97"/>
      <c r="AB823" s="97"/>
      <c r="AC823" s="97"/>
      <c r="AD823" s="97"/>
      <c r="AE823" s="97"/>
    </row>
    <row r="824" ht="19.5" customHeight="1">
      <c r="A824" s="78"/>
      <c r="B824" s="78"/>
      <c r="C824" s="78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  <c r="AA824" s="97"/>
      <c r="AB824" s="97"/>
      <c r="AC824" s="97"/>
      <c r="AD824" s="97"/>
      <c r="AE824" s="97"/>
    </row>
    <row r="825" ht="19.5" customHeight="1">
      <c r="A825" s="78"/>
      <c r="B825" s="78"/>
      <c r="C825" s="78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  <c r="AA825" s="97"/>
      <c r="AB825" s="97"/>
      <c r="AC825" s="97"/>
      <c r="AD825" s="97"/>
      <c r="AE825" s="97"/>
    </row>
    <row r="826" ht="19.5" customHeight="1">
      <c r="A826" s="78"/>
      <c r="B826" s="78"/>
      <c r="C826" s="78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  <c r="AA826" s="97"/>
      <c r="AB826" s="97"/>
      <c r="AC826" s="97"/>
      <c r="AD826" s="97"/>
      <c r="AE826" s="97"/>
    </row>
    <row r="827" ht="19.5" customHeight="1">
      <c r="A827" s="78"/>
      <c r="B827" s="78"/>
      <c r="C827" s="78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  <c r="AA827" s="97"/>
      <c r="AB827" s="97"/>
      <c r="AC827" s="97"/>
      <c r="AD827" s="97"/>
      <c r="AE827" s="97"/>
    </row>
    <row r="828" ht="19.5" customHeight="1">
      <c r="A828" s="78"/>
      <c r="B828" s="78"/>
      <c r="C828" s="78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  <c r="AA828" s="97"/>
      <c r="AB828" s="97"/>
      <c r="AC828" s="97"/>
      <c r="AD828" s="97"/>
      <c r="AE828" s="97"/>
    </row>
    <row r="829" ht="19.5" customHeight="1">
      <c r="A829" s="78"/>
      <c r="B829" s="78"/>
      <c r="C829" s="78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  <c r="AA829" s="97"/>
      <c r="AB829" s="97"/>
      <c r="AC829" s="97"/>
      <c r="AD829" s="97"/>
      <c r="AE829" s="97"/>
    </row>
    <row r="830" ht="19.5" customHeight="1">
      <c r="A830" s="78"/>
      <c r="B830" s="78"/>
      <c r="C830" s="78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  <c r="AA830" s="97"/>
      <c r="AB830" s="97"/>
      <c r="AC830" s="97"/>
      <c r="AD830" s="97"/>
      <c r="AE830" s="97"/>
    </row>
    <row r="831" ht="19.5" customHeight="1">
      <c r="A831" s="78"/>
      <c r="B831" s="78"/>
      <c r="C831" s="78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  <c r="AA831" s="97"/>
      <c r="AB831" s="97"/>
      <c r="AC831" s="97"/>
      <c r="AD831" s="97"/>
      <c r="AE831" s="97"/>
    </row>
    <row r="832" ht="19.5" customHeight="1">
      <c r="A832" s="78"/>
      <c r="B832" s="78"/>
      <c r="C832" s="78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  <c r="AA832" s="97"/>
      <c r="AB832" s="97"/>
      <c r="AC832" s="97"/>
      <c r="AD832" s="97"/>
      <c r="AE832" s="97"/>
    </row>
    <row r="833" ht="19.5" customHeight="1">
      <c r="A833" s="78"/>
      <c r="B833" s="78"/>
      <c r="C833" s="78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  <c r="AA833" s="97"/>
      <c r="AB833" s="97"/>
      <c r="AC833" s="97"/>
      <c r="AD833" s="97"/>
      <c r="AE833" s="97"/>
    </row>
    <row r="834" ht="19.5" customHeight="1">
      <c r="A834" s="78"/>
      <c r="B834" s="78"/>
      <c r="C834" s="78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  <c r="AA834" s="97"/>
      <c r="AB834" s="97"/>
      <c r="AC834" s="97"/>
      <c r="AD834" s="97"/>
      <c r="AE834" s="97"/>
    </row>
    <row r="835" ht="19.5" customHeight="1">
      <c r="A835" s="78"/>
      <c r="B835" s="78"/>
      <c r="C835" s="78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  <c r="AA835" s="97"/>
      <c r="AB835" s="97"/>
      <c r="AC835" s="97"/>
      <c r="AD835" s="97"/>
      <c r="AE835" s="97"/>
    </row>
    <row r="836" ht="19.5" customHeight="1">
      <c r="A836" s="78"/>
      <c r="B836" s="78"/>
      <c r="C836" s="78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  <c r="AA836" s="97"/>
      <c r="AB836" s="97"/>
      <c r="AC836" s="97"/>
      <c r="AD836" s="97"/>
      <c r="AE836" s="97"/>
    </row>
    <row r="837" ht="19.5" customHeight="1">
      <c r="A837" s="78"/>
      <c r="B837" s="78"/>
      <c r="C837" s="78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  <c r="AA837" s="97"/>
      <c r="AB837" s="97"/>
      <c r="AC837" s="97"/>
      <c r="AD837" s="97"/>
      <c r="AE837" s="97"/>
    </row>
    <row r="838" ht="19.5" customHeight="1">
      <c r="A838" s="78"/>
      <c r="B838" s="78"/>
      <c r="C838" s="78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  <c r="AA838" s="97"/>
      <c r="AB838" s="97"/>
      <c r="AC838" s="97"/>
      <c r="AD838" s="97"/>
      <c r="AE838" s="97"/>
    </row>
    <row r="839" ht="19.5" customHeight="1">
      <c r="A839" s="78"/>
      <c r="B839" s="78"/>
      <c r="C839" s="78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  <c r="AA839" s="97"/>
      <c r="AB839" s="97"/>
      <c r="AC839" s="97"/>
      <c r="AD839" s="97"/>
      <c r="AE839" s="97"/>
    </row>
    <row r="840" ht="19.5" customHeight="1">
      <c r="A840" s="78"/>
      <c r="B840" s="78"/>
      <c r="C840" s="78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  <c r="AA840" s="97"/>
      <c r="AB840" s="97"/>
      <c r="AC840" s="97"/>
      <c r="AD840" s="97"/>
      <c r="AE840" s="97"/>
    </row>
    <row r="841" ht="19.5" customHeight="1">
      <c r="A841" s="78"/>
      <c r="B841" s="78"/>
      <c r="C841" s="78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  <c r="AA841" s="97"/>
      <c r="AB841" s="97"/>
      <c r="AC841" s="97"/>
      <c r="AD841" s="97"/>
      <c r="AE841" s="97"/>
    </row>
    <row r="842" ht="19.5" customHeight="1">
      <c r="A842" s="78"/>
      <c r="B842" s="78"/>
      <c r="C842" s="78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  <c r="AA842" s="97"/>
      <c r="AB842" s="97"/>
      <c r="AC842" s="97"/>
      <c r="AD842" s="97"/>
      <c r="AE842" s="97"/>
    </row>
    <row r="843" ht="19.5" customHeight="1">
      <c r="A843" s="78"/>
      <c r="B843" s="78"/>
      <c r="C843" s="78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  <c r="AA843" s="97"/>
      <c r="AB843" s="97"/>
      <c r="AC843" s="97"/>
      <c r="AD843" s="97"/>
      <c r="AE843" s="97"/>
    </row>
    <row r="844" ht="19.5" customHeight="1">
      <c r="A844" s="78"/>
      <c r="B844" s="78"/>
      <c r="C844" s="78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  <c r="AA844" s="97"/>
      <c r="AB844" s="97"/>
      <c r="AC844" s="97"/>
      <c r="AD844" s="97"/>
      <c r="AE844" s="97"/>
    </row>
    <row r="845" ht="19.5" customHeight="1">
      <c r="A845" s="78"/>
      <c r="B845" s="78"/>
      <c r="C845" s="78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  <c r="AA845" s="97"/>
      <c r="AB845" s="97"/>
      <c r="AC845" s="97"/>
      <c r="AD845" s="97"/>
      <c r="AE845" s="97"/>
    </row>
    <row r="846" ht="19.5" customHeight="1">
      <c r="A846" s="78"/>
      <c r="B846" s="78"/>
      <c r="C846" s="78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  <c r="AA846" s="97"/>
      <c r="AB846" s="97"/>
      <c r="AC846" s="97"/>
      <c r="AD846" s="97"/>
      <c r="AE846" s="97"/>
    </row>
    <row r="847" ht="19.5" customHeight="1">
      <c r="A847" s="78"/>
      <c r="B847" s="78"/>
      <c r="C847" s="78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  <c r="AA847" s="97"/>
      <c r="AB847" s="97"/>
      <c r="AC847" s="97"/>
      <c r="AD847" s="97"/>
      <c r="AE847" s="97"/>
    </row>
    <row r="848" ht="19.5" customHeight="1">
      <c r="A848" s="78"/>
      <c r="B848" s="78"/>
      <c r="C848" s="78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  <c r="AA848" s="97"/>
      <c r="AB848" s="97"/>
      <c r="AC848" s="97"/>
      <c r="AD848" s="97"/>
      <c r="AE848" s="97"/>
    </row>
    <row r="849" ht="19.5" customHeight="1">
      <c r="A849" s="78"/>
      <c r="B849" s="78"/>
      <c r="C849" s="78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  <c r="AA849" s="97"/>
      <c r="AB849" s="97"/>
      <c r="AC849" s="97"/>
      <c r="AD849" s="97"/>
      <c r="AE849" s="97"/>
    </row>
    <row r="850" ht="19.5" customHeight="1">
      <c r="A850" s="78"/>
      <c r="B850" s="78"/>
      <c r="C850" s="78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  <c r="AA850" s="97"/>
      <c r="AB850" s="97"/>
      <c r="AC850" s="97"/>
      <c r="AD850" s="97"/>
      <c r="AE850" s="97"/>
    </row>
    <row r="851" ht="19.5" customHeight="1">
      <c r="A851" s="78"/>
      <c r="B851" s="78"/>
      <c r="C851" s="78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  <c r="AA851" s="97"/>
      <c r="AB851" s="97"/>
      <c r="AC851" s="97"/>
      <c r="AD851" s="97"/>
      <c r="AE851" s="97"/>
    </row>
    <row r="852" ht="19.5" customHeight="1">
      <c r="A852" s="78"/>
      <c r="B852" s="78"/>
      <c r="C852" s="78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  <c r="AA852" s="97"/>
      <c r="AB852" s="97"/>
      <c r="AC852" s="97"/>
      <c r="AD852" s="97"/>
      <c r="AE852" s="97"/>
    </row>
    <row r="853" ht="19.5" customHeight="1">
      <c r="A853" s="78"/>
      <c r="B853" s="78"/>
      <c r="C853" s="78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  <c r="AA853" s="97"/>
      <c r="AB853" s="97"/>
      <c r="AC853" s="97"/>
      <c r="AD853" s="97"/>
      <c r="AE853" s="97"/>
    </row>
    <row r="854" ht="19.5" customHeight="1">
      <c r="A854" s="78"/>
      <c r="B854" s="78"/>
      <c r="C854" s="78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  <c r="AA854" s="97"/>
      <c r="AB854" s="97"/>
      <c r="AC854" s="97"/>
      <c r="AD854" s="97"/>
      <c r="AE854" s="97"/>
    </row>
    <row r="855" ht="19.5" customHeight="1">
      <c r="A855" s="78"/>
      <c r="B855" s="78"/>
      <c r="C855" s="78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  <c r="AA855" s="97"/>
      <c r="AB855" s="97"/>
      <c r="AC855" s="97"/>
      <c r="AD855" s="97"/>
      <c r="AE855" s="97"/>
    </row>
    <row r="856" ht="19.5" customHeight="1">
      <c r="A856" s="78"/>
      <c r="B856" s="78"/>
      <c r="C856" s="78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  <c r="AA856" s="97"/>
      <c r="AB856" s="97"/>
      <c r="AC856" s="97"/>
      <c r="AD856" s="97"/>
      <c r="AE856" s="97"/>
    </row>
    <row r="857" ht="19.5" customHeight="1">
      <c r="A857" s="78"/>
      <c r="B857" s="78"/>
      <c r="C857" s="78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  <c r="AA857" s="97"/>
      <c r="AB857" s="97"/>
      <c r="AC857" s="97"/>
      <c r="AD857" s="97"/>
      <c r="AE857" s="97"/>
    </row>
    <row r="858" ht="19.5" customHeight="1">
      <c r="A858" s="78"/>
      <c r="B858" s="78"/>
      <c r="C858" s="78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  <c r="AA858" s="97"/>
      <c r="AB858" s="97"/>
      <c r="AC858" s="97"/>
      <c r="AD858" s="97"/>
      <c r="AE858" s="97"/>
    </row>
    <row r="859" ht="19.5" customHeight="1">
      <c r="A859" s="78"/>
      <c r="B859" s="78"/>
      <c r="C859" s="78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  <c r="AA859" s="97"/>
      <c r="AB859" s="97"/>
      <c r="AC859" s="97"/>
      <c r="AD859" s="97"/>
      <c r="AE859" s="97"/>
    </row>
    <row r="860" ht="19.5" customHeight="1">
      <c r="A860" s="78"/>
      <c r="B860" s="78"/>
      <c r="C860" s="78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  <c r="AA860" s="97"/>
      <c r="AB860" s="97"/>
      <c r="AC860" s="97"/>
      <c r="AD860" s="97"/>
      <c r="AE860" s="97"/>
    </row>
    <row r="861" ht="19.5" customHeight="1">
      <c r="A861" s="78"/>
      <c r="B861" s="78"/>
      <c r="C861" s="78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  <c r="AA861" s="97"/>
      <c r="AB861" s="97"/>
      <c r="AC861" s="97"/>
      <c r="AD861" s="97"/>
      <c r="AE861" s="97"/>
    </row>
    <row r="862" ht="19.5" customHeight="1">
      <c r="A862" s="78"/>
      <c r="B862" s="78"/>
      <c r="C862" s="78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  <c r="AA862" s="97"/>
      <c r="AB862" s="97"/>
      <c r="AC862" s="97"/>
      <c r="AD862" s="97"/>
      <c r="AE862" s="97"/>
    </row>
    <row r="863" ht="19.5" customHeight="1">
      <c r="A863" s="78"/>
      <c r="B863" s="78"/>
      <c r="C863" s="78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  <c r="AA863" s="97"/>
      <c r="AB863" s="97"/>
      <c r="AC863" s="97"/>
      <c r="AD863" s="97"/>
      <c r="AE863" s="97"/>
    </row>
    <row r="864" ht="19.5" customHeight="1">
      <c r="A864" s="78"/>
      <c r="B864" s="78"/>
      <c r="C864" s="78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  <c r="AA864" s="97"/>
      <c r="AB864" s="97"/>
      <c r="AC864" s="97"/>
      <c r="AD864" s="97"/>
      <c r="AE864" s="97"/>
    </row>
    <row r="865" ht="19.5" customHeight="1">
      <c r="A865" s="78"/>
      <c r="B865" s="78"/>
      <c r="C865" s="78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  <c r="AA865" s="97"/>
      <c r="AB865" s="97"/>
      <c r="AC865" s="97"/>
      <c r="AD865" s="97"/>
      <c r="AE865" s="97"/>
    </row>
    <row r="866" ht="19.5" customHeight="1">
      <c r="A866" s="78"/>
      <c r="B866" s="78"/>
      <c r="C866" s="78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  <c r="AA866" s="97"/>
      <c r="AB866" s="97"/>
      <c r="AC866" s="97"/>
      <c r="AD866" s="97"/>
      <c r="AE866" s="97"/>
    </row>
    <row r="867" ht="19.5" customHeight="1">
      <c r="A867" s="78"/>
      <c r="B867" s="78"/>
      <c r="C867" s="78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  <c r="AA867" s="97"/>
      <c r="AB867" s="97"/>
      <c r="AC867" s="97"/>
      <c r="AD867" s="97"/>
      <c r="AE867" s="97"/>
    </row>
    <row r="868" ht="19.5" customHeight="1">
      <c r="A868" s="78"/>
      <c r="B868" s="78"/>
      <c r="C868" s="78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  <c r="AA868" s="97"/>
      <c r="AB868" s="97"/>
      <c r="AC868" s="97"/>
      <c r="AD868" s="97"/>
      <c r="AE868" s="97"/>
    </row>
    <row r="869" ht="19.5" customHeight="1">
      <c r="A869" s="78"/>
      <c r="B869" s="78"/>
      <c r="C869" s="78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  <c r="AA869" s="97"/>
      <c r="AB869" s="97"/>
      <c r="AC869" s="97"/>
      <c r="AD869" s="97"/>
      <c r="AE869" s="97"/>
    </row>
    <row r="870" ht="19.5" customHeight="1">
      <c r="A870" s="78"/>
      <c r="B870" s="78"/>
      <c r="C870" s="78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  <c r="AA870" s="97"/>
      <c r="AB870" s="97"/>
      <c r="AC870" s="97"/>
      <c r="AD870" s="97"/>
      <c r="AE870" s="97"/>
    </row>
    <row r="871" ht="19.5" customHeight="1">
      <c r="A871" s="78"/>
      <c r="B871" s="78"/>
      <c r="C871" s="78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  <c r="AA871" s="97"/>
      <c r="AB871" s="97"/>
      <c r="AC871" s="97"/>
      <c r="AD871" s="97"/>
      <c r="AE871" s="97"/>
    </row>
    <row r="872" ht="19.5" customHeight="1">
      <c r="A872" s="78"/>
      <c r="B872" s="78"/>
      <c r="C872" s="78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  <c r="AA872" s="97"/>
      <c r="AB872" s="97"/>
      <c r="AC872" s="97"/>
      <c r="AD872" s="97"/>
      <c r="AE872" s="97"/>
    </row>
    <row r="873" ht="19.5" customHeight="1">
      <c r="A873" s="78"/>
      <c r="B873" s="78"/>
      <c r="C873" s="78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  <c r="AA873" s="97"/>
      <c r="AB873" s="97"/>
      <c r="AC873" s="97"/>
      <c r="AD873" s="97"/>
      <c r="AE873" s="97"/>
    </row>
    <row r="874" ht="19.5" customHeight="1">
      <c r="A874" s="78"/>
      <c r="B874" s="78"/>
      <c r="C874" s="78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  <c r="AA874" s="97"/>
      <c r="AB874" s="97"/>
      <c r="AC874" s="97"/>
      <c r="AD874" s="97"/>
      <c r="AE874" s="97"/>
    </row>
    <row r="875" ht="19.5" customHeight="1">
      <c r="A875" s="78"/>
      <c r="B875" s="78"/>
      <c r="C875" s="78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  <c r="AA875" s="97"/>
      <c r="AB875" s="97"/>
      <c r="AC875" s="97"/>
      <c r="AD875" s="97"/>
      <c r="AE875" s="97"/>
    </row>
    <row r="876" ht="19.5" customHeight="1">
      <c r="A876" s="78"/>
      <c r="B876" s="78"/>
      <c r="C876" s="78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  <c r="AA876" s="97"/>
      <c r="AB876" s="97"/>
      <c r="AC876" s="97"/>
      <c r="AD876" s="97"/>
      <c r="AE876" s="97"/>
    </row>
    <row r="877" ht="19.5" customHeight="1">
      <c r="A877" s="78"/>
      <c r="B877" s="78"/>
      <c r="C877" s="78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  <c r="AA877" s="97"/>
      <c r="AB877" s="97"/>
      <c r="AC877" s="97"/>
      <c r="AD877" s="97"/>
      <c r="AE877" s="97"/>
    </row>
    <row r="878" ht="19.5" customHeight="1">
      <c r="A878" s="78"/>
      <c r="B878" s="78"/>
      <c r="C878" s="78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  <c r="AA878" s="97"/>
      <c r="AB878" s="97"/>
      <c r="AC878" s="97"/>
      <c r="AD878" s="97"/>
      <c r="AE878" s="97"/>
    </row>
    <row r="879" ht="19.5" customHeight="1">
      <c r="A879" s="78"/>
      <c r="B879" s="78"/>
      <c r="C879" s="78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  <c r="AA879" s="97"/>
      <c r="AB879" s="97"/>
      <c r="AC879" s="97"/>
      <c r="AD879" s="97"/>
      <c r="AE879" s="97"/>
    </row>
    <row r="880" ht="19.5" customHeight="1">
      <c r="A880" s="78"/>
      <c r="B880" s="78"/>
      <c r="C880" s="78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  <c r="AA880" s="97"/>
      <c r="AB880" s="97"/>
      <c r="AC880" s="97"/>
      <c r="AD880" s="97"/>
      <c r="AE880" s="97"/>
    </row>
    <row r="881" ht="19.5" customHeight="1">
      <c r="A881" s="78"/>
      <c r="B881" s="78"/>
      <c r="C881" s="78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  <c r="AA881" s="97"/>
      <c r="AB881" s="97"/>
      <c r="AC881" s="97"/>
      <c r="AD881" s="97"/>
      <c r="AE881" s="97"/>
    </row>
    <row r="882" ht="19.5" customHeight="1">
      <c r="A882" s="78"/>
      <c r="B882" s="78"/>
      <c r="C882" s="78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  <c r="AA882" s="97"/>
      <c r="AB882" s="97"/>
      <c r="AC882" s="97"/>
      <c r="AD882" s="97"/>
      <c r="AE882" s="97"/>
    </row>
    <row r="883" ht="19.5" customHeight="1">
      <c r="A883" s="78"/>
      <c r="B883" s="78"/>
      <c r="C883" s="78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  <c r="AA883" s="97"/>
      <c r="AB883" s="97"/>
      <c r="AC883" s="97"/>
      <c r="AD883" s="97"/>
      <c r="AE883" s="97"/>
    </row>
    <row r="884" ht="19.5" customHeight="1">
      <c r="A884" s="78"/>
      <c r="B884" s="78"/>
      <c r="C884" s="78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  <c r="AA884" s="97"/>
      <c r="AB884" s="97"/>
      <c r="AC884" s="97"/>
      <c r="AD884" s="97"/>
      <c r="AE884" s="97"/>
    </row>
    <row r="885" ht="19.5" customHeight="1">
      <c r="A885" s="78"/>
      <c r="B885" s="78"/>
      <c r="C885" s="78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  <c r="AA885" s="97"/>
      <c r="AB885" s="97"/>
      <c r="AC885" s="97"/>
      <c r="AD885" s="97"/>
      <c r="AE885" s="97"/>
    </row>
    <row r="886" ht="19.5" customHeight="1">
      <c r="A886" s="78"/>
      <c r="B886" s="78"/>
      <c r="C886" s="78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  <c r="AA886" s="97"/>
      <c r="AB886" s="97"/>
      <c r="AC886" s="97"/>
      <c r="AD886" s="97"/>
      <c r="AE886" s="97"/>
    </row>
    <row r="887" ht="19.5" customHeight="1">
      <c r="A887" s="78"/>
      <c r="B887" s="78"/>
      <c r="C887" s="78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  <c r="AA887" s="97"/>
      <c r="AB887" s="97"/>
      <c r="AC887" s="97"/>
      <c r="AD887" s="97"/>
      <c r="AE887" s="97"/>
    </row>
    <row r="888" ht="19.5" customHeight="1">
      <c r="A888" s="78"/>
      <c r="B888" s="78"/>
      <c r="C888" s="78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  <c r="AA888" s="97"/>
      <c r="AB888" s="97"/>
      <c r="AC888" s="97"/>
      <c r="AD888" s="97"/>
      <c r="AE888" s="97"/>
    </row>
    <row r="889" ht="19.5" customHeight="1">
      <c r="A889" s="78"/>
      <c r="B889" s="78"/>
      <c r="C889" s="78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  <c r="AA889" s="97"/>
      <c r="AB889" s="97"/>
      <c r="AC889" s="97"/>
      <c r="AD889" s="97"/>
      <c r="AE889" s="97"/>
    </row>
    <row r="890" ht="19.5" customHeight="1">
      <c r="A890" s="78"/>
      <c r="B890" s="78"/>
      <c r="C890" s="78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  <c r="AA890" s="97"/>
      <c r="AB890" s="97"/>
      <c r="AC890" s="97"/>
      <c r="AD890" s="97"/>
      <c r="AE890" s="97"/>
    </row>
    <row r="891" ht="19.5" customHeight="1">
      <c r="A891" s="78"/>
      <c r="B891" s="78"/>
      <c r="C891" s="78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  <c r="AA891" s="97"/>
      <c r="AB891" s="97"/>
      <c r="AC891" s="97"/>
      <c r="AD891" s="97"/>
      <c r="AE891" s="97"/>
    </row>
    <row r="892" ht="19.5" customHeight="1">
      <c r="A892" s="78"/>
      <c r="B892" s="78"/>
      <c r="C892" s="78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  <c r="AA892" s="97"/>
      <c r="AB892" s="97"/>
      <c r="AC892" s="97"/>
      <c r="AD892" s="97"/>
      <c r="AE892" s="97"/>
    </row>
    <row r="893" ht="19.5" customHeight="1">
      <c r="A893" s="78"/>
      <c r="B893" s="78"/>
      <c r="C893" s="78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  <c r="AA893" s="97"/>
      <c r="AB893" s="97"/>
      <c r="AC893" s="97"/>
      <c r="AD893" s="97"/>
      <c r="AE893" s="97"/>
    </row>
    <row r="894" ht="19.5" customHeight="1">
      <c r="A894" s="78"/>
      <c r="B894" s="78"/>
      <c r="C894" s="78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  <c r="AA894" s="97"/>
      <c r="AB894" s="97"/>
      <c r="AC894" s="97"/>
      <c r="AD894" s="97"/>
      <c r="AE894" s="97"/>
    </row>
    <row r="895" ht="19.5" customHeight="1">
      <c r="A895" s="78"/>
      <c r="B895" s="78"/>
      <c r="C895" s="78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  <c r="AA895" s="97"/>
      <c r="AB895" s="97"/>
      <c r="AC895" s="97"/>
      <c r="AD895" s="97"/>
      <c r="AE895" s="97"/>
    </row>
    <row r="896" ht="19.5" customHeight="1">
      <c r="A896" s="78"/>
      <c r="B896" s="78"/>
      <c r="C896" s="78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  <c r="AB896" s="97"/>
      <c r="AC896" s="97"/>
      <c r="AD896" s="97"/>
      <c r="AE896" s="97"/>
    </row>
    <row r="897" ht="19.5" customHeight="1">
      <c r="A897" s="78"/>
      <c r="B897" s="78"/>
      <c r="C897" s="78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  <c r="AA897" s="97"/>
      <c r="AB897" s="97"/>
      <c r="AC897" s="97"/>
      <c r="AD897" s="97"/>
      <c r="AE897" s="97"/>
    </row>
    <row r="898" ht="19.5" customHeight="1">
      <c r="A898" s="78"/>
      <c r="B898" s="78"/>
      <c r="C898" s="78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  <c r="AA898" s="97"/>
      <c r="AB898" s="97"/>
      <c r="AC898" s="97"/>
      <c r="AD898" s="97"/>
      <c r="AE898" s="97"/>
    </row>
    <row r="899" ht="19.5" customHeight="1">
      <c r="A899" s="78"/>
      <c r="B899" s="78"/>
      <c r="C899" s="78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  <c r="AA899" s="97"/>
      <c r="AB899" s="97"/>
      <c r="AC899" s="97"/>
      <c r="AD899" s="97"/>
      <c r="AE899" s="97"/>
    </row>
    <row r="900" ht="19.5" customHeight="1">
      <c r="A900" s="78"/>
      <c r="B900" s="78"/>
      <c r="C900" s="78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  <c r="AA900" s="97"/>
      <c r="AB900" s="97"/>
      <c r="AC900" s="97"/>
      <c r="AD900" s="97"/>
      <c r="AE900" s="97"/>
    </row>
    <row r="901" ht="19.5" customHeight="1">
      <c r="A901" s="78"/>
      <c r="B901" s="78"/>
      <c r="C901" s="78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  <c r="AA901" s="97"/>
      <c r="AB901" s="97"/>
      <c r="AC901" s="97"/>
      <c r="AD901" s="97"/>
      <c r="AE901" s="97"/>
    </row>
    <row r="902" ht="19.5" customHeight="1">
      <c r="A902" s="78"/>
      <c r="B902" s="78"/>
      <c r="C902" s="78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  <c r="AA902" s="97"/>
      <c r="AB902" s="97"/>
      <c r="AC902" s="97"/>
      <c r="AD902" s="97"/>
      <c r="AE902" s="97"/>
    </row>
    <row r="903" ht="19.5" customHeight="1">
      <c r="A903" s="78"/>
      <c r="B903" s="78"/>
      <c r="C903" s="78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  <c r="AB903" s="97"/>
      <c r="AC903" s="97"/>
      <c r="AD903" s="97"/>
      <c r="AE903" s="97"/>
    </row>
    <row r="904" ht="19.5" customHeight="1">
      <c r="A904" s="78"/>
      <c r="B904" s="78"/>
      <c r="C904" s="78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  <c r="AA904" s="97"/>
      <c r="AB904" s="97"/>
      <c r="AC904" s="97"/>
      <c r="AD904" s="97"/>
      <c r="AE904" s="97"/>
    </row>
    <row r="905" ht="19.5" customHeight="1">
      <c r="A905" s="78"/>
      <c r="B905" s="78"/>
      <c r="C905" s="78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  <c r="AA905" s="97"/>
      <c r="AB905" s="97"/>
      <c r="AC905" s="97"/>
      <c r="AD905" s="97"/>
      <c r="AE905" s="97"/>
    </row>
    <row r="906" ht="19.5" customHeight="1">
      <c r="A906" s="78"/>
      <c r="B906" s="78"/>
      <c r="C906" s="78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  <c r="AA906" s="97"/>
      <c r="AB906" s="97"/>
      <c r="AC906" s="97"/>
      <c r="AD906" s="97"/>
      <c r="AE906" s="97"/>
    </row>
    <row r="907" ht="19.5" customHeight="1">
      <c r="A907" s="78"/>
      <c r="B907" s="78"/>
      <c r="C907" s="78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  <c r="AA907" s="97"/>
      <c r="AB907" s="97"/>
      <c r="AC907" s="97"/>
      <c r="AD907" s="97"/>
      <c r="AE907" s="97"/>
    </row>
    <row r="908" ht="19.5" customHeight="1">
      <c r="A908" s="78"/>
      <c r="B908" s="78"/>
      <c r="C908" s="78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  <c r="AA908" s="97"/>
      <c r="AB908" s="97"/>
      <c r="AC908" s="97"/>
      <c r="AD908" s="97"/>
      <c r="AE908" s="97"/>
    </row>
    <row r="909" ht="19.5" customHeight="1">
      <c r="A909" s="78"/>
      <c r="B909" s="78"/>
      <c r="C909" s="78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  <c r="AA909" s="97"/>
      <c r="AB909" s="97"/>
      <c r="AC909" s="97"/>
      <c r="AD909" s="97"/>
      <c r="AE909" s="97"/>
    </row>
    <row r="910" ht="19.5" customHeight="1">
      <c r="A910" s="78"/>
      <c r="B910" s="78"/>
      <c r="C910" s="78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  <c r="AA910" s="97"/>
      <c r="AB910" s="97"/>
      <c r="AC910" s="97"/>
      <c r="AD910" s="97"/>
      <c r="AE910" s="97"/>
    </row>
    <row r="911" ht="19.5" customHeight="1">
      <c r="A911" s="78"/>
      <c r="B911" s="78"/>
      <c r="C911" s="78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  <c r="AA911" s="97"/>
      <c r="AB911" s="97"/>
      <c r="AC911" s="97"/>
      <c r="AD911" s="97"/>
      <c r="AE911" s="97"/>
    </row>
    <row r="912" ht="19.5" customHeight="1">
      <c r="A912" s="78"/>
      <c r="B912" s="78"/>
      <c r="C912" s="78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  <c r="AA912" s="97"/>
      <c r="AB912" s="97"/>
      <c r="AC912" s="97"/>
      <c r="AD912" s="97"/>
      <c r="AE912" s="97"/>
    </row>
    <row r="913" ht="19.5" customHeight="1">
      <c r="A913" s="78"/>
      <c r="B913" s="78"/>
      <c r="C913" s="78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  <c r="AA913" s="97"/>
      <c r="AB913" s="97"/>
      <c r="AC913" s="97"/>
      <c r="AD913" s="97"/>
      <c r="AE913" s="97"/>
    </row>
    <row r="914" ht="19.5" customHeight="1">
      <c r="A914" s="78"/>
      <c r="B914" s="78"/>
      <c r="C914" s="78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  <c r="AA914" s="97"/>
      <c r="AB914" s="97"/>
      <c r="AC914" s="97"/>
      <c r="AD914" s="97"/>
      <c r="AE914" s="97"/>
    </row>
    <row r="915" ht="19.5" customHeight="1">
      <c r="A915" s="78"/>
      <c r="B915" s="78"/>
      <c r="C915" s="78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  <c r="AA915" s="97"/>
      <c r="AB915" s="97"/>
      <c r="AC915" s="97"/>
      <c r="AD915" s="97"/>
      <c r="AE915" s="97"/>
    </row>
    <row r="916" ht="19.5" customHeight="1">
      <c r="A916" s="78"/>
      <c r="B916" s="78"/>
      <c r="C916" s="78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  <c r="AA916" s="97"/>
      <c r="AB916" s="97"/>
      <c r="AC916" s="97"/>
      <c r="AD916" s="97"/>
      <c r="AE916" s="97"/>
    </row>
    <row r="917" ht="19.5" customHeight="1">
      <c r="A917" s="78"/>
      <c r="B917" s="78"/>
      <c r="C917" s="78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  <c r="AB917" s="97"/>
      <c r="AC917" s="97"/>
      <c r="AD917" s="97"/>
      <c r="AE917" s="97"/>
    </row>
    <row r="918" ht="19.5" customHeight="1">
      <c r="A918" s="78"/>
      <c r="B918" s="78"/>
      <c r="C918" s="78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  <c r="AA918" s="97"/>
      <c r="AB918" s="97"/>
      <c r="AC918" s="97"/>
      <c r="AD918" s="97"/>
      <c r="AE918" s="97"/>
    </row>
    <row r="919" ht="19.5" customHeight="1">
      <c r="A919" s="78"/>
      <c r="B919" s="78"/>
      <c r="C919" s="78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  <c r="AA919" s="97"/>
      <c r="AB919" s="97"/>
      <c r="AC919" s="97"/>
      <c r="AD919" s="97"/>
      <c r="AE919" s="97"/>
    </row>
    <row r="920" ht="19.5" customHeight="1">
      <c r="A920" s="78"/>
      <c r="B920" s="78"/>
      <c r="C920" s="78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  <c r="AA920" s="97"/>
      <c r="AB920" s="97"/>
      <c r="AC920" s="97"/>
      <c r="AD920" s="97"/>
      <c r="AE920" s="97"/>
    </row>
    <row r="921" ht="19.5" customHeight="1">
      <c r="A921" s="78"/>
      <c r="B921" s="78"/>
      <c r="C921" s="78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  <c r="AA921" s="97"/>
      <c r="AB921" s="97"/>
      <c r="AC921" s="97"/>
      <c r="AD921" s="97"/>
      <c r="AE921" s="97"/>
    </row>
    <row r="922" ht="19.5" customHeight="1">
      <c r="A922" s="78"/>
      <c r="B922" s="78"/>
      <c r="C922" s="78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  <c r="AA922" s="97"/>
      <c r="AB922" s="97"/>
      <c r="AC922" s="97"/>
      <c r="AD922" s="97"/>
      <c r="AE922" s="97"/>
    </row>
    <row r="923" ht="19.5" customHeight="1">
      <c r="A923" s="78"/>
      <c r="B923" s="78"/>
      <c r="C923" s="78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  <c r="AA923" s="97"/>
      <c r="AB923" s="97"/>
      <c r="AC923" s="97"/>
      <c r="AD923" s="97"/>
      <c r="AE923" s="97"/>
    </row>
    <row r="924" ht="19.5" customHeight="1">
      <c r="A924" s="78"/>
      <c r="B924" s="78"/>
      <c r="C924" s="78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  <c r="AA924" s="97"/>
      <c r="AB924" s="97"/>
      <c r="AC924" s="97"/>
      <c r="AD924" s="97"/>
      <c r="AE924" s="97"/>
    </row>
    <row r="925" ht="19.5" customHeight="1">
      <c r="A925" s="78"/>
      <c r="B925" s="78"/>
      <c r="C925" s="78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  <c r="AA925" s="97"/>
      <c r="AB925" s="97"/>
      <c r="AC925" s="97"/>
      <c r="AD925" s="97"/>
      <c r="AE925" s="97"/>
    </row>
    <row r="926" ht="19.5" customHeight="1">
      <c r="A926" s="78"/>
      <c r="B926" s="78"/>
      <c r="C926" s="78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  <c r="AA926" s="97"/>
      <c r="AB926" s="97"/>
      <c r="AC926" s="97"/>
      <c r="AD926" s="97"/>
      <c r="AE926" s="97"/>
    </row>
    <row r="927" ht="19.5" customHeight="1">
      <c r="A927" s="78"/>
      <c r="B927" s="78"/>
      <c r="C927" s="78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  <c r="AA927" s="97"/>
      <c r="AB927" s="97"/>
      <c r="AC927" s="97"/>
      <c r="AD927" s="97"/>
      <c r="AE927" s="97"/>
    </row>
    <row r="928" ht="19.5" customHeight="1">
      <c r="A928" s="78"/>
      <c r="B928" s="78"/>
      <c r="C928" s="78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  <c r="AA928" s="97"/>
      <c r="AB928" s="97"/>
      <c r="AC928" s="97"/>
      <c r="AD928" s="97"/>
      <c r="AE928" s="97"/>
    </row>
    <row r="929" ht="19.5" customHeight="1">
      <c r="A929" s="78"/>
      <c r="B929" s="78"/>
      <c r="C929" s="78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  <c r="AA929" s="97"/>
      <c r="AB929" s="97"/>
      <c r="AC929" s="97"/>
      <c r="AD929" s="97"/>
      <c r="AE929" s="97"/>
    </row>
    <row r="930" ht="19.5" customHeight="1">
      <c r="A930" s="78"/>
      <c r="B930" s="78"/>
      <c r="C930" s="78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  <c r="AA930" s="97"/>
      <c r="AB930" s="97"/>
      <c r="AC930" s="97"/>
      <c r="AD930" s="97"/>
      <c r="AE930" s="97"/>
    </row>
    <row r="931" ht="19.5" customHeight="1">
      <c r="A931" s="78"/>
      <c r="B931" s="78"/>
      <c r="C931" s="78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  <c r="AA931" s="97"/>
      <c r="AB931" s="97"/>
      <c r="AC931" s="97"/>
      <c r="AD931" s="97"/>
      <c r="AE931" s="97"/>
    </row>
    <row r="932" ht="19.5" customHeight="1">
      <c r="A932" s="78"/>
      <c r="B932" s="78"/>
      <c r="C932" s="78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  <c r="AA932" s="97"/>
      <c r="AB932" s="97"/>
      <c r="AC932" s="97"/>
      <c r="AD932" s="97"/>
      <c r="AE932" s="97"/>
    </row>
    <row r="933" ht="19.5" customHeight="1">
      <c r="A933" s="78"/>
      <c r="B933" s="78"/>
      <c r="C933" s="78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  <c r="AA933" s="97"/>
      <c r="AB933" s="97"/>
      <c r="AC933" s="97"/>
      <c r="AD933" s="97"/>
      <c r="AE933" s="97"/>
    </row>
    <row r="934" ht="19.5" customHeight="1">
      <c r="A934" s="78"/>
      <c r="B934" s="78"/>
      <c r="C934" s="78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  <c r="AA934" s="97"/>
      <c r="AB934" s="97"/>
      <c r="AC934" s="97"/>
      <c r="AD934" s="97"/>
      <c r="AE934" s="97"/>
    </row>
    <row r="935" ht="19.5" customHeight="1">
      <c r="A935" s="78"/>
      <c r="B935" s="78"/>
      <c r="C935" s="78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  <c r="AA935" s="97"/>
      <c r="AB935" s="97"/>
      <c r="AC935" s="97"/>
      <c r="AD935" s="97"/>
      <c r="AE935" s="97"/>
    </row>
    <row r="936" ht="19.5" customHeight="1">
      <c r="A936" s="78"/>
      <c r="B936" s="78"/>
      <c r="C936" s="78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  <c r="AA936" s="97"/>
      <c r="AB936" s="97"/>
      <c r="AC936" s="97"/>
      <c r="AD936" s="97"/>
      <c r="AE936" s="97"/>
    </row>
    <row r="937" ht="19.5" customHeight="1">
      <c r="A937" s="78"/>
      <c r="B937" s="78"/>
      <c r="C937" s="78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  <c r="AA937" s="97"/>
      <c r="AB937" s="97"/>
      <c r="AC937" s="97"/>
      <c r="AD937" s="97"/>
      <c r="AE937" s="97"/>
    </row>
    <row r="938" ht="19.5" customHeight="1">
      <c r="A938" s="78"/>
      <c r="B938" s="78"/>
      <c r="C938" s="78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  <c r="AA938" s="97"/>
      <c r="AB938" s="97"/>
      <c r="AC938" s="97"/>
      <c r="AD938" s="97"/>
      <c r="AE938" s="97"/>
    </row>
    <row r="939" ht="19.5" customHeight="1">
      <c r="A939" s="78"/>
      <c r="B939" s="78"/>
      <c r="C939" s="78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  <c r="AA939" s="97"/>
      <c r="AB939" s="97"/>
      <c r="AC939" s="97"/>
      <c r="AD939" s="97"/>
      <c r="AE939" s="97"/>
    </row>
    <row r="940" ht="19.5" customHeight="1">
      <c r="A940" s="78"/>
      <c r="B940" s="78"/>
      <c r="C940" s="78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  <c r="AA940" s="97"/>
      <c r="AB940" s="97"/>
      <c r="AC940" s="97"/>
      <c r="AD940" s="97"/>
      <c r="AE940" s="97"/>
    </row>
    <row r="941" ht="19.5" customHeight="1">
      <c r="A941" s="78"/>
      <c r="B941" s="78"/>
      <c r="C941" s="78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  <c r="AA941" s="97"/>
      <c r="AB941" s="97"/>
      <c r="AC941" s="97"/>
      <c r="AD941" s="97"/>
      <c r="AE941" s="97"/>
    </row>
    <row r="942" ht="19.5" customHeight="1">
      <c r="A942" s="78"/>
      <c r="B942" s="78"/>
      <c r="C942" s="78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  <c r="AA942" s="97"/>
      <c r="AB942" s="97"/>
      <c r="AC942" s="97"/>
      <c r="AD942" s="97"/>
      <c r="AE942" s="97"/>
    </row>
    <row r="943" ht="19.5" customHeight="1">
      <c r="A943" s="78"/>
      <c r="B943" s="78"/>
      <c r="C943" s="78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  <c r="AA943" s="97"/>
      <c r="AB943" s="97"/>
      <c r="AC943" s="97"/>
      <c r="AD943" s="97"/>
      <c r="AE943" s="97"/>
    </row>
    <row r="944" ht="19.5" customHeight="1">
      <c r="A944" s="78"/>
      <c r="B944" s="78"/>
      <c r="C944" s="78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  <c r="AA944" s="97"/>
      <c r="AB944" s="97"/>
      <c r="AC944" s="97"/>
      <c r="AD944" s="97"/>
      <c r="AE944" s="97"/>
    </row>
    <row r="945" ht="19.5" customHeight="1">
      <c r="A945" s="78"/>
      <c r="B945" s="78"/>
      <c r="C945" s="78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  <c r="AA945" s="97"/>
      <c r="AB945" s="97"/>
      <c r="AC945" s="97"/>
      <c r="AD945" s="97"/>
      <c r="AE945" s="97"/>
    </row>
    <row r="946" ht="19.5" customHeight="1">
      <c r="A946" s="78"/>
      <c r="B946" s="78"/>
      <c r="C946" s="78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  <c r="AA946" s="97"/>
      <c r="AB946" s="97"/>
      <c r="AC946" s="97"/>
      <c r="AD946" s="97"/>
      <c r="AE946" s="97"/>
    </row>
    <row r="947" ht="19.5" customHeight="1">
      <c r="A947" s="78"/>
      <c r="B947" s="78"/>
      <c r="C947" s="78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  <c r="AA947" s="97"/>
      <c r="AB947" s="97"/>
      <c r="AC947" s="97"/>
      <c r="AD947" s="97"/>
      <c r="AE947" s="97"/>
    </row>
    <row r="948" ht="19.5" customHeight="1">
      <c r="A948" s="78"/>
      <c r="B948" s="78"/>
      <c r="C948" s="78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  <c r="AA948" s="97"/>
      <c r="AB948" s="97"/>
      <c r="AC948" s="97"/>
      <c r="AD948" s="97"/>
      <c r="AE948" s="97"/>
    </row>
    <row r="949" ht="19.5" customHeight="1">
      <c r="A949" s="78"/>
      <c r="B949" s="78"/>
      <c r="C949" s="78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  <c r="AA949" s="97"/>
      <c r="AB949" s="97"/>
      <c r="AC949" s="97"/>
      <c r="AD949" s="97"/>
      <c r="AE949" s="97"/>
    </row>
    <row r="950" ht="19.5" customHeight="1">
      <c r="A950" s="78"/>
      <c r="B950" s="78"/>
      <c r="C950" s="78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  <c r="AA950" s="97"/>
      <c r="AB950" s="97"/>
      <c r="AC950" s="97"/>
      <c r="AD950" s="97"/>
      <c r="AE950" s="97"/>
    </row>
    <row r="951" ht="19.5" customHeight="1">
      <c r="A951" s="78"/>
      <c r="B951" s="78"/>
      <c r="C951" s="78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  <c r="AA951" s="97"/>
      <c r="AB951" s="97"/>
      <c r="AC951" s="97"/>
      <c r="AD951" s="97"/>
      <c r="AE951" s="97"/>
    </row>
    <row r="952" ht="19.5" customHeight="1">
      <c r="A952" s="78"/>
      <c r="B952" s="78"/>
      <c r="C952" s="78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  <c r="AA952" s="97"/>
      <c r="AB952" s="97"/>
      <c r="AC952" s="97"/>
      <c r="AD952" s="97"/>
      <c r="AE952" s="97"/>
    </row>
    <row r="953" ht="19.5" customHeight="1">
      <c r="A953" s="78"/>
      <c r="B953" s="78"/>
      <c r="C953" s="78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  <c r="AA953" s="97"/>
      <c r="AB953" s="97"/>
      <c r="AC953" s="97"/>
      <c r="AD953" s="97"/>
      <c r="AE953" s="97"/>
    </row>
    <row r="954" ht="19.5" customHeight="1">
      <c r="A954" s="78"/>
      <c r="B954" s="78"/>
      <c r="C954" s="78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  <c r="AA954" s="97"/>
      <c r="AB954" s="97"/>
      <c r="AC954" s="97"/>
      <c r="AD954" s="97"/>
      <c r="AE954" s="97"/>
    </row>
    <row r="955" ht="19.5" customHeight="1">
      <c r="A955" s="78"/>
      <c r="B955" s="78"/>
      <c r="C955" s="78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  <c r="AA955" s="97"/>
      <c r="AB955" s="97"/>
      <c r="AC955" s="97"/>
      <c r="AD955" s="97"/>
      <c r="AE955" s="97"/>
    </row>
    <row r="956" ht="19.5" customHeight="1">
      <c r="A956" s="78"/>
      <c r="B956" s="78"/>
      <c r="C956" s="78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  <c r="AA956" s="97"/>
      <c r="AB956" s="97"/>
      <c r="AC956" s="97"/>
      <c r="AD956" s="97"/>
      <c r="AE956" s="97"/>
    </row>
    <row r="957" ht="19.5" customHeight="1">
      <c r="A957" s="78"/>
      <c r="B957" s="78"/>
      <c r="C957" s="78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  <c r="AA957" s="97"/>
      <c r="AB957" s="97"/>
      <c r="AC957" s="97"/>
      <c r="AD957" s="97"/>
      <c r="AE957" s="97"/>
    </row>
    <row r="958" ht="19.5" customHeight="1">
      <c r="A958" s="78"/>
      <c r="B958" s="78"/>
      <c r="C958" s="78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  <c r="AA958" s="97"/>
      <c r="AB958" s="97"/>
      <c r="AC958" s="97"/>
      <c r="AD958" s="97"/>
      <c r="AE958" s="97"/>
    </row>
    <row r="959" ht="19.5" customHeight="1">
      <c r="A959" s="78"/>
      <c r="B959" s="78"/>
      <c r="C959" s="78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  <c r="AA959" s="97"/>
      <c r="AB959" s="97"/>
      <c r="AC959" s="97"/>
      <c r="AD959" s="97"/>
      <c r="AE959" s="97"/>
    </row>
    <row r="960" ht="19.5" customHeight="1">
      <c r="A960" s="78"/>
      <c r="B960" s="78"/>
      <c r="C960" s="78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  <c r="AA960" s="97"/>
      <c r="AB960" s="97"/>
      <c r="AC960" s="97"/>
      <c r="AD960" s="97"/>
      <c r="AE960" s="97"/>
    </row>
    <row r="961" ht="19.5" customHeight="1">
      <c r="A961" s="78"/>
      <c r="B961" s="78"/>
      <c r="C961" s="78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  <c r="AA961" s="97"/>
      <c r="AB961" s="97"/>
      <c r="AC961" s="97"/>
      <c r="AD961" s="97"/>
      <c r="AE961" s="97"/>
    </row>
    <row r="962" ht="19.5" customHeight="1">
      <c r="A962" s="78"/>
      <c r="B962" s="78"/>
      <c r="C962" s="78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  <c r="AA962" s="97"/>
      <c r="AB962" s="97"/>
      <c r="AC962" s="97"/>
      <c r="AD962" s="97"/>
      <c r="AE962" s="97"/>
    </row>
    <row r="963" ht="19.5" customHeight="1">
      <c r="A963" s="78"/>
      <c r="B963" s="78"/>
      <c r="C963" s="78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  <c r="AA963" s="97"/>
      <c r="AB963" s="97"/>
      <c r="AC963" s="97"/>
      <c r="AD963" s="97"/>
      <c r="AE963" s="97"/>
    </row>
    <row r="964" ht="19.5" customHeight="1">
      <c r="A964" s="78"/>
      <c r="B964" s="78"/>
      <c r="C964" s="78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  <c r="AA964" s="97"/>
      <c r="AB964" s="97"/>
      <c r="AC964" s="97"/>
      <c r="AD964" s="97"/>
      <c r="AE964" s="97"/>
    </row>
    <row r="965" ht="19.5" customHeight="1">
      <c r="A965" s="78"/>
      <c r="B965" s="78"/>
      <c r="C965" s="78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  <c r="AA965" s="97"/>
      <c r="AB965" s="97"/>
      <c r="AC965" s="97"/>
      <c r="AD965" s="97"/>
      <c r="AE965" s="97"/>
    </row>
    <row r="966" ht="19.5" customHeight="1">
      <c r="A966" s="78"/>
      <c r="B966" s="78"/>
      <c r="C966" s="78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  <c r="AA966" s="97"/>
      <c r="AB966" s="97"/>
      <c r="AC966" s="97"/>
      <c r="AD966" s="97"/>
      <c r="AE966" s="97"/>
    </row>
    <row r="967" ht="19.5" customHeight="1">
      <c r="A967" s="78"/>
      <c r="B967" s="78"/>
      <c r="C967" s="78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  <c r="AA967" s="97"/>
      <c r="AB967" s="97"/>
      <c r="AC967" s="97"/>
      <c r="AD967" s="97"/>
      <c r="AE967" s="97"/>
    </row>
    <row r="968" ht="19.5" customHeight="1">
      <c r="A968" s="78"/>
      <c r="B968" s="78"/>
      <c r="C968" s="78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  <c r="AA968" s="97"/>
      <c r="AB968" s="97"/>
      <c r="AC968" s="97"/>
      <c r="AD968" s="97"/>
      <c r="AE968" s="97"/>
    </row>
    <row r="969" ht="19.5" customHeight="1">
      <c r="A969" s="78"/>
      <c r="B969" s="78"/>
      <c r="C969" s="78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  <c r="AA969" s="97"/>
      <c r="AB969" s="97"/>
      <c r="AC969" s="97"/>
      <c r="AD969" s="97"/>
      <c r="AE969" s="97"/>
    </row>
    <row r="970" ht="19.5" customHeight="1">
      <c r="A970" s="78"/>
      <c r="B970" s="78"/>
      <c r="C970" s="78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  <c r="AA970" s="97"/>
      <c r="AB970" s="97"/>
      <c r="AC970" s="97"/>
      <c r="AD970" s="97"/>
      <c r="AE970" s="97"/>
    </row>
    <row r="971" ht="19.5" customHeight="1">
      <c r="A971" s="78"/>
      <c r="B971" s="78"/>
      <c r="C971" s="78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  <c r="AA971" s="97"/>
      <c r="AB971" s="97"/>
      <c r="AC971" s="97"/>
      <c r="AD971" s="97"/>
      <c r="AE971" s="97"/>
    </row>
    <row r="972" ht="19.5" customHeight="1">
      <c r="A972" s="78"/>
      <c r="B972" s="78"/>
      <c r="C972" s="78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  <c r="AA972" s="97"/>
      <c r="AB972" s="97"/>
      <c r="AC972" s="97"/>
      <c r="AD972" s="97"/>
      <c r="AE972" s="97"/>
    </row>
    <row r="973" ht="19.5" customHeight="1">
      <c r="A973" s="78"/>
      <c r="B973" s="78"/>
      <c r="C973" s="78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  <c r="AA973" s="97"/>
      <c r="AB973" s="97"/>
      <c r="AC973" s="97"/>
      <c r="AD973" s="97"/>
      <c r="AE973" s="97"/>
    </row>
    <row r="974" ht="19.5" customHeight="1">
      <c r="A974" s="78"/>
      <c r="B974" s="78"/>
      <c r="C974" s="78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97"/>
      <c r="AB974" s="97"/>
      <c r="AC974" s="97"/>
      <c r="AD974" s="97"/>
      <c r="AE974" s="97"/>
    </row>
    <row r="975" ht="19.5" customHeight="1">
      <c r="A975" s="78"/>
      <c r="B975" s="78"/>
      <c r="C975" s="78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  <c r="AA975" s="97"/>
      <c r="AB975" s="97"/>
      <c r="AC975" s="97"/>
      <c r="AD975" s="97"/>
      <c r="AE975" s="97"/>
    </row>
    <row r="976" ht="19.5" customHeight="1">
      <c r="A976" s="78"/>
      <c r="B976" s="78"/>
      <c r="C976" s="78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  <c r="AA976" s="97"/>
      <c r="AB976" s="97"/>
      <c r="AC976" s="97"/>
      <c r="AD976" s="97"/>
      <c r="AE976" s="97"/>
    </row>
    <row r="977" ht="19.5" customHeight="1">
      <c r="A977" s="78"/>
      <c r="B977" s="78"/>
      <c r="C977" s="78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  <c r="AA977" s="97"/>
      <c r="AB977" s="97"/>
      <c r="AC977" s="97"/>
      <c r="AD977" s="97"/>
      <c r="AE977" s="97"/>
    </row>
    <row r="978" ht="19.5" customHeight="1">
      <c r="A978" s="78"/>
      <c r="B978" s="78"/>
      <c r="C978" s="78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  <c r="AA978" s="97"/>
      <c r="AB978" s="97"/>
      <c r="AC978" s="97"/>
      <c r="AD978" s="97"/>
      <c r="AE978" s="97"/>
    </row>
    <row r="979" ht="19.5" customHeight="1">
      <c r="A979" s="78"/>
      <c r="B979" s="78"/>
      <c r="C979" s="78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  <c r="AA979" s="97"/>
      <c r="AB979" s="97"/>
      <c r="AC979" s="97"/>
      <c r="AD979" s="97"/>
      <c r="AE979" s="97"/>
    </row>
    <row r="980" ht="19.5" customHeight="1">
      <c r="A980" s="78"/>
      <c r="B980" s="78"/>
      <c r="C980" s="78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  <c r="AB980" s="97"/>
      <c r="AC980" s="97"/>
      <c r="AD980" s="97"/>
      <c r="AE980" s="97"/>
    </row>
    <row r="981" ht="19.5" customHeight="1">
      <c r="A981" s="78"/>
      <c r="B981" s="78"/>
      <c r="C981" s="78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  <c r="AA981" s="97"/>
      <c r="AB981" s="97"/>
      <c r="AC981" s="97"/>
      <c r="AD981" s="97"/>
      <c r="AE981" s="97"/>
    </row>
    <row r="982" ht="19.5" customHeight="1">
      <c r="A982" s="78"/>
      <c r="B982" s="78"/>
      <c r="C982" s="78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  <c r="AA982" s="97"/>
      <c r="AB982" s="97"/>
      <c r="AC982" s="97"/>
      <c r="AD982" s="97"/>
      <c r="AE982" s="97"/>
    </row>
    <row r="983" ht="19.5" customHeight="1">
      <c r="A983" s="78"/>
      <c r="B983" s="78"/>
      <c r="C983" s="78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  <c r="AA983" s="97"/>
      <c r="AB983" s="97"/>
      <c r="AC983" s="97"/>
      <c r="AD983" s="97"/>
      <c r="AE983" s="97"/>
    </row>
    <row r="984" ht="19.5" customHeight="1">
      <c r="A984" s="78"/>
      <c r="B984" s="78"/>
      <c r="C984" s="78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  <c r="AA984" s="97"/>
      <c r="AB984" s="97"/>
      <c r="AC984" s="97"/>
      <c r="AD984" s="97"/>
      <c r="AE984" s="97"/>
    </row>
    <row r="985" ht="19.5" customHeight="1">
      <c r="A985" s="78"/>
      <c r="B985" s="78"/>
      <c r="C985" s="78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  <c r="AA985" s="97"/>
      <c r="AB985" s="97"/>
      <c r="AC985" s="97"/>
      <c r="AD985" s="97"/>
      <c r="AE985" s="97"/>
    </row>
    <row r="986" ht="19.5" customHeight="1">
      <c r="A986" s="78"/>
      <c r="B986" s="78"/>
      <c r="C986" s="78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  <c r="AA986" s="97"/>
      <c r="AB986" s="97"/>
      <c r="AC986" s="97"/>
      <c r="AD986" s="97"/>
      <c r="AE986" s="97"/>
    </row>
    <row r="987" ht="19.5" customHeight="1">
      <c r="A987" s="78"/>
      <c r="B987" s="78"/>
      <c r="C987" s="78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  <c r="AA987" s="97"/>
      <c r="AB987" s="97"/>
      <c r="AC987" s="97"/>
      <c r="AD987" s="97"/>
      <c r="AE987" s="97"/>
    </row>
    <row r="988" ht="19.5" customHeight="1">
      <c r="A988" s="78"/>
      <c r="B988" s="78"/>
      <c r="C988" s="78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  <c r="AA988" s="97"/>
      <c r="AB988" s="97"/>
      <c r="AC988" s="97"/>
      <c r="AD988" s="97"/>
      <c r="AE988" s="97"/>
    </row>
    <row r="989" ht="19.5" customHeight="1">
      <c r="A989" s="78"/>
      <c r="B989" s="78"/>
      <c r="C989" s="78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  <c r="AA989" s="97"/>
      <c r="AB989" s="97"/>
      <c r="AC989" s="97"/>
      <c r="AD989" s="97"/>
      <c r="AE989" s="97"/>
    </row>
    <row r="990" ht="19.5" customHeight="1">
      <c r="A990" s="78"/>
      <c r="B990" s="78"/>
      <c r="C990" s="78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  <c r="AA990" s="97"/>
      <c r="AB990" s="97"/>
      <c r="AC990" s="97"/>
      <c r="AD990" s="97"/>
      <c r="AE990" s="97"/>
    </row>
    <row r="991" ht="19.5" customHeight="1">
      <c r="A991" s="78"/>
      <c r="B991" s="78"/>
      <c r="C991" s="78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  <c r="AA991" s="97"/>
      <c r="AB991" s="97"/>
      <c r="AC991" s="97"/>
      <c r="AD991" s="97"/>
      <c r="AE991" s="97"/>
    </row>
    <row r="992" ht="19.5" customHeight="1">
      <c r="A992" s="78"/>
      <c r="B992" s="78"/>
      <c r="C992" s="78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  <c r="AA992" s="97"/>
      <c r="AB992" s="97"/>
      <c r="AC992" s="97"/>
      <c r="AD992" s="97"/>
      <c r="AE992" s="97"/>
    </row>
    <row r="993" ht="19.5" customHeight="1">
      <c r="A993" s="78"/>
      <c r="B993" s="78"/>
      <c r="C993" s="78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  <c r="AA993" s="97"/>
      <c r="AB993" s="97"/>
      <c r="AC993" s="97"/>
      <c r="AD993" s="97"/>
      <c r="AE993" s="97"/>
    </row>
    <row r="994" ht="19.5" customHeight="1">
      <c r="A994" s="78"/>
      <c r="B994" s="78"/>
      <c r="C994" s="78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  <c r="AA994" s="97"/>
      <c r="AB994" s="97"/>
      <c r="AC994" s="97"/>
      <c r="AD994" s="97"/>
      <c r="AE994" s="97"/>
    </row>
    <row r="995" ht="19.5" customHeight="1">
      <c r="A995" s="78"/>
      <c r="B995" s="78"/>
      <c r="C995" s="78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  <c r="AA995" s="97"/>
      <c r="AB995" s="97"/>
      <c r="AC995" s="97"/>
      <c r="AD995" s="97"/>
      <c r="AE995" s="97"/>
    </row>
  </sheetData>
  <printOptions horizontalCentered="1" verticalCentered="1"/>
  <pageMargins bottom="0.1" footer="0.0" header="0.0" left="0.31496062992126" right="0.118110236220472" top="0.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99" t="s">
        <v>281</v>
      </c>
      <c r="B1" s="99" t="s">
        <v>282</v>
      </c>
      <c r="C1" s="99" t="s">
        <v>283</v>
      </c>
      <c r="D1" s="99" t="s">
        <v>284</v>
      </c>
      <c r="E1" s="99" t="s">
        <v>259</v>
      </c>
      <c r="F1" s="99" t="s">
        <v>285</v>
      </c>
      <c r="G1" s="99" t="s">
        <v>286</v>
      </c>
      <c r="H1" s="99" t="s">
        <v>260</v>
      </c>
      <c r="I1" s="99" t="s">
        <v>287</v>
      </c>
      <c r="J1" s="99" t="s">
        <v>288</v>
      </c>
      <c r="K1" s="99" t="s">
        <v>261</v>
      </c>
      <c r="L1" s="99" t="s">
        <v>289</v>
      </c>
      <c r="M1" s="99" t="s">
        <v>290</v>
      </c>
      <c r="N1" s="99" t="s">
        <v>69</v>
      </c>
      <c r="O1" s="99" t="s">
        <v>291</v>
      </c>
    </row>
    <row r="2">
      <c r="A2" s="99" t="s">
        <v>292</v>
      </c>
      <c r="B2" s="99" t="s">
        <v>293</v>
      </c>
      <c r="C2" s="99">
        <v>22.6</v>
      </c>
      <c r="D2" s="99">
        <v>25.2</v>
      </c>
      <c r="E2" s="99">
        <v>27.9</v>
      </c>
      <c r="F2" s="99">
        <v>31.3</v>
      </c>
      <c r="G2" s="99">
        <v>30.4</v>
      </c>
      <c r="H2" s="99">
        <v>29.2</v>
      </c>
      <c r="I2" s="99">
        <v>29.0</v>
      </c>
      <c r="J2" s="99">
        <v>28.0</v>
      </c>
      <c r="K2" s="99">
        <v>27.6</v>
      </c>
      <c r="L2" s="99">
        <v>27.2</v>
      </c>
      <c r="M2" s="99">
        <v>26.3</v>
      </c>
      <c r="N2" s="99">
        <v>25.1</v>
      </c>
      <c r="O2" s="99">
        <v>27.5</v>
      </c>
    </row>
    <row r="3">
      <c r="A3" s="99" t="s">
        <v>294</v>
      </c>
      <c r="B3" s="99" t="s">
        <v>293</v>
      </c>
      <c r="C3" s="99">
        <v>22.4</v>
      </c>
      <c r="D3" s="99">
        <v>26.3</v>
      </c>
      <c r="E3" s="99">
        <v>28.4</v>
      </c>
      <c r="F3" s="99">
        <v>31.8</v>
      </c>
      <c r="G3" s="99">
        <v>30.8</v>
      </c>
      <c r="H3" s="99">
        <v>29.3</v>
      </c>
      <c r="I3" s="99">
        <v>29.0</v>
      </c>
      <c r="J3" s="99">
        <v>28.6</v>
      </c>
      <c r="K3" s="99">
        <v>27.6</v>
      </c>
      <c r="L3" s="99">
        <v>27.9</v>
      </c>
      <c r="M3" s="99">
        <v>26.6</v>
      </c>
      <c r="N3" s="99">
        <v>25.3</v>
      </c>
      <c r="O3" s="99">
        <v>27.8</v>
      </c>
    </row>
    <row r="4">
      <c r="A4" s="99" t="s">
        <v>295</v>
      </c>
      <c r="B4" s="99" t="s">
        <v>293</v>
      </c>
      <c r="C4" s="99">
        <v>25.6</v>
      </c>
      <c r="D4" s="99">
        <v>27.8</v>
      </c>
      <c r="E4" s="99">
        <v>29.7</v>
      </c>
      <c r="F4" s="99">
        <v>32.0</v>
      </c>
      <c r="G4" s="99">
        <v>31.7</v>
      </c>
      <c r="H4" s="99">
        <v>30.4</v>
      </c>
      <c r="I4" s="99">
        <v>29.8</v>
      </c>
      <c r="J4" s="99">
        <v>29.5</v>
      </c>
      <c r="K4" s="99">
        <v>28.7</v>
      </c>
      <c r="L4" s="99">
        <v>28.7</v>
      </c>
      <c r="M4" s="99">
        <v>27.7</v>
      </c>
      <c r="N4" s="99">
        <v>27.5</v>
      </c>
      <c r="O4" s="99">
        <v>29.1</v>
      </c>
    </row>
    <row r="5">
      <c r="A5" s="99" t="s">
        <v>296</v>
      </c>
      <c r="B5" s="99" t="s">
        <v>293</v>
      </c>
      <c r="C5" s="99">
        <v>26.2</v>
      </c>
      <c r="D5" s="99">
        <v>27.8</v>
      </c>
      <c r="E5" s="99">
        <v>29.0</v>
      </c>
      <c r="F5" s="99">
        <v>30.5</v>
      </c>
      <c r="G5" s="99">
        <v>30.6</v>
      </c>
      <c r="H5" s="99">
        <v>29.7</v>
      </c>
      <c r="I5" s="99">
        <v>29.2</v>
      </c>
      <c r="J5" s="99">
        <v>29.5</v>
      </c>
      <c r="K5" s="99">
        <v>28.5</v>
      </c>
      <c r="L5" s="99">
        <v>28.5</v>
      </c>
      <c r="M5" s="99">
        <v>28.0</v>
      </c>
      <c r="N5" s="99">
        <v>28.0</v>
      </c>
      <c r="O5" s="99">
        <v>28.8</v>
      </c>
    </row>
    <row r="6">
      <c r="A6" s="99" t="s">
        <v>297</v>
      </c>
      <c r="B6" s="99" t="s">
        <v>293</v>
      </c>
      <c r="C6" s="99">
        <v>26.2</v>
      </c>
      <c r="D6" s="99">
        <v>27.0</v>
      </c>
      <c r="E6" s="99">
        <v>27.8</v>
      </c>
      <c r="F6" s="99">
        <v>29.8</v>
      </c>
      <c r="G6" s="99">
        <v>29.9</v>
      </c>
      <c r="H6" s="99">
        <v>29.0</v>
      </c>
      <c r="I6" s="99">
        <v>28.9</v>
      </c>
      <c r="J6" s="99">
        <v>28.9</v>
      </c>
      <c r="K6" s="99">
        <v>28.1</v>
      </c>
      <c r="L6" s="99">
        <v>28.1</v>
      </c>
      <c r="M6" s="99">
        <v>27.1</v>
      </c>
      <c r="N6" s="99">
        <v>27.4</v>
      </c>
      <c r="O6" s="99">
        <v>28.2</v>
      </c>
    </row>
    <row r="7">
      <c r="A7" s="99" t="s">
        <v>298</v>
      </c>
      <c r="B7" s="99" t="s">
        <v>293</v>
      </c>
      <c r="C7" s="99">
        <v>27.2</v>
      </c>
      <c r="D7" s="99">
        <v>28.2</v>
      </c>
      <c r="E7" s="99">
        <v>28.8</v>
      </c>
      <c r="F7" s="99">
        <v>29.6</v>
      </c>
      <c r="G7" s="99">
        <v>29.2</v>
      </c>
      <c r="H7" s="99">
        <v>28.6</v>
      </c>
      <c r="I7" s="99">
        <v>28.3</v>
      </c>
      <c r="J7" s="99">
        <v>28.2</v>
      </c>
      <c r="K7" s="99">
        <v>27.3</v>
      </c>
      <c r="L7" s="99">
        <v>27.8</v>
      </c>
      <c r="M7" s="99">
        <v>27.3</v>
      </c>
      <c r="N7" s="99">
        <v>28.1</v>
      </c>
      <c r="O7" s="99">
        <v>28.2</v>
      </c>
    </row>
    <row r="8">
      <c r="A8" s="99" t="s">
        <v>299</v>
      </c>
      <c r="B8" s="99" t="s">
        <v>293</v>
      </c>
      <c r="C8" s="99">
        <v>24.4</v>
      </c>
      <c r="D8" s="99">
        <v>26.7</v>
      </c>
      <c r="E8" s="99">
        <v>28.4</v>
      </c>
      <c r="F8" s="99">
        <v>31.0</v>
      </c>
      <c r="G8" s="99">
        <v>30.5</v>
      </c>
      <c r="H8" s="99">
        <v>29.3</v>
      </c>
      <c r="I8" s="99">
        <v>29.0</v>
      </c>
      <c r="J8" s="99">
        <v>28.7</v>
      </c>
      <c r="K8" s="99">
        <v>27.9</v>
      </c>
      <c r="L8" s="99">
        <v>27.9</v>
      </c>
      <c r="M8" s="99">
        <v>27.0</v>
      </c>
      <c r="N8" s="99">
        <v>26.4</v>
      </c>
      <c r="O8" s="99">
        <v>28.1</v>
      </c>
    </row>
    <row r="9">
      <c r="A9" s="99" t="s">
        <v>292</v>
      </c>
      <c r="B9" s="99" t="s">
        <v>300</v>
      </c>
      <c r="C9" s="99">
        <v>22.7</v>
      </c>
      <c r="D9" s="99">
        <v>24.8</v>
      </c>
      <c r="E9" s="99">
        <v>27.7</v>
      </c>
      <c r="F9" s="99">
        <v>29.7</v>
      </c>
      <c r="G9" s="99">
        <v>28.9</v>
      </c>
      <c r="H9" s="99">
        <v>28.2</v>
      </c>
      <c r="I9" s="99">
        <v>27.6</v>
      </c>
      <c r="J9" s="99">
        <v>27.2</v>
      </c>
      <c r="K9" s="99">
        <v>27.2</v>
      </c>
      <c r="L9" s="99">
        <v>26.6</v>
      </c>
      <c r="M9" s="99">
        <v>24.9</v>
      </c>
      <c r="N9" s="99">
        <v>22.7</v>
      </c>
      <c r="O9" s="99">
        <v>26.5</v>
      </c>
    </row>
    <row r="10">
      <c r="A10" s="99" t="s">
        <v>294</v>
      </c>
      <c r="B10" s="99" t="s">
        <v>300</v>
      </c>
      <c r="C10" s="99">
        <v>23.7</v>
      </c>
      <c r="D10" s="99">
        <v>25.7</v>
      </c>
      <c r="E10" s="99">
        <v>28.4</v>
      </c>
      <c r="F10" s="99">
        <v>29.7</v>
      </c>
      <c r="G10" s="99">
        <v>29.1</v>
      </c>
      <c r="H10" s="99">
        <v>28.8</v>
      </c>
      <c r="I10" s="99">
        <v>28.2</v>
      </c>
      <c r="J10" s="99">
        <v>27.8</v>
      </c>
      <c r="K10" s="99">
        <v>27.5</v>
      </c>
      <c r="L10" s="99">
        <v>26.9</v>
      </c>
      <c r="M10" s="99">
        <v>25.5</v>
      </c>
      <c r="N10" s="99">
        <v>23.5</v>
      </c>
      <c r="O10" s="99">
        <v>27.1</v>
      </c>
    </row>
    <row r="11">
      <c r="A11" s="99" t="s">
        <v>295</v>
      </c>
      <c r="B11" s="99" t="s">
        <v>300</v>
      </c>
      <c r="C11" s="99">
        <v>26.2</v>
      </c>
      <c r="D11" s="99">
        <v>27.9</v>
      </c>
      <c r="E11" s="99">
        <v>29.7</v>
      </c>
      <c r="F11" s="99">
        <v>30.7</v>
      </c>
      <c r="G11" s="99">
        <v>29.9</v>
      </c>
      <c r="H11" s="99">
        <v>29.2</v>
      </c>
      <c r="I11" s="99">
        <v>28.7</v>
      </c>
      <c r="J11" s="99">
        <v>28.4</v>
      </c>
      <c r="K11" s="99">
        <v>28.1</v>
      </c>
      <c r="L11" s="99">
        <v>27.9</v>
      </c>
      <c r="M11" s="99">
        <v>27.2</v>
      </c>
      <c r="N11" s="99">
        <v>25.8</v>
      </c>
      <c r="O11" s="99">
        <v>28.3</v>
      </c>
    </row>
    <row r="12">
      <c r="A12" s="99" t="s">
        <v>296</v>
      </c>
      <c r="B12" s="99" t="s">
        <v>300</v>
      </c>
      <c r="C12" s="99">
        <v>26.7</v>
      </c>
      <c r="D12" s="99">
        <v>27.8</v>
      </c>
      <c r="E12" s="99">
        <v>28.9</v>
      </c>
      <c r="F12" s="99">
        <v>29.7</v>
      </c>
      <c r="G12" s="99">
        <v>29.5</v>
      </c>
      <c r="H12" s="99">
        <v>29.0</v>
      </c>
      <c r="I12" s="99">
        <v>28.5</v>
      </c>
      <c r="J12" s="99">
        <v>28.4</v>
      </c>
      <c r="K12" s="99">
        <v>28.0</v>
      </c>
      <c r="L12" s="99">
        <v>27.6</v>
      </c>
      <c r="M12" s="99">
        <v>27.5</v>
      </c>
      <c r="N12" s="99">
        <v>26.5</v>
      </c>
      <c r="O12" s="99">
        <v>28.2</v>
      </c>
    </row>
    <row r="13">
      <c r="A13" s="99" t="s">
        <v>297</v>
      </c>
      <c r="B13" s="99" t="s">
        <v>300</v>
      </c>
      <c r="C13" s="99">
        <v>26.3</v>
      </c>
      <c r="D13" s="99">
        <v>27.0</v>
      </c>
      <c r="E13" s="99">
        <v>28.0</v>
      </c>
      <c r="F13" s="99">
        <v>28.9</v>
      </c>
      <c r="G13" s="99">
        <v>28.8</v>
      </c>
      <c r="H13" s="99">
        <v>28.4</v>
      </c>
      <c r="I13" s="99">
        <v>28.0</v>
      </c>
      <c r="J13" s="99">
        <v>27.9</v>
      </c>
      <c r="K13" s="99">
        <v>27.6</v>
      </c>
      <c r="L13" s="99">
        <v>27.1</v>
      </c>
      <c r="M13" s="99">
        <v>26.7</v>
      </c>
      <c r="N13" s="99">
        <v>26.2</v>
      </c>
      <c r="O13" s="99">
        <v>27.6</v>
      </c>
    </row>
    <row r="14">
      <c r="A14" s="99" t="s">
        <v>298</v>
      </c>
      <c r="B14" s="99" t="s">
        <v>300</v>
      </c>
      <c r="C14" s="99">
        <v>27.4</v>
      </c>
      <c r="D14" s="99">
        <v>28.0</v>
      </c>
      <c r="E14" s="99">
        <v>28.6</v>
      </c>
      <c r="F14" s="99">
        <v>28.8</v>
      </c>
      <c r="G14" s="99">
        <v>28.4</v>
      </c>
      <c r="H14" s="99">
        <v>28.0</v>
      </c>
      <c r="I14" s="99">
        <v>27.7</v>
      </c>
      <c r="J14" s="99">
        <v>27.7</v>
      </c>
      <c r="K14" s="99">
        <v>27.2</v>
      </c>
      <c r="L14" s="99">
        <v>27.0</v>
      </c>
      <c r="M14" s="99">
        <v>27.1</v>
      </c>
      <c r="N14" s="99">
        <v>27.0</v>
      </c>
      <c r="O14" s="99">
        <v>27.7</v>
      </c>
    </row>
    <row r="15">
      <c r="A15" s="99" t="s">
        <v>299</v>
      </c>
      <c r="B15" s="99" t="s">
        <v>300</v>
      </c>
      <c r="C15" s="99">
        <v>24.9</v>
      </c>
      <c r="D15" s="99">
        <v>26.4</v>
      </c>
      <c r="E15" s="99">
        <v>28.4</v>
      </c>
      <c r="F15" s="99">
        <v>29.6</v>
      </c>
      <c r="G15" s="99">
        <v>29.1</v>
      </c>
      <c r="H15" s="99">
        <v>28.6</v>
      </c>
      <c r="I15" s="99">
        <v>28.1</v>
      </c>
      <c r="J15" s="99">
        <v>27.8</v>
      </c>
      <c r="K15" s="99">
        <v>27.5</v>
      </c>
      <c r="L15" s="99">
        <v>27.1</v>
      </c>
      <c r="M15" s="99">
        <v>26.1</v>
      </c>
      <c r="N15" s="99">
        <v>24.7</v>
      </c>
      <c r="O15" s="99">
        <v>27.4</v>
      </c>
    </row>
    <row r="16">
      <c r="A16" s="99" t="s">
        <v>301</v>
      </c>
      <c r="B16" s="99" t="s">
        <v>300</v>
      </c>
      <c r="C16" s="99">
        <v>25.4</v>
      </c>
      <c r="D16" s="99">
        <v>26.8</v>
      </c>
      <c r="E16" s="99">
        <v>28.5</v>
      </c>
      <c r="F16" s="99">
        <v>29.6</v>
      </c>
      <c r="G16" s="99">
        <v>29.1</v>
      </c>
      <c r="H16" s="99">
        <v>28.6</v>
      </c>
      <c r="I16" s="99">
        <v>28.1</v>
      </c>
      <c r="J16" s="99">
        <v>27.9</v>
      </c>
      <c r="K16" s="99">
        <v>27.6</v>
      </c>
      <c r="L16" s="99">
        <v>27.2</v>
      </c>
      <c r="M16" s="99">
        <v>26.4</v>
      </c>
      <c r="N16" s="99">
        <v>25.2</v>
      </c>
      <c r="O16" s="99">
        <v>27.5</v>
      </c>
    </row>
    <row r="17">
      <c r="A17" s="99" t="s">
        <v>301</v>
      </c>
      <c r="B17" s="99" t="s">
        <v>293</v>
      </c>
      <c r="C17" s="99">
        <v>24.9</v>
      </c>
      <c r="D17" s="99">
        <v>27.0</v>
      </c>
      <c r="E17" s="99">
        <v>28.6</v>
      </c>
      <c r="F17" s="99">
        <v>30.9</v>
      </c>
      <c r="G17" s="99">
        <v>30.4</v>
      </c>
      <c r="H17" s="99">
        <v>29.4</v>
      </c>
      <c r="I17" s="99">
        <v>29.0</v>
      </c>
      <c r="J17" s="99">
        <v>28.8</v>
      </c>
      <c r="K17" s="99">
        <v>28.0</v>
      </c>
      <c r="L17" s="99">
        <v>28.0</v>
      </c>
      <c r="M17" s="99">
        <v>27.1</v>
      </c>
      <c r="N17" s="99">
        <v>26.8</v>
      </c>
      <c r="O17" s="99">
        <v>28.2</v>
      </c>
    </row>
    <row r="18">
      <c r="A18" s="99" t="s">
        <v>302</v>
      </c>
      <c r="B18" s="99" t="s">
        <v>303</v>
      </c>
      <c r="C18" s="99">
        <v>25.4</v>
      </c>
      <c r="D18" s="99">
        <v>26.8</v>
      </c>
      <c r="E18" s="99">
        <v>28.5</v>
      </c>
      <c r="F18" s="99">
        <v>29.6</v>
      </c>
      <c r="G18" s="99">
        <v>29.1</v>
      </c>
      <c r="H18" s="99">
        <v>28.6</v>
      </c>
      <c r="I18" s="99">
        <v>28.1</v>
      </c>
      <c r="J18" s="99">
        <v>27.9</v>
      </c>
      <c r="K18" s="99">
        <v>27.6</v>
      </c>
      <c r="L18" s="99">
        <v>27.2</v>
      </c>
      <c r="M18" s="99">
        <v>26.4</v>
      </c>
      <c r="N18" s="99">
        <v>25.3</v>
      </c>
      <c r="O18" s="99">
        <v>27.5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2025-09-10T04:25:42Z</dcterms:created>
  <dc:creator>ณัฐดนัย คำเผ่า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0x010100A7186CB32E6EAF41B7445465F63FC1BC</vt:lpwstr>
  </property>
</Properties>
</file>