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/total/tables/3.Educación/"/>
    </mc:Choice>
  </mc:AlternateContent>
  <xr:revisionPtr revIDLastSave="561" documentId="8_{2C70711B-A078-4C69-BA85-914178A04773}" xr6:coauthVersionLast="47" xr6:coauthVersionMax="47" xr10:uidLastSave="{12D15E6F-5C83-46B9-8AA4-241541E2CA9F}"/>
  <bookViews>
    <workbookView xWindow="-110" yWindow="-110" windowWidth="19420" windowHeight="11500" xr2:uid="{CCE4960F-43FD-4FEF-86C7-8FE5A9553102}"/>
  </bookViews>
  <sheets>
    <sheet name="q36" sheetId="4" r:id="rId1"/>
    <sheet name="q37" sheetId="7" r:id="rId2"/>
    <sheet name="q38" sheetId="9" r:id="rId3"/>
    <sheet name="q39" sheetId="10" r:id="rId4"/>
    <sheet name="q41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1" l="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H7" i="11"/>
  <c r="G7" i="11"/>
  <c r="F7" i="11"/>
  <c r="H6" i="11"/>
  <c r="G6" i="11"/>
  <c r="F6" i="11"/>
  <c r="H5" i="11"/>
  <c r="G5" i="11"/>
  <c r="F5" i="11"/>
  <c r="H4" i="11"/>
  <c r="G4" i="11"/>
  <c r="F4" i="11"/>
  <c r="D24" i="11"/>
  <c r="D23" i="11"/>
  <c r="D22" i="11"/>
  <c r="C24" i="11"/>
  <c r="C23" i="11"/>
  <c r="C22" i="11"/>
  <c r="B24" i="11"/>
  <c r="B23" i="11"/>
  <c r="B22" i="11"/>
  <c r="D15" i="11"/>
  <c r="H13" i="11" s="1"/>
  <c r="C15" i="11"/>
  <c r="G8" i="11" s="1"/>
  <c r="B15" i="11"/>
  <c r="F8" i="11" s="1"/>
  <c r="D45" i="7"/>
  <c r="C45" i="7"/>
  <c r="B45" i="7"/>
  <c r="D44" i="7"/>
  <c r="C44" i="7"/>
  <c r="B44" i="7"/>
  <c r="D20" i="7"/>
  <c r="D21" i="7"/>
  <c r="D22" i="7"/>
  <c r="D23" i="7"/>
  <c r="D24" i="7"/>
  <c r="D25" i="7"/>
  <c r="D19" i="7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B26" i="11" l="1"/>
  <c r="F22" i="11" s="1"/>
  <c r="D26" i="11"/>
  <c r="G13" i="11"/>
  <c r="C26" i="11"/>
  <c r="G23" i="11" s="1"/>
  <c r="D47" i="7"/>
  <c r="H44" i="7" s="1"/>
  <c r="C47" i="7"/>
  <c r="G44" i="7" s="1"/>
  <c r="B47" i="7"/>
  <c r="F44" i="7" s="1"/>
  <c r="C20" i="7"/>
  <c r="C21" i="7"/>
  <c r="C22" i="7"/>
  <c r="C23" i="7"/>
  <c r="C24" i="7"/>
  <c r="C25" i="7"/>
  <c r="C19" i="7"/>
  <c r="B20" i="7"/>
  <c r="B21" i="7"/>
  <c r="B22" i="7"/>
  <c r="B23" i="7"/>
  <c r="B24" i="7"/>
  <c r="B25" i="7"/>
  <c r="B19" i="7"/>
  <c r="E9" i="4"/>
  <c r="F9" i="4"/>
  <c r="E10" i="4"/>
  <c r="F10" i="4"/>
  <c r="F6" i="4"/>
  <c r="E5" i="4"/>
  <c r="H24" i="11" l="1"/>
  <c r="H23" i="11"/>
  <c r="G24" i="11"/>
  <c r="H22" i="11"/>
  <c r="G22" i="11"/>
  <c r="F24" i="11"/>
  <c r="F23" i="11"/>
  <c r="F45" i="7"/>
  <c r="H45" i="7"/>
  <c r="G45" i="7"/>
  <c r="C27" i="7"/>
  <c r="G23" i="7" s="1"/>
  <c r="G25" i="7"/>
  <c r="G19" i="7"/>
  <c r="G20" i="7"/>
  <c r="G21" i="7"/>
  <c r="G24" i="7"/>
  <c r="D27" i="7"/>
  <c r="H19" i="7" s="1"/>
  <c r="B27" i="7"/>
  <c r="F4" i="4"/>
  <c r="E8" i="4"/>
  <c r="E7" i="4"/>
  <c r="E6" i="4"/>
  <c r="F5" i="4"/>
  <c r="E4" i="4"/>
  <c r="F8" i="4"/>
  <c r="F7" i="4"/>
  <c r="G22" i="7" l="1"/>
  <c r="H25" i="7"/>
  <c r="H24" i="7"/>
  <c r="H23" i="7"/>
  <c r="H22" i="7"/>
  <c r="H21" i="7"/>
  <c r="H20" i="7"/>
  <c r="F22" i="7"/>
  <c r="F24" i="7"/>
  <c r="F25" i="7"/>
  <c r="F21" i="7"/>
  <c r="F20" i="7"/>
  <c r="F23" i="7"/>
  <c r="F19" i="7"/>
</calcChain>
</file>

<file path=xl/sharedStrings.xml><?xml version="1.0" encoding="utf-8"?>
<sst xmlns="http://schemas.openxmlformats.org/spreadsheetml/2006/main" count="221" uniqueCount="69">
  <si>
    <t>Ninguna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</si>
  <si>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</si>
  <si>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</si>
  <si>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</si>
  <si>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</si>
  <si>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</si>
  <si>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</si>
  <si>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</si>
  <si>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Tenencia dni</t>
  </si>
  <si>
    <t>Bajo</t>
  </si>
  <si>
    <t>Bueno</t>
  </si>
  <si>
    <t>Excelente</t>
  </si>
  <si>
    <t>Medio</t>
  </si>
  <si>
    <t>Muy bajo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</si>
  <si>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</si>
  <si>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</si>
  <si>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</si>
  <si>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</si>
  <si>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</si>
  <si>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</si>
  <si>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</si>
  <si>
    <t>Poblacion</t>
  </si>
  <si>
    <t>Ninguno</t>
  </si>
  <si>
    <t>Cupo en la escuela</t>
  </si>
  <si>
    <t>Inscripción</t>
  </si>
  <si>
    <t>Falta de DNI Argentino</t>
  </si>
  <si>
    <t>Documentación de país de origen</t>
  </si>
  <si>
    <t>Falta de documentación escolar argentina</t>
  </si>
  <si>
    <t>Otros problemas</t>
  </si>
  <si>
    <t>Otra</t>
  </si>
  <si>
    <t>Prefiero no responder</t>
  </si>
  <si>
    <t>Venta ambulante</t>
  </si>
  <si>
    <t>Situación ocupacional</t>
  </si>
  <si>
    <t>Aboslutos ponderados</t>
  </si>
  <si>
    <t>Inconveniente acceso a la educación de hijes</t>
  </si>
  <si>
    <t>Cuenta propia</t>
  </si>
  <si>
    <t>Remuneración fija</t>
  </si>
  <si>
    <t>Desempleado</t>
  </si>
  <si>
    <t>Estuadiante</t>
  </si>
  <si>
    <t>Jubilado/a</t>
  </si>
  <si>
    <t>Changas, trabajos esporádicos o subempleado</t>
  </si>
  <si>
    <t>Trabajo sin remuneración</t>
  </si>
  <si>
    <t>Con licencia</t>
  </si>
  <si>
    <t>Ocupados</t>
  </si>
  <si>
    <t>Desocupados</t>
  </si>
  <si>
    <t>Inactivos</t>
  </si>
  <si>
    <t>Situación ocupacional recod</t>
  </si>
  <si>
    <t>Descendencia indígena</t>
  </si>
  <si>
    <t>Descendencia afro</t>
  </si>
  <si>
    <t>Descendencia asiática</t>
  </si>
  <si>
    <t>Otra descendencia</t>
  </si>
  <si>
    <t>Prefiero no responder (%)</t>
  </si>
  <si>
    <t>Experiencia discriminación en escuela</t>
  </si>
  <si>
    <t>Descendencia</t>
  </si>
  <si>
    <t>Sí</t>
  </si>
  <si>
    <t>Con trabajo por cuenta propia</t>
  </si>
  <si>
    <t>Con trabajo y una remuneración fija</t>
  </si>
  <si>
    <t>Desempleado/ buscando trabajo</t>
  </si>
  <si>
    <t>Estudiando</t>
  </si>
  <si>
    <t>Jubilado/a, retirado/a</t>
  </si>
  <si>
    <t>Realizando changas, trabajos esporádicos o subempleado</t>
  </si>
  <si>
    <t>Realizando trabajos sin remuneración</t>
  </si>
  <si>
    <t>Sin trabajar con licencia</t>
  </si>
  <si>
    <t>Situación ocupacional recodificada</t>
  </si>
  <si>
    <t>Inconvenientes acceso educación recodificada</t>
  </si>
  <si>
    <t>Situación ocupacional e inconveniente acceso a la educación hijes recodificadas</t>
  </si>
  <si>
    <t>Prefiero no responder</t>
  </si>
  <si>
    <t>Prefiero no responder (%)</t>
  </si>
  <si>
    <t>Discriminación de hijes en la escuela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</si>
</sst>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3" xfId="0" applyNumberFormat="1" applyFont="1" applyBorder="1"/>
    <xf numFmtId="3" fontId="0" fillId="0" borderId="1" xfId="0" applyNumberFormat="1" applyBorder="1"/>
    <xf numFmtId="3" fontId="0" fillId="0" borderId="0" xfId="0" applyNumberFormat="1" applyBorder="1"/>
    <xf numFmtId="3" fontId="1" fillId="0" borderId="3" xfId="0" applyNumberFormat="1" applyFont="1" applyBorder="1"/>
    <xf numFmtId="0" fontId="0" fillId="0" borderId="0" xfId="0" applyBorder="1" applyAlignment="1">
      <alignment horizontal="left" vertical="center" wrapText="1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F22"/>
  <sheetViews>
    <sheetView showGridLines="0" tabSelected="1" workbookViewId="0">
      <selection activeCell="A14" sqref="A14:XFD14"/>
    </sheetView>
  </sheetViews>
  <sheetFormatPr defaultRowHeight="14.5" x14ac:dyDescent="0.35"/>
  <cols>
    <col min="1" max="1" width="34" customWidth="1"/>
    <col min="2" max="3" width="12.26953125" customWidth="1"/>
    <col min="4" max="4" width="6.08984375" customWidth="1"/>
    <col min="5" max="6" width="11.453125" customWidth="1"/>
  </cols>
  <sheetData>
    <row r="1" spans="1:6" x14ac:dyDescent="0.35">
      <c r="A1" s="44" t="s">
        <v>34</v>
      </c>
      <c r="B1" s="47" t="s">
        <v>8</v>
      </c>
      <c r="C1" s="47"/>
      <c r="D1" s="47"/>
      <c r="E1" s="47"/>
      <c r="F1" s="47"/>
    </row>
    <row r="2" spans="1:6" x14ac:dyDescent="0.35">
      <c r="A2" s="45"/>
      <c r="B2" s="43" t="s">
        <v>4</v>
      </c>
      <c r="C2" s="43"/>
      <c r="D2" s="1"/>
      <c r="E2" s="43" t="s">
        <v>5</v>
      </c>
      <c r="F2" s="43"/>
    </row>
    <row r="3" spans="1:6" x14ac:dyDescent="0.35">
      <c r="A3" s="46"/>
      <c r="B3" s="2" t="s">
        <v>2</v>
      </c>
      <c r="C3" s="2" t="s">
        <v>3</v>
      </c>
      <c r="D3" s="2"/>
      <c r="E3" s="9" t="s">
        <v>6</v>
      </c>
      <c r="F3" s="9" t="s">
        <v>7</v>
      </c>
    </row>
    <row r="4" spans="1:6" x14ac:dyDescent="0.35">
      <c r="A4" s="3" t="s">
        <v>22</v>
      </c>
      <c r="B4" s="10">
        <v>58.814210000000003</v>
      </c>
      <c r="C4" s="10">
        <v>1594.3614500000001</v>
      </c>
      <c r="D4" s="4"/>
      <c r="E4" s="8">
        <f t="shared" ref="E4:F8" si="0">+B4/B$12*100</f>
        <v>19.241162081691716</v>
      </c>
      <c r="F4" s="8">
        <f t="shared" si="0"/>
        <v>36.45683267388636</v>
      </c>
    </row>
    <row r="5" spans="1:6" x14ac:dyDescent="0.35">
      <c r="A5" s="5" t="s">
        <v>23</v>
      </c>
      <c r="B5" s="11">
        <v>4.2929649999999997</v>
      </c>
      <c r="C5" s="11">
        <v>179.08441500000001</v>
      </c>
      <c r="D5" s="2"/>
      <c r="E5" s="8">
        <f t="shared" si="0"/>
        <v>1.4044503084548727</v>
      </c>
      <c r="F5" s="8">
        <f t="shared" si="0"/>
        <v>4.0949626272987381</v>
      </c>
    </row>
    <row r="6" spans="1:6" x14ac:dyDescent="0.35">
      <c r="A6" s="5" t="s">
        <v>24</v>
      </c>
      <c r="B6" s="11">
        <v>5.1410999999999998</v>
      </c>
      <c r="C6" s="11">
        <v>16.233029999999999</v>
      </c>
      <c r="D6" s="2"/>
      <c r="E6" s="8">
        <f t="shared" si="0"/>
        <v>1.6819190188593074</v>
      </c>
      <c r="F6" s="8">
        <f t="shared" si="0"/>
        <v>0.37118613128796957</v>
      </c>
    </row>
    <row r="7" spans="1:6" x14ac:dyDescent="0.35">
      <c r="A7" s="5" t="s">
        <v>25</v>
      </c>
      <c r="B7" s="11">
        <v>5.1033759999999999</v>
      </c>
      <c r="C7" s="11">
        <v>22.998263999999999</v>
      </c>
      <c r="D7" s="2"/>
      <c r="E7" s="8">
        <f t="shared" si="0"/>
        <v>1.6695775524284953</v>
      </c>
      <c r="F7" s="8">
        <f t="shared" si="0"/>
        <v>0.52588066679476242</v>
      </c>
    </row>
    <row r="8" spans="1:6" x14ac:dyDescent="0.35">
      <c r="A8" s="5" t="s">
        <v>26</v>
      </c>
      <c r="B8" s="11">
        <v>3.5665770000000001</v>
      </c>
      <c r="C8" s="11">
        <v>17.162604999999999</v>
      </c>
      <c r="D8" s="2"/>
      <c r="E8" s="8">
        <f t="shared" si="0"/>
        <v>1.1668113221929495</v>
      </c>
      <c r="F8" s="8">
        <f t="shared" si="0"/>
        <v>0.39244188871538849</v>
      </c>
    </row>
    <row r="9" spans="1:6" ht="29" x14ac:dyDescent="0.35">
      <c r="A9" s="5" t="s">
        <v>27</v>
      </c>
      <c r="B9" s="11">
        <v>1.3970320000000001</v>
      </c>
      <c r="C9" s="11">
        <v>13.111791999999999</v>
      </c>
      <c r="D9" s="2"/>
      <c r="E9" s="8">
        <f t="shared" ref="E9:E10" si="1">+B9/B$12*100</f>
        <v>0.45704123451305284</v>
      </c>
      <c r="F9" s="8">
        <f t="shared" ref="F9:F10" si="2">+C9/C$12*100</f>
        <v>0.29981558259502683</v>
      </c>
    </row>
    <row r="10" spans="1:6" x14ac:dyDescent="0.35">
      <c r="A10" s="5" t="s">
        <v>28</v>
      </c>
      <c r="B10" s="11">
        <v>1.1617150000000001</v>
      </c>
      <c r="C10" s="11">
        <v>27.800398999999999</v>
      </c>
      <c r="D10" s="2"/>
      <c r="E10" s="8">
        <f t="shared" si="1"/>
        <v>0.38005690474687143</v>
      </c>
      <c r="F10" s="8">
        <f t="shared" si="2"/>
        <v>0.63568677893602965</v>
      </c>
    </row>
    <row r="11" spans="1:6" x14ac:dyDescent="0.35">
      <c r="B11" s="12"/>
      <c r="C11" s="12"/>
    </row>
    <row r="12" spans="1:6" x14ac:dyDescent="0.35">
      <c r="A12" s="6" t="s">
        <v>1</v>
      </c>
      <c r="B12" s="13">
        <v>305.6687</v>
      </c>
      <c r="C12" s="13">
        <v>4373.2857000000004</v>
      </c>
      <c r="D12" s="7"/>
      <c r="E12" s="7"/>
      <c r="F12" s="7"/>
    </row>
    <row r="14" spans="1:6" s="39" customFormat="1" x14ac:dyDescent="0.35">
      <c r="A14" s="40" t="s">
        <v>64</v>
      </c>
    </row>
    <row r="15" spans="1:6" s="42" customFormat="1" x14ac:dyDescent="0.35">
      <c r="A15" s="41"/>
    </row>
    <row r="16" spans="1:6" ht="15.5" customHeight="1" x14ac:dyDescent="0.35">
      <c r="A16" s="44" t="s">
        <v>34</v>
      </c>
      <c r="B16" s="43" t="s">
        <v>8</v>
      </c>
      <c r="C16" s="43"/>
      <c r="D16" s="43"/>
      <c r="E16" s="43"/>
      <c r="F16" s="43"/>
    </row>
    <row r="17" spans="1:6" x14ac:dyDescent="0.35">
      <c r="A17" s="45"/>
      <c r="B17" s="43" t="s">
        <v>4</v>
      </c>
      <c r="C17" s="43"/>
      <c r="D17" s="1"/>
      <c r="E17" s="43" t="s">
        <v>5</v>
      </c>
      <c r="F17" s="43"/>
    </row>
    <row r="18" spans="1:6" x14ac:dyDescent="0.35">
      <c r="A18" s="46"/>
      <c r="B18" s="24" t="s">
        <v>2</v>
      </c>
      <c r="C18" s="24" t="s">
        <v>3</v>
      </c>
      <c r="D18" s="24"/>
      <c r="E18" s="9" t="s">
        <v>6</v>
      </c>
      <c r="F18" s="9" t="s">
        <v>7</v>
      </c>
    </row>
    <row r="19" spans="1:6" x14ac:dyDescent="0.35">
      <c r="A19" s="3" t="s">
        <v>2</v>
      </c>
      <c r="B19" s="10">
        <v>58.814210000000003</v>
      </c>
      <c r="C19" s="10">
        <v>1594.3614500000001</v>
      </c>
      <c r="D19" s="26"/>
      <c r="E19">
        <v>19.2</v>
      </c>
      <c r="F19">
        <v>36.5</v>
      </c>
    </row>
    <row r="20" spans="1:6" x14ac:dyDescent="0.35">
      <c r="A20" s="5" t="s">
        <v>54</v>
      </c>
      <c r="B20" s="11">
        <v>14.19486</v>
      </c>
      <c r="C20" s="11">
        <v>232.38761</v>
      </c>
      <c r="D20" s="2"/>
      <c r="E20">
        <v>4.5999999999999996</v>
      </c>
      <c r="F20">
        <v>5.3</v>
      </c>
    </row>
    <row r="21" spans="1:6" x14ac:dyDescent="0.35">
      <c r="B21" s="12"/>
      <c r="C21" s="12"/>
    </row>
    <row r="22" spans="1:6" x14ac:dyDescent="0.35">
      <c r="A22" s="6" t="s">
        <v>1</v>
      </c>
      <c r="B22" s="13">
        <v>305.6687</v>
      </c>
      <c r="C22" s="13">
        <v>4373.2857000000004</v>
      </c>
      <c r="D22" s="7"/>
      <c r="E22" s="7"/>
      <c r="F22" s="7"/>
    </row>
  </sheetData>
  <mergeCells count="8">
    <mergeCell ref="B2:C2"/>
    <mergeCell ref="E2:F2"/>
    <mergeCell ref="A1:A3"/>
    <mergeCell ref="B1:F1"/>
    <mergeCell ref="A16:A18"/>
    <mergeCell ref="B16:F16"/>
    <mergeCell ref="B17:C17"/>
    <mergeCell ref="E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Y47"/>
  <sheetViews>
    <sheetView showGridLines="0" workbookViewId="0">
      <selection sqref="A1:A3"/>
    </sheetView>
  </sheetViews>
  <sheetFormatPr defaultRowHeight="14.5" x14ac:dyDescent="0.35"/>
  <cols>
    <col min="1" max="1" width="42.1796875" customWidth="1"/>
    <col min="2" max="12" width="16.1796875" customWidth="1"/>
    <col min="13" max="13" width="4.1796875" customWidth="1"/>
    <col min="14" max="24" width="16.1796875" customWidth="1"/>
  </cols>
  <sheetData>
    <row r="1" spans="1:24" x14ac:dyDescent="0.35">
      <c r="A1" s="49" t="s">
        <v>34</v>
      </c>
      <c r="B1" s="48" t="s">
        <v>32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27"/>
      <c r="N1" s="48" t="s">
        <v>32</v>
      </c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x14ac:dyDescent="0.35">
      <c r="A2" s="50"/>
      <c r="B2" s="43" t="s">
        <v>33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28"/>
      <c r="N2" s="43" t="s">
        <v>5</v>
      </c>
      <c r="O2" s="43"/>
      <c r="P2" s="43"/>
      <c r="Q2" s="43"/>
      <c r="R2" s="43" t="s">
        <v>5</v>
      </c>
      <c r="S2" s="43"/>
      <c r="T2" s="43"/>
      <c r="U2" s="43"/>
      <c r="V2" s="43"/>
      <c r="W2" s="43"/>
      <c r="X2" s="43"/>
    </row>
    <row r="3" spans="1:24" s="30" customFormat="1" ht="43.5" x14ac:dyDescent="0.35">
      <c r="A3" s="51"/>
      <c r="B3" s="20" t="s">
        <v>35</v>
      </c>
      <c r="C3" s="20" t="s">
        <v>36</v>
      </c>
      <c r="D3" s="20" t="s">
        <v>37</v>
      </c>
      <c r="E3" s="20" t="s">
        <v>38</v>
      </c>
      <c r="F3" s="20" t="s">
        <v>39</v>
      </c>
      <c r="G3" s="20" t="s">
        <v>29</v>
      </c>
      <c r="H3" s="20" t="s">
        <v>30</v>
      </c>
      <c r="I3" s="20" t="s">
        <v>40</v>
      </c>
      <c r="J3" s="20" t="s">
        <v>41</v>
      </c>
      <c r="K3" s="20" t="s">
        <v>42</v>
      </c>
      <c r="L3" s="20" t="s">
        <v>31</v>
      </c>
      <c r="M3" s="29"/>
      <c r="N3" s="20" t="s">
        <v>35</v>
      </c>
      <c r="O3" s="20" t="s">
        <v>36</v>
      </c>
      <c r="P3" s="20" t="s">
        <v>37</v>
      </c>
      <c r="Q3" s="20" t="s">
        <v>38</v>
      </c>
      <c r="R3" s="20" t="s">
        <v>39</v>
      </c>
      <c r="S3" s="20" t="s">
        <v>29</v>
      </c>
      <c r="T3" s="20" t="s">
        <v>30</v>
      </c>
      <c r="U3" s="20" t="s">
        <v>40</v>
      </c>
      <c r="V3" s="20" t="s">
        <v>41</v>
      </c>
      <c r="W3" s="20" t="s">
        <v>42</v>
      </c>
      <c r="X3" s="20" t="s">
        <v>31</v>
      </c>
    </row>
    <row r="4" spans="1:24" x14ac:dyDescent="0.35">
      <c r="A4" t="s">
        <v>22</v>
      </c>
      <c r="B4" s="15">
        <v>500.79290900000001</v>
      </c>
      <c r="C4" s="15">
        <v>452.44966199999999</v>
      </c>
      <c r="D4" s="15">
        <v>173.129302</v>
      </c>
      <c r="E4" s="15">
        <v>52.462271000000001</v>
      </c>
      <c r="F4" s="15">
        <v>55.138032000000003</v>
      </c>
      <c r="G4" s="15">
        <v>29.952321999999999</v>
      </c>
      <c r="H4" s="15">
        <v>1</v>
      </c>
      <c r="I4" s="15">
        <v>257.39861400000001</v>
      </c>
      <c r="J4" s="15">
        <v>31.405045000000001</v>
      </c>
      <c r="K4" s="15">
        <v>9.0802969999999998</v>
      </c>
      <c r="L4" s="15">
        <v>90.367208000000005</v>
      </c>
      <c r="N4">
        <v>40.1</v>
      </c>
      <c r="O4">
        <v>36.700000000000003</v>
      </c>
      <c r="P4">
        <v>43.4</v>
      </c>
      <c r="Q4">
        <v>19.5</v>
      </c>
      <c r="R4">
        <v>9.8000000000000007</v>
      </c>
      <c r="S4">
        <v>43.1</v>
      </c>
      <c r="T4">
        <v>100</v>
      </c>
      <c r="U4">
        <v>43.5</v>
      </c>
      <c r="V4">
        <v>35.9</v>
      </c>
      <c r="W4">
        <v>54.8</v>
      </c>
      <c r="X4">
        <v>46.2</v>
      </c>
    </row>
    <row r="5" spans="1:24" x14ac:dyDescent="0.35">
      <c r="A5" t="s">
        <v>23</v>
      </c>
      <c r="B5" s="15">
        <v>50.708317000000001</v>
      </c>
      <c r="C5" s="15">
        <v>50.512197999999998</v>
      </c>
      <c r="D5" s="15">
        <v>13.792429</v>
      </c>
      <c r="E5" s="15">
        <v>5.5775949999999996</v>
      </c>
      <c r="F5" s="15">
        <v>2.0353159999999999</v>
      </c>
      <c r="G5" s="15">
        <v>2.0660180000000001</v>
      </c>
      <c r="H5" s="15">
        <v>0</v>
      </c>
      <c r="I5" s="15">
        <v>36.346511999999997</v>
      </c>
      <c r="J5" s="15">
        <v>2.4387889999999999</v>
      </c>
      <c r="K5" s="15">
        <v>1.543498</v>
      </c>
      <c r="L5" s="15">
        <v>18.356707</v>
      </c>
      <c r="N5">
        <v>4.0999999999999996</v>
      </c>
      <c r="O5">
        <v>4.0999999999999996</v>
      </c>
      <c r="P5">
        <v>3.5</v>
      </c>
      <c r="Q5">
        <v>2.1</v>
      </c>
      <c r="R5">
        <v>0.4</v>
      </c>
      <c r="S5">
        <v>3</v>
      </c>
      <c r="T5">
        <v>0</v>
      </c>
      <c r="U5">
        <v>6.1</v>
      </c>
      <c r="V5">
        <v>2.8</v>
      </c>
      <c r="W5">
        <v>9.3000000000000007</v>
      </c>
      <c r="X5">
        <v>9.4</v>
      </c>
    </row>
    <row r="6" spans="1:24" x14ac:dyDescent="0.35">
      <c r="A6" t="s">
        <v>24</v>
      </c>
      <c r="B6" s="15">
        <v>6.6458665999999997</v>
      </c>
      <c r="C6" s="15">
        <v>5.1867939999999999</v>
      </c>
      <c r="D6" s="15">
        <v>1.8044214000000001</v>
      </c>
      <c r="E6" s="15">
        <v>2.1654677000000002</v>
      </c>
      <c r="F6" s="15">
        <v>1.0767142999999999</v>
      </c>
      <c r="G6" s="15">
        <v>0</v>
      </c>
      <c r="H6" s="15">
        <v>0</v>
      </c>
      <c r="I6" s="15">
        <v>2.4098201000000001</v>
      </c>
      <c r="J6" s="15">
        <v>0</v>
      </c>
      <c r="K6" s="15">
        <v>0.59102869999999996</v>
      </c>
      <c r="L6" s="15">
        <v>1.4940161999999999</v>
      </c>
      <c r="N6">
        <v>0.5</v>
      </c>
      <c r="O6">
        <v>0.4</v>
      </c>
      <c r="P6">
        <v>0.5</v>
      </c>
      <c r="Q6">
        <v>0.8</v>
      </c>
      <c r="R6">
        <v>0.2</v>
      </c>
      <c r="S6">
        <v>0</v>
      </c>
      <c r="T6">
        <v>0</v>
      </c>
      <c r="U6">
        <v>0.4</v>
      </c>
      <c r="V6">
        <v>0</v>
      </c>
      <c r="W6">
        <v>3.6</v>
      </c>
      <c r="X6">
        <v>0.8</v>
      </c>
    </row>
    <row r="7" spans="1:24" x14ac:dyDescent="0.35">
      <c r="A7" t="s">
        <v>25</v>
      </c>
      <c r="B7" s="15">
        <v>10.433253000000001</v>
      </c>
      <c r="C7" s="15">
        <v>1.5197639999999999</v>
      </c>
      <c r="D7" s="15">
        <v>1.562532</v>
      </c>
      <c r="E7" s="15">
        <v>3.278308</v>
      </c>
      <c r="F7" s="15">
        <v>0</v>
      </c>
      <c r="G7" s="15">
        <v>1.131791</v>
      </c>
      <c r="H7" s="15">
        <v>0</v>
      </c>
      <c r="I7" s="15">
        <v>5.1406910000000003</v>
      </c>
      <c r="J7" s="15">
        <v>2.1657220000000001</v>
      </c>
      <c r="K7" s="15">
        <v>0</v>
      </c>
      <c r="L7" s="15">
        <v>2.8695789999999999</v>
      </c>
      <c r="N7">
        <v>0.8</v>
      </c>
      <c r="O7">
        <v>0.1</v>
      </c>
      <c r="P7">
        <v>0.4</v>
      </c>
      <c r="Q7">
        <v>1.2</v>
      </c>
      <c r="R7">
        <v>0</v>
      </c>
      <c r="S7">
        <v>1.6</v>
      </c>
      <c r="T7">
        <v>0</v>
      </c>
      <c r="U7">
        <v>0.9</v>
      </c>
      <c r="V7">
        <v>2.5</v>
      </c>
      <c r="W7">
        <v>0</v>
      </c>
      <c r="X7">
        <v>1.5</v>
      </c>
    </row>
    <row r="8" spans="1:24" x14ac:dyDescent="0.35">
      <c r="A8" t="s">
        <v>26</v>
      </c>
      <c r="B8" s="15">
        <v>6.9092361999999996</v>
      </c>
      <c r="C8" s="15">
        <v>1.5713603</v>
      </c>
      <c r="D8" s="15">
        <v>0.28073300000000001</v>
      </c>
      <c r="E8" s="15">
        <v>0.45117309999999999</v>
      </c>
      <c r="F8" s="15">
        <v>0</v>
      </c>
      <c r="G8" s="15">
        <v>0</v>
      </c>
      <c r="H8" s="15">
        <v>0</v>
      </c>
      <c r="I8" s="15">
        <v>7.530087</v>
      </c>
      <c r="J8" s="15">
        <v>0</v>
      </c>
      <c r="K8" s="15">
        <v>0</v>
      </c>
      <c r="L8" s="15">
        <v>3.9865927000000001</v>
      </c>
      <c r="N8">
        <v>0.6</v>
      </c>
      <c r="O8">
        <v>0.1</v>
      </c>
      <c r="P8">
        <v>0.1</v>
      </c>
      <c r="Q8">
        <v>0.2</v>
      </c>
      <c r="R8">
        <v>0</v>
      </c>
      <c r="S8">
        <v>0</v>
      </c>
      <c r="T8">
        <v>0</v>
      </c>
      <c r="U8">
        <v>1.3</v>
      </c>
      <c r="V8">
        <v>0</v>
      </c>
      <c r="W8">
        <v>0</v>
      </c>
      <c r="X8">
        <v>2</v>
      </c>
    </row>
    <row r="9" spans="1:24" x14ac:dyDescent="0.35">
      <c r="A9" t="s">
        <v>27</v>
      </c>
      <c r="B9" s="15">
        <v>7.7065451999999999</v>
      </c>
      <c r="C9" s="15">
        <v>0.27958739999999999</v>
      </c>
      <c r="D9" s="15">
        <v>0</v>
      </c>
      <c r="E9" s="15">
        <v>1.0735063</v>
      </c>
      <c r="F9" s="15">
        <v>0</v>
      </c>
      <c r="G9" s="15">
        <v>0</v>
      </c>
      <c r="H9" s="15">
        <v>0</v>
      </c>
      <c r="I9" s="15">
        <v>1.4180245</v>
      </c>
      <c r="J9" s="15">
        <v>0.5595926</v>
      </c>
      <c r="K9" s="15">
        <v>0</v>
      </c>
      <c r="L9" s="15">
        <v>3.4715688</v>
      </c>
      <c r="N9">
        <v>0.6</v>
      </c>
      <c r="O9">
        <v>0</v>
      </c>
      <c r="P9">
        <v>0</v>
      </c>
      <c r="Q9">
        <v>0.4</v>
      </c>
      <c r="R9">
        <v>0</v>
      </c>
      <c r="S9">
        <v>0</v>
      </c>
      <c r="T9">
        <v>0</v>
      </c>
      <c r="U9">
        <v>0.2</v>
      </c>
      <c r="V9">
        <v>0.6</v>
      </c>
      <c r="W9">
        <v>0</v>
      </c>
      <c r="X9">
        <v>1.8</v>
      </c>
    </row>
    <row r="10" spans="1:24" x14ac:dyDescent="0.35">
      <c r="A10" t="s">
        <v>28</v>
      </c>
      <c r="B10" s="15">
        <v>5.7358738000000002</v>
      </c>
      <c r="C10" s="15">
        <v>7.3441852000000001</v>
      </c>
      <c r="D10" s="15">
        <v>0.41860710000000001</v>
      </c>
      <c r="E10" s="15">
        <v>1.8128754</v>
      </c>
      <c r="F10" s="15">
        <v>0</v>
      </c>
      <c r="G10" s="15">
        <v>1.9216565999999999</v>
      </c>
      <c r="H10" s="15">
        <v>0</v>
      </c>
      <c r="I10" s="15">
        <v>8.5365205999999993</v>
      </c>
      <c r="J10" s="15">
        <v>2.1156812</v>
      </c>
      <c r="K10" s="15">
        <v>0</v>
      </c>
      <c r="L10" s="15">
        <v>1.0767142999999999</v>
      </c>
      <c r="N10">
        <v>0.5</v>
      </c>
      <c r="O10">
        <v>0.6</v>
      </c>
      <c r="P10">
        <v>0.1</v>
      </c>
      <c r="Q10">
        <v>0.7</v>
      </c>
      <c r="R10">
        <v>0</v>
      </c>
      <c r="S10">
        <v>2.8</v>
      </c>
      <c r="T10">
        <v>0</v>
      </c>
      <c r="U10">
        <v>1.4</v>
      </c>
      <c r="V10">
        <v>2.4</v>
      </c>
      <c r="W10">
        <v>0</v>
      </c>
      <c r="X10">
        <v>0.6</v>
      </c>
    </row>
    <row r="12" spans="1:24" s="17" customFormat="1" x14ac:dyDescent="0.35">
      <c r="A12" s="18" t="s">
        <v>21</v>
      </c>
      <c r="B12" s="19">
        <v>1249.7917199999999</v>
      </c>
      <c r="C12" s="19">
        <v>1233.6079400000001</v>
      </c>
      <c r="D12" s="19">
        <v>398.88195999999999</v>
      </c>
      <c r="E12" s="19">
        <v>268.87756000000002</v>
      </c>
      <c r="F12" s="19">
        <v>565.28269</v>
      </c>
      <c r="G12" s="19">
        <v>69.503709999999998</v>
      </c>
      <c r="H12" s="19">
        <v>1</v>
      </c>
      <c r="I12" s="19">
        <v>592.27058999999997</v>
      </c>
      <c r="J12" s="19">
        <v>87.510440000000003</v>
      </c>
      <c r="K12" s="19">
        <v>16.556509999999999</v>
      </c>
      <c r="L12" s="19">
        <v>195.67126999999999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s="17" customFormat="1" x14ac:dyDescent="0.3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s="39" customFormat="1" ht="15.5" x14ac:dyDescent="0.35">
      <c r="A14" s="38" t="s">
        <v>63</v>
      </c>
    </row>
    <row r="15" spans="1:24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24" x14ac:dyDescent="0.35">
      <c r="A16" s="49" t="s">
        <v>34</v>
      </c>
      <c r="B16" s="43" t="s">
        <v>46</v>
      </c>
      <c r="C16" s="43"/>
      <c r="D16" s="43"/>
      <c r="E16" s="27"/>
      <c r="F16" s="43" t="s">
        <v>46</v>
      </c>
      <c r="G16" s="43"/>
      <c r="H16" s="43"/>
    </row>
    <row r="17" spans="1:24" x14ac:dyDescent="0.35">
      <c r="A17" s="50"/>
      <c r="B17" s="43" t="s">
        <v>33</v>
      </c>
      <c r="C17" s="43"/>
      <c r="D17" s="43"/>
      <c r="E17" s="28"/>
      <c r="F17" s="43" t="s">
        <v>5</v>
      </c>
      <c r="G17" s="43"/>
      <c r="H17" s="43"/>
    </row>
    <row r="18" spans="1:24" s="30" customFormat="1" x14ac:dyDescent="0.35">
      <c r="A18" s="51"/>
      <c r="B18" s="20" t="s">
        <v>43</v>
      </c>
      <c r="C18" s="20" t="s">
        <v>44</v>
      </c>
      <c r="D18" s="20" t="s">
        <v>45</v>
      </c>
      <c r="E18" s="29"/>
      <c r="F18" s="20" t="s">
        <v>43</v>
      </c>
      <c r="G18" s="20" t="s">
        <v>44</v>
      </c>
      <c r="H18" s="20" t="s">
        <v>45</v>
      </c>
    </row>
    <row r="19" spans="1:24" x14ac:dyDescent="0.35">
      <c r="A19" t="s">
        <v>22</v>
      </c>
      <c r="B19" s="15">
        <f t="shared" ref="B19:B25" si="0">+B4+C4+I4+K4+L4</f>
        <v>1310.08869</v>
      </c>
      <c r="C19" s="15">
        <f>+D4</f>
        <v>173.129302</v>
      </c>
      <c r="D19" s="15">
        <f>+E4+F4+J4</f>
        <v>139.005348</v>
      </c>
      <c r="F19" s="14">
        <f>+B19/B$27*100</f>
        <v>84.011654660595596</v>
      </c>
      <c r="G19" s="14">
        <f>+C19/C$27*100</f>
        <v>90.649297228580949</v>
      </c>
      <c r="H19" s="14">
        <f>+D19/D$27*100</f>
        <v>84.885605896182824</v>
      </c>
    </row>
    <row r="20" spans="1:24" x14ac:dyDescent="0.35">
      <c r="A20" t="s">
        <v>23</v>
      </c>
      <c r="B20" s="15">
        <f t="shared" si="0"/>
        <v>157.467232</v>
      </c>
      <c r="C20" s="15">
        <f t="shared" ref="C20:C25" si="1">+D5</f>
        <v>13.792429</v>
      </c>
      <c r="D20" s="15">
        <f t="shared" ref="D20:D25" si="2">+E5+F5+J5</f>
        <v>10.0517</v>
      </c>
      <c r="F20" s="14">
        <f t="shared" ref="F20:H25" si="3">+B20/B$27*100</f>
        <v>10.097852776016172</v>
      </c>
      <c r="G20" s="14">
        <f t="shared" si="3"/>
        <v>7.2216198037065933</v>
      </c>
      <c r="H20" s="14">
        <f t="shared" si="3"/>
        <v>6.1382145152189471</v>
      </c>
    </row>
    <row r="21" spans="1:24" x14ac:dyDescent="0.35">
      <c r="A21" t="s">
        <v>24</v>
      </c>
      <c r="B21" s="15">
        <f t="shared" si="0"/>
        <v>16.327525600000001</v>
      </c>
      <c r="C21" s="15">
        <f t="shared" si="1"/>
        <v>1.8044214000000001</v>
      </c>
      <c r="D21" s="15">
        <f t="shared" si="2"/>
        <v>3.2421820000000001</v>
      </c>
      <c r="F21" s="14">
        <f t="shared" si="3"/>
        <v>1.0470302145492409</v>
      </c>
      <c r="G21" s="14">
        <f t="shared" si="3"/>
        <v>0.94478248294567813</v>
      </c>
      <c r="H21" s="14">
        <f t="shared" si="3"/>
        <v>1.9798848566293856</v>
      </c>
    </row>
    <row r="22" spans="1:24" x14ac:dyDescent="0.35">
      <c r="A22" t="s">
        <v>25</v>
      </c>
      <c r="B22" s="15">
        <f t="shared" si="0"/>
        <v>19.963287000000001</v>
      </c>
      <c r="C22" s="15">
        <f t="shared" si="1"/>
        <v>1.562532</v>
      </c>
      <c r="D22" s="15">
        <f t="shared" si="2"/>
        <v>5.4440299999999997</v>
      </c>
      <c r="F22" s="14">
        <f t="shared" si="3"/>
        <v>1.2801795680980634</v>
      </c>
      <c r="G22" s="14">
        <f t="shared" si="3"/>
        <v>0.81813087710114529</v>
      </c>
      <c r="H22" s="14">
        <f t="shared" si="3"/>
        <v>3.3244748616937834</v>
      </c>
    </row>
    <row r="23" spans="1:24" x14ac:dyDescent="0.35">
      <c r="A23" t="s">
        <v>26</v>
      </c>
      <c r="B23" s="15">
        <f t="shared" si="0"/>
        <v>19.997276199999998</v>
      </c>
      <c r="C23" s="15">
        <f t="shared" si="1"/>
        <v>0.28073300000000001</v>
      </c>
      <c r="D23" s="15">
        <f t="shared" si="2"/>
        <v>0.45117309999999999</v>
      </c>
      <c r="F23" s="14">
        <f t="shared" si="3"/>
        <v>1.2823591830770995</v>
      </c>
      <c r="G23" s="14">
        <f t="shared" si="3"/>
        <v>0.14698984438157797</v>
      </c>
      <c r="H23" s="14">
        <f t="shared" si="3"/>
        <v>0.27551531296162135</v>
      </c>
    </row>
    <row r="24" spans="1:24" x14ac:dyDescent="0.35">
      <c r="A24" t="s">
        <v>27</v>
      </c>
      <c r="B24" s="15">
        <f t="shared" si="0"/>
        <v>12.875725899999999</v>
      </c>
      <c r="C24" s="15">
        <f t="shared" si="1"/>
        <v>0</v>
      </c>
      <c r="D24" s="15">
        <f t="shared" si="2"/>
        <v>1.6330989</v>
      </c>
      <c r="F24" s="14">
        <f t="shared" si="3"/>
        <v>0.82567771638062637</v>
      </c>
      <c r="G24" s="14">
        <f t="shared" si="3"/>
        <v>0</v>
      </c>
      <c r="H24" s="14">
        <f t="shared" si="3"/>
        <v>0.99727522436683302</v>
      </c>
    </row>
    <row r="25" spans="1:24" x14ac:dyDescent="0.35">
      <c r="A25" t="s">
        <v>28</v>
      </c>
      <c r="B25" s="15">
        <f t="shared" si="0"/>
        <v>22.6932939</v>
      </c>
      <c r="C25" s="15">
        <f t="shared" si="1"/>
        <v>0.41860710000000001</v>
      </c>
      <c r="D25" s="15">
        <f t="shared" si="2"/>
        <v>3.9285566000000003</v>
      </c>
      <c r="F25" s="14">
        <f t="shared" si="3"/>
        <v>1.4552458812831983</v>
      </c>
      <c r="G25" s="14">
        <f t="shared" si="3"/>
        <v>0.21917976328405869</v>
      </c>
      <c r="H25" s="14">
        <f t="shared" si="3"/>
        <v>2.3990293329465855</v>
      </c>
    </row>
    <row r="27" spans="1:24" s="17" customFormat="1" x14ac:dyDescent="0.35">
      <c r="A27" s="18" t="s">
        <v>21</v>
      </c>
      <c r="B27" s="19">
        <f>+SUM(B19:B25)</f>
        <v>1559.4130306</v>
      </c>
      <c r="C27" s="19">
        <f>+SUM(C19:C25)</f>
        <v>190.98802449999999</v>
      </c>
      <c r="D27" s="19">
        <f>+SUM(D19:D25)</f>
        <v>163.75608860000003</v>
      </c>
      <c r="E27" s="18"/>
      <c r="F27" s="18"/>
      <c r="G27" s="18"/>
      <c r="H27" s="18"/>
    </row>
    <row r="29" spans="1:24" s="39" customFormat="1" x14ac:dyDescent="0.35">
      <c r="A29" s="40" t="s">
        <v>64</v>
      </c>
    </row>
    <row r="31" spans="1:24" x14ac:dyDescent="0.35">
      <c r="A31" s="49" t="s">
        <v>34</v>
      </c>
      <c r="B31" s="48" t="s">
        <v>32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x14ac:dyDescent="0.35">
      <c r="A32" s="50"/>
      <c r="B32" s="43" t="s">
        <v>33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N32" s="43" t="s">
        <v>5</v>
      </c>
      <c r="O32" s="43"/>
      <c r="P32" s="43"/>
      <c r="Q32" s="43"/>
      <c r="R32" s="43" t="s">
        <v>5</v>
      </c>
      <c r="S32" s="43"/>
      <c r="T32" s="43"/>
      <c r="U32" s="43"/>
      <c r="V32" s="43"/>
      <c r="W32" s="43"/>
      <c r="X32" s="43"/>
    </row>
    <row r="33" spans="1:25" x14ac:dyDescent="0.35">
      <c r="A33" s="51"/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29</v>
      </c>
      <c r="H33" s="1" t="s">
        <v>30</v>
      </c>
      <c r="I33" s="1" t="s">
        <v>60</v>
      </c>
      <c r="J33" s="1" t="s">
        <v>61</v>
      </c>
      <c r="K33" s="1" t="s">
        <v>62</v>
      </c>
      <c r="L33" s="1" t="s">
        <v>31</v>
      </c>
      <c r="M33" s="1"/>
      <c r="N33" s="1" t="s">
        <v>55</v>
      </c>
      <c r="O33" s="1" t="s">
        <v>56</v>
      </c>
      <c r="P33" s="1" t="s">
        <v>57</v>
      </c>
      <c r="Q33" s="1" t="s">
        <v>58</v>
      </c>
      <c r="R33" s="1" t="s">
        <v>59</v>
      </c>
      <c r="S33" s="1" t="s">
        <v>29</v>
      </c>
      <c r="T33" s="1" t="s">
        <v>30</v>
      </c>
      <c r="U33" s="1" t="s">
        <v>60</v>
      </c>
      <c r="V33" s="1" t="s">
        <v>61</v>
      </c>
      <c r="W33" s="1" t="s">
        <v>62</v>
      </c>
      <c r="X33" s="1" t="s">
        <v>31</v>
      </c>
      <c r="Y33" s="1"/>
    </row>
    <row r="34" spans="1:25" x14ac:dyDescent="0.35">
      <c r="A34" s="37" t="s">
        <v>2</v>
      </c>
      <c r="B34" s="15">
        <v>500.79290900000001</v>
      </c>
      <c r="C34" s="15">
        <v>452.44966199999999</v>
      </c>
      <c r="D34" s="15">
        <v>173.129302</v>
      </c>
      <c r="E34" s="15">
        <v>52.462271000000001</v>
      </c>
      <c r="F34" s="15">
        <v>55.138032000000003</v>
      </c>
      <c r="G34" s="15">
        <v>29.952321999999999</v>
      </c>
      <c r="H34" s="15">
        <v>1</v>
      </c>
      <c r="I34" s="15">
        <v>257.39861400000001</v>
      </c>
      <c r="J34" s="15">
        <v>31.405045000000001</v>
      </c>
      <c r="K34" s="15">
        <v>9.0802969999999998</v>
      </c>
      <c r="L34" s="15">
        <v>90.367208000000005</v>
      </c>
      <c r="N34">
        <v>40.1</v>
      </c>
      <c r="O34">
        <v>36.700000000000003</v>
      </c>
      <c r="P34">
        <v>43.4</v>
      </c>
      <c r="Q34">
        <v>19.5</v>
      </c>
      <c r="R34">
        <v>9.8000000000000007</v>
      </c>
      <c r="S34">
        <v>43.1</v>
      </c>
      <c r="T34">
        <v>100</v>
      </c>
      <c r="U34">
        <v>43.5</v>
      </c>
      <c r="V34">
        <v>35.9</v>
      </c>
      <c r="W34">
        <v>54.8</v>
      </c>
      <c r="X34">
        <v>46.2</v>
      </c>
    </row>
    <row r="35" spans="1:25" x14ac:dyDescent="0.35">
      <c r="A35" s="5" t="s">
        <v>54</v>
      </c>
      <c r="B35" s="15">
        <v>66.276651000000001</v>
      </c>
      <c r="C35" s="15">
        <v>63.731346000000002</v>
      </c>
      <c r="D35" s="15">
        <v>15.358917</v>
      </c>
      <c r="E35" s="15">
        <v>11.840865000000001</v>
      </c>
      <c r="F35" s="15">
        <v>3.1120299999999999</v>
      </c>
      <c r="G35" s="15">
        <v>3.9876749999999999</v>
      </c>
      <c r="H35" s="15">
        <v>0</v>
      </c>
      <c r="I35" s="15">
        <v>50.886499000000001</v>
      </c>
      <c r="J35" s="15">
        <v>6.7705310000000001</v>
      </c>
      <c r="K35" s="15">
        <v>2.1345269999999998</v>
      </c>
      <c r="L35" s="15">
        <v>22.483431</v>
      </c>
      <c r="N35">
        <v>5.3</v>
      </c>
      <c r="O35">
        <v>5.2</v>
      </c>
      <c r="P35">
        <v>3.9</v>
      </c>
      <c r="Q35">
        <v>4.4000000000000004</v>
      </c>
      <c r="R35">
        <v>0.6</v>
      </c>
      <c r="S35">
        <v>5.7</v>
      </c>
      <c r="T35">
        <v>0</v>
      </c>
      <c r="U35">
        <v>8.6</v>
      </c>
      <c r="V35">
        <v>7.7</v>
      </c>
      <c r="W35">
        <v>12.9</v>
      </c>
      <c r="X35">
        <v>11.5</v>
      </c>
    </row>
    <row r="36" spans="1:25" x14ac:dyDescent="0.3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25" s="18" customFormat="1" x14ac:dyDescent="0.35">
      <c r="A37" s="18" t="s">
        <v>1</v>
      </c>
      <c r="B37" s="19">
        <v>1249.7917199999999</v>
      </c>
      <c r="C37" s="19">
        <v>1233.6079400000001</v>
      </c>
      <c r="D37" s="19">
        <v>398.88195999999999</v>
      </c>
      <c r="E37" s="19">
        <v>268.87756000000002</v>
      </c>
      <c r="F37" s="19">
        <v>565.28269</v>
      </c>
      <c r="G37" s="19">
        <v>69.503709999999998</v>
      </c>
      <c r="H37" s="19">
        <v>1</v>
      </c>
      <c r="I37" s="19">
        <v>592.27058999999997</v>
      </c>
      <c r="J37" s="19">
        <v>87.510440000000003</v>
      </c>
      <c r="K37" s="19">
        <v>16.556509999999999</v>
      </c>
      <c r="L37" s="19">
        <v>195.67126999999999</v>
      </c>
    </row>
    <row r="39" spans="1:25" s="39" customFormat="1" x14ac:dyDescent="0.35">
      <c r="A39" s="40" t="s">
        <v>65</v>
      </c>
    </row>
    <row r="41" spans="1:25" x14ac:dyDescent="0.35">
      <c r="A41" s="49" t="s">
        <v>34</v>
      </c>
      <c r="B41" s="43" t="s">
        <v>46</v>
      </c>
      <c r="C41" s="43"/>
      <c r="D41" s="43"/>
      <c r="E41" s="27"/>
      <c r="F41" s="43" t="s">
        <v>46</v>
      </c>
      <c r="G41" s="43"/>
      <c r="H41" s="43"/>
    </row>
    <row r="42" spans="1:25" x14ac:dyDescent="0.35">
      <c r="A42" s="50"/>
      <c r="B42" s="43" t="s">
        <v>33</v>
      </c>
      <c r="C42" s="43"/>
      <c r="D42" s="43"/>
      <c r="E42" s="28"/>
      <c r="F42" s="43" t="s">
        <v>5</v>
      </c>
      <c r="G42" s="43"/>
      <c r="H42" s="43"/>
    </row>
    <row r="43" spans="1:25" x14ac:dyDescent="0.35">
      <c r="A43" s="51"/>
      <c r="B43" s="24" t="s">
        <v>43</v>
      </c>
      <c r="C43" s="24" t="s">
        <v>44</v>
      </c>
      <c r="D43" s="24" t="s">
        <v>45</v>
      </c>
      <c r="E43" s="29"/>
      <c r="F43" s="24" t="s">
        <v>43</v>
      </c>
      <c r="G43" s="24" t="s">
        <v>44</v>
      </c>
      <c r="H43" s="24" t="s">
        <v>45</v>
      </c>
    </row>
    <row r="44" spans="1:25" x14ac:dyDescent="0.35">
      <c r="A44" s="37" t="s">
        <v>2</v>
      </c>
      <c r="B44" s="15">
        <f>+B34+C34+I34+K34+L34</f>
        <v>1310.08869</v>
      </c>
      <c r="C44" s="15">
        <f>+D34</f>
        <v>173.129302</v>
      </c>
      <c r="D44" s="15">
        <f>+E34+F34+J34</f>
        <v>139.005348</v>
      </c>
      <c r="F44" s="14">
        <f t="shared" ref="F44:H45" si="4">+B44/B$47*100</f>
        <v>86.440201974405483</v>
      </c>
      <c r="G44" s="14">
        <f t="shared" si="4"/>
        <v>91.85152415281722</v>
      </c>
      <c r="H44" s="14">
        <f t="shared" si="4"/>
        <v>86.484420020524766</v>
      </c>
    </row>
    <row r="45" spans="1:25" x14ac:dyDescent="0.35">
      <c r="A45" s="5" t="s">
        <v>54</v>
      </c>
      <c r="B45" s="15">
        <f>+B35+C35+I35+K35+L35</f>
        <v>205.51245399999999</v>
      </c>
      <c r="C45" s="15">
        <f>+D35</f>
        <v>15.358917</v>
      </c>
      <c r="D45" s="15">
        <f>+E35+F35+J35</f>
        <v>21.723426000000003</v>
      </c>
      <c r="F45" s="14">
        <f t="shared" si="4"/>
        <v>13.559798025594521</v>
      </c>
      <c r="G45" s="14">
        <f t="shared" si="4"/>
        <v>8.1484758471827892</v>
      </c>
      <c r="H45" s="14">
        <f t="shared" si="4"/>
        <v>13.515579979475239</v>
      </c>
    </row>
    <row r="47" spans="1:25" x14ac:dyDescent="0.35">
      <c r="A47" s="18" t="s">
        <v>1</v>
      </c>
      <c r="B47" s="19">
        <f>+SUM(B44:B45)</f>
        <v>1515.601144</v>
      </c>
      <c r="C47" s="19">
        <f>+SUM(C44:C45)</f>
        <v>188.48821899999999</v>
      </c>
      <c r="D47" s="19">
        <f>+SUM(D44:D45)</f>
        <v>160.72877399999999</v>
      </c>
      <c r="E47" s="18"/>
      <c r="F47" s="18"/>
      <c r="G47" s="18"/>
      <c r="H47" s="18"/>
    </row>
  </sheetData>
  <mergeCells count="19">
    <mergeCell ref="A16:A18"/>
    <mergeCell ref="N1:X1"/>
    <mergeCell ref="B2:L2"/>
    <mergeCell ref="N2:X2"/>
    <mergeCell ref="A1:A3"/>
    <mergeCell ref="B1:L1"/>
    <mergeCell ref="B16:D16"/>
    <mergeCell ref="F16:H16"/>
    <mergeCell ref="B17:D17"/>
    <mergeCell ref="F17:H17"/>
    <mergeCell ref="N32:X32"/>
    <mergeCell ref="B31:X31"/>
    <mergeCell ref="A41:A43"/>
    <mergeCell ref="B41:D41"/>
    <mergeCell ref="F41:H41"/>
    <mergeCell ref="B42:D42"/>
    <mergeCell ref="F42:H42"/>
    <mergeCell ref="B32:L32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L22"/>
  <sheetViews>
    <sheetView showGridLines="0" workbookViewId="0">
      <selection sqref="A1:A3"/>
    </sheetView>
  </sheetViews>
  <sheetFormatPr defaultRowHeight="14.5" x14ac:dyDescent="0.35"/>
  <cols>
    <col min="1" max="1" width="38.81640625" customWidth="1"/>
    <col min="2" max="3" width="12.81640625" customWidth="1"/>
    <col min="4" max="4" width="11.08984375" customWidth="1"/>
    <col min="5" max="6" width="11.81640625" customWidth="1"/>
    <col min="7" max="7" width="1.26953125" customWidth="1"/>
    <col min="8" max="12" width="11.1796875" customWidth="1"/>
  </cols>
  <sheetData>
    <row r="1" spans="1:12" x14ac:dyDescent="0.35">
      <c r="A1" s="44" t="s">
        <v>20</v>
      </c>
      <c r="B1" s="43" t="s">
        <v>19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5">
      <c r="A2" s="52"/>
      <c r="B2" s="43" t="s">
        <v>4</v>
      </c>
      <c r="C2" s="43"/>
      <c r="D2" s="43"/>
      <c r="E2" s="43"/>
      <c r="F2" s="43"/>
      <c r="G2" s="22"/>
      <c r="H2" s="43" t="s">
        <v>5</v>
      </c>
      <c r="I2" s="43"/>
      <c r="J2" s="43"/>
      <c r="K2" s="43"/>
      <c r="L2" s="43"/>
    </row>
    <row r="3" spans="1:12" x14ac:dyDescent="0.35">
      <c r="A3" s="46"/>
      <c r="B3" s="16" t="s">
        <v>9</v>
      </c>
      <c r="C3" s="16" t="s">
        <v>10</v>
      </c>
      <c r="D3" s="16" t="s">
        <v>11</v>
      </c>
      <c r="E3" s="16" t="s">
        <v>12</v>
      </c>
      <c r="F3" s="16" t="s">
        <v>13</v>
      </c>
      <c r="G3" s="24"/>
      <c r="H3" s="16" t="s">
        <v>14</v>
      </c>
      <c r="I3" s="16" t="s">
        <v>15</v>
      </c>
      <c r="J3" s="16" t="s">
        <v>16</v>
      </c>
      <c r="K3" s="16" t="s">
        <v>17</v>
      </c>
      <c r="L3" s="16" t="s">
        <v>18</v>
      </c>
    </row>
    <row r="4" spans="1:12" x14ac:dyDescent="0.35">
      <c r="A4" s="21" t="s">
        <v>22</v>
      </c>
      <c r="B4" s="15">
        <v>6.1077019999999997</v>
      </c>
      <c r="C4" s="15">
        <v>220.31625399999999</v>
      </c>
      <c r="D4" s="15">
        <v>202.133464</v>
      </c>
      <c r="E4" s="15">
        <v>99.94538</v>
      </c>
      <c r="F4" s="15">
        <v>18.323846</v>
      </c>
      <c r="H4" s="14">
        <f t="shared" ref="H4:L10" si="0">+B4/B$12*100</f>
        <v>21.172378888985179</v>
      </c>
      <c r="I4" s="14">
        <f t="shared" si="0"/>
        <v>42.122621203441106</v>
      </c>
      <c r="J4" s="14">
        <f t="shared" si="0"/>
        <v>31.248686180139369</v>
      </c>
      <c r="K4" s="14">
        <f t="shared" si="0"/>
        <v>43.387300455859027</v>
      </c>
      <c r="L4" s="14">
        <f t="shared" si="0"/>
        <v>49.200765459075406</v>
      </c>
    </row>
    <row r="5" spans="1:12" x14ac:dyDescent="0.35">
      <c r="A5" s="21" t="s">
        <v>23</v>
      </c>
      <c r="B5" s="15">
        <v>0</v>
      </c>
      <c r="C5" s="15">
        <v>28.855725</v>
      </c>
      <c r="D5" s="15">
        <v>32.243200999999999</v>
      </c>
      <c r="E5" s="15">
        <v>14.898593999999999</v>
      </c>
      <c r="F5" s="15">
        <v>2.5744159999999998</v>
      </c>
      <c r="H5" s="14">
        <f t="shared" si="0"/>
        <v>0</v>
      </c>
      <c r="I5" s="14">
        <f t="shared" si="0"/>
        <v>5.5169727682718577</v>
      </c>
      <c r="J5" s="14">
        <f t="shared" si="0"/>
        <v>4.9846158550578039</v>
      </c>
      <c r="K5" s="14">
        <f t="shared" si="0"/>
        <v>6.4676303621824101</v>
      </c>
      <c r="L5" s="14">
        <f t="shared" si="0"/>
        <v>6.9124810266409726</v>
      </c>
    </row>
    <row r="6" spans="1:12" x14ac:dyDescent="0.35">
      <c r="A6" s="21" t="s">
        <v>24</v>
      </c>
      <c r="B6" s="15">
        <v>0</v>
      </c>
      <c r="C6" s="15">
        <v>2.6677430000000002</v>
      </c>
      <c r="D6" s="15">
        <v>0.62107869999999998</v>
      </c>
      <c r="E6" s="15">
        <v>1.0767142999999999</v>
      </c>
      <c r="F6" s="15">
        <v>0</v>
      </c>
      <c r="H6" s="14">
        <f t="shared" si="0"/>
        <v>0</v>
      </c>
      <c r="I6" s="14">
        <f t="shared" si="0"/>
        <v>0.51005010214603419</v>
      </c>
      <c r="J6" s="14">
        <f t="shared" si="0"/>
        <v>9.6015241639894527E-2</v>
      </c>
      <c r="K6" s="14">
        <f t="shared" si="0"/>
        <v>0.46741256913746221</v>
      </c>
      <c r="L6" s="14">
        <f t="shared" si="0"/>
        <v>0</v>
      </c>
    </row>
    <row r="7" spans="1:12" x14ac:dyDescent="0.35">
      <c r="A7" s="21" t="s">
        <v>25</v>
      </c>
      <c r="B7" s="15">
        <v>0</v>
      </c>
      <c r="C7" s="15">
        <v>2.4606075999999999</v>
      </c>
      <c r="D7" s="15">
        <v>0.62107869999999998</v>
      </c>
      <c r="E7" s="15">
        <v>0.25812059999999998</v>
      </c>
      <c r="F7" s="15">
        <v>0</v>
      </c>
      <c r="H7" s="14">
        <f t="shared" si="0"/>
        <v>0</v>
      </c>
      <c r="I7" s="14">
        <f t="shared" si="0"/>
        <v>0.47044754975322128</v>
      </c>
      <c r="J7" s="14">
        <f t="shared" si="0"/>
        <v>9.6015241639894527E-2</v>
      </c>
      <c r="K7" s="14">
        <f t="shared" si="0"/>
        <v>0.11205276347987876</v>
      </c>
      <c r="L7" s="14">
        <f t="shared" si="0"/>
        <v>0</v>
      </c>
    </row>
    <row r="8" spans="1:12" x14ac:dyDescent="0.35">
      <c r="A8" s="21" t="s">
        <v>26</v>
      </c>
      <c r="B8" s="15">
        <v>0</v>
      </c>
      <c r="C8" s="15">
        <v>0.45117309999999999</v>
      </c>
      <c r="D8" s="15">
        <v>0.62107869999999998</v>
      </c>
      <c r="E8" s="15">
        <v>0</v>
      </c>
      <c r="F8" s="15">
        <v>1.0735063</v>
      </c>
      <c r="H8" s="14">
        <f t="shared" si="0"/>
        <v>0</v>
      </c>
      <c r="I8" s="14">
        <f t="shared" si="0"/>
        <v>8.6260515252234896E-2</v>
      </c>
      <c r="J8" s="14">
        <f t="shared" si="0"/>
        <v>9.6015241639894527E-2</v>
      </c>
      <c r="K8" s="14">
        <f t="shared" si="0"/>
        <v>0</v>
      </c>
      <c r="L8" s="14">
        <f t="shared" si="0"/>
        <v>2.8824369995873051</v>
      </c>
    </row>
    <row r="9" spans="1:12" x14ac:dyDescent="0.35">
      <c r="A9" s="21" t="s">
        <v>27</v>
      </c>
      <c r="B9" s="15">
        <v>0</v>
      </c>
      <c r="C9" s="15">
        <v>0.5595926</v>
      </c>
      <c r="D9" s="15">
        <v>0.62107869999999998</v>
      </c>
      <c r="E9" s="15">
        <v>6.7592739999999996</v>
      </c>
      <c r="F9" s="15">
        <v>0</v>
      </c>
      <c r="H9" s="14">
        <f t="shared" si="0"/>
        <v>0</v>
      </c>
      <c r="I9" s="14">
        <f t="shared" si="0"/>
        <v>0.10698941494370516</v>
      </c>
      <c r="J9" s="14">
        <f t="shared" si="0"/>
        <v>9.6015241639894527E-2</v>
      </c>
      <c r="K9" s="14">
        <f t="shared" si="0"/>
        <v>2.9342692168610101</v>
      </c>
      <c r="L9" s="14">
        <f t="shared" si="0"/>
        <v>0</v>
      </c>
    </row>
    <row r="10" spans="1:12" x14ac:dyDescent="0.35">
      <c r="A10" s="21" t="s">
        <v>28</v>
      </c>
      <c r="B10" s="15">
        <v>0</v>
      </c>
      <c r="C10" s="15">
        <v>0</v>
      </c>
      <c r="D10" s="15">
        <v>0.81877699999999998</v>
      </c>
      <c r="E10" s="15">
        <v>0.85157850000000002</v>
      </c>
      <c r="F10" s="15">
        <v>1.0767142999999999</v>
      </c>
      <c r="H10" s="14">
        <f t="shared" si="0"/>
        <v>0</v>
      </c>
      <c r="I10" s="14">
        <f t="shared" si="0"/>
        <v>0</v>
      </c>
      <c r="J10" s="14">
        <f t="shared" si="0"/>
        <v>0.12657827664060597</v>
      </c>
      <c r="K10" s="14">
        <f t="shared" si="0"/>
        <v>0.36967884099544923</v>
      </c>
      <c r="L10" s="14">
        <f t="shared" si="0"/>
        <v>2.8910506964931137</v>
      </c>
    </row>
    <row r="12" spans="1:12" x14ac:dyDescent="0.35">
      <c r="A12" s="18" t="s">
        <v>1</v>
      </c>
      <c r="B12" s="19">
        <v>28.8475</v>
      </c>
      <c r="C12" s="19">
        <v>523.03548000000001</v>
      </c>
      <c r="D12" s="19">
        <v>646.85428000000002</v>
      </c>
      <c r="E12" s="19">
        <v>230.3563</v>
      </c>
      <c r="F12" s="19">
        <v>37.243009999999998</v>
      </c>
      <c r="G12" s="18"/>
      <c r="H12" s="18"/>
      <c r="I12" s="18"/>
      <c r="J12" s="18"/>
      <c r="K12" s="18"/>
      <c r="L12" s="18"/>
    </row>
    <row r="14" spans="1:12" s="39" customFormat="1" x14ac:dyDescent="0.35">
      <c r="A14" s="40" t="s">
        <v>64</v>
      </c>
    </row>
    <row r="16" spans="1:12" x14ac:dyDescent="0.35">
      <c r="A16" s="44" t="s">
        <v>20</v>
      </c>
      <c r="B16" s="43" t="s">
        <v>19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5">
      <c r="A17" s="52"/>
      <c r="B17" s="43" t="s">
        <v>4</v>
      </c>
      <c r="C17" s="43"/>
      <c r="D17" s="43"/>
      <c r="E17" s="43"/>
      <c r="F17" s="43"/>
      <c r="G17" s="22"/>
      <c r="H17" s="43" t="s">
        <v>5</v>
      </c>
      <c r="I17" s="43"/>
      <c r="J17" s="43"/>
      <c r="K17" s="43"/>
      <c r="L17" s="43"/>
    </row>
    <row r="18" spans="1:12" x14ac:dyDescent="0.35">
      <c r="A18" s="46"/>
      <c r="B18" s="16" t="s">
        <v>9</v>
      </c>
      <c r="C18" s="16" t="s">
        <v>10</v>
      </c>
      <c r="D18" s="16" t="s">
        <v>11</v>
      </c>
      <c r="E18" s="16" t="s">
        <v>12</v>
      </c>
      <c r="F18" s="16" t="s">
        <v>13</v>
      </c>
      <c r="G18" s="24"/>
      <c r="H18" s="16" t="s">
        <v>14</v>
      </c>
      <c r="I18" s="16" t="s">
        <v>15</v>
      </c>
      <c r="J18" s="16" t="s">
        <v>16</v>
      </c>
      <c r="K18" s="16" t="s">
        <v>17</v>
      </c>
      <c r="L18" s="16" t="s">
        <v>18</v>
      </c>
    </row>
    <row r="19" spans="1:12" x14ac:dyDescent="0.35">
      <c r="A19" s="37" t="s">
        <v>2</v>
      </c>
      <c r="B19" s="15">
        <v>6.1077019999999997</v>
      </c>
      <c r="C19" s="15">
        <v>220.31625399999999</v>
      </c>
      <c r="D19" s="15">
        <v>202.133464</v>
      </c>
      <c r="E19" s="15">
        <v>99.94538</v>
      </c>
      <c r="F19" s="15">
        <v>18.323846</v>
      </c>
      <c r="H19" s="14">
        <v>21.2</v>
      </c>
      <c r="I19" s="14">
        <v>42.1</v>
      </c>
      <c r="J19" s="14">
        <v>31.2</v>
      </c>
      <c r="K19" s="14">
        <v>43.4</v>
      </c>
      <c r="L19" s="14">
        <v>49.2</v>
      </c>
    </row>
    <row r="20" spans="1:12" x14ac:dyDescent="0.35">
      <c r="A20" s="5" t="s">
        <v>54</v>
      </c>
      <c r="B20" s="15">
        <v>0</v>
      </c>
      <c r="C20" s="15">
        <v>32.841411999999998</v>
      </c>
      <c r="D20" s="15">
        <v>33.416016999999997</v>
      </c>
      <c r="E20" s="15">
        <v>20.372713000000001</v>
      </c>
      <c r="F20" s="15">
        <v>4.7246360000000003</v>
      </c>
      <c r="H20" s="14">
        <v>0</v>
      </c>
      <c r="I20" s="14">
        <v>6.3</v>
      </c>
      <c r="J20" s="14">
        <v>5.2</v>
      </c>
      <c r="K20" s="14">
        <v>8.8000000000000007</v>
      </c>
      <c r="L20" s="14">
        <v>12.7</v>
      </c>
    </row>
    <row r="21" spans="1:12" x14ac:dyDescent="0.35">
      <c r="B21" s="15"/>
      <c r="C21" s="15"/>
      <c r="D21" s="15"/>
      <c r="E21" s="15"/>
      <c r="F21" s="15"/>
      <c r="H21" s="14"/>
      <c r="I21" s="14"/>
      <c r="J21" s="14"/>
      <c r="K21" s="14"/>
      <c r="L21" s="14"/>
    </row>
    <row r="22" spans="1:12" s="17" customFormat="1" x14ac:dyDescent="0.35">
      <c r="A22" s="18" t="s">
        <v>1</v>
      </c>
      <c r="B22" s="19">
        <v>28.8475</v>
      </c>
      <c r="C22" s="19">
        <v>523.03548000000001</v>
      </c>
      <c r="D22" s="19">
        <v>646.85428000000002</v>
      </c>
      <c r="E22" s="19">
        <v>230.3563</v>
      </c>
      <c r="F22" s="19">
        <v>37.243009999999998</v>
      </c>
      <c r="G22" s="18"/>
      <c r="H22" s="33"/>
      <c r="I22" s="33"/>
      <c r="J22" s="33"/>
      <c r="K22" s="33"/>
      <c r="L22" s="33"/>
    </row>
  </sheetData>
  <mergeCells count="8">
    <mergeCell ref="A1:A3"/>
    <mergeCell ref="B1:L1"/>
    <mergeCell ref="B2:F2"/>
    <mergeCell ref="H2:L2"/>
    <mergeCell ref="A16:A18"/>
    <mergeCell ref="B16:L16"/>
    <mergeCell ref="B17:F17"/>
    <mergeCell ref="H17:L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H11"/>
  <sheetViews>
    <sheetView showGridLines="0" workbookViewId="0">
      <selection sqref="A1:A3"/>
    </sheetView>
  </sheetViews>
  <sheetFormatPr defaultRowHeight="14.5" x14ac:dyDescent="0.35"/>
  <cols>
    <col min="1" max="1" width="23.1796875" customWidth="1"/>
    <col min="2" max="2" width="11.54296875" customWidth="1"/>
    <col min="3" max="3" width="19.36328125" bestFit="1" customWidth="1"/>
    <col min="4" max="4" width="11.54296875" customWidth="1"/>
    <col min="5" max="5" width="1.81640625" customWidth="1"/>
    <col min="6" max="6" width="11.1796875" customWidth="1"/>
    <col min="7" max="7" width="22.6328125" bestFit="1" customWidth="1"/>
    <col min="8" max="8" width="11.1796875" customWidth="1"/>
  </cols>
  <sheetData>
    <row r="1" spans="1:8" x14ac:dyDescent="0.35">
      <c r="A1" s="44" t="s">
        <v>53</v>
      </c>
      <c r="B1" s="43" t="s">
        <v>52</v>
      </c>
      <c r="C1" s="43"/>
      <c r="D1" s="43"/>
      <c r="E1" s="43"/>
      <c r="F1" s="43"/>
      <c r="G1" s="43"/>
      <c r="H1" s="43"/>
    </row>
    <row r="2" spans="1:8" x14ac:dyDescent="0.35">
      <c r="A2" s="45"/>
      <c r="B2" s="43" t="s">
        <v>4</v>
      </c>
      <c r="C2" s="43"/>
      <c r="D2" s="43"/>
      <c r="E2" s="43"/>
      <c r="F2" s="43" t="s">
        <v>5</v>
      </c>
      <c r="G2" s="43"/>
      <c r="H2" s="43"/>
    </row>
    <row r="3" spans="1:8" x14ac:dyDescent="0.35">
      <c r="A3" s="45"/>
      <c r="B3" s="23" t="s">
        <v>2</v>
      </c>
      <c r="C3" t="s">
        <v>30</v>
      </c>
      <c r="D3" s="23" t="s">
        <v>3</v>
      </c>
      <c r="F3" s="26" t="s">
        <v>6</v>
      </c>
      <c r="G3" t="s">
        <v>51</v>
      </c>
      <c r="H3" s="26" t="s">
        <v>7</v>
      </c>
    </row>
    <row r="4" spans="1:8" x14ac:dyDescent="0.35">
      <c r="A4" s="27" t="s">
        <v>47</v>
      </c>
      <c r="B4" s="34">
        <v>392.35070000000002</v>
      </c>
      <c r="C4" s="34">
        <v>44.159300000000002</v>
      </c>
      <c r="D4" s="34">
        <v>173.9041</v>
      </c>
      <c r="E4" s="27"/>
      <c r="F4" s="27">
        <v>27.5</v>
      </c>
      <c r="G4" s="27">
        <v>49.4</v>
      </c>
      <c r="H4" s="27">
        <v>45.7</v>
      </c>
    </row>
    <row r="5" spans="1:8" x14ac:dyDescent="0.35">
      <c r="A5" s="28" t="s">
        <v>48</v>
      </c>
      <c r="B5" s="35">
        <v>62.4893</v>
      </c>
      <c r="C5" s="35">
        <v>3.0975600000000001</v>
      </c>
      <c r="D5" s="35">
        <v>33.255409999999998</v>
      </c>
      <c r="E5" s="28"/>
      <c r="F5" s="28">
        <v>4.4000000000000004</v>
      </c>
      <c r="G5" s="28">
        <v>3.5</v>
      </c>
      <c r="H5" s="28">
        <v>8.6999999999999993</v>
      </c>
    </row>
    <row r="6" spans="1:8" x14ac:dyDescent="0.35">
      <c r="A6" s="28" t="s">
        <v>49</v>
      </c>
      <c r="B6" s="35">
        <v>12.54167</v>
      </c>
      <c r="C6" s="35">
        <v>1</v>
      </c>
      <c r="D6" s="35">
        <v>6.7267099999999997</v>
      </c>
      <c r="E6" s="28"/>
      <c r="F6" s="28">
        <v>0.9</v>
      </c>
      <c r="G6" s="28">
        <v>1.1000000000000001</v>
      </c>
      <c r="H6" s="28">
        <v>1.8</v>
      </c>
    </row>
    <row r="7" spans="1:8" x14ac:dyDescent="0.35">
      <c r="A7" s="28" t="s">
        <v>0</v>
      </c>
      <c r="B7" s="35">
        <v>934.40072999999995</v>
      </c>
      <c r="C7" s="35">
        <v>35.462449999999997</v>
      </c>
      <c r="D7" s="35">
        <v>175.83077</v>
      </c>
      <c r="E7" s="28"/>
      <c r="F7" s="28">
        <v>65.5</v>
      </c>
      <c r="G7" s="28">
        <v>39.700000000000003</v>
      </c>
      <c r="H7" s="28">
        <v>46.2</v>
      </c>
    </row>
    <row r="8" spans="1:8" x14ac:dyDescent="0.35">
      <c r="A8" s="28" t="s">
        <v>50</v>
      </c>
      <c r="B8" s="35">
        <v>119.185951</v>
      </c>
      <c r="C8" s="35">
        <v>4.6733169999999999</v>
      </c>
      <c r="D8" s="35">
        <v>22.858196</v>
      </c>
      <c r="E8" s="28"/>
      <c r="F8" s="28">
        <v>8.4</v>
      </c>
      <c r="G8" s="28">
        <v>5.2</v>
      </c>
      <c r="H8" s="28">
        <v>6</v>
      </c>
    </row>
    <row r="9" spans="1:8" x14ac:dyDescent="0.35">
      <c r="A9" s="28"/>
      <c r="B9" s="35"/>
      <c r="C9" s="35"/>
      <c r="D9" s="35"/>
      <c r="E9" s="28"/>
      <c r="F9" s="28"/>
      <c r="G9" s="28"/>
      <c r="H9" s="28"/>
    </row>
    <row r="10" spans="1:8" s="17" customFormat="1" x14ac:dyDescent="0.35">
      <c r="A10" s="6" t="s">
        <v>1</v>
      </c>
      <c r="B10" s="36">
        <v>1426.2354</v>
      </c>
      <c r="C10" s="36">
        <v>89.409599999999998</v>
      </c>
      <c r="D10" s="36">
        <v>380.45159999999998</v>
      </c>
      <c r="E10" s="18"/>
      <c r="F10" s="18"/>
      <c r="G10" s="7"/>
      <c r="H10" s="7"/>
    </row>
    <row r="11" spans="1:8" ht="46.5" customHeight="1" x14ac:dyDescent="0.35">
      <c r="B11" s="15"/>
      <c r="C11" s="15"/>
      <c r="D11" s="15"/>
    </row>
  </sheetData>
  <mergeCells count="4">
    <mergeCell ref="A1:A3"/>
    <mergeCell ref="B1:H1"/>
    <mergeCell ref="B2:E2"/>
    <mergeCell ref="F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H26"/>
  <sheetViews>
    <sheetView showGridLines="0" topLeftCell="A21" workbookViewId="0">
      <selection activeCell="B26" sqref="B26"/>
    </sheetView>
  </sheetViews>
  <sheetFormatPr defaultRowHeight="14.5" x14ac:dyDescent="0.35"/>
  <cols>
    <col min="1" max="1" width="30.7265625" customWidth="1"/>
    <col min="2" max="4" width="15.453125" customWidth="1"/>
    <col min="5" max="5" width="1.453125" customWidth="1"/>
    <col min="6" max="8" width="15.453125" customWidth="1"/>
  </cols>
  <sheetData>
    <row r="1" spans="1:8" x14ac:dyDescent="0.35">
      <c r="A1" s="44" t="s">
        <v>32</v>
      </c>
      <c r="B1" s="43" t="s">
        <v>68</v>
      </c>
      <c r="C1" s="43"/>
      <c r="D1" s="43"/>
      <c r="E1" s="43"/>
      <c r="F1" s="43"/>
      <c r="G1" s="43"/>
      <c r="H1" s="43"/>
    </row>
    <row r="2" spans="1:8" x14ac:dyDescent="0.35">
      <c r="A2" s="45"/>
      <c r="B2" s="47" t="s">
        <v>4</v>
      </c>
      <c r="C2" s="47"/>
      <c r="D2" s="25"/>
      <c r="E2" s="16"/>
      <c r="F2" s="47" t="s">
        <v>5</v>
      </c>
      <c r="G2" s="47"/>
      <c r="H2" s="47"/>
    </row>
    <row r="3" spans="1:8" s="21" customFormat="1" ht="29" x14ac:dyDescent="0.35">
      <c r="A3" s="46"/>
      <c r="B3" s="24" t="s">
        <v>2</v>
      </c>
      <c r="C3" s="24" t="s">
        <v>66</v>
      </c>
      <c r="D3" s="24" t="s">
        <v>3</v>
      </c>
      <c r="E3" s="24"/>
      <c r="F3" s="24" t="s">
        <v>6</v>
      </c>
      <c r="G3" s="24" t="s">
        <v>67</v>
      </c>
      <c r="H3" s="24" t="s">
        <v>7</v>
      </c>
    </row>
    <row r="4" spans="1:8" x14ac:dyDescent="0.35">
      <c r="A4" t="s">
        <v>55</v>
      </c>
      <c r="B4">
        <v>433</v>
      </c>
      <c r="C4">
        <v>33</v>
      </c>
      <c r="D4">
        <v>96</v>
      </c>
      <c r="E4" s="23"/>
      <c r="F4" s="8">
        <f t="shared" ref="F4:F13" si="0">+B4/B$15*100</f>
        <v>30.343377715487037</v>
      </c>
      <c r="G4" s="8">
        <f t="shared" ref="G4:G13" si="1">+C4/C$15*100</f>
        <v>37.5</v>
      </c>
      <c r="H4" s="8">
        <f t="shared" ref="H4:H13" si="2">+D4/D$15*100</f>
        <v>25.263157894736842</v>
      </c>
    </row>
    <row r="5" spans="1:8" x14ac:dyDescent="0.35">
      <c r="A5" t="s">
        <v>56</v>
      </c>
      <c r="B5">
        <v>413</v>
      </c>
      <c r="C5">
        <v>21</v>
      </c>
      <c r="D5">
        <v>83</v>
      </c>
      <c r="E5" s="2"/>
      <c r="F5" s="8">
        <f t="shared" si="0"/>
        <v>28.941836019621586</v>
      </c>
      <c r="G5" s="8">
        <f t="shared" si="1"/>
        <v>23.863636363636363</v>
      </c>
      <c r="H5" s="8">
        <f t="shared" si="2"/>
        <v>21.842105263157897</v>
      </c>
    </row>
    <row r="6" spans="1:8" x14ac:dyDescent="0.35">
      <c r="A6" t="s">
        <v>57</v>
      </c>
      <c r="B6">
        <v>145</v>
      </c>
      <c r="C6">
        <v>5</v>
      </c>
      <c r="D6">
        <v>38</v>
      </c>
      <c r="E6" s="2"/>
      <c r="F6" s="8">
        <f t="shared" si="0"/>
        <v>10.161177295024528</v>
      </c>
      <c r="G6" s="8">
        <f t="shared" si="1"/>
        <v>5.6818181818181817</v>
      </c>
      <c r="H6" s="8">
        <f t="shared" si="2"/>
        <v>10</v>
      </c>
    </row>
    <row r="7" spans="1:8" x14ac:dyDescent="0.35">
      <c r="A7" t="s">
        <v>58</v>
      </c>
      <c r="B7">
        <v>43</v>
      </c>
      <c r="C7">
        <v>4</v>
      </c>
      <c r="D7">
        <v>17</v>
      </c>
      <c r="E7" s="2"/>
      <c r="F7" s="8">
        <f t="shared" si="0"/>
        <v>3.0133146461107216</v>
      </c>
      <c r="G7" s="8">
        <f t="shared" si="1"/>
        <v>4.5454545454545459</v>
      </c>
      <c r="H7" s="8">
        <f t="shared" si="2"/>
        <v>4.4736842105263159</v>
      </c>
    </row>
    <row r="8" spans="1:8" x14ac:dyDescent="0.35">
      <c r="A8" t="s">
        <v>59</v>
      </c>
      <c r="B8">
        <v>50</v>
      </c>
      <c r="C8">
        <v>3</v>
      </c>
      <c r="D8">
        <v>4</v>
      </c>
      <c r="E8" s="2"/>
      <c r="F8" s="8">
        <f t="shared" si="0"/>
        <v>3.5038542396636299</v>
      </c>
      <c r="G8" s="8">
        <f t="shared" si="1"/>
        <v>3.4090909090909087</v>
      </c>
      <c r="H8" s="8">
        <f t="shared" si="2"/>
        <v>1.0526315789473684</v>
      </c>
    </row>
    <row r="9" spans="1:8" x14ac:dyDescent="0.35">
      <c r="A9" t="s">
        <v>29</v>
      </c>
      <c r="B9">
        <v>27</v>
      </c>
      <c r="C9">
        <v>2</v>
      </c>
      <c r="D9">
        <v>4</v>
      </c>
      <c r="E9" s="2"/>
      <c r="F9" s="8">
        <f t="shared" si="0"/>
        <v>1.8920812894183601</v>
      </c>
      <c r="G9" s="8">
        <f t="shared" si="1"/>
        <v>2.2727272727272729</v>
      </c>
      <c r="H9" s="8">
        <f t="shared" si="2"/>
        <v>1.0526315789473684</v>
      </c>
    </row>
    <row r="10" spans="1:8" x14ac:dyDescent="0.35">
      <c r="A10" t="s">
        <v>60</v>
      </c>
      <c r="B10">
        <v>207</v>
      </c>
      <c r="C10">
        <v>15</v>
      </c>
      <c r="D10">
        <v>89</v>
      </c>
      <c r="E10" s="2"/>
      <c r="F10" s="8">
        <f t="shared" si="0"/>
        <v>14.505956552207428</v>
      </c>
      <c r="G10" s="8">
        <f t="shared" si="1"/>
        <v>17.045454545454543</v>
      </c>
      <c r="H10" s="8">
        <f t="shared" si="2"/>
        <v>23.421052631578949</v>
      </c>
    </row>
    <row r="11" spans="1:8" x14ac:dyDescent="0.35">
      <c r="A11" t="s">
        <v>61</v>
      </c>
      <c r="B11">
        <v>28</v>
      </c>
      <c r="C11">
        <v>2</v>
      </c>
      <c r="D11">
        <v>8</v>
      </c>
      <c r="E11" s="2"/>
      <c r="F11" s="8">
        <f t="shared" si="0"/>
        <v>1.9621583742116329</v>
      </c>
      <c r="G11" s="8">
        <f t="shared" si="1"/>
        <v>2.2727272727272729</v>
      </c>
      <c r="H11" s="8">
        <f t="shared" si="2"/>
        <v>2.1052631578947367</v>
      </c>
    </row>
    <row r="12" spans="1:8" x14ac:dyDescent="0.35">
      <c r="A12" t="s">
        <v>62</v>
      </c>
      <c r="B12">
        <v>7</v>
      </c>
      <c r="C12">
        <v>1</v>
      </c>
      <c r="D12">
        <v>4</v>
      </c>
      <c r="E12" s="2"/>
      <c r="F12" s="8">
        <f t="shared" si="0"/>
        <v>0.49053959355290822</v>
      </c>
      <c r="G12" s="8">
        <f t="shared" si="1"/>
        <v>1.1363636363636365</v>
      </c>
      <c r="H12" s="8">
        <f t="shared" si="2"/>
        <v>1.0526315789473684</v>
      </c>
    </row>
    <row r="13" spans="1:8" x14ac:dyDescent="0.35">
      <c r="A13" t="s">
        <v>31</v>
      </c>
      <c r="B13">
        <v>74</v>
      </c>
      <c r="C13">
        <v>2</v>
      </c>
      <c r="D13">
        <v>37</v>
      </c>
      <c r="F13" s="8">
        <f t="shared" si="0"/>
        <v>5.1857042747021724</v>
      </c>
      <c r="G13" s="8">
        <f t="shared" si="1"/>
        <v>2.2727272727272729</v>
      </c>
      <c r="H13" s="8">
        <f t="shared" si="2"/>
        <v>9.7368421052631575</v>
      </c>
    </row>
    <row r="15" spans="1:8" x14ac:dyDescent="0.35">
      <c r="A15" s="6" t="s">
        <v>1</v>
      </c>
      <c r="B15" s="13">
        <f>+SUM(B4:B13)</f>
        <v>1427</v>
      </c>
      <c r="C15" s="13">
        <f>+SUM(C4:C13)</f>
        <v>88</v>
      </c>
      <c r="D15" s="13">
        <f>+SUM(D4:D13)</f>
        <v>380</v>
      </c>
      <c r="E15" s="7"/>
      <c r="F15" s="7"/>
      <c r="G15" s="7"/>
      <c r="H15" s="16"/>
    </row>
    <row r="17" spans="1:8" ht="13.5" customHeight="1" x14ac:dyDescent="0.35"/>
    <row r="19" spans="1:8" x14ac:dyDescent="0.35">
      <c r="A19" s="44" t="s">
        <v>32</v>
      </c>
      <c r="B19" s="43" t="s">
        <v>68</v>
      </c>
      <c r="C19" s="43"/>
      <c r="D19" s="43"/>
      <c r="E19" s="43"/>
      <c r="F19" s="43"/>
      <c r="G19" s="43"/>
      <c r="H19" s="43"/>
    </row>
    <row r="20" spans="1:8" x14ac:dyDescent="0.35">
      <c r="A20" s="45"/>
      <c r="B20" s="47" t="s">
        <v>4</v>
      </c>
      <c r="C20" s="47"/>
      <c r="D20" s="25"/>
      <c r="E20" s="16"/>
      <c r="F20" s="47" t="s">
        <v>5</v>
      </c>
      <c r="G20" s="47"/>
      <c r="H20" s="47"/>
    </row>
    <row r="21" spans="1:8" ht="29" x14ac:dyDescent="0.35">
      <c r="A21" s="46"/>
      <c r="B21" s="24" t="s">
        <v>2</v>
      </c>
      <c r="C21" s="24" t="s">
        <v>66</v>
      </c>
      <c r="D21" s="24" t="s">
        <v>3</v>
      </c>
      <c r="E21" s="24"/>
      <c r="F21" s="24" t="s">
        <v>6</v>
      </c>
      <c r="G21" s="24" t="s">
        <v>67</v>
      </c>
      <c r="H21" s="24" t="s">
        <v>7</v>
      </c>
    </row>
    <row r="22" spans="1:8" x14ac:dyDescent="0.35">
      <c r="A22" t="s">
        <v>43</v>
      </c>
      <c r="B22">
        <f>+B4+B5+B10+B12+B13</f>
        <v>1134</v>
      </c>
      <c r="C22">
        <f>+C4+C5+C10+C12+C13</f>
        <v>72</v>
      </c>
      <c r="D22">
        <f>+D4+D5+D10+D12+D13</f>
        <v>309</v>
      </c>
      <c r="E22" s="23"/>
      <c r="F22" s="8">
        <f t="shared" ref="F22:H24" si="3">+B22/B$26*100</f>
        <v>79.46741415557112</v>
      </c>
      <c r="G22" s="8">
        <f t="shared" si="3"/>
        <v>81.818181818181827</v>
      </c>
      <c r="H22" s="8">
        <f t="shared" si="3"/>
        <v>81.315789473684205</v>
      </c>
    </row>
    <row r="23" spans="1:8" x14ac:dyDescent="0.35">
      <c r="A23" t="s">
        <v>44</v>
      </c>
      <c r="B23">
        <f>+B6</f>
        <v>145</v>
      </c>
      <c r="C23">
        <f>+C6</f>
        <v>5</v>
      </c>
      <c r="D23">
        <f>+D6</f>
        <v>38</v>
      </c>
      <c r="E23" s="2"/>
      <c r="F23" s="8">
        <f t="shared" si="3"/>
        <v>10.161177295024528</v>
      </c>
      <c r="G23" s="8">
        <f t="shared" si="3"/>
        <v>5.6818181818181817</v>
      </c>
      <c r="H23" s="8">
        <f t="shared" si="3"/>
        <v>10</v>
      </c>
    </row>
    <row r="24" spans="1:8" x14ac:dyDescent="0.35">
      <c r="A24" t="s">
        <v>45</v>
      </c>
      <c r="B24">
        <f>+B7+B8+B9+B11</f>
        <v>148</v>
      </c>
      <c r="C24">
        <f>+C7+C8+C9+C11</f>
        <v>11</v>
      </c>
      <c r="D24">
        <f>+D7+D8+D9+D11</f>
        <v>33</v>
      </c>
      <c r="E24" s="2"/>
      <c r="F24" s="8">
        <f t="shared" si="3"/>
        <v>10.371408549404345</v>
      </c>
      <c r="G24" s="8">
        <f t="shared" si="3"/>
        <v>12.5</v>
      </c>
      <c r="H24" s="8">
        <f t="shared" si="3"/>
        <v>8.6842105263157894</v>
      </c>
    </row>
    <row r="25" spans="1:8" x14ac:dyDescent="0.35">
      <c r="E25" s="2"/>
      <c r="F25" s="8"/>
      <c r="G25" s="8"/>
    </row>
    <row r="26" spans="1:8" x14ac:dyDescent="0.35">
      <c r="A26" s="6" t="s">
        <v>1</v>
      </c>
      <c r="B26" s="13">
        <f>+B22+B23+B24</f>
        <v>1427</v>
      </c>
      <c r="C26" s="13">
        <f>+C22+C23+C24</f>
        <v>88</v>
      </c>
      <c r="D26" s="13">
        <f>+D22+D23+D24</f>
        <v>380</v>
      </c>
      <c r="E26" s="7"/>
      <c r="F26" s="7"/>
      <c r="G26" s="7"/>
      <c r="H26" s="16"/>
    </row>
  </sheetData>
  <mergeCells count="8">
    <mergeCell ref="A19:A21"/>
    <mergeCell ref="B19:H19"/>
    <mergeCell ref="B20:C20"/>
    <mergeCell ref="F20:H20"/>
    <mergeCell ref="A1:A3"/>
    <mergeCell ref="B2:C2"/>
    <mergeCell ref="F2:H2"/>
    <mergeCell ref="B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Props1.xml><?xml version="1.0" encoding="utf-8"?>
<ds:datastoreItem xmlns:ds="http://schemas.openxmlformats.org/officeDocument/2006/customXml" ds:itemID="{18C990D9-0C1B-455D-9CC6-77E8DFD92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31ECA9-AA9A-46E9-9D6E-D450A740F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7FF05-72FB-4B20-8B12-B01AA5623D12}">
  <ds:schemaRefs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13d130-f367-41bf-8435-aab6481a31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q36</vt:lpstr>
      <vt:lpstr>q37</vt:lpstr>
      <vt:lpstr>q38</vt:lpstr>
      <vt:lpstr>q39</vt:lpstr>
      <vt:lpstr>q41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2024-02-01T13:03:01Z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