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814" documentId="8_{2C70711B-A078-4C69-BA85-914178A04773}" xr6:coauthVersionLast="47" xr6:coauthVersionMax="47" xr10:uidLastSave="{A2C828CF-4F50-4A89-8F51-8A1F022793B2}"/>
  <bookViews>
    <workbookView xWindow="-110" yWindow="-110" windowWidth="19420" windowHeight="11500" xr2:uid="{CCE4960F-43FD-4FEF-86C7-8FE5A9553102}"/>
  </bookViews>
  <sheets>
    <sheet name="q36" sheetId="4" r:id="rId1"/>
    <sheet name="q37" sheetId="7" r:id="rId2"/>
    <sheet name="q38" sheetId="9" r:id="rId3"/>
    <sheet name="q39" sheetId="10" r:id="rId4"/>
    <sheet name="q41" sheetId="11" r:id="rId5"/>
    <sheet name="q42" sheetId="12" r:id="rId6"/>
    <sheet name="q44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4" i="11"/>
  <c r="G4" i="11"/>
  <c r="F4" i="11"/>
  <c r="D15" i="11"/>
  <c r="C15" i="11"/>
  <c r="B15" i="11"/>
  <c r="B19" i="7"/>
  <c r="C19" i="7"/>
  <c r="D19" i="7"/>
  <c r="B20" i="7"/>
  <c r="C20" i="7"/>
  <c r="D20" i="7"/>
  <c r="B21" i="7"/>
  <c r="C21" i="7"/>
  <c r="D21" i="7"/>
  <c r="B22" i="7"/>
  <c r="C22" i="7"/>
  <c r="D22" i="7"/>
  <c r="D24" i="11"/>
  <c r="D23" i="11"/>
  <c r="D22" i="11"/>
  <c r="C24" i="11"/>
  <c r="C23" i="11"/>
  <c r="C22" i="11"/>
  <c r="B24" i="11"/>
  <c r="B23" i="11"/>
  <c r="B22" i="11"/>
  <c r="D45" i="7"/>
  <c r="C45" i="7"/>
  <c r="B45" i="7"/>
  <c r="D44" i="7"/>
  <c r="C44" i="7"/>
  <c r="B44" i="7"/>
  <c r="D23" i="7"/>
  <c r="D24" i="7"/>
  <c r="D25" i="7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B26" i="11" l="1"/>
  <c r="F22" i="11" s="1"/>
  <c r="D26" i="11"/>
  <c r="C26" i="11"/>
  <c r="G23" i="11" s="1"/>
  <c r="D47" i="7"/>
  <c r="H44" i="7" s="1"/>
  <c r="C47" i="7"/>
  <c r="G44" i="7" s="1"/>
  <c r="B47" i="7"/>
  <c r="F44" i="7" s="1"/>
  <c r="C23" i="7"/>
  <c r="C24" i="7"/>
  <c r="C25" i="7"/>
  <c r="B23" i="7"/>
  <c r="B24" i="7"/>
  <c r="B25" i="7"/>
  <c r="E9" i="4"/>
  <c r="F9" i="4"/>
  <c r="E10" i="4"/>
  <c r="F10" i="4"/>
  <c r="F6" i="4"/>
  <c r="E5" i="4"/>
  <c r="H24" i="11" l="1"/>
  <c r="H23" i="11"/>
  <c r="G24" i="11"/>
  <c r="H22" i="11"/>
  <c r="G22" i="11"/>
  <c r="F24" i="11"/>
  <c r="F23" i="11"/>
  <c r="F45" i="7"/>
  <c r="H45" i="7"/>
  <c r="G45" i="7"/>
  <c r="C27" i="7"/>
  <c r="G24" i="7"/>
  <c r="D27" i="7"/>
  <c r="B27" i="7"/>
  <c r="F4" i="4"/>
  <c r="E8" i="4"/>
  <c r="E7" i="4"/>
  <c r="E6" i="4"/>
  <c r="F5" i="4"/>
  <c r="E4" i="4"/>
  <c r="F8" i="4"/>
  <c r="F7" i="4"/>
  <c r="F19" i="7" l="1"/>
  <c r="F20" i="7"/>
  <c r="H19" i="7"/>
  <c r="H20" i="7"/>
  <c r="G23" i="7"/>
  <c r="G19" i="7"/>
  <c r="G20" i="7"/>
  <c r="G21" i="7"/>
  <c r="G25" i="7"/>
  <c r="G22" i="7"/>
  <c r="H25" i="7"/>
  <c r="H24" i="7"/>
  <c r="H23" i="7"/>
  <c r="H22" i="7"/>
  <c r="H21" i="7"/>
  <c r="F22" i="7"/>
  <c r="F24" i="7"/>
  <c r="F25" i="7"/>
  <c r="F21" i="7"/>
  <c r="F23" i="7"/>
</calcChain>
</file>

<file path=xl/sharedStrings.xml><?xml version="1.0" encoding="utf-8"?>
<sst xmlns="http://schemas.openxmlformats.org/spreadsheetml/2006/main" count="258" uniqueCount="90">
  <si>
    <t>Ninguna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</si>
  <si>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</si>
  <si>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</si>
  <si>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</si>
  <si>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</si>
  <si>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</si>
  <si>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</si>
  <si>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</si>
  <si>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Tenencia dni</t>
  </si>
  <si>
    <t>Bajo</t>
  </si>
  <si>
    <t>Bueno</t>
  </si>
  <si>
    <t>Excelente</t>
  </si>
  <si>
    <t>Medio</t>
  </si>
  <si>
    <t>Muy bajo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</si>
  <si>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</si>
  <si>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</si>
  <si>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</si>
  <si>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</si>
  <si>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</si>
  <si>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</si>
  <si>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</si>
  <si>
    <t>Poblacion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</si>
  <si>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</si>
  <si>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</si>
  <si>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</si>
  <si>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</si>
  <si>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</si>
  <si>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</si>
  <si>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</si>
  <si>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Otra</t>
  </si>
  <si>
    <t>Prefiero no responder</t>
  </si>
  <si>
    <t>Venta ambulante</t>
  </si>
  <si>
    <t>Situación ocupacional</t>
  </si>
  <si>
    <t>Aboslutos ponderados</t>
  </si>
  <si>
    <t>Inconveniente acceso a la educación de hijes</t>
  </si>
  <si>
    <t>Cuenta propia</t>
  </si>
  <si>
    <t>Remuneración fija</t>
  </si>
  <si>
    <t>Desempleado</t>
  </si>
  <si>
    <t>Estuadiante</t>
  </si>
  <si>
    <t>Jubilado/a</t>
  </si>
  <si>
    <t>Changas, trabajos esporádicos o subempleado</t>
  </si>
  <si>
    <t>Trabajo sin remuneración</t>
  </si>
  <si>
    <t>Con licencia</t>
  </si>
  <si>
    <t>Ocupados</t>
  </si>
  <si>
    <t>Desocupados</t>
  </si>
  <si>
    <t>Inactivos</t>
  </si>
  <si>
    <t>Situación ocupacional recod</t>
  </si>
  <si>
    <t>Descendencia indígena</t>
  </si>
  <si>
    <t>Descendencia afro</t>
  </si>
  <si>
    <t>Descendencia asiática</t>
  </si>
  <si>
    <t>Otra descendencia</t>
  </si>
  <si>
    <t>Prefiero no responder (%)</t>
  </si>
  <si>
    <t>Experiencia discriminación en escuela</t>
  </si>
  <si>
    <t>Descendencia</t>
  </si>
  <si>
    <t>Sí</t>
  </si>
  <si>
    <t>Con trabajo por cuenta propia</t>
  </si>
  <si>
    <t>Con trabajo y una remuneración fija</t>
  </si>
  <si>
    <t>Desempleado/ buscando trabajo</t>
  </si>
  <si>
    <t>Estudiando</t>
  </si>
  <si>
    <t>Jubilado/a, retirado/a</t>
  </si>
  <si>
    <t>Realizando changas, trabajos esporádicos o subempleado</t>
  </si>
  <si>
    <t>Realizando trabajos sin remuneración</t>
  </si>
  <si>
    <t>Sin trabajar con licencia</t>
  </si>
  <si>
    <t>Situación ocupacional recodificada</t>
  </si>
  <si>
    <t>Inconvenientes acceso educación recodificada</t>
  </si>
  <si>
    <t>Situación ocupacional e inconveniente acceso a la educación hijes recodificadas</t>
  </si>
  <si>
    <t>Prefiero no responder</t>
  </si>
  <si>
    <t>Prefiero no responder (%)</t>
  </si>
  <si>
    <t>Discriminación de hijes en la escuela</t>
  </si>
  <si>
    <t>Mejor trabajo</t>
  </si>
  <si>
    <t>Nuevas experiencias</t>
  </si>
  <si>
    <t>Violencia Género</t>
  </si>
  <si>
    <t>Orientación sexual</t>
  </si>
  <si>
    <t>Persecusión</t>
  </si>
  <si>
    <t>Salud</t>
  </si>
  <si>
    <t>Habitat</t>
  </si>
  <si>
    <t>Necesidades básicas</t>
  </si>
  <si>
    <t>Reunificación</t>
  </si>
  <si>
    <t>Acompañar a otrx</t>
  </si>
  <si>
    <t>Otros</t>
  </si>
  <si>
    <t>Motivos migración</t>
  </si>
  <si>
    <t>Estudia actualmente</t>
  </si>
  <si>
    <t>Estudios</t>
  </si>
  <si>
    <t>Título origen</t>
  </si>
  <si>
    <t>DNI</t>
  </si>
  <si>
    <t>Documentación escolar</t>
  </si>
  <si>
    <t>Inscripción online</t>
  </si>
  <si>
    <t>Costos</t>
  </si>
  <si>
    <t>Discriminació</t>
  </si>
  <si>
    <t>Inconvenientes para la inscripción en el sistema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</si>
</sst>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3" fontId="0" fillId="0" borderId="1" xfId="0" applyNumberFormat="1" applyBorder="1"/>
    <xf numFmtId="3" fontId="0" fillId="0" borderId="0" xfId="0" applyNumberFormat="1" applyBorder="1"/>
    <xf numFmtId="3" fontId="1" fillId="0" borderId="3" xfId="0" applyNumberFormat="1" applyFont="1" applyBorder="1"/>
    <xf numFmtId="0" fontId="0" fillId="0" borderId="0" xfId="0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F22"/>
  <sheetViews>
    <sheetView showGridLines="0" tabSelected="1" workbookViewId="0">
      <selection sqref="A1:A3"/>
    </sheetView>
  </sheetViews>
  <sheetFormatPr defaultRowHeight="14.5" x14ac:dyDescent="0.35"/>
  <cols>
    <col min="1" max="1" width="34" customWidth="1"/>
    <col min="2" max="3" width="12.26953125" customWidth="1"/>
    <col min="4" max="4" width="6.08984375" customWidth="1"/>
    <col min="5" max="6" width="11.453125" customWidth="1"/>
  </cols>
  <sheetData>
    <row r="1" spans="1:6" x14ac:dyDescent="0.35">
      <c r="A1" s="47" t="s">
        <v>34</v>
      </c>
      <c r="B1" s="50" t="s">
        <v>8</v>
      </c>
      <c r="C1" s="50"/>
      <c r="D1" s="50"/>
      <c r="E1" s="50"/>
      <c r="F1" s="50"/>
    </row>
    <row r="2" spans="1:6" x14ac:dyDescent="0.35">
      <c r="A2" s="48"/>
      <c r="B2" s="46" t="s">
        <v>4</v>
      </c>
      <c r="C2" s="46"/>
      <c r="D2" s="1"/>
      <c r="E2" s="46" t="s">
        <v>5</v>
      </c>
      <c r="F2" s="46"/>
    </row>
    <row r="3" spans="1:6" x14ac:dyDescent="0.35">
      <c r="A3" s="49"/>
      <c r="B3" s="2" t="s">
        <v>2</v>
      </c>
      <c r="C3" s="2" t="s">
        <v>3</v>
      </c>
      <c r="D3" s="2"/>
      <c r="E3" s="9" t="s">
        <v>6</v>
      </c>
      <c r="F3" s="9" t="s">
        <v>7</v>
      </c>
    </row>
    <row r="4" spans="1:6" x14ac:dyDescent="0.35">
      <c r="A4" s="3" t="s">
        <v>22</v>
      </c>
      <c r="B4" s="32">
        <v>60.457725206000006</v>
      </c>
      <c r="C4" s="32">
        <v>1514.644139453</v>
      </c>
      <c r="D4" s="4"/>
      <c r="E4" s="8">
        <f t="shared" ref="E4:F8" si="0">+B4/B$12*100</f>
        <v>18.482384531733135</v>
      </c>
      <c r="F4" s="8">
        <f t="shared" si="0"/>
        <v>34.803918916718892</v>
      </c>
    </row>
    <row r="5" spans="1:6" x14ac:dyDescent="0.35">
      <c r="A5" s="5" t="s">
        <v>23</v>
      </c>
      <c r="B5" s="33">
        <v>3.9147561050000004</v>
      </c>
      <c r="C5" s="33">
        <v>169.50931698700001</v>
      </c>
      <c r="D5" s="2"/>
      <c r="E5" s="8">
        <f t="shared" si="0"/>
        <v>1.1967705935680697</v>
      </c>
      <c r="F5" s="8">
        <f t="shared" si="0"/>
        <v>3.895032747543282</v>
      </c>
    </row>
    <row r="6" spans="1:6" x14ac:dyDescent="0.35">
      <c r="A6" s="5" t="s">
        <v>24</v>
      </c>
      <c r="B6" s="33">
        <v>4.379689538</v>
      </c>
      <c r="C6" s="33">
        <v>16.089157491999998</v>
      </c>
      <c r="D6" s="2"/>
      <c r="E6" s="8">
        <f t="shared" si="0"/>
        <v>1.3389042656684547</v>
      </c>
      <c r="F6" s="8">
        <f t="shared" si="0"/>
        <v>0.36970118472324121</v>
      </c>
    </row>
    <row r="7" spans="1:6" x14ac:dyDescent="0.35">
      <c r="A7" s="5" t="s">
        <v>25</v>
      </c>
      <c r="B7" s="33">
        <v>5.5671133399999997</v>
      </c>
      <c r="C7" s="33">
        <v>22.907976396999999</v>
      </c>
      <c r="D7" s="2"/>
      <c r="E7" s="8">
        <f t="shared" si="0"/>
        <v>1.7019087160661104</v>
      </c>
      <c r="F7" s="8">
        <f t="shared" si="0"/>
        <v>0.52638592280509622</v>
      </c>
    </row>
    <row r="8" spans="1:6" x14ac:dyDescent="0.35">
      <c r="A8" s="5" t="s">
        <v>26</v>
      </c>
      <c r="B8" s="33">
        <v>3.2966271160000002</v>
      </c>
      <c r="C8" s="33">
        <v>15.202408373999999</v>
      </c>
      <c r="D8" s="2"/>
      <c r="E8" s="8">
        <f t="shared" si="0"/>
        <v>1.0078038796207238</v>
      </c>
      <c r="F8" s="8">
        <f t="shared" si="0"/>
        <v>0.34932521415797718</v>
      </c>
    </row>
    <row r="9" spans="1:6" ht="29" x14ac:dyDescent="0.35">
      <c r="A9" s="5" t="s">
        <v>27</v>
      </c>
      <c r="B9" s="33">
        <v>1.3047807310000001</v>
      </c>
      <c r="C9" s="33">
        <v>12.177111426</v>
      </c>
      <c r="D9" s="2"/>
      <c r="E9" s="8">
        <f t="shared" ref="E9:E10" si="1">+B9/B$12*100</f>
        <v>0.39888135251149959</v>
      </c>
      <c r="F9" s="8">
        <f t="shared" ref="F9:F10" si="2">+C9/C$12*100</f>
        <v>0.27980909024836076</v>
      </c>
    </row>
    <row r="10" spans="1:6" x14ac:dyDescent="0.35">
      <c r="A10" s="5" t="s">
        <v>28</v>
      </c>
      <c r="B10" s="33">
        <v>1.7297506329999999</v>
      </c>
      <c r="C10" s="33">
        <v>30.708064773</v>
      </c>
      <c r="D10" s="2"/>
      <c r="E10" s="8">
        <f t="shared" si="1"/>
        <v>0.52879787048193494</v>
      </c>
      <c r="F10" s="8">
        <f t="shared" si="2"/>
        <v>0.70561854670022828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327.10998465699998</v>
      </c>
      <c r="C12" s="34">
        <v>4351.9356055199996</v>
      </c>
      <c r="D12" s="7"/>
      <c r="E12" s="7"/>
      <c r="F12" s="7"/>
    </row>
    <row r="14" spans="1:6" s="37" customFormat="1" x14ac:dyDescent="0.35">
      <c r="A14" s="38" t="s">
        <v>64</v>
      </c>
    </row>
    <row r="15" spans="1:6" s="40" customFormat="1" x14ac:dyDescent="0.35">
      <c r="A15" s="39"/>
    </row>
    <row r="16" spans="1:6" ht="15.5" customHeight="1" x14ac:dyDescent="0.35">
      <c r="A16" s="47" t="s">
        <v>34</v>
      </c>
      <c r="B16" s="46" t="s">
        <v>8</v>
      </c>
      <c r="C16" s="46"/>
      <c r="D16" s="46"/>
      <c r="E16" s="46"/>
      <c r="F16" s="46"/>
    </row>
    <row r="17" spans="1:6" x14ac:dyDescent="0.35">
      <c r="A17" s="48"/>
      <c r="B17" s="46" t="s">
        <v>4</v>
      </c>
      <c r="C17" s="46"/>
      <c r="D17" s="1"/>
      <c r="E17" s="46" t="s">
        <v>5</v>
      </c>
      <c r="F17" s="46"/>
    </row>
    <row r="18" spans="1:6" x14ac:dyDescent="0.35">
      <c r="A18" s="49"/>
      <c r="B18" s="22" t="s">
        <v>2</v>
      </c>
      <c r="C18" s="22" t="s">
        <v>3</v>
      </c>
      <c r="D18" s="22"/>
      <c r="E18" s="9" t="s">
        <v>6</v>
      </c>
      <c r="F18" s="9" t="s">
        <v>7</v>
      </c>
    </row>
    <row r="19" spans="1:6" x14ac:dyDescent="0.35">
      <c r="A19" s="3" t="s">
        <v>2</v>
      </c>
      <c r="B19" s="13">
        <v>60.111843516000008</v>
      </c>
      <c r="C19" s="32">
        <v>1505.112812073</v>
      </c>
      <c r="D19" s="24"/>
      <c r="E19">
        <v>18.399999999999999</v>
      </c>
      <c r="F19">
        <v>34.6</v>
      </c>
    </row>
    <row r="20" spans="1:6" x14ac:dyDescent="0.35">
      <c r="A20" s="5" t="s">
        <v>54</v>
      </c>
      <c r="B20" s="13">
        <v>14.422458667000001</v>
      </c>
      <c r="C20" s="13">
        <v>221.41429058899999</v>
      </c>
      <c r="D20" s="2"/>
      <c r="E20">
        <v>4.4000000000000004</v>
      </c>
      <c r="F20">
        <v>5.0999999999999996</v>
      </c>
    </row>
    <row r="21" spans="1:6" x14ac:dyDescent="0.35">
      <c r="B21" s="10"/>
      <c r="C21" s="10"/>
    </row>
    <row r="22" spans="1:6" x14ac:dyDescent="0.35">
      <c r="A22" s="6" t="s">
        <v>1</v>
      </c>
      <c r="B22" s="34">
        <v>327.10998465699998</v>
      </c>
      <c r="C22" s="34">
        <v>4351.9356055199996</v>
      </c>
      <c r="D22" s="7"/>
      <c r="E22" s="7"/>
      <c r="F22" s="7"/>
    </row>
  </sheetData>
  <mergeCells count="8">
    <mergeCell ref="B2:C2"/>
    <mergeCell ref="E2:F2"/>
    <mergeCell ref="A1:A3"/>
    <mergeCell ref="B1:F1"/>
    <mergeCell ref="A16:A18"/>
    <mergeCell ref="B16:F16"/>
    <mergeCell ref="B17:C17"/>
    <mergeCell ref="E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Y47"/>
  <sheetViews>
    <sheetView showGridLines="0" topLeftCell="A37" workbookViewId="0">
      <selection activeCell="F44" sqref="F44"/>
    </sheetView>
  </sheetViews>
  <sheetFormatPr defaultRowHeight="14.5" x14ac:dyDescent="0.35"/>
  <cols>
    <col min="1" max="1" width="42.1796875" customWidth="1"/>
    <col min="2" max="12" width="16.1796875" customWidth="1"/>
    <col min="13" max="13" width="4.1796875" customWidth="1"/>
    <col min="14" max="24" width="16.1796875" customWidth="1"/>
  </cols>
  <sheetData>
    <row r="1" spans="1:24" x14ac:dyDescent="0.35">
      <c r="A1" s="52" t="s">
        <v>34</v>
      </c>
      <c r="B1" s="51" t="s">
        <v>32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25"/>
      <c r="N1" s="51" t="s">
        <v>32</v>
      </c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 x14ac:dyDescent="0.35">
      <c r="A2" s="53"/>
      <c r="B2" s="46" t="s">
        <v>33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26"/>
      <c r="N2" s="46" t="s">
        <v>5</v>
      </c>
      <c r="O2" s="46"/>
      <c r="P2" s="46"/>
      <c r="Q2" s="46"/>
      <c r="R2" s="46" t="s">
        <v>5</v>
      </c>
      <c r="S2" s="46"/>
      <c r="T2" s="46"/>
      <c r="U2" s="46"/>
      <c r="V2" s="46"/>
      <c r="W2" s="46"/>
      <c r="X2" s="46"/>
    </row>
    <row r="3" spans="1:24" s="28" customFormat="1" ht="43.5" x14ac:dyDescent="0.35">
      <c r="A3" s="54"/>
      <c r="B3" s="18" t="s">
        <v>35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29</v>
      </c>
      <c r="H3" s="18" t="s">
        <v>30</v>
      </c>
      <c r="I3" s="18" t="s">
        <v>40</v>
      </c>
      <c r="J3" s="18" t="s">
        <v>41</v>
      </c>
      <c r="K3" s="18" t="s">
        <v>42</v>
      </c>
      <c r="L3" s="18" t="s">
        <v>31</v>
      </c>
      <c r="M3" s="27"/>
      <c r="N3" s="18" t="s">
        <v>35</v>
      </c>
      <c r="O3" s="18" t="s">
        <v>36</v>
      </c>
      <c r="P3" s="18" t="s">
        <v>37</v>
      </c>
      <c r="Q3" s="18" t="s">
        <v>38</v>
      </c>
      <c r="R3" s="18" t="s">
        <v>39</v>
      </c>
      <c r="S3" s="18" t="s">
        <v>29</v>
      </c>
      <c r="T3" s="18" t="s">
        <v>30</v>
      </c>
      <c r="U3" s="18" t="s">
        <v>40</v>
      </c>
      <c r="V3" s="18" t="s">
        <v>41</v>
      </c>
      <c r="W3" s="18" t="s">
        <v>42</v>
      </c>
      <c r="X3" s="18" t="s">
        <v>31</v>
      </c>
    </row>
    <row r="4" spans="1:24" x14ac:dyDescent="0.35">
      <c r="A4" t="s">
        <v>22</v>
      </c>
      <c r="B4" s="10">
        <v>472.91723643699999</v>
      </c>
      <c r="C4" s="10">
        <v>443.80402508200001</v>
      </c>
      <c r="D4" s="10">
        <v>165.201892977</v>
      </c>
      <c r="E4" s="10">
        <v>46.887461389999999</v>
      </c>
      <c r="F4" s="10">
        <v>65.534933945999995</v>
      </c>
      <c r="G4" s="10">
        <v>26.735090326000002</v>
      </c>
      <c r="H4" s="10">
        <v>1</v>
      </c>
      <c r="I4" s="10">
        <v>227.77737672500001</v>
      </c>
      <c r="J4" s="10">
        <v>31.178375516999999</v>
      </c>
      <c r="K4" s="10">
        <v>8.2003758280000021</v>
      </c>
      <c r="L4" s="10">
        <v>85.865096430999998</v>
      </c>
      <c r="N4">
        <v>37.9</v>
      </c>
      <c r="O4">
        <v>35.700000000000003</v>
      </c>
      <c r="P4">
        <v>41.7</v>
      </c>
      <c r="Q4">
        <v>17.399999999999999</v>
      </c>
      <c r="R4">
        <v>10.6</v>
      </c>
      <c r="S4">
        <v>40.700000000000003</v>
      </c>
      <c r="T4">
        <v>100</v>
      </c>
      <c r="U4">
        <v>42.4</v>
      </c>
      <c r="V4">
        <v>34.5</v>
      </c>
      <c r="W4">
        <v>48.6</v>
      </c>
      <c r="X4">
        <v>43.5</v>
      </c>
    </row>
    <row r="5" spans="1:24" x14ac:dyDescent="0.35">
      <c r="A5" t="s">
        <v>23</v>
      </c>
      <c r="B5" s="10">
        <v>47.526652802999998</v>
      </c>
      <c r="C5" s="10">
        <v>48.373309597000002</v>
      </c>
      <c r="D5" s="10">
        <v>13.696265005000001</v>
      </c>
      <c r="E5" s="10">
        <v>5.3215203980000005</v>
      </c>
      <c r="F5" s="10">
        <v>2.2521791339999999</v>
      </c>
      <c r="G5" s="10">
        <v>1.7108771420000002</v>
      </c>
      <c r="H5" s="10">
        <v>0</v>
      </c>
      <c r="I5" s="10">
        <v>33.056181934000001</v>
      </c>
      <c r="J5" s="10">
        <v>2.1742208860000001</v>
      </c>
      <c r="K5" s="10">
        <v>1.331500677</v>
      </c>
      <c r="L5" s="10">
        <v>17.981365516</v>
      </c>
      <c r="N5">
        <v>3.8</v>
      </c>
      <c r="O5">
        <v>3.9</v>
      </c>
      <c r="P5">
        <v>3.5</v>
      </c>
      <c r="Q5">
        <v>2</v>
      </c>
      <c r="R5">
        <v>0.4</v>
      </c>
      <c r="S5">
        <v>2.6</v>
      </c>
      <c r="T5">
        <v>0</v>
      </c>
      <c r="U5">
        <v>6.2</v>
      </c>
      <c r="V5">
        <v>2.4</v>
      </c>
      <c r="W5">
        <v>7.9</v>
      </c>
      <c r="X5">
        <v>9.1</v>
      </c>
    </row>
    <row r="6" spans="1:24" x14ac:dyDescent="0.35">
      <c r="A6" t="s">
        <v>24</v>
      </c>
      <c r="B6" s="10">
        <v>5.7062339550000001</v>
      </c>
      <c r="C6" s="10">
        <v>4.5685886739999999</v>
      </c>
      <c r="D6" s="10">
        <v>2.7110425890000003</v>
      </c>
      <c r="E6" s="10">
        <v>1.7068286109999999</v>
      </c>
      <c r="F6" s="10">
        <v>2.0595975470000001</v>
      </c>
      <c r="G6" s="10">
        <v>0</v>
      </c>
      <c r="H6" s="10">
        <v>0</v>
      </c>
      <c r="I6" s="10">
        <v>2.0148812249999999</v>
      </c>
      <c r="J6" s="10">
        <v>0</v>
      </c>
      <c r="K6" s="10">
        <v>0.48235817600000003</v>
      </c>
      <c r="L6" s="10">
        <v>1.2193162529999999</v>
      </c>
      <c r="N6">
        <v>0.5</v>
      </c>
      <c r="O6">
        <v>0.4</v>
      </c>
      <c r="P6">
        <v>0.7</v>
      </c>
      <c r="Q6">
        <v>0.6</v>
      </c>
      <c r="R6">
        <v>0.3</v>
      </c>
      <c r="S6">
        <v>0</v>
      </c>
      <c r="T6">
        <v>0</v>
      </c>
      <c r="U6">
        <v>0.4</v>
      </c>
      <c r="V6">
        <v>0</v>
      </c>
      <c r="W6">
        <v>2.9</v>
      </c>
      <c r="X6">
        <v>0.6</v>
      </c>
    </row>
    <row r="7" spans="1:24" x14ac:dyDescent="0.35">
      <c r="A7" t="s">
        <v>25</v>
      </c>
      <c r="B7" s="10">
        <v>10.346021267000001</v>
      </c>
      <c r="C7" s="10">
        <v>2.249411759</v>
      </c>
      <c r="D7" s="10">
        <v>2.6606103189999999</v>
      </c>
      <c r="E7" s="10">
        <v>2.8176836749999996</v>
      </c>
      <c r="F7" s="10">
        <v>0</v>
      </c>
      <c r="G7" s="10">
        <v>0.92369261700000005</v>
      </c>
      <c r="H7" s="10">
        <v>0</v>
      </c>
      <c r="I7" s="10">
        <v>4.9365359710000005</v>
      </c>
      <c r="J7" s="10">
        <v>2.106774519</v>
      </c>
      <c r="K7" s="10">
        <v>0</v>
      </c>
      <c r="L7" s="10">
        <v>2.43435961</v>
      </c>
      <c r="N7">
        <v>0.8</v>
      </c>
      <c r="O7">
        <v>0.2</v>
      </c>
      <c r="P7">
        <v>0.7</v>
      </c>
      <c r="Q7">
        <v>1</v>
      </c>
      <c r="R7">
        <v>0</v>
      </c>
      <c r="S7">
        <v>1.4</v>
      </c>
      <c r="T7">
        <v>0</v>
      </c>
      <c r="U7">
        <v>0.9</v>
      </c>
      <c r="V7">
        <v>2.2999999999999998</v>
      </c>
      <c r="W7">
        <v>0</v>
      </c>
      <c r="X7">
        <v>1.2</v>
      </c>
    </row>
    <row r="8" spans="1:24" x14ac:dyDescent="0.35">
      <c r="A8" t="s">
        <v>26</v>
      </c>
      <c r="B8" s="10">
        <v>6.727277011</v>
      </c>
      <c r="C8" s="10">
        <v>1.3056029410000001</v>
      </c>
      <c r="D8" s="10">
        <v>0.34729895</v>
      </c>
      <c r="E8" s="10">
        <v>0.36821739399999998</v>
      </c>
      <c r="F8" s="10">
        <v>0</v>
      </c>
      <c r="G8" s="10">
        <v>0</v>
      </c>
      <c r="H8" s="10">
        <v>0</v>
      </c>
      <c r="I8" s="10">
        <v>6.4196909980000001</v>
      </c>
      <c r="J8" s="10">
        <v>0</v>
      </c>
      <c r="K8" s="10">
        <v>0</v>
      </c>
      <c r="L8" s="10">
        <v>3.330948196</v>
      </c>
      <c r="N8">
        <v>0.5</v>
      </c>
      <c r="O8">
        <v>0.1</v>
      </c>
      <c r="P8">
        <v>0.1</v>
      </c>
      <c r="Q8">
        <v>0.1</v>
      </c>
      <c r="R8">
        <v>0</v>
      </c>
      <c r="S8">
        <v>0</v>
      </c>
      <c r="T8">
        <v>0</v>
      </c>
      <c r="U8">
        <v>1.2</v>
      </c>
      <c r="V8">
        <v>0</v>
      </c>
      <c r="W8">
        <v>0</v>
      </c>
      <c r="X8">
        <v>1.7</v>
      </c>
    </row>
    <row r="9" spans="1:24" x14ac:dyDescent="0.35">
      <c r="A9" t="s">
        <v>27</v>
      </c>
      <c r="B9" s="10">
        <v>7.7044850050000004</v>
      </c>
      <c r="C9" s="10">
        <v>0.34588169000000002</v>
      </c>
      <c r="D9" s="10">
        <v>0</v>
      </c>
      <c r="E9" s="10">
        <v>0.90454192600000005</v>
      </c>
      <c r="F9" s="10">
        <v>0</v>
      </c>
      <c r="G9" s="10">
        <v>0</v>
      </c>
      <c r="H9" s="10">
        <v>0</v>
      </c>
      <c r="I9" s="10">
        <v>1.1948347159999999</v>
      </c>
      <c r="J9" s="10">
        <v>0.49888608899999998</v>
      </c>
      <c r="K9" s="10">
        <v>0</v>
      </c>
      <c r="L9" s="10">
        <v>2.833262731</v>
      </c>
      <c r="N9">
        <v>0.6</v>
      </c>
      <c r="O9">
        <v>0</v>
      </c>
      <c r="P9">
        <v>0</v>
      </c>
      <c r="Q9">
        <v>0.3</v>
      </c>
      <c r="R9">
        <v>0</v>
      </c>
      <c r="S9">
        <v>0</v>
      </c>
      <c r="T9">
        <v>0</v>
      </c>
      <c r="U9">
        <v>0.2</v>
      </c>
      <c r="V9">
        <v>0.6</v>
      </c>
      <c r="W9">
        <v>0</v>
      </c>
      <c r="X9">
        <v>1.4</v>
      </c>
    </row>
    <row r="10" spans="1:24" x14ac:dyDescent="0.35">
      <c r="A10" t="s">
        <v>28</v>
      </c>
      <c r="B10" s="10">
        <v>9.8763065460000004</v>
      </c>
      <c r="C10" s="10">
        <v>6.2449078250000003</v>
      </c>
      <c r="D10" s="10">
        <v>0.80073446400000003</v>
      </c>
      <c r="E10" s="10">
        <v>1.47954787</v>
      </c>
      <c r="F10" s="10">
        <v>0</v>
      </c>
      <c r="G10" s="10">
        <v>1.7951928719999999</v>
      </c>
      <c r="H10" s="10">
        <v>0</v>
      </c>
      <c r="I10" s="10">
        <v>7.8361724319999997</v>
      </c>
      <c r="J10" s="10">
        <v>2.3453558499999998</v>
      </c>
      <c r="K10" s="10">
        <v>0</v>
      </c>
      <c r="L10" s="10">
        <v>2.0595975470000001</v>
      </c>
      <c r="N10">
        <v>0.8</v>
      </c>
      <c r="O10">
        <v>0.5</v>
      </c>
      <c r="P10">
        <v>0.2</v>
      </c>
      <c r="Q10">
        <v>0.5</v>
      </c>
      <c r="R10">
        <v>0</v>
      </c>
      <c r="S10">
        <v>2.7</v>
      </c>
      <c r="T10">
        <v>0</v>
      </c>
      <c r="U10">
        <v>1.5</v>
      </c>
      <c r="V10">
        <v>2.6</v>
      </c>
      <c r="W10">
        <v>0</v>
      </c>
      <c r="X10">
        <v>1</v>
      </c>
    </row>
    <row r="12" spans="1:24" s="15" customFormat="1" x14ac:dyDescent="0.35">
      <c r="A12" s="16" t="s">
        <v>21</v>
      </c>
      <c r="B12" s="34">
        <v>1246.7857935899999</v>
      </c>
      <c r="C12" s="34">
        <v>1242.608455991</v>
      </c>
      <c r="D12" s="34">
        <v>396.13110921700002</v>
      </c>
      <c r="E12" s="34">
        <v>269.09342045300002</v>
      </c>
      <c r="F12" s="34">
        <v>616.13817718200005</v>
      </c>
      <c r="G12" s="34">
        <v>65.643769707000004</v>
      </c>
      <c r="H12" s="34">
        <v>1</v>
      </c>
      <c r="I12" s="34">
        <v>536.94859835399996</v>
      </c>
      <c r="J12" s="34">
        <v>90.459641865999998</v>
      </c>
      <c r="K12" s="34">
        <v>16.884204661000005</v>
      </c>
      <c r="L12" s="34">
        <v>197.352419156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15" customFormat="1" x14ac:dyDescent="0.3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s="37" customFormat="1" ht="15.5" x14ac:dyDescent="0.35">
      <c r="A14" s="36" t="s">
        <v>63</v>
      </c>
    </row>
    <row r="15" spans="1:24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4" x14ac:dyDescent="0.35">
      <c r="A16" s="52" t="s">
        <v>34</v>
      </c>
      <c r="B16" s="46" t="s">
        <v>46</v>
      </c>
      <c r="C16" s="46"/>
      <c r="D16" s="46"/>
      <c r="E16" s="25"/>
      <c r="F16" s="46" t="s">
        <v>46</v>
      </c>
      <c r="G16" s="46"/>
      <c r="H16" s="46"/>
    </row>
    <row r="17" spans="1:24" x14ac:dyDescent="0.35">
      <c r="A17" s="53"/>
      <c r="B17" s="46" t="s">
        <v>33</v>
      </c>
      <c r="C17" s="46"/>
      <c r="D17" s="46"/>
      <c r="E17" s="26"/>
      <c r="F17" s="46" t="s">
        <v>5</v>
      </c>
      <c r="G17" s="46"/>
      <c r="H17" s="46"/>
    </row>
    <row r="18" spans="1:24" s="28" customFormat="1" x14ac:dyDescent="0.35">
      <c r="A18" s="54"/>
      <c r="B18" s="18" t="s">
        <v>43</v>
      </c>
      <c r="C18" s="18" t="s">
        <v>44</v>
      </c>
      <c r="D18" s="18" t="s">
        <v>45</v>
      </c>
      <c r="E18" s="27"/>
      <c r="F18" s="18" t="s">
        <v>43</v>
      </c>
      <c r="G18" s="18" t="s">
        <v>44</v>
      </c>
      <c r="H18" s="18" t="s">
        <v>45</v>
      </c>
    </row>
    <row r="19" spans="1:24" x14ac:dyDescent="0.35">
      <c r="A19" t="s">
        <v>22</v>
      </c>
      <c r="B19" s="13">
        <f t="shared" ref="B19:B25" si="0">+B4+C4+I4+K4+L4</f>
        <v>1238.5641105029999</v>
      </c>
      <c r="C19" s="13">
        <f>+D4</f>
        <v>165.201892977</v>
      </c>
      <c r="D19" s="13">
        <f>+E4+F4+J4</f>
        <v>143.600770853</v>
      </c>
      <c r="F19" s="12">
        <f>+B19/B$27*100</f>
        <v>83.875495674710052</v>
      </c>
      <c r="G19" s="12">
        <f>+C19/C$27*100</f>
        <v>89.097084262367375</v>
      </c>
      <c r="H19" s="12">
        <f>+D19/D$27*100</f>
        <v>85.662187112379385</v>
      </c>
    </row>
    <row r="20" spans="1:24" x14ac:dyDescent="0.35">
      <c r="A20" t="s">
        <v>23</v>
      </c>
      <c r="B20" s="13">
        <f t="shared" si="0"/>
        <v>148.26901052700001</v>
      </c>
      <c r="C20" s="13">
        <f t="shared" ref="C20:C25" si="1">+D5</f>
        <v>13.696265005000001</v>
      </c>
      <c r="D20" s="13">
        <f t="shared" ref="D20:D25" si="2">+E5+F5+J5</f>
        <v>9.7479204180000014</v>
      </c>
      <c r="F20" s="12">
        <f t="shared" ref="F20:H25" si="3">+B20/B$27*100</f>
        <v>10.040769505343103</v>
      </c>
      <c r="G20" s="12">
        <f t="shared" si="3"/>
        <v>7.3867027504345417</v>
      </c>
      <c r="H20" s="12">
        <f t="shared" si="3"/>
        <v>5.8149282754066416</v>
      </c>
    </row>
    <row r="21" spans="1:24" x14ac:dyDescent="0.35">
      <c r="A21" t="s">
        <v>24</v>
      </c>
      <c r="B21" s="13">
        <f t="shared" si="0"/>
        <v>13.991378283</v>
      </c>
      <c r="C21" s="13">
        <f t="shared" si="1"/>
        <v>2.7110425890000003</v>
      </c>
      <c r="D21" s="13">
        <f t="shared" si="2"/>
        <v>3.7664261579999998</v>
      </c>
      <c r="F21" s="12">
        <f t="shared" si="3"/>
        <v>0.94749539301797503</v>
      </c>
      <c r="G21" s="12">
        <f t="shared" si="3"/>
        <v>1.4621260424941289</v>
      </c>
      <c r="H21" s="12">
        <f t="shared" si="3"/>
        <v>2.2467867015967053</v>
      </c>
    </row>
    <row r="22" spans="1:24" x14ac:dyDescent="0.35">
      <c r="A22" t="s">
        <v>25</v>
      </c>
      <c r="B22" s="13">
        <f t="shared" si="0"/>
        <v>19.966328607000005</v>
      </c>
      <c r="C22" s="13">
        <f t="shared" si="1"/>
        <v>2.6606103189999999</v>
      </c>
      <c r="D22" s="13">
        <f t="shared" si="2"/>
        <v>4.9244581939999996</v>
      </c>
      <c r="F22" s="12">
        <f t="shared" si="3"/>
        <v>1.3521187111066484</v>
      </c>
      <c r="G22" s="12">
        <f t="shared" si="3"/>
        <v>1.4349267887279624</v>
      </c>
      <c r="H22" s="12">
        <f t="shared" si="3"/>
        <v>2.937587707473682</v>
      </c>
    </row>
    <row r="23" spans="1:24" x14ac:dyDescent="0.35">
      <c r="A23" t="s">
        <v>26</v>
      </c>
      <c r="B23" s="13">
        <f t="shared" si="0"/>
        <v>17.783519146</v>
      </c>
      <c r="C23" s="13">
        <f t="shared" si="1"/>
        <v>0.34729895</v>
      </c>
      <c r="D23" s="13">
        <f t="shared" si="2"/>
        <v>0.36821739399999998</v>
      </c>
      <c r="F23" s="12">
        <f t="shared" si="3"/>
        <v>1.2042989705278027</v>
      </c>
      <c r="G23" s="12">
        <f t="shared" si="3"/>
        <v>0.1873061092386499</v>
      </c>
      <c r="H23" s="12">
        <f t="shared" si="3"/>
        <v>0.21965277146840442</v>
      </c>
    </row>
    <row r="24" spans="1:24" x14ac:dyDescent="0.35">
      <c r="A24" t="s">
        <v>27</v>
      </c>
      <c r="B24" s="13">
        <f t="shared" si="0"/>
        <v>12.078464142</v>
      </c>
      <c r="C24" s="13">
        <f t="shared" si="1"/>
        <v>0</v>
      </c>
      <c r="D24" s="13">
        <f t="shared" si="2"/>
        <v>1.403428015</v>
      </c>
      <c r="F24" s="12">
        <f t="shared" si="3"/>
        <v>0.81795294915176509</v>
      </c>
      <c r="G24" s="12">
        <f t="shared" si="3"/>
        <v>0</v>
      </c>
      <c r="H24" s="12">
        <f t="shared" si="3"/>
        <v>0.83718710216919168</v>
      </c>
    </row>
    <row r="25" spans="1:24" x14ac:dyDescent="0.35">
      <c r="A25" t="s">
        <v>28</v>
      </c>
      <c r="B25" s="13">
        <f t="shared" si="0"/>
        <v>26.016984349999998</v>
      </c>
      <c r="C25" s="13">
        <f t="shared" si="1"/>
        <v>0.80073446400000003</v>
      </c>
      <c r="D25" s="13">
        <f t="shared" si="2"/>
        <v>3.82490372</v>
      </c>
      <c r="F25" s="12">
        <f t="shared" si="3"/>
        <v>1.7618687961426591</v>
      </c>
      <c r="G25" s="12">
        <f t="shared" si="3"/>
        <v>0.43185404673735922</v>
      </c>
      <c r="H25" s="12">
        <f t="shared" si="3"/>
        <v>2.2816703295059715</v>
      </c>
    </row>
    <row r="27" spans="1:24" s="15" customFormat="1" x14ac:dyDescent="0.35">
      <c r="A27" s="16" t="s">
        <v>21</v>
      </c>
      <c r="B27" s="17">
        <f>+SUM(B19:B25)</f>
        <v>1476.6697955579998</v>
      </c>
      <c r="C27" s="17">
        <f>+SUM(C19:C25)</f>
        <v>185.41784430399997</v>
      </c>
      <c r="D27" s="17">
        <f>+SUM(D19:D25)</f>
        <v>167.63612475200003</v>
      </c>
      <c r="E27" s="16"/>
      <c r="F27" s="16"/>
      <c r="G27" s="16"/>
      <c r="H27" s="16"/>
    </row>
    <row r="29" spans="1:24" s="37" customFormat="1" x14ac:dyDescent="0.35">
      <c r="A29" s="38" t="s">
        <v>64</v>
      </c>
    </row>
    <row r="31" spans="1:24" x14ac:dyDescent="0.35">
      <c r="A31" s="52" t="s">
        <v>34</v>
      </c>
      <c r="B31" s="51" t="s">
        <v>32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x14ac:dyDescent="0.35">
      <c r="A32" s="53"/>
      <c r="B32" s="46" t="s">
        <v>33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N32" s="46" t="s">
        <v>5</v>
      </c>
      <c r="O32" s="46"/>
      <c r="P32" s="46"/>
      <c r="Q32" s="46"/>
      <c r="R32" s="46" t="s">
        <v>5</v>
      </c>
      <c r="S32" s="46"/>
      <c r="T32" s="46"/>
      <c r="U32" s="46"/>
      <c r="V32" s="46"/>
      <c r="W32" s="46"/>
      <c r="X32" s="46"/>
    </row>
    <row r="33" spans="1:25" x14ac:dyDescent="0.35">
      <c r="A33" s="54"/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29</v>
      </c>
      <c r="H33" s="1" t="s">
        <v>30</v>
      </c>
      <c r="I33" s="1" t="s">
        <v>60</v>
      </c>
      <c r="J33" s="1" t="s">
        <v>61</v>
      </c>
      <c r="K33" s="1" t="s">
        <v>62</v>
      </c>
      <c r="L33" s="1" t="s">
        <v>31</v>
      </c>
      <c r="M33" s="1"/>
      <c r="N33" s="1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29</v>
      </c>
      <c r="T33" s="1" t="s">
        <v>30</v>
      </c>
      <c r="U33" s="1" t="s">
        <v>60</v>
      </c>
      <c r="V33" s="1" t="s">
        <v>61</v>
      </c>
      <c r="W33" s="1" t="s">
        <v>62</v>
      </c>
      <c r="X33" s="1" t="s">
        <v>31</v>
      </c>
      <c r="Y33" s="1"/>
    </row>
    <row r="34" spans="1:25" x14ac:dyDescent="0.35">
      <c r="A34" s="35" t="s">
        <v>2</v>
      </c>
      <c r="B34" s="10">
        <v>468.24612125700003</v>
      </c>
      <c r="C34" s="10">
        <v>441.34446260100003</v>
      </c>
      <c r="D34" s="10">
        <v>164.51495911500001</v>
      </c>
      <c r="E34" s="10">
        <v>46.887461389999999</v>
      </c>
      <c r="F34" s="10">
        <v>63.475336399</v>
      </c>
      <c r="G34" s="10">
        <v>26.735090326000002</v>
      </c>
      <c r="H34" s="10">
        <v>1</v>
      </c>
      <c r="I34" s="10">
        <v>227.77737672500001</v>
      </c>
      <c r="J34" s="10">
        <v>31.178375516999999</v>
      </c>
      <c r="K34" s="10">
        <v>8.2003758280000021</v>
      </c>
      <c r="L34" s="10">
        <v>85.865096430999998</v>
      </c>
      <c r="N34">
        <v>37.6</v>
      </c>
      <c r="O34">
        <v>35.5</v>
      </c>
      <c r="P34">
        <v>41.5</v>
      </c>
      <c r="Q34">
        <v>17.399999999999999</v>
      </c>
      <c r="R34">
        <v>10.3</v>
      </c>
      <c r="S34">
        <v>40.700000000000003</v>
      </c>
      <c r="T34">
        <v>100</v>
      </c>
      <c r="U34">
        <v>42.4</v>
      </c>
      <c r="V34">
        <v>34.5</v>
      </c>
      <c r="W34">
        <v>48.6</v>
      </c>
      <c r="X34">
        <v>43.5</v>
      </c>
    </row>
    <row r="35" spans="1:25" x14ac:dyDescent="0.35">
      <c r="A35" s="5" t="s">
        <v>54</v>
      </c>
      <c r="B35" s="10">
        <v>63.572141180999999</v>
      </c>
      <c r="C35" s="10">
        <v>60.680580059</v>
      </c>
      <c r="D35" s="10">
        <v>15.668247394000002</v>
      </c>
      <c r="E35" s="10">
        <v>10.664230522</v>
      </c>
      <c r="F35" s="10">
        <v>4.3117766809999996</v>
      </c>
      <c r="G35" s="10">
        <v>3.5060700140000001</v>
      </c>
      <c r="H35" s="10">
        <v>0</v>
      </c>
      <c r="I35" s="10">
        <v>46.424676902999998</v>
      </c>
      <c r="J35" s="10">
        <v>6.4952317610000003</v>
      </c>
      <c r="K35" s="10">
        <v>1.8138588530000002</v>
      </c>
      <c r="L35" s="10">
        <v>22.699935887999999</v>
      </c>
      <c r="N35">
        <v>5.0999999999999996</v>
      </c>
      <c r="O35">
        <v>4.9000000000000004</v>
      </c>
      <c r="P35">
        <v>4</v>
      </c>
      <c r="Q35">
        <v>4</v>
      </c>
      <c r="R35">
        <v>0.7</v>
      </c>
      <c r="S35">
        <v>5.3</v>
      </c>
      <c r="T35">
        <v>0</v>
      </c>
      <c r="U35">
        <v>8.6</v>
      </c>
      <c r="V35">
        <v>7.2</v>
      </c>
      <c r="W35">
        <v>10.7</v>
      </c>
      <c r="X35">
        <v>11.5</v>
      </c>
    </row>
    <row r="36" spans="1:25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25" s="16" customFormat="1" x14ac:dyDescent="0.35">
      <c r="A37" s="16" t="s">
        <v>1</v>
      </c>
      <c r="B37" s="34">
        <v>1246.7857935899999</v>
      </c>
      <c r="C37" s="34">
        <v>1242.608455991</v>
      </c>
      <c r="D37" s="34">
        <v>396.13110921700002</v>
      </c>
      <c r="E37" s="34">
        <v>269.09342045300002</v>
      </c>
      <c r="F37" s="34">
        <v>616.13817718200005</v>
      </c>
      <c r="G37" s="34">
        <v>65.643769707000004</v>
      </c>
      <c r="H37" s="34">
        <v>1</v>
      </c>
      <c r="I37" s="34">
        <v>536.94859835399996</v>
      </c>
      <c r="J37" s="34">
        <v>90.459641865999998</v>
      </c>
      <c r="K37" s="34">
        <v>16.884204661000005</v>
      </c>
      <c r="L37" s="34">
        <v>197.352419156</v>
      </c>
    </row>
    <row r="39" spans="1:25" s="37" customFormat="1" x14ac:dyDescent="0.35">
      <c r="A39" s="38" t="s">
        <v>65</v>
      </c>
    </row>
    <row r="41" spans="1:25" x14ac:dyDescent="0.35">
      <c r="A41" s="52" t="s">
        <v>34</v>
      </c>
      <c r="B41" s="46" t="s">
        <v>46</v>
      </c>
      <c r="C41" s="46"/>
      <c r="D41" s="46"/>
      <c r="E41" s="25"/>
      <c r="F41" s="46" t="s">
        <v>46</v>
      </c>
      <c r="G41" s="46"/>
      <c r="H41" s="46"/>
    </row>
    <row r="42" spans="1:25" x14ac:dyDescent="0.35">
      <c r="A42" s="53"/>
      <c r="B42" s="46" t="s">
        <v>33</v>
      </c>
      <c r="C42" s="46"/>
      <c r="D42" s="46"/>
      <c r="E42" s="26"/>
      <c r="F42" s="46" t="s">
        <v>5</v>
      </c>
      <c r="G42" s="46"/>
      <c r="H42" s="46"/>
    </row>
    <row r="43" spans="1:25" x14ac:dyDescent="0.35">
      <c r="A43" s="54"/>
      <c r="B43" s="22" t="s">
        <v>43</v>
      </c>
      <c r="C43" s="22" t="s">
        <v>44</v>
      </c>
      <c r="D43" s="22" t="s">
        <v>45</v>
      </c>
      <c r="E43" s="27"/>
      <c r="F43" s="22" t="s">
        <v>43</v>
      </c>
      <c r="G43" s="22" t="s">
        <v>44</v>
      </c>
      <c r="H43" s="22" t="s">
        <v>45</v>
      </c>
    </row>
    <row r="44" spans="1:25" x14ac:dyDescent="0.35">
      <c r="A44" s="35" t="s">
        <v>2</v>
      </c>
      <c r="B44" s="13">
        <f>+B34+C34+I34+K34+L34</f>
        <v>1231.433432842</v>
      </c>
      <c r="C44" s="13">
        <f>+D34</f>
        <v>164.51495911500001</v>
      </c>
      <c r="D44" s="13">
        <f>+E34+F34+J34</f>
        <v>141.54117330599999</v>
      </c>
      <c r="F44" s="12">
        <f t="shared" ref="F44:H45" si="4">+B44/B$47*100</f>
        <v>86.317971149231468</v>
      </c>
      <c r="G44" s="12">
        <f t="shared" si="4"/>
        <v>91.304268750918595</v>
      </c>
      <c r="H44" s="12">
        <f t="shared" si="4"/>
        <v>86.828463756221907</v>
      </c>
    </row>
    <row r="45" spans="1:25" x14ac:dyDescent="0.35">
      <c r="A45" s="5" t="s">
        <v>54</v>
      </c>
      <c r="B45" s="13">
        <f>+B35+C35+I35+K35+L35</f>
        <v>195.191192884</v>
      </c>
      <c r="C45" s="13">
        <f>+D35</f>
        <v>15.668247394000002</v>
      </c>
      <c r="D45" s="13">
        <f>+E35+F35+J35</f>
        <v>21.471238964000001</v>
      </c>
      <c r="F45" s="12">
        <f t="shared" si="4"/>
        <v>13.682028850768537</v>
      </c>
      <c r="G45" s="12">
        <f t="shared" si="4"/>
        <v>8.69573124908141</v>
      </c>
      <c r="H45" s="12">
        <f t="shared" si="4"/>
        <v>13.171536243778084</v>
      </c>
    </row>
    <row r="47" spans="1:25" x14ac:dyDescent="0.35">
      <c r="A47" s="16" t="s">
        <v>1</v>
      </c>
      <c r="B47" s="17">
        <f>+SUM(B44:B45)</f>
        <v>1426.624625726</v>
      </c>
      <c r="C47" s="17">
        <f>+SUM(C44:C45)</f>
        <v>180.183206509</v>
      </c>
      <c r="D47" s="17">
        <f>+SUM(D44:D45)</f>
        <v>163.01241227</v>
      </c>
      <c r="E47" s="16"/>
      <c r="F47" s="16"/>
      <c r="G47" s="16"/>
      <c r="H47" s="16"/>
    </row>
  </sheetData>
  <mergeCells count="19">
    <mergeCell ref="A16:A18"/>
    <mergeCell ref="N1:X1"/>
    <mergeCell ref="B2:L2"/>
    <mergeCell ref="N2:X2"/>
    <mergeCell ref="A1:A3"/>
    <mergeCell ref="B1:L1"/>
    <mergeCell ref="B16:D16"/>
    <mergeCell ref="F16:H16"/>
    <mergeCell ref="B17:D17"/>
    <mergeCell ref="F17:H17"/>
    <mergeCell ref="N32:X32"/>
    <mergeCell ref="B31:X31"/>
    <mergeCell ref="A41:A43"/>
    <mergeCell ref="B41:D41"/>
    <mergeCell ref="F41:H41"/>
    <mergeCell ref="B42:D42"/>
    <mergeCell ref="F42:H42"/>
    <mergeCell ref="B32:L32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L22"/>
  <sheetViews>
    <sheetView showGridLines="0" topLeftCell="A7" workbookViewId="0">
      <selection activeCell="M19" sqref="M19:M20"/>
    </sheetView>
  </sheetViews>
  <sheetFormatPr defaultRowHeight="14.5" x14ac:dyDescent="0.35"/>
  <cols>
    <col min="1" max="1" width="38.81640625" customWidth="1"/>
    <col min="2" max="3" width="12.81640625" customWidth="1"/>
    <col min="4" max="4" width="11.08984375" customWidth="1"/>
    <col min="5" max="6" width="11.81640625" customWidth="1"/>
    <col min="7" max="7" width="1.26953125" customWidth="1"/>
    <col min="8" max="12" width="11.1796875" customWidth="1"/>
  </cols>
  <sheetData>
    <row r="1" spans="1:12" x14ac:dyDescent="0.35">
      <c r="A1" s="47" t="s">
        <v>20</v>
      </c>
      <c r="B1" s="46" t="s">
        <v>19</v>
      </c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x14ac:dyDescent="0.35">
      <c r="A2" s="55"/>
      <c r="B2" s="46" t="s">
        <v>4</v>
      </c>
      <c r="C2" s="46"/>
      <c r="D2" s="46"/>
      <c r="E2" s="46"/>
      <c r="F2" s="46"/>
      <c r="G2" s="20"/>
      <c r="H2" s="46" t="s">
        <v>5</v>
      </c>
      <c r="I2" s="46"/>
      <c r="J2" s="46"/>
      <c r="K2" s="46"/>
      <c r="L2" s="46"/>
    </row>
    <row r="3" spans="1:12" x14ac:dyDescent="0.35">
      <c r="A3" s="49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22"/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</row>
    <row r="4" spans="1:12" x14ac:dyDescent="0.35">
      <c r="A4" s="19" t="s">
        <v>22</v>
      </c>
      <c r="B4" s="13">
        <v>7.5488115120000003</v>
      </c>
      <c r="C4" s="13">
        <v>202.03080655700001</v>
      </c>
      <c r="D4" s="13">
        <v>193.26014585799999</v>
      </c>
      <c r="E4" s="13">
        <v>98.505984882000007</v>
      </c>
      <c r="F4" s="13">
        <v>15.899187339000001</v>
      </c>
      <c r="G4" s="13"/>
      <c r="H4" s="12">
        <f t="shared" ref="H4:L10" si="0">+B4/B$12*100</f>
        <v>23.192073082679936</v>
      </c>
      <c r="I4" s="12">
        <f t="shared" si="0"/>
        <v>39.9465412537294</v>
      </c>
      <c r="J4" s="12">
        <f t="shared" si="0"/>
        <v>29.459963887802548</v>
      </c>
      <c r="K4" s="12">
        <f t="shared" si="0"/>
        <v>40.907185171699098</v>
      </c>
      <c r="L4" s="12">
        <f t="shared" si="0"/>
        <v>42.829839898850835</v>
      </c>
    </row>
    <row r="5" spans="1:12" x14ac:dyDescent="0.35">
      <c r="A5" s="19" t="s">
        <v>23</v>
      </c>
      <c r="B5" s="13">
        <v>0</v>
      </c>
      <c r="C5" s="13">
        <v>27.981669366999999</v>
      </c>
      <c r="D5" s="13">
        <v>28.999215861</v>
      </c>
      <c r="E5" s="13">
        <v>14.209564708</v>
      </c>
      <c r="F5" s="13">
        <v>2.244907022</v>
      </c>
      <c r="G5" s="13"/>
      <c r="H5" s="12">
        <f t="shared" si="0"/>
        <v>0</v>
      </c>
      <c r="I5" s="12">
        <f t="shared" si="0"/>
        <v>5.5326755793637803</v>
      </c>
      <c r="J5" s="12">
        <f t="shared" si="0"/>
        <v>4.4205485215113551</v>
      </c>
      <c r="K5" s="12">
        <f t="shared" si="0"/>
        <v>5.9008931834517648</v>
      </c>
      <c r="L5" s="12">
        <f t="shared" si="0"/>
        <v>6.0474165307944245</v>
      </c>
    </row>
    <row r="6" spans="1:12" x14ac:dyDescent="0.35">
      <c r="A6" s="19" t="s">
        <v>24</v>
      </c>
      <c r="B6" s="13">
        <v>0</v>
      </c>
      <c r="C6" s="13">
        <v>3.5419557230000001</v>
      </c>
      <c r="D6" s="13">
        <v>0.510581222</v>
      </c>
      <c r="E6" s="13">
        <v>2.0595975470000001</v>
      </c>
      <c r="F6" s="13">
        <v>0</v>
      </c>
      <c r="G6" s="13"/>
      <c r="H6" s="12">
        <f t="shared" si="0"/>
        <v>0</v>
      </c>
      <c r="I6" s="12">
        <f t="shared" si="0"/>
        <v>0.70033319580785547</v>
      </c>
      <c r="J6" s="12">
        <f t="shared" si="0"/>
        <v>7.7831382642969502E-2</v>
      </c>
      <c r="K6" s="12">
        <f t="shared" si="0"/>
        <v>0.85530171933443278</v>
      </c>
      <c r="L6" s="12">
        <f t="shared" si="0"/>
        <v>0</v>
      </c>
    </row>
    <row r="7" spans="1:12" x14ac:dyDescent="0.35">
      <c r="A7" s="19" t="s">
        <v>25</v>
      </c>
      <c r="B7" s="13">
        <v>0</v>
      </c>
      <c r="C7" s="13">
        <v>3.18903888</v>
      </c>
      <c r="D7" s="13">
        <v>0.510581222</v>
      </c>
      <c r="E7" s="13">
        <v>0.21219780099999999</v>
      </c>
      <c r="F7" s="13">
        <v>0</v>
      </c>
      <c r="G7" s="13"/>
      <c r="H7" s="12">
        <f t="shared" si="0"/>
        <v>0</v>
      </c>
      <c r="I7" s="12">
        <f t="shared" si="0"/>
        <v>0.6305527129780848</v>
      </c>
      <c r="J7" s="12">
        <f t="shared" si="0"/>
        <v>7.7831382642969502E-2</v>
      </c>
      <c r="K7" s="12">
        <f t="shared" si="0"/>
        <v>8.812068372223876E-2</v>
      </c>
      <c r="L7" s="12">
        <f t="shared" si="0"/>
        <v>0</v>
      </c>
    </row>
    <row r="8" spans="1:12" x14ac:dyDescent="0.35">
      <c r="A8" s="19" t="s">
        <v>26</v>
      </c>
      <c r="B8" s="13">
        <v>0</v>
      </c>
      <c r="C8" s="13">
        <v>0.36821739399999998</v>
      </c>
      <c r="D8" s="13">
        <v>0.510581222</v>
      </c>
      <c r="E8" s="13">
        <v>0</v>
      </c>
      <c r="F8" s="13">
        <v>0.90454192600000005</v>
      </c>
      <c r="G8" s="13"/>
      <c r="H8" s="12">
        <f t="shared" si="0"/>
        <v>0</v>
      </c>
      <c r="I8" s="12">
        <f t="shared" si="0"/>
        <v>7.2805784278309069E-2</v>
      </c>
      <c r="J8" s="12">
        <f t="shared" si="0"/>
        <v>7.7831382642969502E-2</v>
      </c>
      <c r="K8" s="12">
        <f t="shared" si="0"/>
        <v>0</v>
      </c>
      <c r="L8" s="12">
        <f t="shared" si="0"/>
        <v>2.4366896902552551</v>
      </c>
    </row>
    <row r="9" spans="1:12" x14ac:dyDescent="0.35">
      <c r="A9" s="19" t="s">
        <v>27</v>
      </c>
      <c r="B9" s="13">
        <v>0</v>
      </c>
      <c r="C9" s="13">
        <v>0.49888608899999998</v>
      </c>
      <c r="D9" s="13">
        <v>0.510581222</v>
      </c>
      <c r="E9" s="13">
        <v>5.7643064180000003</v>
      </c>
      <c r="F9" s="13">
        <v>0</v>
      </c>
      <c r="G9" s="13"/>
      <c r="H9" s="12">
        <f t="shared" si="0"/>
        <v>0</v>
      </c>
      <c r="I9" s="12">
        <f t="shared" si="0"/>
        <v>9.8642252014806503E-2</v>
      </c>
      <c r="J9" s="12">
        <f t="shared" si="0"/>
        <v>7.7831382642969502E-2</v>
      </c>
      <c r="K9" s="12">
        <f t="shared" si="0"/>
        <v>2.3937789192200398</v>
      </c>
      <c r="L9" s="12">
        <f t="shared" si="0"/>
        <v>0</v>
      </c>
    </row>
    <row r="10" spans="1:12" x14ac:dyDescent="0.35">
      <c r="A10" s="19" t="s">
        <v>28</v>
      </c>
      <c r="B10" s="13">
        <v>0</v>
      </c>
      <c r="C10" s="13">
        <v>0</v>
      </c>
      <c r="D10" s="13">
        <v>1.2749235249999999</v>
      </c>
      <c r="E10" s="13">
        <v>1.6289455209999999</v>
      </c>
      <c r="F10" s="13">
        <v>2.0595975470000001</v>
      </c>
      <c r="G10" s="13"/>
      <c r="H10" s="12">
        <f t="shared" si="0"/>
        <v>0</v>
      </c>
      <c r="I10" s="12">
        <f t="shared" si="0"/>
        <v>0</v>
      </c>
      <c r="J10" s="12">
        <f t="shared" si="0"/>
        <v>0.19434529990372129</v>
      </c>
      <c r="K10" s="12">
        <f t="shared" si="0"/>
        <v>0.67646220828084103</v>
      </c>
      <c r="L10" s="12">
        <f t="shared" si="0"/>
        <v>5.5482227684490031</v>
      </c>
    </row>
    <row r="12" spans="1:12" x14ac:dyDescent="0.35">
      <c r="A12" s="16" t="s">
        <v>1</v>
      </c>
      <c r="B12" s="17">
        <v>32.549101950000001</v>
      </c>
      <c r="C12" s="17">
        <v>505.75293934400003</v>
      </c>
      <c r="D12" s="17">
        <v>656.009445884</v>
      </c>
      <c r="E12" s="17">
        <v>240.80362525199999</v>
      </c>
      <c r="F12" s="17">
        <v>37.121752909999998</v>
      </c>
      <c r="G12" s="17"/>
      <c r="H12" s="16"/>
      <c r="I12" s="16"/>
      <c r="J12" s="16"/>
      <c r="K12" s="16"/>
      <c r="L12" s="16"/>
    </row>
    <row r="14" spans="1:12" s="37" customFormat="1" x14ac:dyDescent="0.35">
      <c r="A14" s="38" t="s">
        <v>64</v>
      </c>
    </row>
    <row r="16" spans="1:12" x14ac:dyDescent="0.35">
      <c r="A16" s="47" t="s">
        <v>20</v>
      </c>
      <c r="B16" s="46" t="s">
        <v>19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x14ac:dyDescent="0.35">
      <c r="A17" s="55"/>
      <c r="B17" s="46" t="s">
        <v>4</v>
      </c>
      <c r="C17" s="46"/>
      <c r="D17" s="46"/>
      <c r="E17" s="46"/>
      <c r="F17" s="46"/>
      <c r="G17" s="20"/>
      <c r="H17" s="46" t="s">
        <v>5</v>
      </c>
      <c r="I17" s="46"/>
      <c r="J17" s="46"/>
      <c r="K17" s="46"/>
      <c r="L17" s="46"/>
    </row>
    <row r="18" spans="1:12" x14ac:dyDescent="0.35">
      <c r="A18" s="49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22"/>
      <c r="H18" s="14" t="s">
        <v>14</v>
      </c>
      <c r="I18" s="14" t="s">
        <v>15</v>
      </c>
      <c r="J18" s="14" t="s">
        <v>16</v>
      </c>
      <c r="K18" s="14" t="s">
        <v>17</v>
      </c>
      <c r="L18" s="14" t="s">
        <v>18</v>
      </c>
    </row>
    <row r="19" spans="1:12" x14ac:dyDescent="0.35">
      <c r="A19" s="35" t="s">
        <v>2</v>
      </c>
      <c r="B19" s="13">
        <v>7.5488115120000003</v>
      </c>
      <c r="C19" s="13">
        <v>198.29077092700001</v>
      </c>
      <c r="D19" s="13">
        <v>193.26014585799999</v>
      </c>
      <c r="E19" s="13">
        <v>96.446387334999997</v>
      </c>
      <c r="F19" s="13">
        <v>14.450864121</v>
      </c>
      <c r="G19" s="13"/>
      <c r="H19">
        <v>23.2</v>
      </c>
      <c r="I19">
        <v>39.200000000000003</v>
      </c>
      <c r="J19">
        <v>29.5</v>
      </c>
      <c r="K19">
        <v>40.1</v>
      </c>
      <c r="L19">
        <v>38.9</v>
      </c>
    </row>
    <row r="20" spans="1:12" x14ac:dyDescent="0.35">
      <c r="A20" s="5" t="s">
        <v>54</v>
      </c>
      <c r="B20" s="13">
        <v>0</v>
      </c>
      <c r="C20" s="13">
        <v>31.460572359</v>
      </c>
      <c r="D20" s="13">
        <v>30.565190759</v>
      </c>
      <c r="E20" s="13">
        <v>21.041349264000001</v>
      </c>
      <c r="F20" s="13">
        <v>5.2090464949999999</v>
      </c>
      <c r="G20" s="13"/>
      <c r="H20">
        <v>0</v>
      </c>
      <c r="I20">
        <v>6.2</v>
      </c>
      <c r="J20">
        <v>4.7</v>
      </c>
      <c r="K20">
        <v>8.6999999999999993</v>
      </c>
      <c r="L20">
        <v>14</v>
      </c>
    </row>
    <row r="21" spans="1:12" x14ac:dyDescent="0.35">
      <c r="B21" s="56"/>
      <c r="C21" s="56"/>
      <c r="D21" s="56"/>
      <c r="E21" s="56"/>
      <c r="F21" s="56"/>
      <c r="G21" s="26"/>
      <c r="H21" s="57"/>
      <c r="I21" s="12"/>
      <c r="J21" s="12"/>
      <c r="K21" s="12"/>
      <c r="L21" s="12"/>
    </row>
    <row r="22" spans="1:12" s="15" customFormat="1" x14ac:dyDescent="0.35">
      <c r="A22" s="16" t="s">
        <v>1</v>
      </c>
      <c r="B22" s="17">
        <v>32.549101950000001</v>
      </c>
      <c r="C22" s="17">
        <v>505.75293934400003</v>
      </c>
      <c r="D22" s="17">
        <v>656.009445884</v>
      </c>
      <c r="E22" s="17">
        <v>240.80362525199999</v>
      </c>
      <c r="F22" s="17">
        <v>37.121752909999998</v>
      </c>
      <c r="G22" s="17"/>
      <c r="H22" s="31"/>
      <c r="I22" s="31"/>
      <c r="J22" s="31"/>
      <c r="K22" s="31"/>
      <c r="L22" s="31"/>
    </row>
  </sheetData>
  <mergeCells count="8">
    <mergeCell ref="A1:A3"/>
    <mergeCell ref="B1:L1"/>
    <mergeCell ref="B2:F2"/>
    <mergeCell ref="H2:L2"/>
    <mergeCell ref="A16:A18"/>
    <mergeCell ref="B16:L16"/>
    <mergeCell ref="B17:F17"/>
    <mergeCell ref="H17:L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H11"/>
  <sheetViews>
    <sheetView showGridLines="0" workbookViewId="0">
      <selection activeCell="I5" sqref="I5"/>
    </sheetView>
  </sheetViews>
  <sheetFormatPr defaultRowHeight="14.5" x14ac:dyDescent="0.35"/>
  <cols>
    <col min="1" max="1" width="23.1796875" customWidth="1"/>
    <col min="2" max="2" width="11.54296875" customWidth="1"/>
    <col min="3" max="3" width="19.36328125" bestFit="1" customWidth="1"/>
    <col min="4" max="4" width="11.54296875" customWidth="1"/>
    <col min="5" max="5" width="1.81640625" customWidth="1"/>
    <col min="6" max="6" width="11.1796875" customWidth="1"/>
    <col min="7" max="7" width="22.6328125" bestFit="1" customWidth="1"/>
    <col min="8" max="8" width="11.1796875" customWidth="1"/>
  </cols>
  <sheetData>
    <row r="1" spans="1:8" x14ac:dyDescent="0.35">
      <c r="A1" s="47" t="s">
        <v>53</v>
      </c>
      <c r="B1" s="46" t="s">
        <v>52</v>
      </c>
      <c r="C1" s="46"/>
      <c r="D1" s="46"/>
      <c r="E1" s="46"/>
      <c r="F1" s="46"/>
      <c r="G1" s="46"/>
      <c r="H1" s="46"/>
    </row>
    <row r="2" spans="1:8" x14ac:dyDescent="0.35">
      <c r="A2" s="48"/>
      <c r="B2" s="46" t="s">
        <v>4</v>
      </c>
      <c r="C2" s="46"/>
      <c r="D2" s="46"/>
      <c r="E2" s="46"/>
      <c r="F2" s="46" t="s">
        <v>5</v>
      </c>
      <c r="G2" s="46"/>
      <c r="H2" s="46"/>
    </row>
    <row r="3" spans="1:8" x14ac:dyDescent="0.35">
      <c r="A3" s="48"/>
      <c r="B3" s="44" t="s">
        <v>2</v>
      </c>
      <c r="C3" s="14" t="s">
        <v>30</v>
      </c>
      <c r="D3" s="44" t="s">
        <v>3</v>
      </c>
      <c r="E3" s="14"/>
      <c r="F3" s="24" t="s">
        <v>6</v>
      </c>
      <c r="G3" t="s">
        <v>51</v>
      </c>
      <c r="H3" s="24" t="s">
        <v>7</v>
      </c>
    </row>
    <row r="4" spans="1:8" x14ac:dyDescent="0.35">
      <c r="A4" s="25" t="s">
        <v>47</v>
      </c>
      <c r="B4" s="10">
        <v>346.13955437499999</v>
      </c>
      <c r="C4" s="10">
        <v>36.823799983999997</v>
      </c>
      <c r="D4" s="10">
        <v>150.10195710799999</v>
      </c>
      <c r="E4" s="26"/>
      <c r="F4">
        <v>25.3</v>
      </c>
      <c r="G4">
        <v>45.5</v>
      </c>
      <c r="H4">
        <v>41.8</v>
      </c>
    </row>
    <row r="5" spans="1:8" x14ac:dyDescent="0.35">
      <c r="A5" s="26" t="s">
        <v>48</v>
      </c>
      <c r="B5" s="10">
        <v>85.464313138999998</v>
      </c>
      <c r="C5" s="10">
        <v>4.9513233439999995</v>
      </c>
      <c r="D5" s="10">
        <v>45.093517679000001</v>
      </c>
      <c r="E5" s="26"/>
      <c r="F5">
        <v>6.3</v>
      </c>
      <c r="G5">
        <v>6.1</v>
      </c>
      <c r="H5">
        <v>12.6</v>
      </c>
    </row>
    <row r="6" spans="1:8" x14ac:dyDescent="0.35">
      <c r="A6" s="26" t="s">
        <v>49</v>
      </c>
      <c r="B6" s="10">
        <v>13.920807519</v>
      </c>
      <c r="C6" s="10">
        <v>1</v>
      </c>
      <c r="D6" s="10">
        <v>7.0991709499999995</v>
      </c>
      <c r="E6" s="26"/>
      <c r="F6">
        <v>1</v>
      </c>
      <c r="G6">
        <v>1.2</v>
      </c>
      <c r="H6">
        <v>2</v>
      </c>
    </row>
    <row r="7" spans="1:8" x14ac:dyDescent="0.35">
      <c r="A7" s="26" t="s">
        <v>0</v>
      </c>
      <c r="B7" s="10">
        <v>899.17591919000006</v>
      </c>
      <c r="C7" s="10">
        <v>33.439384077</v>
      </c>
      <c r="D7" s="10">
        <v>166.20135976099999</v>
      </c>
      <c r="E7" s="26"/>
      <c r="F7">
        <v>65.8</v>
      </c>
      <c r="G7">
        <v>41.3</v>
      </c>
      <c r="H7">
        <v>46.3</v>
      </c>
    </row>
    <row r="8" spans="1:8" x14ac:dyDescent="0.35">
      <c r="A8" s="26" t="s">
        <v>50</v>
      </c>
      <c r="B8" s="10">
        <v>119.879478975</v>
      </c>
      <c r="C8" s="10">
        <v>4.22248</v>
      </c>
      <c r="D8" s="10">
        <v>21.474672185999999</v>
      </c>
      <c r="E8" s="26"/>
      <c r="F8">
        <v>8.8000000000000007</v>
      </c>
      <c r="G8">
        <v>5.2</v>
      </c>
      <c r="H8">
        <v>6</v>
      </c>
    </row>
    <row r="9" spans="1:8" x14ac:dyDescent="0.35">
      <c r="A9" s="26"/>
      <c r="B9" s="33"/>
      <c r="C9" s="33"/>
      <c r="D9" s="33"/>
      <c r="E9" s="26"/>
      <c r="F9" s="26"/>
      <c r="G9" s="26"/>
      <c r="H9" s="26"/>
    </row>
    <row r="10" spans="1:8" s="15" customFormat="1" x14ac:dyDescent="0.35">
      <c r="A10" s="6" t="s">
        <v>1</v>
      </c>
      <c r="B10" s="34">
        <v>1366.9991294450001</v>
      </c>
      <c r="C10" s="34">
        <v>81.016002886999999</v>
      </c>
      <c r="D10" s="34">
        <v>359.21199692900001</v>
      </c>
      <c r="E10" s="16"/>
      <c r="F10" s="16"/>
      <c r="G10" s="7"/>
      <c r="H10" s="7"/>
    </row>
    <row r="11" spans="1:8" ht="46.5" customHeight="1" x14ac:dyDescent="0.35">
      <c r="B11" s="13"/>
      <c r="C11" s="13"/>
      <c r="D11" s="13"/>
    </row>
  </sheetData>
  <mergeCells count="4">
    <mergeCell ref="A1:A3"/>
    <mergeCell ref="B1:H1"/>
    <mergeCell ref="B2:E2"/>
    <mergeCell ref="F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L26"/>
  <sheetViews>
    <sheetView showGridLines="0" workbookViewId="0">
      <selection activeCell="B10" sqref="B10"/>
    </sheetView>
  </sheetViews>
  <sheetFormatPr defaultRowHeight="14.5" x14ac:dyDescent="0.35"/>
  <cols>
    <col min="1" max="1" width="30.7265625" customWidth="1"/>
    <col min="2" max="4" width="15.453125" customWidth="1"/>
    <col min="5" max="5" width="1.453125" customWidth="1"/>
    <col min="6" max="8" width="15.453125" customWidth="1"/>
  </cols>
  <sheetData>
    <row r="1" spans="1:12" x14ac:dyDescent="0.35">
      <c r="A1" s="47" t="s">
        <v>32</v>
      </c>
      <c r="B1" s="46" t="s">
        <v>68</v>
      </c>
      <c r="C1" s="46"/>
      <c r="D1" s="46"/>
      <c r="E1" s="46"/>
      <c r="F1" s="46"/>
      <c r="G1" s="46"/>
      <c r="H1" s="46"/>
    </row>
    <row r="2" spans="1:12" x14ac:dyDescent="0.35">
      <c r="A2" s="48"/>
      <c r="B2" s="50" t="s">
        <v>4</v>
      </c>
      <c r="C2" s="50"/>
      <c r="D2" s="23"/>
      <c r="E2" s="14"/>
      <c r="F2" s="50" t="s">
        <v>5</v>
      </c>
      <c r="G2" s="50"/>
      <c r="H2" s="50"/>
    </row>
    <row r="3" spans="1:12" s="19" customFormat="1" ht="29" x14ac:dyDescent="0.35">
      <c r="A3" s="49"/>
      <c r="B3" s="22" t="s">
        <v>2</v>
      </c>
      <c r="C3" s="22" t="s">
        <v>66</v>
      </c>
      <c r="D3" s="22" t="s">
        <v>3</v>
      </c>
      <c r="E3" s="22"/>
      <c r="F3" s="22" t="s">
        <v>6</v>
      </c>
      <c r="G3" s="22" t="s">
        <v>67</v>
      </c>
      <c r="H3" s="22" t="s">
        <v>7</v>
      </c>
      <c r="J3"/>
      <c r="K3"/>
      <c r="L3"/>
    </row>
    <row r="4" spans="1:12" x14ac:dyDescent="0.35">
      <c r="A4" t="s">
        <v>55</v>
      </c>
      <c r="B4" s="13">
        <v>409.13329981300001</v>
      </c>
      <c r="C4" s="13">
        <v>29.948071471999999</v>
      </c>
      <c r="D4" s="13">
        <v>93.169980527999996</v>
      </c>
      <c r="E4" s="21"/>
      <c r="F4" s="12">
        <f>+B4/B$15*100</f>
        <v>29.929302148064103</v>
      </c>
      <c r="G4" s="12">
        <f>+C4/C$15*100</f>
        <v>37.427602468837627</v>
      </c>
      <c r="H4" s="12">
        <f>+D4/D$15*100</f>
        <v>25.937324288869863</v>
      </c>
    </row>
    <row r="5" spans="1:12" x14ac:dyDescent="0.35">
      <c r="A5" t="s">
        <v>56</v>
      </c>
      <c r="B5" s="13">
        <v>407.32883212600001</v>
      </c>
      <c r="C5" s="13">
        <v>19.400654985999999</v>
      </c>
      <c r="D5" s="13">
        <v>78.750362535999997</v>
      </c>
      <c r="E5" s="2"/>
      <c r="F5" s="12">
        <f t="shared" ref="F5:F13" si="0">+B5/B$15*100</f>
        <v>29.797300038616335</v>
      </c>
      <c r="G5" s="12">
        <f t="shared" ref="G5:G13" si="1">+C5/C$15*100</f>
        <v>24.245968663790848</v>
      </c>
      <c r="H5" s="12">
        <f t="shared" ref="H5:H13" si="2">+D5/D$15*100</f>
        <v>21.923088095402722</v>
      </c>
    </row>
    <row r="6" spans="1:12" x14ac:dyDescent="0.35">
      <c r="A6" t="s">
        <v>57</v>
      </c>
      <c r="B6" s="13">
        <v>139.49614713299999</v>
      </c>
      <c r="C6" s="13">
        <v>4.8470027470000003</v>
      </c>
      <c r="D6" s="13">
        <v>35.840056629000003</v>
      </c>
      <c r="E6" s="2"/>
      <c r="F6" s="12">
        <f t="shared" si="0"/>
        <v>10.204552740983475</v>
      </c>
      <c r="G6" s="12">
        <f t="shared" si="1"/>
        <v>6.0575417068071031</v>
      </c>
      <c r="H6" s="12">
        <f t="shared" si="2"/>
        <v>9.977410814618187</v>
      </c>
    </row>
    <row r="7" spans="1:12" x14ac:dyDescent="0.35">
      <c r="A7" t="s">
        <v>58</v>
      </c>
      <c r="B7" s="13">
        <v>37.980027065999998</v>
      </c>
      <c r="C7" s="13">
        <v>3.2485806780000002</v>
      </c>
      <c r="D7" s="13">
        <v>16.323084168000001</v>
      </c>
      <c r="E7" s="2"/>
      <c r="F7" s="12">
        <f t="shared" si="0"/>
        <v>2.7783504940065207</v>
      </c>
      <c r="G7" s="12">
        <f t="shared" si="1"/>
        <v>4.0599137182442151</v>
      </c>
      <c r="H7" s="12">
        <f t="shared" si="2"/>
        <v>4.544136695753604</v>
      </c>
    </row>
    <row r="8" spans="1:12" x14ac:dyDescent="0.35">
      <c r="A8" t="s">
        <v>59</v>
      </c>
      <c r="B8" s="13">
        <v>58.113980820999998</v>
      </c>
      <c r="C8" s="13">
        <v>2.6626679549999999</v>
      </c>
      <c r="D8" s="13">
        <v>7.0104643040000001</v>
      </c>
      <c r="E8" s="2"/>
      <c r="F8" s="12">
        <f t="shared" si="0"/>
        <v>4.2512083270012182</v>
      </c>
      <c r="G8" s="12">
        <f t="shared" si="1"/>
        <v>3.3276692898047737</v>
      </c>
      <c r="H8" s="12">
        <f t="shared" si="2"/>
        <v>1.9516230983191944</v>
      </c>
    </row>
    <row r="9" spans="1:12" x14ac:dyDescent="0.35">
      <c r="A9" t="s">
        <v>29</v>
      </c>
      <c r="B9" s="13">
        <v>24.523378604000001</v>
      </c>
      <c r="C9" s="13">
        <v>2.104012285</v>
      </c>
      <c r="D9" s="13">
        <v>3.613769451</v>
      </c>
      <c r="E9" s="2"/>
      <c r="F9" s="12">
        <f t="shared" si="0"/>
        <v>1.793957148601584</v>
      </c>
      <c r="G9" s="12">
        <f t="shared" si="1"/>
        <v>2.6294893634856056</v>
      </c>
      <c r="H9" s="12">
        <f t="shared" si="2"/>
        <v>1.0060269372668749</v>
      </c>
    </row>
    <row r="10" spans="1:12" x14ac:dyDescent="0.35">
      <c r="A10" t="s">
        <v>60</v>
      </c>
      <c r="B10" s="13">
        <v>188.03225156799999</v>
      </c>
      <c r="C10" s="13">
        <v>12.511979353999999</v>
      </c>
      <c r="D10" s="13">
        <v>75.935650758999998</v>
      </c>
      <c r="E10" s="2"/>
      <c r="F10" s="12">
        <f t="shared" si="0"/>
        <v>13.755111288501029</v>
      </c>
      <c r="G10" s="12">
        <f t="shared" si="1"/>
        <v>15.636846258953518</v>
      </c>
      <c r="H10" s="12">
        <f t="shared" si="2"/>
        <v>21.139508537630782</v>
      </c>
    </row>
    <row r="11" spans="1:12" x14ac:dyDescent="0.35">
      <c r="A11" t="s">
        <v>61</v>
      </c>
      <c r="B11" s="13">
        <v>27.235797348999998</v>
      </c>
      <c r="C11" s="13">
        <v>2.3311313130000002</v>
      </c>
      <c r="D11" s="13">
        <v>8.1066786159999999</v>
      </c>
      <c r="E11" s="2"/>
      <c r="F11" s="12">
        <f t="shared" si="0"/>
        <v>1.9923785438003678</v>
      </c>
      <c r="G11" s="12">
        <f t="shared" si="1"/>
        <v>2.9133313698411865</v>
      </c>
      <c r="H11" s="12">
        <f t="shared" si="2"/>
        <v>2.2567950640029215</v>
      </c>
    </row>
    <row r="12" spans="1:12" x14ac:dyDescent="0.35">
      <c r="A12" t="s">
        <v>62</v>
      </c>
      <c r="B12" s="13">
        <v>6.0340712240000025</v>
      </c>
      <c r="C12" s="13">
        <v>0.64277712600000003</v>
      </c>
      <c r="D12" s="13">
        <v>3.3373863309999998</v>
      </c>
      <c r="F12" s="12">
        <f t="shared" si="0"/>
        <v>0.44141002682641267</v>
      </c>
      <c r="G12" s="12">
        <f t="shared" si="1"/>
        <v>0.80331071636725104</v>
      </c>
      <c r="H12" s="12">
        <f t="shared" si="2"/>
        <v>0.92908543131415777</v>
      </c>
    </row>
    <row r="13" spans="1:12" x14ac:dyDescent="0.35">
      <c r="A13" t="s">
        <v>31</v>
      </c>
      <c r="B13" s="13">
        <v>69.121343741000004</v>
      </c>
      <c r="C13" s="13">
        <v>2.3191249709999999</v>
      </c>
      <c r="D13" s="13">
        <v>37.124563606999999</v>
      </c>
      <c r="F13" s="12">
        <f t="shared" si="0"/>
        <v>5.056429243598946</v>
      </c>
      <c r="G13" s="12">
        <f t="shared" si="1"/>
        <v>2.8983264438678709</v>
      </c>
      <c r="H13" s="12">
        <f t="shared" si="2"/>
        <v>10.335001036821675</v>
      </c>
    </row>
    <row r="15" spans="1:12" x14ac:dyDescent="0.35">
      <c r="A15" s="6" t="s">
        <v>1</v>
      </c>
      <c r="B15" s="11">
        <f>+SUM(B4:B13)</f>
        <v>1366.9991294450001</v>
      </c>
      <c r="C15" s="11">
        <f>+SUM(C4:C13)</f>
        <v>80.016002886999999</v>
      </c>
      <c r="D15" s="11">
        <f>+SUM(D4:D13)</f>
        <v>359.21199692900007</v>
      </c>
      <c r="E15" s="7"/>
      <c r="F15" s="7"/>
      <c r="G15" s="7"/>
      <c r="H15" s="14"/>
    </row>
    <row r="17" spans="1:8" ht="13.5" customHeight="1" x14ac:dyDescent="0.35"/>
    <row r="19" spans="1:8" x14ac:dyDescent="0.35">
      <c r="A19" s="47" t="s">
        <v>32</v>
      </c>
      <c r="B19" s="46" t="s">
        <v>68</v>
      </c>
      <c r="C19" s="46"/>
      <c r="D19" s="46"/>
      <c r="E19" s="46"/>
      <c r="F19" s="46"/>
      <c r="G19" s="46"/>
      <c r="H19" s="46"/>
    </row>
    <row r="20" spans="1:8" x14ac:dyDescent="0.35">
      <c r="A20" s="48"/>
      <c r="B20" s="50" t="s">
        <v>4</v>
      </c>
      <c r="C20" s="50"/>
      <c r="D20" s="23"/>
      <c r="E20" s="14"/>
      <c r="F20" s="50" t="s">
        <v>5</v>
      </c>
      <c r="G20" s="50"/>
      <c r="H20" s="50"/>
    </row>
    <row r="21" spans="1:8" ht="29" x14ac:dyDescent="0.35">
      <c r="A21" s="49"/>
      <c r="B21" s="22" t="s">
        <v>2</v>
      </c>
      <c r="C21" s="22" t="s">
        <v>66</v>
      </c>
      <c r="D21" s="22" t="s">
        <v>3</v>
      </c>
      <c r="E21" s="22"/>
      <c r="F21" s="22" t="s">
        <v>6</v>
      </c>
      <c r="G21" s="22" t="s">
        <v>67</v>
      </c>
      <c r="H21" s="22" t="s">
        <v>7</v>
      </c>
    </row>
    <row r="22" spans="1:8" x14ac:dyDescent="0.35">
      <c r="A22" t="s">
        <v>43</v>
      </c>
      <c r="B22" t="e">
        <f>+B4+B5+#REF!+B11+B12</f>
        <v>#REF!</v>
      </c>
      <c r="C22" t="e">
        <f>+C4+C5+#REF!+C11+C12</f>
        <v>#REF!</v>
      </c>
      <c r="D22" t="e">
        <f>+D4+D5+#REF!+D11+D12</f>
        <v>#REF!</v>
      </c>
      <c r="E22" s="21"/>
      <c r="F22" s="8" t="e">
        <f t="shared" ref="F22:H24" si="3">+B22/B$26*100</f>
        <v>#REF!</v>
      </c>
      <c r="G22" s="8" t="e">
        <f t="shared" si="3"/>
        <v>#REF!</v>
      </c>
      <c r="H22" s="8" t="e">
        <f t="shared" si="3"/>
        <v>#REF!</v>
      </c>
    </row>
    <row r="23" spans="1:8" x14ac:dyDescent="0.35">
      <c r="A23" t="s">
        <v>44</v>
      </c>
      <c r="B23">
        <f>+B6</f>
        <v>139.49614713299999</v>
      </c>
      <c r="C23">
        <f>+C6</f>
        <v>4.8470027470000003</v>
      </c>
      <c r="D23">
        <f>+D6</f>
        <v>35.840056629000003</v>
      </c>
      <c r="E23" s="2"/>
      <c r="F23" s="8" t="e">
        <f t="shared" si="3"/>
        <v>#REF!</v>
      </c>
      <c r="G23" s="8" t="e">
        <f t="shared" si="3"/>
        <v>#REF!</v>
      </c>
      <c r="H23" s="8" t="e">
        <f t="shared" si="3"/>
        <v>#REF!</v>
      </c>
    </row>
    <row r="24" spans="1:8" x14ac:dyDescent="0.35">
      <c r="A24" t="s">
        <v>45</v>
      </c>
      <c r="B24">
        <f>+B7+B8+B9+B10</f>
        <v>308.64963805899998</v>
      </c>
      <c r="C24">
        <f>+C7+C8+C9+C10</f>
        <v>20.527240272</v>
      </c>
      <c r="D24">
        <f>+D7+D8+D9+D10</f>
        <v>102.882968682</v>
      </c>
      <c r="E24" s="2"/>
      <c r="F24" s="8" t="e">
        <f t="shared" si="3"/>
        <v>#REF!</v>
      </c>
      <c r="G24" s="8" t="e">
        <f t="shared" si="3"/>
        <v>#REF!</v>
      </c>
      <c r="H24" s="8" t="e">
        <f t="shared" si="3"/>
        <v>#REF!</v>
      </c>
    </row>
    <row r="25" spans="1:8" x14ac:dyDescent="0.35">
      <c r="E25" s="2"/>
      <c r="F25" s="8"/>
      <c r="G25" s="8"/>
    </row>
    <row r="26" spans="1:8" x14ac:dyDescent="0.35">
      <c r="A26" s="6" t="s">
        <v>1</v>
      </c>
      <c r="B26" s="11" t="e">
        <f>+B22+B23+B24</f>
        <v>#REF!</v>
      </c>
      <c r="C26" s="11" t="e">
        <f>+C22+C23+C24</f>
        <v>#REF!</v>
      </c>
      <c r="D26" s="11" t="e">
        <f>+D22+D23+D24</f>
        <v>#REF!</v>
      </c>
      <c r="E26" s="7"/>
      <c r="F26" s="7"/>
      <c r="G26" s="7"/>
      <c r="H26" s="14"/>
    </row>
  </sheetData>
  <mergeCells count="8">
    <mergeCell ref="A19:A21"/>
    <mergeCell ref="B19:H19"/>
    <mergeCell ref="B20:C20"/>
    <mergeCell ref="F20:H20"/>
    <mergeCell ref="A1:A3"/>
    <mergeCell ref="B2:C2"/>
    <mergeCell ref="F2:H2"/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7C0-C48D-4271-AB51-26E0F6033569}">
  <dimension ref="A1:F17"/>
  <sheetViews>
    <sheetView showGridLines="0" topLeftCell="A3" workbookViewId="0">
      <selection activeCell="C15" sqref="C15"/>
    </sheetView>
  </sheetViews>
  <sheetFormatPr defaultRowHeight="14.5" x14ac:dyDescent="0.35"/>
  <cols>
    <col min="1" max="1" width="23.453125" bestFit="1" customWidth="1"/>
    <col min="2" max="2" width="11.08984375" customWidth="1"/>
    <col min="4" max="4" width="2.6328125" customWidth="1"/>
    <col min="5" max="5" width="11.36328125" customWidth="1"/>
    <col min="6" max="6" width="9.81640625" customWidth="1"/>
  </cols>
  <sheetData>
    <row r="1" spans="1:6" x14ac:dyDescent="0.35">
      <c r="A1" s="47" t="s">
        <v>80</v>
      </c>
      <c r="B1" s="46" t="s">
        <v>81</v>
      </c>
      <c r="C1" s="46"/>
      <c r="D1" s="46"/>
      <c r="E1" s="46"/>
      <c r="F1" s="46"/>
    </row>
    <row r="2" spans="1:6" x14ac:dyDescent="0.35">
      <c r="A2" s="48"/>
      <c r="B2" s="46" t="s">
        <v>4</v>
      </c>
      <c r="C2" s="46"/>
      <c r="D2" s="14"/>
      <c r="E2" s="46" t="s">
        <v>5</v>
      </c>
      <c r="F2" s="46"/>
    </row>
    <row r="3" spans="1:6" x14ac:dyDescent="0.35">
      <c r="A3" s="49"/>
      <c r="B3" s="42" t="s">
        <v>2</v>
      </c>
      <c r="C3" s="42" t="s">
        <v>3</v>
      </c>
      <c r="D3" s="42"/>
      <c r="E3" s="42" t="s">
        <v>6</v>
      </c>
      <c r="F3" s="42" t="s">
        <v>7</v>
      </c>
    </row>
    <row r="4" spans="1:6" x14ac:dyDescent="0.35">
      <c r="A4" t="s">
        <v>82</v>
      </c>
      <c r="B4" s="32">
        <v>322.41744107300002</v>
      </c>
      <c r="C4" s="32">
        <v>461.76051358400002</v>
      </c>
      <c r="D4" s="41"/>
      <c r="E4">
        <v>9.1</v>
      </c>
      <c r="F4">
        <v>40.700000000000003</v>
      </c>
    </row>
    <row r="5" spans="1:6" x14ac:dyDescent="0.35">
      <c r="A5" t="s">
        <v>69</v>
      </c>
      <c r="B5" s="33">
        <v>1271.268050681</v>
      </c>
      <c r="C5" s="33">
        <v>252.996695644</v>
      </c>
      <c r="D5" s="43"/>
      <c r="E5">
        <v>35.9</v>
      </c>
      <c r="F5">
        <v>22.3</v>
      </c>
    </row>
    <row r="6" spans="1:6" x14ac:dyDescent="0.35">
      <c r="A6" t="s">
        <v>70</v>
      </c>
      <c r="B6" s="33">
        <v>478.342510377</v>
      </c>
      <c r="C6" s="33">
        <v>235.37665085399999</v>
      </c>
      <c r="D6" s="43"/>
      <c r="E6">
        <v>13.5</v>
      </c>
      <c r="F6">
        <v>20.7</v>
      </c>
    </row>
    <row r="7" spans="1:6" x14ac:dyDescent="0.35">
      <c r="A7" t="s">
        <v>71</v>
      </c>
      <c r="B7" s="33">
        <v>61.551661703000001</v>
      </c>
      <c r="C7" s="33">
        <v>24.789474720000001</v>
      </c>
      <c r="D7" s="43"/>
      <c r="E7">
        <v>1.7</v>
      </c>
      <c r="F7">
        <v>2.2000000000000002</v>
      </c>
    </row>
    <row r="8" spans="1:6" x14ac:dyDescent="0.35">
      <c r="A8" t="s">
        <v>72</v>
      </c>
      <c r="B8" s="33">
        <v>30.155914872</v>
      </c>
      <c r="C8" s="33">
        <v>36.586533281000001</v>
      </c>
      <c r="E8">
        <v>0.9</v>
      </c>
      <c r="F8">
        <v>3.2</v>
      </c>
    </row>
    <row r="9" spans="1:6" x14ac:dyDescent="0.35">
      <c r="A9" t="s">
        <v>73</v>
      </c>
      <c r="B9" s="33">
        <v>278.95867698799998</v>
      </c>
      <c r="C9" s="33">
        <v>84.897727410000002</v>
      </c>
      <c r="D9" s="45"/>
      <c r="E9">
        <v>7.9</v>
      </c>
      <c r="F9">
        <v>7.5</v>
      </c>
    </row>
    <row r="10" spans="1:6" x14ac:dyDescent="0.35">
      <c r="A10" t="s">
        <v>74</v>
      </c>
      <c r="B10" s="33">
        <v>93.342315157000002</v>
      </c>
      <c r="C10" s="33">
        <v>23.751210487999998</v>
      </c>
      <c r="D10" s="45"/>
      <c r="E10">
        <v>2.6</v>
      </c>
      <c r="F10">
        <v>2.1</v>
      </c>
    </row>
    <row r="11" spans="1:6" x14ac:dyDescent="0.35">
      <c r="A11" t="s">
        <v>75</v>
      </c>
      <c r="B11" s="33">
        <v>59.614771623000003</v>
      </c>
      <c r="C11" s="33">
        <v>15.474625570000001</v>
      </c>
      <c r="D11" s="45"/>
      <c r="E11">
        <v>1.7</v>
      </c>
      <c r="F11">
        <v>1.4</v>
      </c>
    </row>
    <row r="12" spans="1:6" x14ac:dyDescent="0.35">
      <c r="A12" t="s">
        <v>76</v>
      </c>
      <c r="B12" s="33">
        <v>559.05326324600003</v>
      </c>
      <c r="C12" s="33">
        <v>133.78150399699999</v>
      </c>
      <c r="D12" s="45"/>
      <c r="E12">
        <v>15.8</v>
      </c>
      <c r="F12">
        <v>11.8</v>
      </c>
    </row>
    <row r="13" spans="1:6" x14ac:dyDescent="0.35">
      <c r="A13" t="s">
        <v>77</v>
      </c>
      <c r="B13" s="33">
        <v>575.68352093099998</v>
      </c>
      <c r="C13" s="33">
        <v>152.95041516200001</v>
      </c>
      <c r="E13">
        <v>16.2</v>
      </c>
      <c r="F13">
        <v>13.5</v>
      </c>
    </row>
    <row r="14" spans="1:6" x14ac:dyDescent="0.35">
      <c r="A14" t="s">
        <v>78</v>
      </c>
      <c r="B14" s="33">
        <v>289.26607613099998</v>
      </c>
      <c r="C14" s="33">
        <v>85.746964234000004</v>
      </c>
      <c r="E14">
        <v>8.1999999999999993</v>
      </c>
      <c r="F14">
        <v>7.6</v>
      </c>
    </row>
    <row r="15" spans="1:6" x14ac:dyDescent="0.35">
      <c r="A15" t="s">
        <v>79</v>
      </c>
      <c r="B15" s="33">
        <v>441.25765889299998</v>
      </c>
      <c r="C15" s="33">
        <v>136.061229126</v>
      </c>
      <c r="E15">
        <v>12.5</v>
      </c>
      <c r="F15">
        <v>12</v>
      </c>
    </row>
    <row r="16" spans="1:6" x14ac:dyDescent="0.35">
      <c r="B16" s="33"/>
      <c r="C16" s="33"/>
    </row>
    <row r="17" spans="1:6" x14ac:dyDescent="0.35">
      <c r="A17" s="6" t="s">
        <v>1</v>
      </c>
      <c r="B17" s="34">
        <v>3543.9523763779998</v>
      </c>
      <c r="C17" s="34">
        <v>1135.0932137990001</v>
      </c>
      <c r="D17" s="7"/>
      <c r="E17" s="7"/>
      <c r="F17" s="14"/>
    </row>
  </sheetData>
  <mergeCells count="4">
    <mergeCell ref="A1:A3"/>
    <mergeCell ref="B2:C2"/>
    <mergeCell ref="B1:F1"/>
    <mergeCell ref="E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9-2733-45D1-A7C3-FFF0284F0753}">
  <dimension ref="A1:F13"/>
  <sheetViews>
    <sheetView showGridLines="0" workbookViewId="0">
      <selection activeCell="A21" sqref="A21:XFD29"/>
    </sheetView>
  </sheetViews>
  <sheetFormatPr defaultRowHeight="14.5" x14ac:dyDescent="0.35"/>
  <cols>
    <col min="1" max="1" width="36.453125" customWidth="1"/>
    <col min="2" max="3" width="12.36328125" customWidth="1"/>
    <col min="4" max="4" width="2.90625" customWidth="1"/>
    <col min="5" max="6" width="12.36328125" customWidth="1"/>
  </cols>
  <sheetData>
    <row r="1" spans="1:6" x14ac:dyDescent="0.35">
      <c r="A1" s="47" t="s">
        <v>89</v>
      </c>
      <c r="B1" s="50" t="s">
        <v>8</v>
      </c>
      <c r="C1" s="50"/>
      <c r="D1" s="50"/>
      <c r="E1" s="50"/>
      <c r="F1" s="50"/>
    </row>
    <row r="2" spans="1:6" x14ac:dyDescent="0.35">
      <c r="A2" s="48"/>
      <c r="B2" s="46" t="s">
        <v>4</v>
      </c>
      <c r="C2" s="46"/>
      <c r="D2" s="1"/>
      <c r="E2" s="46" t="s">
        <v>5</v>
      </c>
      <c r="F2" s="46"/>
    </row>
    <row r="3" spans="1:6" x14ac:dyDescent="0.35">
      <c r="A3" s="49"/>
      <c r="B3" s="42" t="s">
        <v>2</v>
      </c>
      <c r="C3" s="42" t="s">
        <v>3</v>
      </c>
      <c r="D3" s="42"/>
      <c r="E3" s="9" t="s">
        <v>6</v>
      </c>
      <c r="F3" s="9" t="s">
        <v>7</v>
      </c>
    </row>
    <row r="4" spans="1:6" x14ac:dyDescent="0.35">
      <c r="A4" t="s">
        <v>83</v>
      </c>
      <c r="B4" s="10">
        <v>7.2881504189999999</v>
      </c>
      <c r="C4" s="10">
        <v>52.305704404000004</v>
      </c>
      <c r="D4" s="41"/>
      <c r="E4">
        <v>2.2000000000000002</v>
      </c>
      <c r="F4">
        <v>1.2</v>
      </c>
    </row>
    <row r="5" spans="1:6" x14ac:dyDescent="0.35">
      <c r="A5" t="s">
        <v>84</v>
      </c>
      <c r="B5" s="10">
        <v>12.50301035</v>
      </c>
      <c r="C5" s="10">
        <v>21.511633739000001</v>
      </c>
      <c r="D5" s="43"/>
      <c r="E5">
        <v>3.8</v>
      </c>
      <c r="F5">
        <v>0.5</v>
      </c>
    </row>
    <row r="6" spans="1:6" x14ac:dyDescent="0.35">
      <c r="A6" t="s">
        <v>85</v>
      </c>
      <c r="B6" s="10">
        <v>2.2868702550000002</v>
      </c>
      <c r="C6" s="10">
        <v>19.805413001999998</v>
      </c>
      <c r="D6" s="43"/>
      <c r="E6">
        <v>0.7</v>
      </c>
      <c r="F6">
        <v>0.5</v>
      </c>
    </row>
    <row r="7" spans="1:6" x14ac:dyDescent="0.35">
      <c r="A7" t="s">
        <v>86</v>
      </c>
      <c r="B7" s="10">
        <v>3.4664190389999998</v>
      </c>
      <c r="C7" s="10">
        <v>18.592710278000002</v>
      </c>
      <c r="D7" s="43"/>
      <c r="E7">
        <v>1.1000000000000001</v>
      </c>
      <c r="F7">
        <v>0.4</v>
      </c>
    </row>
    <row r="8" spans="1:6" x14ac:dyDescent="0.35">
      <c r="A8" t="s">
        <v>87</v>
      </c>
      <c r="B8" s="10">
        <v>3.205005871</v>
      </c>
      <c r="C8" s="10">
        <v>15.290340855</v>
      </c>
      <c r="E8">
        <v>1</v>
      </c>
      <c r="F8">
        <v>0.4</v>
      </c>
    </row>
    <row r="9" spans="1:6" x14ac:dyDescent="0.35">
      <c r="A9" t="s">
        <v>88</v>
      </c>
      <c r="B9" s="10">
        <v>0</v>
      </c>
      <c r="C9" s="10">
        <v>12.703299546</v>
      </c>
      <c r="D9" s="45"/>
      <c r="E9">
        <v>0</v>
      </c>
      <c r="F9">
        <v>0.3</v>
      </c>
    </row>
    <row r="10" spans="1:6" x14ac:dyDescent="0.35">
      <c r="A10" t="s">
        <v>79</v>
      </c>
      <c r="B10" s="10">
        <v>4.7933505080000005</v>
      </c>
      <c r="C10" s="10">
        <v>15.57471879</v>
      </c>
      <c r="D10" s="45"/>
      <c r="E10">
        <v>1.5</v>
      </c>
      <c r="F10">
        <v>0.4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327.10998465699998</v>
      </c>
      <c r="C12" s="34">
        <v>4351.9356055199996</v>
      </c>
      <c r="D12" s="7"/>
      <c r="E12" s="7"/>
      <c r="F12" s="14"/>
    </row>
    <row r="13" spans="1:6" x14ac:dyDescent="0.35">
      <c r="B13" s="10"/>
      <c r="C13" s="10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1ECA9-AA9A-46E9-9D6E-D450A740F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7FF05-72FB-4B20-8B12-B01AA5623D12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C990D9-0C1B-455D-9CC6-77E8DFD92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q36</vt:lpstr>
      <vt:lpstr>q37</vt:lpstr>
      <vt:lpstr>q38</vt:lpstr>
      <vt:lpstr>q39</vt:lpstr>
      <vt:lpstr>q41</vt:lpstr>
      <vt:lpstr>q42</vt:lpstr>
      <vt:lpstr>q44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2024-02-02T21:30:16Z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