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/total/tables/"/>
    </mc:Choice>
  </mc:AlternateContent>
  <xr:revisionPtr revIDLastSave="693" documentId="8_{0AEECA9E-FDE9-490F-813E-ACD2D4705187}" xr6:coauthVersionLast="47" xr6:coauthVersionMax="47" xr10:uidLastSave="{790A3E32-67CC-4609-BD11-A3AC83B64085}"/>
  <bookViews>
    <workbookView xWindow="28680" yWindow="-120" windowWidth="29040" windowHeight="15720" firstSheet="6" activeTab="12" xr2:uid="{73EABC83-C494-48FC-A31A-949A601A976F}"/>
  </bookViews>
  <sheets>
    <sheet name="Univariado_rec" sheetId="2" r:id="rId1"/>
    <sheet name="Edad_agrupada" sheetId="4" r:id="rId2"/>
    <sheet name="Edad_agrupada_10" sheetId="5" r:id="rId3"/>
    <sheet name="Edad_agrupada_nueva" sheetId="7" r:id="rId4"/>
    <sheet name="Tiempo_residencia" sheetId="6" r:id="rId5"/>
    <sheet name="Tiempo_residencia_nueva" sheetId="8" r:id="rId6"/>
    <sheet name="Migración_reciente" sheetId="9" r:id="rId7"/>
    <sheet name="Nivel_educativo" sheetId="10" r:id="rId8"/>
    <sheet name="Secundario_completo" sheetId="11" r:id="rId9"/>
    <sheet name="Region" sheetId="12" r:id="rId10"/>
    <sheet name="Nacionalidad_MERCOSUR" sheetId="13" r:id="rId11"/>
    <sheet name="Nacionalidad" sheetId="14" r:id="rId12"/>
    <sheet name="Tenencia_DNI" sheetId="15" r:id="rId13"/>
  </sheets>
  <definedNames>
    <definedName name="_xlnm._FilterDatabase" localSheetId="1" hidden="1">Edad_agrupada_10!#REF!</definedName>
    <definedName name="_xlnm._FilterDatabase" localSheetId="0" hidden="1">Univariado_rec!$A$1:$Z$1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5" l="1"/>
  <c r="E21" i="15"/>
  <c r="F20" i="15"/>
  <c r="E20" i="15"/>
  <c r="F19" i="15"/>
  <c r="E19" i="15"/>
  <c r="F18" i="15"/>
  <c r="E18" i="15"/>
  <c r="F17" i="15"/>
  <c r="E17" i="15"/>
  <c r="F16" i="15"/>
  <c r="E16" i="15"/>
  <c r="C23" i="15"/>
  <c r="B23" i="15"/>
  <c r="E6" i="15"/>
  <c r="E5" i="15"/>
  <c r="C12" i="15"/>
  <c r="F10" i="15" s="1"/>
  <c r="B12" i="15"/>
  <c r="E10" i="15" s="1"/>
  <c r="AD21" i="14"/>
  <c r="AC21" i="14"/>
  <c r="AB21" i="14"/>
  <c r="AA21" i="14"/>
  <c r="Z21" i="14"/>
  <c r="W21" i="14"/>
  <c r="V21" i="14"/>
  <c r="T21" i="14"/>
  <c r="S21" i="14"/>
  <c r="R21" i="14"/>
  <c r="Q21" i="14"/>
  <c r="AD20" i="14"/>
  <c r="AC20" i="14"/>
  <c r="AB20" i="14"/>
  <c r="AA20" i="14"/>
  <c r="Z20" i="14"/>
  <c r="W20" i="14"/>
  <c r="V20" i="14"/>
  <c r="T20" i="14"/>
  <c r="S20" i="14"/>
  <c r="R20" i="14"/>
  <c r="Q20" i="14"/>
  <c r="AD19" i="14"/>
  <c r="AC19" i="14"/>
  <c r="AB19" i="14"/>
  <c r="AA19" i="14"/>
  <c r="Z19" i="14"/>
  <c r="W19" i="14"/>
  <c r="V19" i="14"/>
  <c r="T19" i="14"/>
  <c r="S19" i="14"/>
  <c r="R19" i="14"/>
  <c r="Q19" i="14"/>
  <c r="AD18" i="14"/>
  <c r="AC18" i="14"/>
  <c r="AB18" i="14"/>
  <c r="AA18" i="14"/>
  <c r="Z18" i="14"/>
  <c r="W18" i="14"/>
  <c r="V18" i="14"/>
  <c r="T18" i="14"/>
  <c r="S18" i="14"/>
  <c r="R18" i="14"/>
  <c r="Q18" i="14"/>
  <c r="AD17" i="14"/>
  <c r="AC17" i="14"/>
  <c r="AB17" i="14"/>
  <c r="AA17" i="14"/>
  <c r="Z17" i="14"/>
  <c r="W17" i="14"/>
  <c r="V17" i="14"/>
  <c r="T17" i="14"/>
  <c r="S17" i="14"/>
  <c r="R17" i="14"/>
  <c r="Q17" i="14"/>
  <c r="AD16" i="14"/>
  <c r="AC16" i="14"/>
  <c r="AB16" i="14"/>
  <c r="AA16" i="14"/>
  <c r="Z16" i="14"/>
  <c r="W16" i="14"/>
  <c r="V16" i="14"/>
  <c r="T16" i="14"/>
  <c r="S16" i="14"/>
  <c r="R16" i="14"/>
  <c r="Q16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T9" i="14"/>
  <c r="X9" i="14"/>
  <c r="AB10" i="14"/>
  <c r="T4" i="14"/>
  <c r="AC4" i="14"/>
  <c r="AD4" i="14"/>
  <c r="S5" i="14"/>
  <c r="AA5" i="14"/>
  <c r="AD5" i="14"/>
  <c r="AB6" i="14"/>
  <c r="AC6" i="14"/>
  <c r="AD6" i="14"/>
  <c r="Q7" i="14"/>
  <c r="AC7" i="14"/>
  <c r="AD7" i="14"/>
  <c r="Q8" i="14"/>
  <c r="R8" i="14"/>
  <c r="T3" i="14"/>
  <c r="X3" i="14"/>
  <c r="O12" i="14"/>
  <c r="AD10" i="14" s="1"/>
  <c r="N12" i="14"/>
  <c r="AC10" i="14" s="1"/>
  <c r="M12" i="14"/>
  <c r="AB9" i="14" s="1"/>
  <c r="L12" i="14"/>
  <c r="AA9" i="14" s="1"/>
  <c r="K12" i="14"/>
  <c r="Z3" i="14" s="1"/>
  <c r="J12" i="14"/>
  <c r="Y8" i="14" s="1"/>
  <c r="I12" i="14"/>
  <c r="X8" i="14" s="1"/>
  <c r="H12" i="14"/>
  <c r="W8" i="14" s="1"/>
  <c r="G12" i="14"/>
  <c r="V9" i="14" s="1"/>
  <c r="F12" i="14"/>
  <c r="U7" i="14" s="1"/>
  <c r="E12" i="14"/>
  <c r="T6" i="14" s="1"/>
  <c r="D12" i="14"/>
  <c r="S6" i="14" s="1"/>
  <c r="C12" i="14"/>
  <c r="R5" i="14" s="1"/>
  <c r="B12" i="14"/>
  <c r="Q5" i="14" s="1"/>
  <c r="H21" i="13"/>
  <c r="G21" i="13"/>
  <c r="F21" i="13"/>
  <c r="H20" i="13"/>
  <c r="G20" i="13"/>
  <c r="F20" i="13"/>
  <c r="H19" i="13"/>
  <c r="G19" i="13"/>
  <c r="F19" i="13"/>
  <c r="H18" i="13"/>
  <c r="G18" i="13"/>
  <c r="F18" i="13"/>
  <c r="H17" i="13"/>
  <c r="G17" i="13"/>
  <c r="F17" i="13"/>
  <c r="H16" i="13"/>
  <c r="G16" i="13"/>
  <c r="F16" i="13"/>
  <c r="D23" i="13"/>
  <c r="C23" i="13"/>
  <c r="B23" i="13"/>
  <c r="D12" i="13"/>
  <c r="H10" i="13" s="1"/>
  <c r="C12" i="13"/>
  <c r="G5" i="13" s="1"/>
  <c r="B12" i="13"/>
  <c r="F5" i="13" s="1"/>
  <c r="N21" i="12"/>
  <c r="M21" i="12"/>
  <c r="K21" i="12"/>
  <c r="J21" i="12"/>
  <c r="I21" i="12"/>
  <c r="N20" i="12"/>
  <c r="M20" i="12"/>
  <c r="K20" i="12"/>
  <c r="J20" i="12"/>
  <c r="I20" i="12"/>
  <c r="N19" i="12"/>
  <c r="M19" i="12"/>
  <c r="K19" i="12"/>
  <c r="J19" i="12"/>
  <c r="I19" i="12"/>
  <c r="N18" i="12"/>
  <c r="M18" i="12"/>
  <c r="K18" i="12"/>
  <c r="J18" i="12"/>
  <c r="I18" i="12"/>
  <c r="N17" i="12"/>
  <c r="M17" i="12"/>
  <c r="K17" i="12"/>
  <c r="J17" i="12"/>
  <c r="I17" i="12"/>
  <c r="N16" i="12"/>
  <c r="M16" i="12"/>
  <c r="K16" i="12"/>
  <c r="J16" i="12"/>
  <c r="I16" i="12"/>
  <c r="G23" i="12"/>
  <c r="F23" i="12"/>
  <c r="E23" i="12"/>
  <c r="D23" i="12"/>
  <c r="C23" i="12"/>
  <c r="B23" i="12"/>
  <c r="L4" i="12"/>
  <c r="M4" i="12"/>
  <c r="N4" i="12"/>
  <c r="I5" i="12"/>
  <c r="J5" i="12"/>
  <c r="K5" i="12"/>
  <c r="N5" i="12"/>
  <c r="K6" i="12"/>
  <c r="L6" i="12"/>
  <c r="N6" i="12"/>
  <c r="K7" i="12"/>
  <c r="L7" i="12"/>
  <c r="M7" i="12"/>
  <c r="N7" i="12"/>
  <c r="I8" i="12"/>
  <c r="J8" i="12"/>
  <c r="K8" i="12"/>
  <c r="L8" i="12"/>
  <c r="M9" i="12"/>
  <c r="N9" i="12"/>
  <c r="J10" i="12"/>
  <c r="K10" i="12"/>
  <c r="L10" i="12"/>
  <c r="M10" i="12"/>
  <c r="N10" i="12"/>
  <c r="J3" i="12"/>
  <c r="K3" i="12"/>
  <c r="L3" i="12"/>
  <c r="M3" i="12"/>
  <c r="N3" i="12"/>
  <c r="G12" i="12"/>
  <c r="N8" i="12" s="1"/>
  <c r="F12" i="12"/>
  <c r="M6" i="12" s="1"/>
  <c r="E12" i="12"/>
  <c r="L9" i="12" s="1"/>
  <c r="D12" i="12"/>
  <c r="K9" i="12" s="1"/>
  <c r="C12" i="12"/>
  <c r="J4" i="12" s="1"/>
  <c r="B12" i="12"/>
  <c r="I4" i="12" s="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D23" i="11"/>
  <c r="C23" i="11"/>
  <c r="B23" i="11"/>
  <c r="D12" i="11"/>
  <c r="H10" i="11" s="1"/>
  <c r="C12" i="11"/>
  <c r="G5" i="11" s="1"/>
  <c r="B12" i="11"/>
  <c r="F5" i="11" s="1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H18" i="10"/>
  <c r="G18" i="10"/>
  <c r="J17" i="10"/>
  <c r="I17" i="10"/>
  <c r="H17" i="10"/>
  <c r="G17" i="10"/>
  <c r="J16" i="10"/>
  <c r="I16" i="10"/>
  <c r="H16" i="10"/>
  <c r="G16" i="10"/>
  <c r="E23" i="10"/>
  <c r="D23" i="10"/>
  <c r="C23" i="10"/>
  <c r="B23" i="10"/>
  <c r="J9" i="10"/>
  <c r="I9" i="10"/>
  <c r="H9" i="10"/>
  <c r="G9" i="10"/>
  <c r="H8" i="10"/>
  <c r="J5" i="10"/>
  <c r="H5" i="10"/>
  <c r="G5" i="10"/>
  <c r="J4" i="10"/>
  <c r="I4" i="10"/>
  <c r="H4" i="10"/>
  <c r="G4" i="10"/>
  <c r="H3" i="10"/>
  <c r="G3" i="10"/>
  <c r="E12" i="10"/>
  <c r="J10" i="10" s="1"/>
  <c r="D12" i="10"/>
  <c r="I10" i="10" s="1"/>
  <c r="C12" i="10"/>
  <c r="H10" i="10" s="1"/>
  <c r="B12" i="10"/>
  <c r="G10" i="10" s="1"/>
  <c r="F21" i="9"/>
  <c r="E21" i="9"/>
  <c r="F20" i="9"/>
  <c r="E20" i="9"/>
  <c r="F19" i="9"/>
  <c r="E19" i="9"/>
  <c r="F18" i="9"/>
  <c r="E18" i="9"/>
  <c r="F17" i="9"/>
  <c r="E17" i="9"/>
  <c r="F16" i="9"/>
  <c r="E16" i="9"/>
  <c r="C23" i="9"/>
  <c r="B23" i="9"/>
  <c r="C12" i="9"/>
  <c r="F10" i="9" s="1"/>
  <c r="B12" i="9"/>
  <c r="E10" i="9" s="1"/>
  <c r="L21" i="8"/>
  <c r="K21" i="8"/>
  <c r="J21" i="8"/>
  <c r="I21" i="8"/>
  <c r="H21" i="8"/>
  <c r="L20" i="8"/>
  <c r="K20" i="8"/>
  <c r="J20" i="8"/>
  <c r="I20" i="8"/>
  <c r="H20" i="8"/>
  <c r="L19" i="8"/>
  <c r="K19" i="8"/>
  <c r="J19" i="8"/>
  <c r="I19" i="8"/>
  <c r="H19" i="8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F23" i="8"/>
  <c r="E23" i="8"/>
  <c r="D23" i="8"/>
  <c r="C23" i="8"/>
  <c r="B23" i="8"/>
  <c r="I4" i="8"/>
  <c r="J4" i="8"/>
  <c r="K4" i="8"/>
  <c r="L4" i="8"/>
  <c r="J5" i="8"/>
  <c r="L5" i="8"/>
  <c r="J6" i="8"/>
  <c r="K6" i="8"/>
  <c r="L6" i="8"/>
  <c r="H7" i="8"/>
  <c r="I7" i="8"/>
  <c r="L7" i="8"/>
  <c r="J8" i="8"/>
  <c r="K8" i="8"/>
  <c r="L9" i="8"/>
  <c r="H10" i="8"/>
  <c r="J10" i="8"/>
  <c r="K10" i="8"/>
  <c r="L10" i="8"/>
  <c r="L3" i="8"/>
  <c r="K3" i="8"/>
  <c r="I3" i="8"/>
  <c r="H3" i="8"/>
  <c r="F12" i="8"/>
  <c r="L8" i="8" s="1"/>
  <c r="E12" i="8"/>
  <c r="K5" i="8" s="1"/>
  <c r="D12" i="8"/>
  <c r="J3" i="8" s="1"/>
  <c r="C12" i="8"/>
  <c r="I8" i="8" s="1"/>
  <c r="B12" i="8"/>
  <c r="H5" i="8" s="1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D23" i="6"/>
  <c r="C23" i="6"/>
  <c r="B23" i="6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D23" i="7"/>
  <c r="C23" i="7"/>
  <c r="B23" i="7"/>
  <c r="M21" i="5"/>
  <c r="L21" i="5"/>
  <c r="K21" i="5"/>
  <c r="J21" i="5"/>
  <c r="I21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G23" i="5"/>
  <c r="F23" i="5"/>
  <c r="E23" i="5"/>
  <c r="D23" i="5"/>
  <c r="C23" i="5"/>
  <c r="B23" i="5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E23" i="4"/>
  <c r="D23" i="4"/>
  <c r="C23" i="4"/>
  <c r="B23" i="4"/>
  <c r="E9" i="2"/>
  <c r="E8" i="2"/>
  <c r="E7" i="2"/>
  <c r="E6" i="2"/>
  <c r="E5" i="2"/>
  <c r="E4" i="2"/>
  <c r="H10" i="6"/>
  <c r="G10" i="6"/>
  <c r="G7" i="6"/>
  <c r="H6" i="6"/>
  <c r="G6" i="6"/>
  <c r="D12" i="6"/>
  <c r="H9" i="6" s="1"/>
  <c r="C12" i="6"/>
  <c r="G4" i="6" s="1"/>
  <c r="B12" i="6"/>
  <c r="F10" i="6" s="1"/>
  <c r="D12" i="7"/>
  <c r="H10" i="7" s="1"/>
  <c r="C12" i="7"/>
  <c r="G5" i="7" s="1"/>
  <c r="B12" i="7"/>
  <c r="F5" i="7" s="1"/>
  <c r="G12" i="5"/>
  <c r="N10" i="5" s="1"/>
  <c r="F12" i="5"/>
  <c r="M8" i="5" s="1"/>
  <c r="E12" i="5"/>
  <c r="L5" i="5" s="1"/>
  <c r="D12" i="5"/>
  <c r="K8" i="5" s="1"/>
  <c r="C12" i="5"/>
  <c r="J8" i="5" s="1"/>
  <c r="B12" i="5"/>
  <c r="I6" i="5" s="1"/>
  <c r="E12" i="4"/>
  <c r="J10" i="4" s="1"/>
  <c r="D12" i="4"/>
  <c r="I10" i="4" s="1"/>
  <c r="C12" i="4"/>
  <c r="H7" i="4" s="1"/>
  <c r="B12" i="4"/>
  <c r="G3" i="4" s="1"/>
  <c r="D7" i="2"/>
  <c r="D3" i="2"/>
  <c r="D6" i="2"/>
  <c r="D9" i="2"/>
  <c r="D4" i="2"/>
  <c r="D5" i="2"/>
  <c r="D2" i="2"/>
  <c r="D8" i="2"/>
  <c r="C7" i="2"/>
  <c r="C3" i="2"/>
  <c r="C6" i="2"/>
  <c r="C9" i="2"/>
  <c r="C4" i="2"/>
  <c r="C5" i="2"/>
  <c r="C2" i="2"/>
  <c r="C8" i="2"/>
  <c r="E3" i="15" l="1"/>
  <c r="F3" i="15"/>
  <c r="E4" i="15"/>
  <c r="F4" i="15"/>
  <c r="F6" i="15"/>
  <c r="F5" i="15"/>
  <c r="F7" i="15"/>
  <c r="E7" i="15"/>
  <c r="E8" i="15"/>
  <c r="F8" i="15"/>
  <c r="E9" i="15"/>
  <c r="F9" i="15"/>
  <c r="Y3" i="14"/>
  <c r="R3" i="14"/>
  <c r="R6" i="14"/>
  <c r="Z10" i="14"/>
  <c r="AD8" i="14"/>
  <c r="Q6" i="14"/>
  <c r="Y10" i="14"/>
  <c r="Q4" i="14"/>
  <c r="S3" i="14"/>
  <c r="V8" i="14"/>
  <c r="T10" i="14"/>
  <c r="T8" i="14"/>
  <c r="AC5" i="14"/>
  <c r="S10" i="14"/>
  <c r="AA10" i="14"/>
  <c r="S8" i="14"/>
  <c r="AB5" i="14"/>
  <c r="Z9" i="14"/>
  <c r="T7" i="14"/>
  <c r="AB4" i="14"/>
  <c r="R9" i="14"/>
  <c r="Y9" i="14"/>
  <c r="S9" i="14"/>
  <c r="S7" i="14"/>
  <c r="AA4" i="14"/>
  <c r="Q9" i="14"/>
  <c r="Q3" i="14"/>
  <c r="R7" i="14"/>
  <c r="Z4" i="14"/>
  <c r="X4" i="14"/>
  <c r="AA6" i="14"/>
  <c r="Y5" i="14"/>
  <c r="Z6" i="14"/>
  <c r="X5" i="14"/>
  <c r="AB8" i="14"/>
  <c r="X6" i="14"/>
  <c r="V5" i="14"/>
  <c r="R10" i="14"/>
  <c r="AD3" i="14"/>
  <c r="AA8" i="14"/>
  <c r="Y7" i="14"/>
  <c r="W6" i="14"/>
  <c r="U5" i="14"/>
  <c r="S4" i="14"/>
  <c r="Q10" i="14"/>
  <c r="U8" i="14"/>
  <c r="W9" i="14"/>
  <c r="U3" i="14"/>
  <c r="Y4" i="14"/>
  <c r="V10" i="14"/>
  <c r="AA7" i="14"/>
  <c r="Z7" i="14"/>
  <c r="AC3" i="14"/>
  <c r="Z8" i="14"/>
  <c r="X7" i="14"/>
  <c r="V6" i="14"/>
  <c r="T5" i="14"/>
  <c r="R4" i="14"/>
  <c r="AD9" i="14"/>
  <c r="W3" i="14"/>
  <c r="X10" i="14"/>
  <c r="W10" i="14"/>
  <c r="Z5" i="14"/>
  <c r="U10" i="14"/>
  <c r="AB7" i="14"/>
  <c r="V4" i="14"/>
  <c r="Y6" i="14"/>
  <c r="W5" i="14"/>
  <c r="AB3" i="14"/>
  <c r="U6" i="14"/>
  <c r="AC9" i="14"/>
  <c r="AA3" i="14"/>
  <c r="V7" i="14"/>
  <c r="V3" i="14"/>
  <c r="U9" i="14"/>
  <c r="W4" i="14"/>
  <c r="AC8" i="14"/>
  <c r="U4" i="14"/>
  <c r="W7" i="14"/>
  <c r="H5" i="13"/>
  <c r="F6" i="13"/>
  <c r="G6" i="13"/>
  <c r="F7" i="13"/>
  <c r="G7" i="13"/>
  <c r="H6" i="13"/>
  <c r="H7" i="13"/>
  <c r="F8" i="13"/>
  <c r="F3" i="13"/>
  <c r="G8" i="13"/>
  <c r="G3" i="13"/>
  <c r="H8" i="13"/>
  <c r="H3" i="13"/>
  <c r="F9" i="13"/>
  <c r="F4" i="13"/>
  <c r="G9" i="13"/>
  <c r="G4" i="13"/>
  <c r="H9" i="13"/>
  <c r="H4" i="13"/>
  <c r="F10" i="13"/>
  <c r="G10" i="13"/>
  <c r="J9" i="12"/>
  <c r="I6" i="12"/>
  <c r="I9" i="12"/>
  <c r="J6" i="12"/>
  <c r="M5" i="12"/>
  <c r="I3" i="12"/>
  <c r="M8" i="12"/>
  <c r="L5" i="12"/>
  <c r="I10" i="12"/>
  <c r="J7" i="12"/>
  <c r="I7" i="12"/>
  <c r="K4" i="12"/>
  <c r="H6" i="11"/>
  <c r="H5" i="11"/>
  <c r="G7" i="11"/>
  <c r="F6" i="11"/>
  <c r="G6" i="11"/>
  <c r="F7" i="11"/>
  <c r="H7" i="11"/>
  <c r="F8" i="11"/>
  <c r="F3" i="11"/>
  <c r="G8" i="11"/>
  <c r="G3" i="11"/>
  <c r="H8" i="11"/>
  <c r="H3" i="11"/>
  <c r="F9" i="11"/>
  <c r="F4" i="11"/>
  <c r="G9" i="11"/>
  <c r="G4" i="11"/>
  <c r="H9" i="11"/>
  <c r="H4" i="11"/>
  <c r="F10" i="11"/>
  <c r="G10" i="11"/>
  <c r="I5" i="10"/>
  <c r="G7" i="10"/>
  <c r="H7" i="10"/>
  <c r="I7" i="10"/>
  <c r="J7" i="10"/>
  <c r="G8" i="10"/>
  <c r="I3" i="10"/>
  <c r="I8" i="10"/>
  <c r="J3" i="10"/>
  <c r="J8" i="10"/>
  <c r="G6" i="10"/>
  <c r="H6" i="10"/>
  <c r="I6" i="10"/>
  <c r="J6" i="10"/>
  <c r="F5" i="9"/>
  <c r="F7" i="9"/>
  <c r="F6" i="9"/>
  <c r="F8" i="9"/>
  <c r="F4" i="9"/>
  <c r="F9" i="9"/>
  <c r="F3" i="9"/>
  <c r="E3" i="9"/>
  <c r="E4" i="9"/>
  <c r="E5" i="9"/>
  <c r="E6" i="9"/>
  <c r="E7" i="9"/>
  <c r="E8" i="9"/>
  <c r="E9" i="9"/>
  <c r="I10" i="8"/>
  <c r="I5" i="8"/>
  <c r="H8" i="8"/>
  <c r="H4" i="8"/>
  <c r="K7" i="8"/>
  <c r="J7" i="8"/>
  <c r="J9" i="8"/>
  <c r="I6" i="8"/>
  <c r="K9" i="8"/>
  <c r="I9" i="8"/>
  <c r="H6" i="8"/>
  <c r="H9" i="8"/>
  <c r="H4" i="6"/>
  <c r="G5" i="6"/>
  <c r="H5" i="6"/>
  <c r="F6" i="6"/>
  <c r="H5" i="7"/>
  <c r="F7" i="7"/>
  <c r="G6" i="7"/>
  <c r="F6" i="7"/>
  <c r="H6" i="7"/>
  <c r="G7" i="7"/>
  <c r="H7" i="7"/>
  <c r="M7" i="5"/>
  <c r="N7" i="5"/>
  <c r="L7" i="5"/>
  <c r="K7" i="5"/>
  <c r="L9" i="5"/>
  <c r="N4" i="5"/>
  <c r="J10" i="5"/>
  <c r="N9" i="5"/>
  <c r="K5" i="5"/>
  <c r="M4" i="5"/>
  <c r="I8" i="5"/>
  <c r="J5" i="5"/>
  <c r="M10" i="5"/>
  <c r="L10" i="5"/>
  <c r="I5" i="5"/>
  <c r="L4" i="5"/>
  <c r="K10" i="5"/>
  <c r="F9" i="6"/>
  <c r="F5" i="6"/>
  <c r="H7" i="6"/>
  <c r="F3" i="6"/>
  <c r="H3" i="6"/>
  <c r="F4" i="6"/>
  <c r="G9" i="6"/>
  <c r="F7" i="6"/>
  <c r="F8" i="6"/>
  <c r="G8" i="6"/>
  <c r="G3" i="6"/>
  <c r="H8" i="6"/>
  <c r="F8" i="7"/>
  <c r="F3" i="7"/>
  <c r="G8" i="7"/>
  <c r="G3" i="7"/>
  <c r="H8" i="7"/>
  <c r="H3" i="7"/>
  <c r="F9" i="7"/>
  <c r="F4" i="7"/>
  <c r="G9" i="7"/>
  <c r="G4" i="7"/>
  <c r="H9" i="7"/>
  <c r="H4" i="7"/>
  <c r="F10" i="7"/>
  <c r="G10" i="7"/>
  <c r="M9" i="5"/>
  <c r="I7" i="5"/>
  <c r="K4" i="5"/>
  <c r="N6" i="5"/>
  <c r="M6" i="5"/>
  <c r="J9" i="5"/>
  <c r="J6" i="5"/>
  <c r="J7" i="5"/>
  <c r="I3" i="5"/>
  <c r="M5" i="5"/>
  <c r="I10" i="5"/>
  <c r="J4" i="5"/>
  <c r="K9" i="5"/>
  <c r="I4" i="5"/>
  <c r="L6" i="5"/>
  <c r="N3" i="5"/>
  <c r="I9" i="5"/>
  <c r="K6" i="5"/>
  <c r="M3" i="5"/>
  <c r="N8" i="5"/>
  <c r="L3" i="5"/>
  <c r="K3" i="5"/>
  <c r="L8" i="5"/>
  <c r="N5" i="5"/>
  <c r="J3" i="5"/>
  <c r="G9" i="4"/>
  <c r="G7" i="4"/>
  <c r="G5" i="4"/>
  <c r="G4" i="4"/>
  <c r="H4" i="4"/>
  <c r="G10" i="4"/>
  <c r="G8" i="4"/>
  <c r="G6" i="4"/>
  <c r="H6" i="4"/>
  <c r="H5" i="4"/>
  <c r="H3" i="4"/>
  <c r="H10" i="4"/>
  <c r="H9" i="4"/>
  <c r="H8" i="4"/>
  <c r="I4" i="4"/>
  <c r="I3" i="4"/>
  <c r="I5" i="4"/>
  <c r="I6" i="4"/>
  <c r="I7" i="4"/>
  <c r="I8" i="4"/>
  <c r="I9" i="4"/>
  <c r="J3" i="4"/>
  <c r="J4" i="4"/>
  <c r="J5" i="4"/>
  <c r="J6" i="4"/>
  <c r="J7" i="4"/>
  <c r="J8" i="4"/>
  <c r="J9" i="4"/>
</calcChain>
</file>

<file path=xl/sharedStrings.xml><?xml version="1.0" encoding="utf-8"?>
<sst xmlns="http://schemas.openxmlformats.org/spreadsheetml/2006/main" count="536" uniqueCount="127">
  <si>
    <t>Total</t>
  </si>
  <si>
    <t>LGBTTIQ+</t>
  </si>
  <si>
    <t>Mujer</t>
  </si>
  <si>
    <t>Varón</t>
  </si>
  <si>
    <t>Prefiero no responder</t>
  </si>
  <si>
    <t>Absolutos</t>
  </si>
  <si>
    <t>Proporción sobre poblacion con respuestas afirmativas</t>
  </si>
  <si>
    <t>Proporción sobre poblacion</t>
  </si>
  <si>
    <t>Pregunta</t>
  </si>
  <si>
    <t>Total Respuestas (w)</t>
  </si>
  <si>
    <t>Total Respuestas (muestra)</t>
  </si>
  <si>
    <t>Missing</t>
  </si>
  <si>
    <t>Total (muestra)</t>
  </si>
  <si>
    <t>Absolutos ponderados</t>
  </si>
  <si>
    <t>Distribución ponderada</t>
  </si>
  <si>
    <t>18-29</t>
  </si>
  <si>
    <t>30-44</t>
  </si>
  <si>
    <t>45-64</t>
  </si>
  <si>
    <t>65-115</t>
  </si>
  <si>
    <t>18-29 (%)</t>
  </si>
  <si>
    <t>30-44 (%)</t>
  </si>
  <si>
    <t>45-64 (%)</t>
  </si>
  <si>
    <t>65-115 (%)</t>
  </si>
  <si>
    <t>30-40</t>
  </si>
  <si>
    <t>41-50</t>
  </si>
  <si>
    <t>51-60</t>
  </si>
  <si>
    <t>61-70</t>
  </si>
  <si>
    <t>71-110</t>
  </si>
  <si>
    <t>30-40 (%)</t>
  </si>
  <si>
    <t>41-50 (%)</t>
  </si>
  <si>
    <t>51-60 (%)</t>
  </si>
  <si>
    <t>61-70 (%)</t>
  </si>
  <si>
    <t>71-110 (%)</t>
  </si>
  <si>
    <t>18-34</t>
  </si>
  <si>
    <t>35-54</t>
  </si>
  <si>
    <t>55+</t>
  </si>
  <si>
    <t>18-34 (%)</t>
  </si>
  <si>
    <t>35-54 (%)</t>
  </si>
  <si>
    <t>55+(%)</t>
  </si>
  <si>
    <t>10 años o más</t>
  </si>
  <si>
    <t>Entre 1 y 2 años</t>
  </si>
  <si>
    <t>Entre 3 y 4 años</t>
  </si>
  <si>
    <t>Entre 5 y 9 años</t>
  </si>
  <si>
    <t>Menos de 1 año</t>
  </si>
  <si>
    <t>Menos de 1 año (%)</t>
  </si>
  <si>
    <t>Entre 1 y 2 años (%)</t>
  </si>
  <si>
    <t>Entre 3 y 4 años (%)</t>
  </si>
  <si>
    <t>Entre 5 y 9 años (%)</t>
  </si>
  <si>
    <t>10 años o más (%)</t>
  </si>
  <si>
    <t>No</t>
  </si>
  <si>
    <t>Si</t>
  </si>
  <si>
    <t>No (%)</t>
  </si>
  <si>
    <t>Si (%)</t>
  </si>
  <si>
    <t>Prefiero no responder (%)</t>
  </si>
  <si>
    <t>Bajo</t>
  </si>
  <si>
    <t>Medio</t>
  </si>
  <si>
    <t>Alto</t>
  </si>
  <si>
    <t>Bajo (%)</t>
  </si>
  <si>
    <t>Medio (%)</t>
  </si>
  <si>
    <t>Alto (%)</t>
  </si>
  <si>
    <t>Secundario completo</t>
  </si>
  <si>
    <t>Secundario Incompleto</t>
  </si>
  <si>
    <t>Secundario completo (%)</t>
  </si>
  <si>
    <t>Secundario Incompleto (%)</t>
  </si>
  <si>
    <t>AMBA</t>
  </si>
  <si>
    <t>CUYO</t>
  </si>
  <si>
    <t>NEA</t>
  </si>
  <si>
    <t>NOA</t>
  </si>
  <si>
    <t>Patagonia</t>
  </si>
  <si>
    <t>Resto Pampeana</t>
  </si>
  <si>
    <t>AMBA (%)</t>
  </si>
  <si>
    <t>CUYO (%)</t>
  </si>
  <si>
    <t>NEA (%)</t>
  </si>
  <si>
    <t>NOA (%)</t>
  </si>
  <si>
    <t>Patagonia (%)</t>
  </si>
  <si>
    <t>Resto Pampeana (%)</t>
  </si>
  <si>
    <t>MERCOSUR</t>
  </si>
  <si>
    <t>Extra MERCOSUR europeos</t>
  </si>
  <si>
    <t>Extra MERCOSUR no europeos</t>
  </si>
  <si>
    <t>Extra MERCOSUR europeos (%)</t>
  </si>
  <si>
    <t>Extra MERCOSUR no europeos (%)</t>
  </si>
  <si>
    <t>MERCOSUR (%)</t>
  </si>
  <si>
    <t>BOLIVIA</t>
  </si>
  <si>
    <t>BRASIL</t>
  </si>
  <si>
    <t>CHILE</t>
  </si>
  <si>
    <t>COLOMBIA</t>
  </si>
  <si>
    <t>CUBA</t>
  </si>
  <si>
    <t>ECUADOR</t>
  </si>
  <si>
    <t>HAITÍ</t>
  </si>
  <si>
    <t>ITALIA</t>
  </si>
  <si>
    <t>MÉXICO</t>
  </si>
  <si>
    <t>PARAGUAY</t>
  </si>
  <si>
    <t>PERU</t>
  </si>
  <si>
    <t>URUGUAY</t>
  </si>
  <si>
    <t>VENEZUELA</t>
  </si>
  <si>
    <t>REPÚBLICA DOMINICANA</t>
  </si>
  <si>
    <t>BOLIVIA (%)</t>
  </si>
  <si>
    <t>BRASIL (%)</t>
  </si>
  <si>
    <t>CHILE (%)</t>
  </si>
  <si>
    <t>COLOMBIA (%)</t>
  </si>
  <si>
    <t>CUBA (%)</t>
  </si>
  <si>
    <t>ECUADOR (%)</t>
  </si>
  <si>
    <t>HAITÍ (%)</t>
  </si>
  <si>
    <t>ITALIA (%)</t>
  </si>
  <si>
    <t>MÉXICO (%)</t>
  </si>
  <si>
    <t>PARAGUAY (%)</t>
  </si>
  <si>
    <t>PERU (%)</t>
  </si>
  <si>
    <t>REPÚBLICA DOMINICANA (%)</t>
  </si>
  <si>
    <t>URUGUAY (%)</t>
  </si>
  <si>
    <t>VENEZUELA (%)</t>
  </si>
  <si>
    <t>Intersex</t>
  </si>
  <si>
    <t>Mujer trans</t>
  </si>
  <si>
    <t>No binario</t>
  </si>
  <si>
    <t>Otro</t>
  </si>
  <si>
    <t>Prefiero no responder</t>
  </si>
  <si>
    <t>Varón trans</t>
  </si>
  <si>
    <t>Género</t>
  </si>
  <si>
    <t>Hasta 5 años</t>
  </si>
  <si>
    <t>Entre 5 y 9 años</t>
  </si>
  <si>
    <t>Más de 10 años</t>
  </si>
  <si>
    <t>Hasta 5 años (%)</t>
  </si>
  <si>
    <t>Entre 5 y 9 años (%)</t>
  </si>
  <si>
    <t>Más de 10 años (%)</t>
  </si>
  <si>
    <t>Proporción sobre población LGTBIQ+</t>
  </si>
  <si>
    <t>N/A</t>
  </si>
  <si>
    <t>Total respuestas LGBTTIQ+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</si>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</sst>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" fontId="0" fillId="0" borderId="0" xfId="0" applyNumberForma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ont="1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2" xfId="0" applyFont="1" applyBorder="1"/>
    <xf numFmtId="0" fontId="1" fillId="0" borderId="1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left" vertical="center" wrapText="1"/>
    </xf>
    <xf numFmtId="1" fontId="0" fillId="0" borderId="3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0" fillId="0" borderId="1" xfId="0" applyNumberFormat="1" applyFont="1" applyFill="1" applyBorder="1"/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6DB1-4EF6-4DAF-850A-DA9726A4CD36}">
  <dimension ref="A1:Z25"/>
  <sheetViews>
    <sheetView showGridLines="0" workbookViewId="0">
      <selection activeCell="A30" sqref="A30"/>
    </sheetView>
  </sheetViews>
  <sheetFormatPr defaultRowHeight="14.5" x14ac:dyDescent="0.35"/>
  <cols>
    <col min="1" max="1" width="35.26953125" style="11" customWidth="1"/>
    <col min="2" max="2" width="22" style="11" customWidth="1"/>
    <col min="3" max="3" width="26.1796875" style="11" customWidth="1"/>
    <col min="4" max="4" width="24.7265625" style="11" customWidth="1"/>
    <col min="5" max="5" width="21.1796875" style="11" customWidth="1"/>
    <col min="6" max="6" width="8.7265625" style="11"/>
    <col min="7" max="8" width="11.36328125" style="11" bestFit="1" customWidth="1"/>
    <col min="9" max="9" width="22.26953125" style="11" customWidth="1"/>
    <col min="10" max="16384" width="8.7265625" style="11"/>
  </cols>
  <sheetData>
    <row r="1" spans="1:26" s="35" customFormat="1" ht="28" customHeight="1" x14ac:dyDescent="0.35">
      <c r="A1" s="17" t="s">
        <v>116</v>
      </c>
      <c r="B1" s="17" t="s">
        <v>5</v>
      </c>
      <c r="C1" s="17" t="s">
        <v>6</v>
      </c>
      <c r="D1" s="17" t="s">
        <v>7</v>
      </c>
      <c r="E1" s="16" t="s">
        <v>123</v>
      </c>
    </row>
    <row r="2" spans="1:26" x14ac:dyDescent="0.35">
      <c r="A2" s="11" t="s">
        <v>2</v>
      </c>
      <c r="B2" s="12">
        <v>2385.6610000000001</v>
      </c>
      <c r="C2" s="38">
        <f>$B2/$B$13*100</f>
        <v>50.986556956614656</v>
      </c>
      <c r="D2" s="38">
        <f>$B2/$B$13*100</f>
        <v>50.986556956614656</v>
      </c>
      <c r="E2" s="57" t="s">
        <v>124</v>
      </c>
    </row>
    <row r="3" spans="1:26" x14ac:dyDescent="0.35">
      <c r="A3" s="11" t="s">
        <v>3</v>
      </c>
      <c r="B3" s="12">
        <v>2218.2939999999999</v>
      </c>
      <c r="C3" s="38">
        <f>$B3/$B$13*100</f>
        <v>47.409574695447745</v>
      </c>
      <c r="D3" s="38">
        <f>$B3/$B$13*100</f>
        <v>47.409574695447745</v>
      </c>
      <c r="E3" s="57" t="s">
        <v>124</v>
      </c>
    </row>
    <row r="4" spans="1:26" x14ac:dyDescent="0.35">
      <c r="A4" s="11" t="s">
        <v>112</v>
      </c>
      <c r="B4" s="12">
        <v>37</v>
      </c>
      <c r="C4" s="38">
        <f>$B4/$B$13*100</f>
        <v>0.79076725796110281</v>
      </c>
      <c r="D4" s="38">
        <f>$B4/$B$13*100</f>
        <v>0.79076725796110281</v>
      </c>
      <c r="E4" s="12">
        <f>+B4/75*100</f>
        <v>49.333333333333336</v>
      </c>
    </row>
    <row r="5" spans="1:26" x14ac:dyDescent="0.35">
      <c r="A5" s="11" t="s">
        <v>111</v>
      </c>
      <c r="B5" s="12">
        <v>15</v>
      </c>
      <c r="C5" s="38">
        <f>$B5/$B$13*100</f>
        <v>0.3205813207950417</v>
      </c>
      <c r="D5" s="38">
        <f>$B5/$B$13*100</f>
        <v>0.3205813207950417</v>
      </c>
      <c r="E5" s="12">
        <f>+B5/75*100</f>
        <v>20</v>
      </c>
    </row>
    <row r="6" spans="1:26" x14ac:dyDescent="0.35">
      <c r="A6" s="11" t="s">
        <v>114</v>
      </c>
      <c r="B6" s="12">
        <v>15</v>
      </c>
      <c r="C6" s="38">
        <f>$B6/$B$13*100</f>
        <v>0.3205813207950417</v>
      </c>
      <c r="D6" s="38">
        <f>$B6/$B$13*100</f>
        <v>0.3205813207950417</v>
      </c>
      <c r="E6" s="12">
        <f>+B6/75*100</f>
        <v>20</v>
      </c>
    </row>
    <row r="7" spans="1:26" x14ac:dyDescent="0.35">
      <c r="A7" s="11" t="s">
        <v>115</v>
      </c>
      <c r="B7" s="12">
        <v>3</v>
      </c>
      <c r="C7" s="38">
        <f>$B7/$B$13*100</f>
        <v>6.411626415900834E-2</v>
      </c>
      <c r="D7" s="38">
        <f>$B7/$B$13*100</f>
        <v>6.411626415900834E-2</v>
      </c>
      <c r="E7" s="12">
        <f>+B7/75*100</f>
        <v>4</v>
      </c>
    </row>
    <row r="8" spans="1:26" x14ac:dyDescent="0.35">
      <c r="A8" s="11" t="s">
        <v>110</v>
      </c>
      <c r="B8" s="12">
        <v>1</v>
      </c>
      <c r="C8" s="38">
        <f>$B8/$B$13*100</f>
        <v>2.1372088053002777E-2</v>
      </c>
      <c r="D8" s="38">
        <f>$B8/$B$13*100</f>
        <v>2.1372088053002777E-2</v>
      </c>
      <c r="E8" s="12">
        <f>+B8/75*100</f>
        <v>1.3333333333333335</v>
      </c>
    </row>
    <row r="9" spans="1:26" x14ac:dyDescent="0.35">
      <c r="A9" s="40" t="s">
        <v>113</v>
      </c>
      <c r="B9" s="56">
        <v>4</v>
      </c>
      <c r="C9" s="51">
        <f>$B9/$B$13*100</f>
        <v>8.5488352212011107E-2</v>
      </c>
      <c r="D9" s="51">
        <f>$B9/$B$13*100</f>
        <v>8.5488352212011107E-2</v>
      </c>
      <c r="E9" s="56">
        <f>+B9/75*100</f>
        <v>5.3333333333333339</v>
      </c>
    </row>
    <row r="10" spans="1:26" x14ac:dyDescent="0.35">
      <c r="A10" s="8"/>
      <c r="B10" s="48"/>
      <c r="C10" s="38"/>
      <c r="D10" s="38"/>
      <c r="E10" s="49"/>
    </row>
    <row r="11" spans="1:26" x14ac:dyDescent="0.35">
      <c r="A11" s="8"/>
      <c r="B11" s="50"/>
    </row>
    <row r="12" spans="1:26" x14ac:dyDescent="0.35">
      <c r="A12" s="8" t="s">
        <v>8</v>
      </c>
      <c r="B12" s="27" t="s">
        <v>116</v>
      </c>
      <c r="C12" s="19"/>
      <c r="D12" s="19"/>
      <c r="E12" s="19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x14ac:dyDescent="0.35">
      <c r="A13" s="44" t="s">
        <v>9</v>
      </c>
      <c r="B13" s="46">
        <v>4679</v>
      </c>
      <c r="C13" s="19"/>
      <c r="D13" s="19"/>
      <c r="E13" s="19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x14ac:dyDescent="0.35">
      <c r="A14" s="8" t="s">
        <v>10</v>
      </c>
      <c r="B14" s="13">
        <v>4679</v>
      </c>
      <c r="C14" s="19"/>
      <c r="D14" s="19"/>
      <c r="E14" s="19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35">
      <c r="A15" s="8" t="s">
        <v>125</v>
      </c>
      <c r="B15" s="13">
        <v>75</v>
      </c>
      <c r="F15" s="12"/>
    </row>
    <row r="16" spans="1:26" x14ac:dyDescent="0.35">
      <c r="A16" s="8" t="s">
        <v>11</v>
      </c>
      <c r="B16" s="13">
        <v>0</v>
      </c>
      <c r="C16" s="19"/>
      <c r="D16" s="19"/>
      <c r="E16" s="19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x14ac:dyDescent="0.35">
      <c r="A17" s="15" t="s">
        <v>12</v>
      </c>
      <c r="B17" s="24">
        <v>4679</v>
      </c>
      <c r="C17" s="19"/>
      <c r="E17" s="19"/>
      <c r="F17" s="19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9" spans="1:26" x14ac:dyDescent="0.35">
      <c r="F19" s="12"/>
    </row>
    <row r="20" spans="1:26" x14ac:dyDescent="0.35">
      <c r="F20" s="12"/>
    </row>
    <row r="21" spans="1:26" x14ac:dyDescent="0.35">
      <c r="F21" s="12"/>
    </row>
    <row r="22" spans="1:26" x14ac:dyDescent="0.35">
      <c r="F22" s="12"/>
    </row>
    <row r="23" spans="1:26" x14ac:dyDescent="0.35">
      <c r="F23" s="12"/>
    </row>
    <row r="24" spans="1:26" x14ac:dyDescent="0.35">
      <c r="F24" s="12"/>
    </row>
    <row r="25" spans="1:26" x14ac:dyDescent="0.35">
      <c r="F25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417E-444F-4DF2-BF27-84965BECF929}">
  <dimension ref="A1:N23"/>
  <sheetViews>
    <sheetView showGridLines="0" workbookViewId="0">
      <selection activeCell="A14" sqref="A14:A15"/>
    </sheetView>
  </sheetViews>
  <sheetFormatPr defaultRowHeight="14.5" x14ac:dyDescent="0.35"/>
  <cols>
    <col min="1" max="1" width="22.26953125" style="3" bestFit="1" customWidth="1"/>
    <col min="2" max="5" width="6" style="3" customWidth="1"/>
    <col min="6" max="6" width="9" style="3" bestFit="1" customWidth="1"/>
    <col min="7" max="7" width="14.81640625" style="3" bestFit="1" customWidth="1"/>
    <col min="8" max="8" width="2.7265625" style="3" customWidth="1"/>
    <col min="9" max="12" width="8.54296875" style="3" customWidth="1"/>
    <col min="13" max="13" width="12.1796875" style="3" bestFit="1" customWidth="1"/>
    <col min="14" max="14" width="18.08984375" style="3" bestFit="1" customWidth="1"/>
    <col min="15" max="16384" width="8.7265625" style="3"/>
  </cols>
  <sheetData>
    <row r="1" spans="1:14" x14ac:dyDescent="0.35">
      <c r="A1" s="52" t="s">
        <v>116</v>
      </c>
      <c r="B1" s="55" t="s">
        <v>13</v>
      </c>
      <c r="C1" s="55"/>
      <c r="D1" s="55"/>
      <c r="E1" s="55"/>
      <c r="F1" s="55"/>
      <c r="G1" s="55"/>
      <c r="H1" s="42"/>
      <c r="I1" s="55" t="s">
        <v>14</v>
      </c>
      <c r="J1" s="55"/>
      <c r="K1" s="55"/>
      <c r="L1" s="55"/>
      <c r="M1" s="55"/>
      <c r="N1" s="55"/>
    </row>
    <row r="2" spans="1:14" x14ac:dyDescent="0.35">
      <c r="A2" s="53"/>
      <c r="B2" s="25" t="s">
        <v>64</v>
      </c>
      <c r="C2" s="25" t="s">
        <v>65</v>
      </c>
      <c r="D2" s="25" t="s">
        <v>66</v>
      </c>
      <c r="E2" s="25" t="s">
        <v>67</v>
      </c>
      <c r="F2" s="25" t="s">
        <v>68</v>
      </c>
      <c r="G2" s="25" t="s">
        <v>69</v>
      </c>
      <c r="H2" s="25"/>
      <c r="I2" s="25" t="s">
        <v>70</v>
      </c>
      <c r="J2" s="25" t="s">
        <v>71</v>
      </c>
      <c r="K2" s="25" t="s">
        <v>72</v>
      </c>
      <c r="L2" s="25" t="s">
        <v>73</v>
      </c>
      <c r="M2" s="25" t="s">
        <v>74</v>
      </c>
      <c r="N2" s="25" t="s">
        <v>75</v>
      </c>
    </row>
    <row r="3" spans="1:14" x14ac:dyDescent="0.35">
      <c r="A3" s="8" t="s">
        <v>2</v>
      </c>
      <c r="B3" s="20">
        <v>1757.1010000000001</v>
      </c>
      <c r="C3" s="20">
        <v>104.94853000000001</v>
      </c>
      <c r="D3" s="20">
        <v>100.79900000000001</v>
      </c>
      <c r="E3" s="20">
        <v>68.692430000000002</v>
      </c>
      <c r="F3" s="20">
        <v>140.72710000000001</v>
      </c>
      <c r="G3" s="20">
        <v>166.035</v>
      </c>
      <c r="H3" s="11"/>
      <c r="I3" s="20">
        <f>+B3/B$12*100</f>
        <v>52.346302275518177</v>
      </c>
      <c r="J3" s="20">
        <f t="shared" ref="J3:N3" si="0">+C3/C$12*100</f>
        <v>50.802538874894118</v>
      </c>
      <c r="K3" s="20">
        <f t="shared" si="0"/>
        <v>46.646875484463621</v>
      </c>
      <c r="L3" s="20">
        <f t="shared" si="0"/>
        <v>41.048094247249466</v>
      </c>
      <c r="M3" s="20">
        <f t="shared" si="0"/>
        <v>44.919905070311493</v>
      </c>
      <c r="N3" s="20">
        <f t="shared" si="0"/>
        <v>48.589930659811664</v>
      </c>
    </row>
    <row r="4" spans="1:14" x14ac:dyDescent="0.35">
      <c r="A4" s="8" t="s">
        <v>3</v>
      </c>
      <c r="B4" s="20">
        <v>1540.585</v>
      </c>
      <c r="C4" s="20">
        <v>99.632739999999998</v>
      </c>
      <c r="D4" s="20">
        <v>114.29049999999999</v>
      </c>
      <c r="E4" s="20">
        <v>98.653779999999998</v>
      </c>
      <c r="F4" s="20">
        <v>166.5574</v>
      </c>
      <c r="G4" s="20">
        <v>168.67160000000001</v>
      </c>
      <c r="H4" s="11"/>
      <c r="I4" s="20">
        <f t="shared" ref="I4:I10" si="1">+B4/B$12*100</f>
        <v>45.89601172108442</v>
      </c>
      <c r="J4" s="20">
        <f t="shared" ref="J4:J10" si="2">+C4/C$12*100</f>
        <v>48.229319143986281</v>
      </c>
      <c r="K4" s="20">
        <f t="shared" ref="K4:K10" si="3">+D4/D$12*100</f>
        <v>52.890353302682456</v>
      </c>
      <c r="L4" s="20">
        <f t="shared" ref="L4:L10" si="4">+E4/E$12*100</f>
        <v>58.951905752750541</v>
      </c>
      <c r="M4" s="20">
        <f t="shared" ref="M4:M10" si="5">+F4/F$12*100</f>
        <v>53.164902827940743</v>
      </c>
      <c r="N4" s="20">
        <f t="shared" ref="N4:N10" si="6">+G4/G$12*100</f>
        <v>49.361528281865205</v>
      </c>
    </row>
    <row r="5" spans="1:14" x14ac:dyDescent="0.35">
      <c r="A5" s="8" t="s">
        <v>112</v>
      </c>
      <c r="B5" s="20">
        <v>32</v>
      </c>
      <c r="C5" s="20">
        <v>0</v>
      </c>
      <c r="D5" s="20">
        <v>1</v>
      </c>
      <c r="E5" s="20">
        <v>0</v>
      </c>
      <c r="F5" s="20">
        <v>3</v>
      </c>
      <c r="G5" s="20">
        <v>1</v>
      </c>
      <c r="H5" s="11"/>
      <c r="I5" s="20">
        <f t="shared" si="1"/>
        <v>0.95332122218163984</v>
      </c>
      <c r="J5" s="20">
        <f t="shared" si="2"/>
        <v>0</v>
      </c>
      <c r="K5" s="20">
        <f t="shared" si="3"/>
        <v>0.4627712128539333</v>
      </c>
      <c r="L5" s="20">
        <f t="shared" si="4"/>
        <v>0</v>
      </c>
      <c r="M5" s="20">
        <f t="shared" si="5"/>
        <v>0.95759605087388633</v>
      </c>
      <c r="N5" s="20">
        <f t="shared" si="6"/>
        <v>0.29264872261759067</v>
      </c>
    </row>
    <row r="6" spans="1:14" x14ac:dyDescent="0.35">
      <c r="A6" s="8" t="s">
        <v>111</v>
      </c>
      <c r="B6" s="20">
        <v>13</v>
      </c>
      <c r="C6" s="20">
        <v>1</v>
      </c>
      <c r="D6" s="20">
        <v>0</v>
      </c>
      <c r="E6" s="20">
        <v>0</v>
      </c>
      <c r="F6" s="20">
        <v>1</v>
      </c>
      <c r="G6" s="20">
        <v>0</v>
      </c>
      <c r="H6" s="11"/>
      <c r="I6" s="20">
        <f t="shared" si="1"/>
        <v>0.38728674651129114</v>
      </c>
      <c r="J6" s="20">
        <f t="shared" si="2"/>
        <v>0.48407099055979269</v>
      </c>
      <c r="K6" s="20">
        <f t="shared" si="3"/>
        <v>0</v>
      </c>
      <c r="L6" s="20">
        <f t="shared" si="4"/>
        <v>0</v>
      </c>
      <c r="M6" s="20">
        <f t="shared" si="5"/>
        <v>0.31919868362462872</v>
      </c>
      <c r="N6" s="20">
        <f t="shared" si="6"/>
        <v>0</v>
      </c>
    </row>
    <row r="7" spans="1:14" x14ac:dyDescent="0.35">
      <c r="A7" s="8" t="s">
        <v>114</v>
      </c>
      <c r="B7" s="20">
        <v>8</v>
      </c>
      <c r="C7" s="20">
        <v>1</v>
      </c>
      <c r="D7" s="20">
        <v>0</v>
      </c>
      <c r="E7" s="20">
        <v>0</v>
      </c>
      <c r="F7" s="20">
        <v>1</v>
      </c>
      <c r="G7" s="20">
        <v>5</v>
      </c>
      <c r="H7" s="11"/>
      <c r="I7" s="20">
        <f t="shared" si="1"/>
        <v>0.23833030554540996</v>
      </c>
      <c r="J7" s="20">
        <f t="shared" si="2"/>
        <v>0.48407099055979269</v>
      </c>
      <c r="K7" s="20">
        <f t="shared" si="3"/>
        <v>0</v>
      </c>
      <c r="L7" s="20">
        <f t="shared" si="4"/>
        <v>0</v>
      </c>
      <c r="M7" s="20">
        <f t="shared" si="5"/>
        <v>0.31919868362462872</v>
      </c>
      <c r="N7" s="20">
        <f t="shared" si="6"/>
        <v>1.4632436130879534</v>
      </c>
    </row>
    <row r="8" spans="1:14" x14ac:dyDescent="0.35">
      <c r="A8" s="8" t="s">
        <v>115</v>
      </c>
      <c r="B8" s="20">
        <v>2</v>
      </c>
      <c r="C8" s="20">
        <v>0</v>
      </c>
      <c r="D8" s="20">
        <v>0</v>
      </c>
      <c r="E8" s="20">
        <v>0</v>
      </c>
      <c r="F8" s="20">
        <v>0</v>
      </c>
      <c r="G8" s="20">
        <v>1</v>
      </c>
      <c r="H8" s="11"/>
      <c r="I8" s="20">
        <f t="shared" si="1"/>
        <v>5.958257638635249E-2</v>
      </c>
      <c r="J8" s="20">
        <f t="shared" si="2"/>
        <v>0</v>
      </c>
      <c r="K8" s="20">
        <f t="shared" si="3"/>
        <v>0</v>
      </c>
      <c r="L8" s="20">
        <f t="shared" si="4"/>
        <v>0</v>
      </c>
      <c r="M8" s="20">
        <f t="shared" si="5"/>
        <v>0</v>
      </c>
      <c r="N8" s="20">
        <f t="shared" si="6"/>
        <v>0.29264872261759067</v>
      </c>
    </row>
    <row r="9" spans="1:14" x14ac:dyDescent="0.35">
      <c r="A9" s="8" t="s">
        <v>110</v>
      </c>
      <c r="B9" s="20">
        <v>1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11"/>
      <c r="I9" s="20">
        <f t="shared" si="1"/>
        <v>2.9791288193176245E-2</v>
      </c>
      <c r="J9" s="20">
        <f t="shared" si="2"/>
        <v>0</v>
      </c>
      <c r="K9" s="20">
        <f t="shared" si="3"/>
        <v>0</v>
      </c>
      <c r="L9" s="20">
        <f t="shared" si="4"/>
        <v>0</v>
      </c>
      <c r="M9" s="20">
        <f t="shared" si="5"/>
        <v>0</v>
      </c>
      <c r="N9" s="20">
        <f t="shared" si="6"/>
        <v>0</v>
      </c>
    </row>
    <row r="10" spans="1:14" x14ac:dyDescent="0.35">
      <c r="A10" s="8" t="s">
        <v>113</v>
      </c>
      <c r="B10" s="20">
        <v>3</v>
      </c>
      <c r="C10" s="20">
        <v>0</v>
      </c>
      <c r="D10" s="20">
        <v>0</v>
      </c>
      <c r="E10" s="20">
        <v>0</v>
      </c>
      <c r="F10" s="20">
        <v>1</v>
      </c>
      <c r="G10" s="20">
        <v>0</v>
      </c>
      <c r="H10" s="11"/>
      <c r="I10" s="20">
        <f t="shared" si="1"/>
        <v>8.9373864579528728E-2</v>
      </c>
      <c r="J10" s="20">
        <f t="shared" si="2"/>
        <v>0</v>
      </c>
      <c r="K10" s="20">
        <f t="shared" si="3"/>
        <v>0</v>
      </c>
      <c r="L10" s="20">
        <f t="shared" si="4"/>
        <v>0</v>
      </c>
      <c r="M10" s="20">
        <f t="shared" si="5"/>
        <v>0.31919868362462872</v>
      </c>
      <c r="N10" s="20">
        <f t="shared" si="6"/>
        <v>0</v>
      </c>
    </row>
    <row r="11" spans="1:14" ht="13.5" customHeight="1" x14ac:dyDescent="0.35">
      <c r="A11" s="8"/>
      <c r="B11" s="12"/>
      <c r="C11" s="12"/>
      <c r="D11" s="12"/>
      <c r="E11" s="12"/>
      <c r="F11" s="12"/>
      <c r="G11" s="12"/>
      <c r="H11" s="11"/>
      <c r="I11" s="11"/>
      <c r="J11" s="11"/>
      <c r="K11" s="11"/>
      <c r="L11" s="11"/>
      <c r="M11" s="11"/>
      <c r="N11" s="11"/>
    </row>
    <row r="12" spans="1:14" x14ac:dyDescent="0.35">
      <c r="A12" s="22" t="s">
        <v>0</v>
      </c>
      <c r="B12" s="23">
        <f>+SUM(B3:B10)</f>
        <v>3356.6860000000001</v>
      </c>
      <c r="C12" s="23">
        <f>+SUM(C3:C10)</f>
        <v>206.58127000000002</v>
      </c>
      <c r="D12" s="23">
        <f>+SUM(D3:D10)</f>
        <v>216.08949999999999</v>
      </c>
      <c r="E12" s="23">
        <f>+SUM(E3:E10)</f>
        <v>167.34620999999999</v>
      </c>
      <c r="F12" s="23">
        <f>+SUM(F3:F10)</f>
        <v>313.28449999999998</v>
      </c>
      <c r="G12" s="23">
        <f>+SUM(G3:G10)</f>
        <v>341.70659999999998</v>
      </c>
      <c r="H12" s="40"/>
      <c r="I12" s="40"/>
      <c r="J12" s="40"/>
      <c r="K12" s="40"/>
      <c r="L12" s="40"/>
      <c r="M12" s="40"/>
      <c r="N12" s="40"/>
    </row>
    <row r="13" spans="1:14" x14ac:dyDescent="0.35">
      <c r="B13" s="5"/>
      <c r="C13" s="5"/>
      <c r="D13" s="5"/>
      <c r="E13" s="5"/>
      <c r="F13" s="5"/>
      <c r="G13" s="5"/>
    </row>
    <row r="14" spans="1:14" x14ac:dyDescent="0.35">
      <c r="A14" s="52" t="s">
        <v>1</v>
      </c>
      <c r="B14" s="55" t="s">
        <v>13</v>
      </c>
      <c r="C14" s="55"/>
      <c r="D14" s="55"/>
      <c r="E14" s="55"/>
      <c r="F14" s="55"/>
      <c r="G14" s="55"/>
      <c r="H14" s="42"/>
      <c r="I14" s="55" t="s">
        <v>14</v>
      </c>
      <c r="J14" s="55"/>
      <c r="K14" s="55"/>
      <c r="L14" s="55"/>
      <c r="M14" s="55"/>
      <c r="N14" s="55"/>
    </row>
    <row r="15" spans="1:14" x14ac:dyDescent="0.35">
      <c r="A15" s="53"/>
      <c r="B15" s="25" t="s">
        <v>64</v>
      </c>
      <c r="C15" s="25" t="s">
        <v>65</v>
      </c>
      <c r="D15" s="25" t="s">
        <v>66</v>
      </c>
      <c r="E15" s="25" t="s">
        <v>67</v>
      </c>
      <c r="F15" s="25" t="s">
        <v>68</v>
      </c>
      <c r="G15" s="25" t="s">
        <v>69</v>
      </c>
      <c r="H15" s="25"/>
      <c r="I15" s="25" t="s">
        <v>70</v>
      </c>
      <c r="J15" s="25" t="s">
        <v>71</v>
      </c>
      <c r="K15" s="25" t="s">
        <v>72</v>
      </c>
      <c r="L15" s="25" t="s">
        <v>73</v>
      </c>
      <c r="M15" s="25" t="s">
        <v>74</v>
      </c>
      <c r="N15" s="25" t="s">
        <v>75</v>
      </c>
    </row>
    <row r="16" spans="1:14" x14ac:dyDescent="0.35">
      <c r="A16" s="8" t="s">
        <v>112</v>
      </c>
      <c r="B16" s="20">
        <v>32</v>
      </c>
      <c r="C16" s="20">
        <v>0</v>
      </c>
      <c r="D16" s="20">
        <v>1</v>
      </c>
      <c r="E16" s="20">
        <v>0</v>
      </c>
      <c r="F16" s="20">
        <v>3</v>
      </c>
      <c r="G16" s="20">
        <v>1</v>
      </c>
      <c r="H16" s="11"/>
      <c r="I16" s="20">
        <f>+B16/B$23*100</f>
        <v>54.237288135593218</v>
      </c>
      <c r="J16" s="20">
        <f t="shared" ref="J16:N16" si="7">+C16/C$23*100</f>
        <v>0</v>
      </c>
      <c r="K16" s="20">
        <f t="shared" si="7"/>
        <v>100</v>
      </c>
      <c r="L16" s="20" t="s">
        <v>126</v>
      </c>
      <c r="M16" s="20">
        <f t="shared" si="7"/>
        <v>50</v>
      </c>
      <c r="N16" s="20">
        <f t="shared" si="7"/>
        <v>14.285714285714285</v>
      </c>
    </row>
    <row r="17" spans="1:14" x14ac:dyDescent="0.35">
      <c r="A17" s="8" t="s">
        <v>111</v>
      </c>
      <c r="B17" s="20">
        <v>13</v>
      </c>
      <c r="C17" s="20">
        <v>1</v>
      </c>
      <c r="D17" s="20">
        <v>0</v>
      </c>
      <c r="E17" s="20">
        <v>0</v>
      </c>
      <c r="F17" s="20">
        <v>1</v>
      </c>
      <c r="G17" s="20">
        <v>0</v>
      </c>
      <c r="H17" s="11"/>
      <c r="I17" s="20">
        <f t="shared" ref="I17:I21" si="8">+B17/B$23*100</f>
        <v>22.033898305084744</v>
      </c>
      <c r="J17" s="20">
        <f t="shared" ref="J17:J21" si="9">+C17/C$23*100</f>
        <v>50</v>
      </c>
      <c r="K17" s="20">
        <f t="shared" ref="K17:K21" si="10">+D17/D$23*100</f>
        <v>0</v>
      </c>
      <c r="L17" s="20" t="s">
        <v>126</v>
      </c>
      <c r="M17" s="20">
        <f t="shared" ref="M17:M21" si="11">+F17/F$23*100</f>
        <v>16.666666666666664</v>
      </c>
      <c r="N17" s="20">
        <f t="shared" ref="N17:N21" si="12">+G17/G$23*100</f>
        <v>0</v>
      </c>
    </row>
    <row r="18" spans="1:14" x14ac:dyDescent="0.35">
      <c r="A18" s="8" t="s">
        <v>114</v>
      </c>
      <c r="B18" s="20">
        <v>8</v>
      </c>
      <c r="C18" s="20">
        <v>1</v>
      </c>
      <c r="D18" s="20">
        <v>0</v>
      </c>
      <c r="E18" s="20">
        <v>0</v>
      </c>
      <c r="F18" s="20">
        <v>1</v>
      </c>
      <c r="G18" s="20">
        <v>5</v>
      </c>
      <c r="H18" s="11"/>
      <c r="I18" s="20">
        <f t="shared" si="8"/>
        <v>13.559322033898304</v>
      </c>
      <c r="J18" s="20">
        <f t="shared" si="9"/>
        <v>50</v>
      </c>
      <c r="K18" s="20">
        <f t="shared" si="10"/>
        <v>0</v>
      </c>
      <c r="L18" s="20" t="s">
        <v>126</v>
      </c>
      <c r="M18" s="20">
        <f t="shared" si="11"/>
        <v>16.666666666666664</v>
      </c>
      <c r="N18" s="20">
        <f t="shared" si="12"/>
        <v>71.428571428571431</v>
      </c>
    </row>
    <row r="19" spans="1:14" x14ac:dyDescent="0.35">
      <c r="A19" s="8" t="s">
        <v>115</v>
      </c>
      <c r="B19" s="20">
        <v>2</v>
      </c>
      <c r="C19" s="20">
        <v>0</v>
      </c>
      <c r="D19" s="20">
        <v>0</v>
      </c>
      <c r="E19" s="20">
        <v>0</v>
      </c>
      <c r="F19" s="20">
        <v>0</v>
      </c>
      <c r="G19" s="20">
        <v>1</v>
      </c>
      <c r="H19" s="11"/>
      <c r="I19" s="20">
        <f t="shared" si="8"/>
        <v>3.3898305084745761</v>
      </c>
      <c r="J19" s="20">
        <f t="shared" si="9"/>
        <v>0</v>
      </c>
      <c r="K19" s="20">
        <f t="shared" si="10"/>
        <v>0</v>
      </c>
      <c r="L19" s="20" t="s">
        <v>126</v>
      </c>
      <c r="M19" s="20">
        <f t="shared" si="11"/>
        <v>0</v>
      </c>
      <c r="N19" s="20">
        <f t="shared" si="12"/>
        <v>14.285714285714285</v>
      </c>
    </row>
    <row r="20" spans="1:14" x14ac:dyDescent="0.35">
      <c r="A20" s="8" t="s">
        <v>110</v>
      </c>
      <c r="B20" s="20">
        <v>1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11"/>
      <c r="I20" s="20">
        <f t="shared" si="8"/>
        <v>1.6949152542372881</v>
      </c>
      <c r="J20" s="20">
        <f t="shared" si="9"/>
        <v>0</v>
      </c>
      <c r="K20" s="20">
        <f t="shared" si="10"/>
        <v>0</v>
      </c>
      <c r="L20" s="20" t="s">
        <v>126</v>
      </c>
      <c r="M20" s="20">
        <f t="shared" si="11"/>
        <v>0</v>
      </c>
      <c r="N20" s="20">
        <f t="shared" si="12"/>
        <v>0</v>
      </c>
    </row>
    <row r="21" spans="1:14" x14ac:dyDescent="0.35">
      <c r="A21" s="8" t="s">
        <v>113</v>
      </c>
      <c r="B21" s="20">
        <v>3</v>
      </c>
      <c r="C21" s="20">
        <v>0</v>
      </c>
      <c r="D21" s="20">
        <v>0</v>
      </c>
      <c r="E21" s="20">
        <v>0</v>
      </c>
      <c r="F21" s="20">
        <v>1</v>
      </c>
      <c r="G21" s="20">
        <v>0</v>
      </c>
      <c r="H21" s="11"/>
      <c r="I21" s="20">
        <f t="shared" si="8"/>
        <v>5.0847457627118651</v>
      </c>
      <c r="J21" s="20">
        <f t="shared" si="9"/>
        <v>0</v>
      </c>
      <c r="K21" s="20">
        <f t="shared" si="10"/>
        <v>0</v>
      </c>
      <c r="L21" s="20" t="s">
        <v>126</v>
      </c>
      <c r="M21" s="20">
        <f t="shared" si="11"/>
        <v>16.666666666666664</v>
      </c>
      <c r="N21" s="20">
        <f t="shared" si="12"/>
        <v>0</v>
      </c>
    </row>
    <row r="22" spans="1:14" ht="13.5" customHeight="1" x14ac:dyDescent="0.35">
      <c r="A22" s="8"/>
      <c r="B22" s="12"/>
      <c r="C22" s="12"/>
      <c r="D22" s="12"/>
      <c r="E22" s="12"/>
      <c r="F22" s="12"/>
      <c r="G22" s="12"/>
      <c r="H22" s="11"/>
      <c r="I22" s="11"/>
      <c r="J22" s="11"/>
      <c r="K22" s="11"/>
      <c r="L22" s="11"/>
      <c r="M22" s="11"/>
      <c r="N22" s="11"/>
    </row>
    <row r="23" spans="1:14" x14ac:dyDescent="0.35">
      <c r="A23" s="22" t="s">
        <v>0</v>
      </c>
      <c r="B23" s="23">
        <f>+SUM(B16:B21)</f>
        <v>59</v>
      </c>
      <c r="C23" s="23">
        <f>+SUM(C16:C21)</f>
        <v>2</v>
      </c>
      <c r="D23" s="23">
        <f>+SUM(D16:D21)</f>
        <v>1</v>
      </c>
      <c r="E23" s="23">
        <f>+SUM(E16:E21)</f>
        <v>0</v>
      </c>
      <c r="F23" s="23">
        <f>+SUM(F16:F21)</f>
        <v>6</v>
      </c>
      <c r="G23" s="23">
        <f>+SUM(G16:G21)</f>
        <v>7</v>
      </c>
      <c r="H23" s="40"/>
      <c r="I23" s="40"/>
      <c r="J23" s="40"/>
      <c r="K23" s="40"/>
      <c r="L23" s="40"/>
      <c r="M23" s="40"/>
      <c r="N23" s="40"/>
    </row>
  </sheetData>
  <mergeCells count="6">
    <mergeCell ref="A14:A15"/>
    <mergeCell ref="B14:G14"/>
    <mergeCell ref="I14:N14"/>
    <mergeCell ref="B1:G1"/>
    <mergeCell ref="I1:N1"/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F2CD-F24C-4D2C-9E29-79B667EC0BAC}">
  <dimension ref="A1:H23"/>
  <sheetViews>
    <sheetView showGridLines="0" workbookViewId="0">
      <selection activeCell="A14" sqref="A14:A15"/>
    </sheetView>
  </sheetViews>
  <sheetFormatPr defaultRowHeight="14.5" x14ac:dyDescent="0.35"/>
  <cols>
    <col min="1" max="1" width="22.26953125" style="11" bestFit="1" customWidth="1"/>
    <col min="2" max="3" width="15.26953125" style="11" bestFit="1" customWidth="1"/>
    <col min="4" max="4" width="10.81640625" style="11" bestFit="1" customWidth="1"/>
    <col min="5" max="5" width="3.08984375" style="11" customWidth="1"/>
    <col min="6" max="7" width="15.26953125" style="11" bestFit="1" customWidth="1"/>
    <col min="8" max="8" width="13.6328125" style="11" bestFit="1" customWidth="1"/>
    <col min="9" max="16384" width="8.7265625" style="11"/>
  </cols>
  <sheetData>
    <row r="1" spans="1:8" x14ac:dyDescent="0.35">
      <c r="A1" s="52" t="s">
        <v>116</v>
      </c>
      <c r="B1" s="54" t="s">
        <v>13</v>
      </c>
      <c r="C1" s="54"/>
      <c r="D1" s="54"/>
      <c r="E1" s="25"/>
      <c r="F1" s="54" t="s">
        <v>14</v>
      </c>
      <c r="G1" s="54"/>
      <c r="H1" s="54"/>
    </row>
    <row r="2" spans="1:8" ht="29" customHeight="1" x14ac:dyDescent="0.35">
      <c r="A2" s="53"/>
      <c r="B2" s="16" t="s">
        <v>77</v>
      </c>
      <c r="C2" s="16" t="s">
        <v>78</v>
      </c>
      <c r="D2" s="16" t="s">
        <v>76</v>
      </c>
      <c r="E2" s="16"/>
      <c r="F2" s="16" t="s">
        <v>79</v>
      </c>
      <c r="G2" s="16" t="s">
        <v>80</v>
      </c>
      <c r="H2" s="16" t="s">
        <v>81</v>
      </c>
    </row>
    <row r="3" spans="1:8" x14ac:dyDescent="0.35">
      <c r="A3" s="8" t="s">
        <v>2</v>
      </c>
      <c r="B3" s="20">
        <v>161.18119999999999</v>
      </c>
      <c r="C3" s="20">
        <v>130.9915</v>
      </c>
      <c r="D3" s="20">
        <v>2092.4879999999998</v>
      </c>
      <c r="E3" s="13"/>
      <c r="F3" s="28">
        <f>B3/B$12*100</f>
        <v>52.048216737003457</v>
      </c>
      <c r="G3" s="28">
        <f>C3/C$12*100</f>
        <v>47.164984459749448</v>
      </c>
      <c r="H3" s="28">
        <f>D3/D$12*100</f>
        <v>51.154234384790108</v>
      </c>
    </row>
    <row r="4" spans="1:8" x14ac:dyDescent="0.35">
      <c r="A4" s="8" t="s">
        <v>3</v>
      </c>
      <c r="B4" s="20">
        <v>145.49549999999999</v>
      </c>
      <c r="C4" s="20">
        <v>142.7389</v>
      </c>
      <c r="D4" s="20">
        <v>1930.059</v>
      </c>
      <c r="E4" s="13"/>
      <c r="F4" s="28">
        <f>B4/B$12*100</f>
        <v>46.983031012665791</v>
      </c>
      <c r="G4" s="28">
        <f>C4/C$12*100</f>
        <v>51.394769891952762</v>
      </c>
      <c r="H4" s="28">
        <f>D4/D$12*100</f>
        <v>47.183396254828516</v>
      </c>
    </row>
    <row r="5" spans="1:8" x14ac:dyDescent="0.35">
      <c r="A5" s="8" t="s">
        <v>112</v>
      </c>
      <c r="B5" s="20">
        <v>2</v>
      </c>
      <c r="C5" s="20">
        <v>0</v>
      </c>
      <c r="D5" s="20">
        <v>35</v>
      </c>
      <c r="E5" s="13"/>
      <c r="F5" s="28">
        <f>B5/B$12*100</f>
        <v>0.64583483355383209</v>
      </c>
      <c r="G5" s="28">
        <f>C5/C$12*100</f>
        <v>0</v>
      </c>
      <c r="H5" s="28">
        <f>D5/D$12*100</f>
        <v>0.85563128843159619</v>
      </c>
    </row>
    <row r="6" spans="1:8" x14ac:dyDescent="0.35">
      <c r="A6" s="8" t="s">
        <v>111</v>
      </c>
      <c r="B6" s="20">
        <v>0</v>
      </c>
      <c r="C6" s="20">
        <v>0</v>
      </c>
      <c r="D6" s="20">
        <v>15</v>
      </c>
      <c r="E6" s="13"/>
      <c r="F6" s="28">
        <f>B6/B$12*100</f>
        <v>0</v>
      </c>
      <c r="G6" s="28">
        <f>C6/C$12*100</f>
        <v>0</v>
      </c>
      <c r="H6" s="28">
        <f>D6/D$12*100</f>
        <v>0.36669912361354123</v>
      </c>
    </row>
    <row r="7" spans="1:8" x14ac:dyDescent="0.35">
      <c r="A7" s="8" t="s">
        <v>114</v>
      </c>
      <c r="B7" s="20">
        <v>1</v>
      </c>
      <c r="C7" s="20">
        <v>4</v>
      </c>
      <c r="D7" s="20">
        <v>10</v>
      </c>
      <c r="E7" s="13"/>
      <c r="F7" s="28">
        <f>B7/B$12*100</f>
        <v>0.32291741677691604</v>
      </c>
      <c r="G7" s="28">
        <f>C7/C$12*100</f>
        <v>1.4402456482977735</v>
      </c>
      <c r="H7" s="28">
        <f>D7/D$12*100</f>
        <v>0.24446608240902748</v>
      </c>
    </row>
    <row r="8" spans="1:8" x14ac:dyDescent="0.35">
      <c r="A8" s="8" t="s">
        <v>115</v>
      </c>
      <c r="B8" s="20">
        <v>0</v>
      </c>
      <c r="C8" s="20">
        <v>0</v>
      </c>
      <c r="D8" s="20">
        <v>3</v>
      </c>
      <c r="E8" s="13"/>
      <c r="F8" s="28">
        <f>B8/B$12*100</f>
        <v>0</v>
      </c>
      <c r="G8" s="28">
        <f>C8/C$12*100</f>
        <v>0</v>
      </c>
      <c r="H8" s="28">
        <f>D8/D$12*100</f>
        <v>7.3339824722708252E-2</v>
      </c>
    </row>
    <row r="9" spans="1:8" x14ac:dyDescent="0.35">
      <c r="A9" s="8" t="s">
        <v>110</v>
      </c>
      <c r="B9" s="20">
        <v>0</v>
      </c>
      <c r="C9" s="20">
        <v>0</v>
      </c>
      <c r="D9" s="20">
        <v>1</v>
      </c>
      <c r="E9" s="13"/>
      <c r="F9" s="28">
        <f>B9/B$12*100</f>
        <v>0</v>
      </c>
      <c r="G9" s="28">
        <f>C9/C$12*100</f>
        <v>0</v>
      </c>
      <c r="H9" s="28">
        <f>D9/D$12*100</f>
        <v>2.4446608240902744E-2</v>
      </c>
    </row>
    <row r="10" spans="1:8" x14ac:dyDescent="0.35">
      <c r="A10" s="8" t="s">
        <v>113</v>
      </c>
      <c r="B10" s="20">
        <v>0</v>
      </c>
      <c r="C10" s="20">
        <v>0</v>
      </c>
      <c r="D10" s="20">
        <v>4</v>
      </c>
      <c r="E10" s="13"/>
      <c r="F10" s="28">
        <f>B10/B$12*100</f>
        <v>0</v>
      </c>
      <c r="G10" s="28">
        <f>C10/C$12*100</f>
        <v>0</v>
      </c>
      <c r="H10" s="28">
        <f>D10/D$12*100</f>
        <v>9.7786432963610975E-2</v>
      </c>
    </row>
    <row r="11" spans="1:8" x14ac:dyDescent="0.35">
      <c r="A11" s="8"/>
      <c r="B11" s="20"/>
      <c r="C11" s="20"/>
      <c r="D11" s="20"/>
      <c r="E11" s="13"/>
      <c r="F11" s="21"/>
      <c r="G11" s="21"/>
      <c r="H11" s="21"/>
    </row>
    <row r="12" spans="1:8" x14ac:dyDescent="0.35">
      <c r="A12" s="18" t="s">
        <v>0</v>
      </c>
      <c r="B12" s="23">
        <f>+SUM(B3:B10)</f>
        <v>309.67669999999998</v>
      </c>
      <c r="C12" s="23">
        <f>+SUM(C3:C10)</f>
        <v>277.73040000000003</v>
      </c>
      <c r="D12" s="23">
        <f>+SUM(D3:D10)</f>
        <v>4090.5469999999996</v>
      </c>
      <c r="E12" s="24"/>
      <c r="F12" s="24"/>
      <c r="G12" s="24"/>
      <c r="H12" s="24"/>
    </row>
    <row r="13" spans="1:8" x14ac:dyDescent="0.35">
      <c r="A13" s="26"/>
      <c r="B13" s="30"/>
      <c r="C13" s="30"/>
      <c r="D13" s="30"/>
      <c r="E13" s="26"/>
      <c r="F13" s="26"/>
      <c r="G13" s="26"/>
      <c r="H13" s="26"/>
    </row>
    <row r="14" spans="1:8" x14ac:dyDescent="0.35">
      <c r="A14" s="52" t="s">
        <v>1</v>
      </c>
      <c r="B14" s="54" t="s">
        <v>13</v>
      </c>
      <c r="C14" s="54"/>
      <c r="D14" s="54"/>
      <c r="E14" s="25"/>
      <c r="F14" s="54" t="s">
        <v>14</v>
      </c>
      <c r="G14" s="54"/>
      <c r="H14" s="54"/>
    </row>
    <row r="15" spans="1:8" ht="29" customHeight="1" x14ac:dyDescent="0.35">
      <c r="A15" s="53"/>
      <c r="B15" s="16" t="s">
        <v>77</v>
      </c>
      <c r="C15" s="16" t="s">
        <v>78</v>
      </c>
      <c r="D15" s="16" t="s">
        <v>76</v>
      </c>
      <c r="E15" s="16"/>
      <c r="F15" s="16" t="s">
        <v>79</v>
      </c>
      <c r="G15" s="16" t="s">
        <v>80</v>
      </c>
      <c r="H15" s="16" t="s">
        <v>81</v>
      </c>
    </row>
    <row r="16" spans="1:8" x14ac:dyDescent="0.35">
      <c r="A16" s="8" t="s">
        <v>112</v>
      </c>
      <c r="B16" s="20">
        <v>2</v>
      </c>
      <c r="C16" s="20">
        <v>0</v>
      </c>
      <c r="D16" s="20">
        <v>35</v>
      </c>
      <c r="E16" s="13"/>
      <c r="F16" s="28">
        <f>B16/B$23*100</f>
        <v>66.666666666666657</v>
      </c>
      <c r="G16" s="28">
        <f>C16/C$23*100</f>
        <v>0</v>
      </c>
      <c r="H16" s="28">
        <f>D16/D$23*100</f>
        <v>51.470588235294116</v>
      </c>
    </row>
    <row r="17" spans="1:8" x14ac:dyDescent="0.35">
      <c r="A17" s="8" t="s">
        <v>111</v>
      </c>
      <c r="B17" s="20">
        <v>0</v>
      </c>
      <c r="C17" s="20">
        <v>0</v>
      </c>
      <c r="D17" s="20">
        <v>15</v>
      </c>
      <c r="E17" s="13"/>
      <c r="F17" s="28">
        <f>B17/B$23*100</f>
        <v>0</v>
      </c>
      <c r="G17" s="28">
        <f>C17/C$23*100</f>
        <v>0</v>
      </c>
      <c r="H17" s="28">
        <f>D17/D$23*100</f>
        <v>22.058823529411764</v>
      </c>
    </row>
    <row r="18" spans="1:8" x14ac:dyDescent="0.35">
      <c r="A18" s="8" t="s">
        <v>114</v>
      </c>
      <c r="B18" s="20">
        <v>1</v>
      </c>
      <c r="C18" s="20">
        <v>4</v>
      </c>
      <c r="D18" s="20">
        <v>10</v>
      </c>
      <c r="E18" s="13"/>
      <c r="F18" s="28">
        <f>B18/B$23*100</f>
        <v>33.333333333333329</v>
      </c>
      <c r="G18" s="28">
        <f>C18/C$23*100</f>
        <v>100</v>
      </c>
      <c r="H18" s="28">
        <f>D18/D$23*100</f>
        <v>14.705882352941178</v>
      </c>
    </row>
    <row r="19" spans="1:8" x14ac:dyDescent="0.35">
      <c r="A19" s="8" t="s">
        <v>115</v>
      </c>
      <c r="B19" s="20">
        <v>0</v>
      </c>
      <c r="C19" s="20">
        <v>0</v>
      </c>
      <c r="D19" s="20">
        <v>3</v>
      </c>
      <c r="E19" s="13"/>
      <c r="F19" s="28">
        <f>B19/B$23*100</f>
        <v>0</v>
      </c>
      <c r="G19" s="28">
        <f>C19/C$23*100</f>
        <v>0</v>
      </c>
      <c r="H19" s="28">
        <f>D19/D$23*100</f>
        <v>4.4117647058823533</v>
      </c>
    </row>
    <row r="20" spans="1:8" x14ac:dyDescent="0.35">
      <c r="A20" s="8" t="s">
        <v>110</v>
      </c>
      <c r="B20" s="20">
        <v>0</v>
      </c>
      <c r="C20" s="20">
        <v>0</v>
      </c>
      <c r="D20" s="20">
        <v>1</v>
      </c>
      <c r="E20" s="13"/>
      <c r="F20" s="28">
        <f>B20/B$23*100</f>
        <v>0</v>
      </c>
      <c r="G20" s="28">
        <f>C20/C$23*100</f>
        <v>0</v>
      </c>
      <c r="H20" s="28">
        <f>D20/D$23*100</f>
        <v>1.4705882352941175</v>
      </c>
    </row>
    <row r="21" spans="1:8" x14ac:dyDescent="0.35">
      <c r="A21" s="8" t="s">
        <v>113</v>
      </c>
      <c r="B21" s="20">
        <v>0</v>
      </c>
      <c r="C21" s="20">
        <v>0</v>
      </c>
      <c r="D21" s="20">
        <v>4</v>
      </c>
      <c r="E21" s="13"/>
      <c r="F21" s="28">
        <f>B21/B$23*100</f>
        <v>0</v>
      </c>
      <c r="G21" s="28">
        <f>C21/C$23*100</f>
        <v>0</v>
      </c>
      <c r="H21" s="28">
        <f>D21/D$23*100</f>
        <v>5.8823529411764701</v>
      </c>
    </row>
    <row r="22" spans="1:8" x14ac:dyDescent="0.35">
      <c r="A22" s="8"/>
      <c r="B22" s="20"/>
      <c r="C22" s="20"/>
      <c r="D22" s="20"/>
      <c r="E22" s="13"/>
      <c r="F22" s="21"/>
      <c r="G22" s="21"/>
      <c r="H22" s="21"/>
    </row>
    <row r="23" spans="1:8" x14ac:dyDescent="0.35">
      <c r="A23" s="18" t="s">
        <v>0</v>
      </c>
      <c r="B23" s="23">
        <f>+SUM(B16:B21)</f>
        <v>3</v>
      </c>
      <c r="C23" s="23">
        <f>+SUM(C16:C21)</f>
        <v>4</v>
      </c>
      <c r="D23" s="23">
        <f>+SUM(D16:D21)</f>
        <v>68</v>
      </c>
      <c r="E23" s="24"/>
      <c r="F23" s="24"/>
      <c r="G23" s="24"/>
      <c r="H23" s="24"/>
    </row>
  </sheetData>
  <mergeCells count="6">
    <mergeCell ref="A14:A15"/>
    <mergeCell ref="B14:D14"/>
    <mergeCell ref="F14:H14"/>
    <mergeCell ref="B1:D1"/>
    <mergeCell ref="F1:H1"/>
    <mergeCell ref="A1: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727B-AEC2-4659-8C1D-62287AD44A7A}">
  <dimension ref="A1:AD23"/>
  <sheetViews>
    <sheetView showGridLines="0" workbookViewId="0">
      <selection activeCell="A14" sqref="A14:A15"/>
    </sheetView>
  </sheetViews>
  <sheetFormatPr defaultRowHeight="14.5" x14ac:dyDescent="0.35"/>
  <cols>
    <col min="1" max="1" width="22.26953125" style="3" bestFit="1" customWidth="1"/>
    <col min="2" max="4" width="9.36328125" style="3" customWidth="1"/>
    <col min="5" max="5" width="11.1796875" style="3" customWidth="1"/>
    <col min="6" max="10" width="9.36328125" style="3" customWidth="1"/>
    <col min="11" max="11" width="11.36328125" style="3" customWidth="1"/>
    <col min="12" max="12" width="6.6328125" style="3" customWidth="1"/>
    <col min="13" max="13" width="16.08984375" style="3" customWidth="1"/>
    <col min="14" max="14" width="10.1796875" style="3" customWidth="1"/>
    <col min="15" max="15" width="11.1796875" style="3" customWidth="1"/>
    <col min="16" max="16" width="2.7265625" style="3" customWidth="1"/>
    <col min="17" max="17" width="12.08984375" style="3" customWidth="1"/>
    <col min="18" max="18" width="13.08984375" style="3" customWidth="1"/>
    <col min="19" max="19" width="9.36328125" style="3" customWidth="1"/>
    <col min="20" max="20" width="14.453125" style="3" customWidth="1"/>
    <col min="21" max="21" width="9.36328125" style="3" customWidth="1"/>
    <col min="22" max="22" width="12.90625" style="3" customWidth="1"/>
    <col min="23" max="24" width="9.36328125" style="3" customWidth="1"/>
    <col min="25" max="25" width="11.453125" style="3" customWidth="1"/>
    <col min="26" max="26" width="13.90625" style="3" customWidth="1"/>
    <col min="27" max="27" width="10.1796875" style="3" customWidth="1"/>
    <col min="28" max="28" width="16.08984375" style="3" customWidth="1"/>
    <col min="29" max="29" width="13.1796875" style="3" customWidth="1"/>
    <col min="30" max="30" width="15.453125" style="3" customWidth="1"/>
    <col min="31" max="16384" width="8.7265625" style="3"/>
  </cols>
  <sheetData>
    <row r="1" spans="1:30" x14ac:dyDescent="0.35">
      <c r="A1" s="52" t="s">
        <v>116</v>
      </c>
      <c r="B1" s="54" t="s">
        <v>13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31"/>
      <c r="Q1" s="54" t="s">
        <v>14</v>
      </c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spans="1:30" ht="29" x14ac:dyDescent="0.35">
      <c r="A2" s="53"/>
      <c r="B2" s="16" t="s">
        <v>82</v>
      </c>
      <c r="C2" s="16" t="s">
        <v>83</v>
      </c>
      <c r="D2" s="16" t="s">
        <v>84</v>
      </c>
      <c r="E2" s="16" t="s">
        <v>85</v>
      </c>
      <c r="F2" s="16" t="s">
        <v>86</v>
      </c>
      <c r="G2" s="16" t="s">
        <v>87</v>
      </c>
      <c r="H2" s="16" t="s">
        <v>88</v>
      </c>
      <c r="I2" s="16" t="s">
        <v>89</v>
      </c>
      <c r="J2" s="16" t="s">
        <v>90</v>
      </c>
      <c r="K2" s="16" t="s">
        <v>91</v>
      </c>
      <c r="L2" s="16" t="s">
        <v>92</v>
      </c>
      <c r="M2" s="16" t="s">
        <v>95</v>
      </c>
      <c r="N2" s="16" t="s">
        <v>93</v>
      </c>
      <c r="O2" s="16" t="s">
        <v>94</v>
      </c>
      <c r="P2" s="16"/>
      <c r="Q2" s="16" t="s">
        <v>96</v>
      </c>
      <c r="R2" s="16" t="s">
        <v>97</v>
      </c>
      <c r="S2" s="16" t="s">
        <v>98</v>
      </c>
      <c r="T2" s="16" t="s">
        <v>99</v>
      </c>
      <c r="U2" s="16" t="s">
        <v>100</v>
      </c>
      <c r="V2" s="16" t="s">
        <v>101</v>
      </c>
      <c r="W2" s="16" t="s">
        <v>102</v>
      </c>
      <c r="X2" s="16" t="s">
        <v>103</v>
      </c>
      <c r="Y2" s="16" t="s">
        <v>104</v>
      </c>
      <c r="Z2" s="16" t="s">
        <v>105</v>
      </c>
      <c r="AA2" s="16" t="s">
        <v>106</v>
      </c>
      <c r="AB2" s="16" t="s">
        <v>107</v>
      </c>
      <c r="AC2" s="16" t="s">
        <v>108</v>
      </c>
      <c r="AD2" s="16" t="s">
        <v>109</v>
      </c>
    </row>
    <row r="3" spans="1:30" x14ac:dyDescent="0.35">
      <c r="A3" s="3" t="s">
        <v>2</v>
      </c>
      <c r="B3" s="20">
        <v>486.16149999999999</v>
      </c>
      <c r="C3" s="20">
        <v>80.107489999999999</v>
      </c>
      <c r="D3" s="20">
        <v>177.21879999999999</v>
      </c>
      <c r="E3" s="20">
        <v>83.817120000000003</v>
      </c>
      <c r="F3" s="20">
        <v>16.901599999999998</v>
      </c>
      <c r="G3" s="20">
        <v>22.52862</v>
      </c>
      <c r="H3" s="20">
        <v>23.257719999999999</v>
      </c>
      <c r="I3" s="20">
        <v>79.090549999999993</v>
      </c>
      <c r="J3" s="20">
        <v>27.350349999999999</v>
      </c>
      <c r="K3" s="20">
        <v>743.06230000000005</v>
      </c>
      <c r="L3" s="20">
        <v>232.6508</v>
      </c>
      <c r="M3" s="20">
        <v>25.481649999999998</v>
      </c>
      <c r="N3" s="20">
        <v>104.45531</v>
      </c>
      <c r="O3" s="20">
        <v>162.48609999999999</v>
      </c>
      <c r="P3" s="21"/>
      <c r="Q3" s="28">
        <f>B3/B$12*100</f>
        <v>48.950181141088677</v>
      </c>
      <c r="R3" s="28">
        <f t="shared" ref="R3:AD3" si="0">C3/C$12*100</f>
        <v>51.601094742732997</v>
      </c>
      <c r="S3" s="28">
        <f t="shared" si="0"/>
        <v>51.147197679110199</v>
      </c>
      <c r="T3" s="28">
        <f t="shared" si="0"/>
        <v>46.029010256057383</v>
      </c>
      <c r="U3" s="28">
        <f t="shared" si="0"/>
        <v>42.22281844857573</v>
      </c>
      <c r="V3" s="28">
        <f t="shared" si="0"/>
        <v>58.540239720465578</v>
      </c>
      <c r="W3" s="28">
        <f t="shared" si="0"/>
        <v>47.823449605469271</v>
      </c>
      <c r="X3" s="28">
        <f t="shared" si="0"/>
        <v>56.361999007739257</v>
      </c>
      <c r="Y3" s="28">
        <f t="shared" si="0"/>
        <v>66.098101377481299</v>
      </c>
      <c r="Z3" s="28">
        <f t="shared" si="0"/>
        <v>53.030514753950484</v>
      </c>
      <c r="AA3" s="28">
        <f t="shared" si="0"/>
        <v>51.723418833973845</v>
      </c>
      <c r="AB3" s="28">
        <f t="shared" si="0"/>
        <v>55.052488760124533</v>
      </c>
      <c r="AC3" s="28">
        <f t="shared" si="0"/>
        <v>50.894171717414835</v>
      </c>
      <c r="AD3" s="28">
        <f t="shared" si="0"/>
        <v>50.964247639055685</v>
      </c>
    </row>
    <row r="4" spans="1:30" x14ac:dyDescent="0.35">
      <c r="A4" s="3" t="s">
        <v>3</v>
      </c>
      <c r="B4" s="20">
        <v>500.01459999999997</v>
      </c>
      <c r="C4" s="20">
        <v>63.136290000000002</v>
      </c>
      <c r="D4" s="20">
        <v>155.26900000000001</v>
      </c>
      <c r="E4" s="20">
        <v>89.279169999999993</v>
      </c>
      <c r="F4" s="20">
        <v>23.127939999999999</v>
      </c>
      <c r="G4" s="20">
        <v>14.95537</v>
      </c>
      <c r="H4" s="20">
        <v>24.374739999999999</v>
      </c>
      <c r="I4" s="20">
        <v>61.235469999999999</v>
      </c>
      <c r="J4" s="20">
        <v>14.02807</v>
      </c>
      <c r="K4" s="20">
        <v>650.13530000000003</v>
      </c>
      <c r="L4" s="20">
        <v>208.14699999999999</v>
      </c>
      <c r="M4" s="20">
        <v>19.804449999999999</v>
      </c>
      <c r="N4" s="20">
        <v>98.784909999999996</v>
      </c>
      <c r="O4" s="20">
        <v>150.33760000000001</v>
      </c>
      <c r="P4" s="21"/>
      <c r="Q4" s="28">
        <f t="shared" ref="Q4:Q8" si="1">B4/B$12*100</f>
        <v>50.345009309023844</v>
      </c>
      <c r="R4" s="28">
        <f t="shared" ref="R4:R9" si="2">C4/C$12*100</f>
        <v>40.66912696920933</v>
      </c>
      <c r="S4" s="28">
        <f t="shared" ref="S4:S9" si="3">D4/D$12*100</f>
        <v>44.812256015940534</v>
      </c>
      <c r="T4" s="28">
        <f t="shared" ref="T4:T9" si="4">E4/E$12*100</f>
        <v>49.028549675559006</v>
      </c>
      <c r="U4" s="28">
        <f t="shared" ref="U4:U9" si="5">F4/F$12*100</f>
        <v>57.77718155142427</v>
      </c>
      <c r="V4" s="28">
        <f t="shared" ref="V4:V9" si="6">G4/G$12*100</f>
        <v>38.861277118095082</v>
      </c>
      <c r="W4" s="28">
        <f t="shared" ref="W4:W9" si="7">H4/H$12*100</f>
        <v>50.120310590909853</v>
      </c>
      <c r="X4" s="28">
        <f t="shared" ref="X4:X9" si="8">I4/I$12*100</f>
        <v>43.638000992260736</v>
      </c>
      <c r="Y4" s="28">
        <f t="shared" ref="Y4:Y9" si="9">J4/J$12*100</f>
        <v>33.901898622518694</v>
      </c>
      <c r="Z4" s="28">
        <f t="shared" ref="Z4:Z9" si="10">K4/K$12*100</f>
        <v>46.398545073157422</v>
      </c>
      <c r="AA4" s="28">
        <f t="shared" ref="AA4:AA9" si="11">L4/L$12*100</f>
        <v>46.275682095377071</v>
      </c>
      <c r="AB4" s="28">
        <f t="shared" ref="AB4:AB9" si="12">M4/M$12*100</f>
        <v>42.787035416680169</v>
      </c>
      <c r="AC4" s="28">
        <f t="shared" ref="AC4:AC9" si="13">N4/N$12*100</f>
        <v>48.131360412691045</v>
      </c>
      <c r="AD4" s="28">
        <f t="shared" ref="AD4:AD9" si="14">O4/O$12*100</f>
        <v>47.153834548686305</v>
      </c>
    </row>
    <row r="5" spans="1:30" x14ac:dyDescent="0.35">
      <c r="A5" s="3" t="s">
        <v>112</v>
      </c>
      <c r="B5" s="20">
        <v>1</v>
      </c>
      <c r="C5" s="20">
        <v>8</v>
      </c>
      <c r="D5" s="20">
        <v>9</v>
      </c>
      <c r="E5" s="20">
        <v>6</v>
      </c>
      <c r="F5" s="20">
        <v>0</v>
      </c>
      <c r="G5" s="20">
        <v>1</v>
      </c>
      <c r="H5" s="20">
        <v>0</v>
      </c>
      <c r="I5" s="20">
        <v>0</v>
      </c>
      <c r="J5" s="20">
        <v>0</v>
      </c>
      <c r="K5" s="20">
        <v>4</v>
      </c>
      <c r="L5" s="20">
        <v>2</v>
      </c>
      <c r="M5" s="20">
        <v>0</v>
      </c>
      <c r="N5" s="20">
        <v>0</v>
      </c>
      <c r="O5" s="20">
        <v>4</v>
      </c>
      <c r="P5" s="21"/>
      <c r="Q5" s="28">
        <f t="shared" si="1"/>
        <v>0.10068707855535389</v>
      </c>
      <c r="R5" s="28">
        <f t="shared" si="2"/>
        <v>5.1531855253717733</v>
      </c>
      <c r="S5" s="28">
        <f t="shared" si="3"/>
        <v>2.5974940531816704</v>
      </c>
      <c r="T5" s="28">
        <f t="shared" si="4"/>
        <v>3.2949600455890669</v>
      </c>
      <c r="U5" s="28">
        <f t="shared" si="5"/>
        <v>0</v>
      </c>
      <c r="V5" s="28">
        <f t="shared" si="6"/>
        <v>2.5984831614393413</v>
      </c>
      <c r="W5" s="28">
        <f t="shared" si="7"/>
        <v>0</v>
      </c>
      <c r="X5" s="28">
        <f t="shared" si="8"/>
        <v>0</v>
      </c>
      <c r="Y5" s="28">
        <f t="shared" si="9"/>
        <v>0</v>
      </c>
      <c r="Z5" s="28">
        <f t="shared" si="10"/>
        <v>0.2854700864460516</v>
      </c>
      <c r="AA5" s="28">
        <f t="shared" si="11"/>
        <v>0.44464423792201746</v>
      </c>
      <c r="AB5" s="28">
        <f t="shared" si="12"/>
        <v>0</v>
      </c>
      <c r="AC5" s="28">
        <f t="shared" si="13"/>
        <v>0</v>
      </c>
      <c r="AD5" s="28">
        <f t="shared" si="14"/>
        <v>1.2546118748386645</v>
      </c>
    </row>
    <row r="6" spans="1:30" x14ac:dyDescent="0.35">
      <c r="A6" s="3" t="s">
        <v>111</v>
      </c>
      <c r="B6" s="20">
        <v>4</v>
      </c>
      <c r="C6" s="20">
        <v>2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2</v>
      </c>
      <c r="L6" s="20">
        <v>5</v>
      </c>
      <c r="M6" s="20">
        <v>0</v>
      </c>
      <c r="N6" s="20">
        <v>0</v>
      </c>
      <c r="O6" s="20">
        <v>2</v>
      </c>
      <c r="P6" s="21"/>
      <c r="Q6" s="28">
        <f t="shared" si="1"/>
        <v>0.40274831422141555</v>
      </c>
      <c r="R6" s="28">
        <f t="shared" si="2"/>
        <v>1.2882963813429433</v>
      </c>
      <c r="S6" s="28">
        <f t="shared" si="3"/>
        <v>0</v>
      </c>
      <c r="T6" s="28">
        <f t="shared" si="4"/>
        <v>0</v>
      </c>
      <c r="U6" s="28">
        <f t="shared" si="5"/>
        <v>0</v>
      </c>
      <c r="V6" s="28">
        <f t="shared" si="6"/>
        <v>0</v>
      </c>
      <c r="W6" s="28">
        <f t="shared" si="7"/>
        <v>0</v>
      </c>
      <c r="X6" s="28">
        <f t="shared" si="8"/>
        <v>0</v>
      </c>
      <c r="Y6" s="28">
        <f t="shared" si="9"/>
        <v>0</v>
      </c>
      <c r="Z6" s="28">
        <f t="shared" si="10"/>
        <v>0.1427350432230258</v>
      </c>
      <c r="AA6" s="28">
        <f t="shared" si="11"/>
        <v>1.1116105948050434</v>
      </c>
      <c r="AB6" s="28">
        <f t="shared" si="12"/>
        <v>0</v>
      </c>
      <c r="AC6" s="28">
        <f t="shared" si="13"/>
        <v>0</v>
      </c>
      <c r="AD6" s="28">
        <f t="shared" si="14"/>
        <v>0.62730593741933227</v>
      </c>
    </row>
    <row r="7" spans="1:30" x14ac:dyDescent="0.35">
      <c r="A7" s="3" t="s">
        <v>114</v>
      </c>
      <c r="B7" s="20">
        <v>1</v>
      </c>
      <c r="C7" s="20">
        <v>1</v>
      </c>
      <c r="D7" s="20">
        <v>2</v>
      </c>
      <c r="E7" s="20">
        <v>2</v>
      </c>
      <c r="F7" s="20">
        <v>0</v>
      </c>
      <c r="G7" s="20">
        <v>0</v>
      </c>
      <c r="H7" s="20">
        <v>1</v>
      </c>
      <c r="I7" s="20">
        <v>0</v>
      </c>
      <c r="J7" s="20">
        <v>0</v>
      </c>
      <c r="K7" s="20">
        <v>1</v>
      </c>
      <c r="L7" s="20">
        <v>2</v>
      </c>
      <c r="M7" s="20">
        <v>1</v>
      </c>
      <c r="N7" s="20">
        <v>1</v>
      </c>
      <c r="O7" s="20">
        <v>0</v>
      </c>
      <c r="P7" s="21"/>
      <c r="Q7" s="28">
        <f t="shared" si="1"/>
        <v>0.10068707855535389</v>
      </c>
      <c r="R7" s="28">
        <f t="shared" si="2"/>
        <v>0.64414819067147167</v>
      </c>
      <c r="S7" s="28">
        <f t="shared" si="3"/>
        <v>0.5772209007070378</v>
      </c>
      <c r="T7" s="28">
        <f t="shared" si="4"/>
        <v>1.0983200151963557</v>
      </c>
      <c r="U7" s="28">
        <f t="shared" si="5"/>
        <v>0</v>
      </c>
      <c r="V7" s="28">
        <f t="shared" si="6"/>
        <v>0</v>
      </c>
      <c r="W7" s="28">
        <f t="shared" si="7"/>
        <v>2.056239803620874</v>
      </c>
      <c r="X7" s="28">
        <f t="shared" si="8"/>
        <v>0</v>
      </c>
      <c r="Y7" s="28">
        <f t="shared" si="9"/>
        <v>0</v>
      </c>
      <c r="Z7" s="28">
        <f t="shared" si="10"/>
        <v>7.1367521611512899E-2</v>
      </c>
      <c r="AA7" s="28">
        <f t="shared" si="11"/>
        <v>0.44464423792201746</v>
      </c>
      <c r="AB7" s="28">
        <f t="shared" si="12"/>
        <v>2.1604758231953007</v>
      </c>
      <c r="AC7" s="28">
        <f t="shared" si="13"/>
        <v>0.48723393494705858</v>
      </c>
      <c r="AD7" s="28">
        <f t="shared" si="14"/>
        <v>0</v>
      </c>
    </row>
    <row r="8" spans="1:30" x14ac:dyDescent="0.35">
      <c r="A8" s="3" t="s">
        <v>115</v>
      </c>
      <c r="B8" s="20">
        <v>0</v>
      </c>
      <c r="C8" s="20">
        <v>1</v>
      </c>
      <c r="D8" s="20">
        <v>1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1"/>
      <c r="Q8" s="28">
        <f t="shared" si="1"/>
        <v>0</v>
      </c>
      <c r="R8" s="28">
        <f t="shared" si="2"/>
        <v>0.64414819067147167</v>
      </c>
      <c r="S8" s="28">
        <f t="shared" si="3"/>
        <v>0.2886104503535189</v>
      </c>
      <c r="T8" s="28">
        <f t="shared" si="4"/>
        <v>0.54916000759817785</v>
      </c>
      <c r="U8" s="28">
        <f t="shared" si="5"/>
        <v>0</v>
      </c>
      <c r="V8" s="28">
        <f t="shared" si="6"/>
        <v>0</v>
      </c>
      <c r="W8" s="28">
        <f t="shared" si="7"/>
        <v>0</v>
      </c>
      <c r="X8" s="28">
        <f t="shared" si="8"/>
        <v>0</v>
      </c>
      <c r="Y8" s="28">
        <f t="shared" si="9"/>
        <v>0</v>
      </c>
      <c r="Z8" s="28">
        <f t="shared" si="10"/>
        <v>0</v>
      </c>
      <c r="AA8" s="28">
        <f t="shared" si="11"/>
        <v>0</v>
      </c>
      <c r="AB8" s="28">
        <f t="shared" si="12"/>
        <v>0</v>
      </c>
      <c r="AC8" s="28">
        <f t="shared" si="13"/>
        <v>0</v>
      </c>
      <c r="AD8" s="28">
        <f t="shared" si="14"/>
        <v>0</v>
      </c>
    </row>
    <row r="9" spans="1:30" x14ac:dyDescent="0.35">
      <c r="A9" s="3" t="s">
        <v>110</v>
      </c>
      <c r="B9" s="20">
        <v>1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1"/>
      <c r="Q9" s="28">
        <f>B9/B$12*100</f>
        <v>0.10068707855535389</v>
      </c>
      <c r="R9" s="28">
        <f t="shared" si="2"/>
        <v>0</v>
      </c>
      <c r="S9" s="28">
        <f t="shared" si="3"/>
        <v>0</v>
      </c>
      <c r="T9" s="28">
        <f t="shared" si="4"/>
        <v>0</v>
      </c>
      <c r="U9" s="28">
        <f t="shared" si="5"/>
        <v>0</v>
      </c>
      <c r="V9" s="28">
        <f t="shared" si="6"/>
        <v>0</v>
      </c>
      <c r="W9" s="28">
        <f t="shared" si="7"/>
        <v>0</v>
      </c>
      <c r="X9" s="28">
        <f t="shared" si="8"/>
        <v>0</v>
      </c>
      <c r="Y9" s="28">
        <f t="shared" si="9"/>
        <v>0</v>
      </c>
      <c r="Z9" s="28">
        <f t="shared" si="10"/>
        <v>0</v>
      </c>
      <c r="AA9" s="28">
        <f t="shared" si="11"/>
        <v>0</v>
      </c>
      <c r="AB9" s="28">
        <f t="shared" si="12"/>
        <v>0</v>
      </c>
      <c r="AC9" s="28">
        <f t="shared" si="13"/>
        <v>0</v>
      </c>
      <c r="AD9" s="28">
        <f t="shared" si="14"/>
        <v>0</v>
      </c>
    </row>
    <row r="10" spans="1:30" x14ac:dyDescent="0.35">
      <c r="A10" s="3" t="s">
        <v>113</v>
      </c>
      <c r="B10" s="20">
        <v>0</v>
      </c>
      <c r="C10" s="20">
        <v>0</v>
      </c>
      <c r="D10" s="20">
        <v>2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1</v>
      </c>
      <c r="L10" s="20">
        <v>0</v>
      </c>
      <c r="M10" s="20">
        <v>0</v>
      </c>
      <c r="N10" s="20">
        <v>1</v>
      </c>
      <c r="O10" s="20">
        <v>0</v>
      </c>
      <c r="P10" s="21"/>
      <c r="Q10" s="28">
        <f t="shared" ref="Q10" si="15">B10/B$12*100</f>
        <v>0</v>
      </c>
      <c r="R10" s="28">
        <f t="shared" ref="R10" si="16">C10/C$12*100</f>
        <v>0</v>
      </c>
      <c r="S10" s="28">
        <f t="shared" ref="S10" si="17">D10/D$12*100</f>
        <v>0.5772209007070378</v>
      </c>
      <c r="T10" s="28">
        <f t="shared" ref="T10" si="18">E10/E$12*100</f>
        <v>0</v>
      </c>
      <c r="U10" s="28">
        <f t="shared" ref="U10" si="19">F10/F$12*100</f>
        <v>0</v>
      </c>
      <c r="V10" s="28">
        <f t="shared" ref="V10" si="20">G10/G$12*100</f>
        <v>0</v>
      </c>
      <c r="W10" s="28">
        <f t="shared" ref="W10" si="21">H10/H$12*100</f>
        <v>0</v>
      </c>
      <c r="X10" s="28">
        <f t="shared" ref="X10" si="22">I10/I$12*100</f>
        <v>0</v>
      </c>
      <c r="Y10" s="28">
        <f t="shared" ref="Y10" si="23">J10/J$12*100</f>
        <v>0</v>
      </c>
      <c r="Z10" s="28">
        <f t="shared" ref="Z10" si="24">K10/K$12*100</f>
        <v>7.1367521611512899E-2</v>
      </c>
      <c r="AA10" s="28">
        <f t="shared" ref="AA10" si="25">L10/L$12*100</f>
        <v>0</v>
      </c>
      <c r="AB10" s="28">
        <f t="shared" ref="AB10" si="26">M10/M$12*100</f>
        <v>0</v>
      </c>
      <c r="AC10" s="28">
        <f t="shared" ref="AC10" si="27">N10/N$12*100</f>
        <v>0.48723393494705858</v>
      </c>
      <c r="AD10" s="28">
        <f t="shared" ref="AD10" si="28">O10/O$12*100</f>
        <v>0</v>
      </c>
    </row>
    <row r="11" spans="1:30" x14ac:dyDescent="0.35">
      <c r="A11" s="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13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11"/>
      <c r="AD11" s="11"/>
    </row>
    <row r="12" spans="1:30" s="2" customFormat="1" x14ac:dyDescent="0.35">
      <c r="A12" s="18" t="s">
        <v>0</v>
      </c>
      <c r="B12" s="23">
        <f>SUM(B3:B10)</f>
        <v>993.17609999999991</v>
      </c>
      <c r="C12" s="23">
        <f>SUM(C3:C10)</f>
        <v>155.24378000000002</v>
      </c>
      <c r="D12" s="23">
        <f>SUM(D3:D10)</f>
        <v>346.48779999999999</v>
      </c>
      <c r="E12" s="23">
        <f>SUM(E3:E10)</f>
        <v>182.09629000000001</v>
      </c>
      <c r="F12" s="23">
        <f>SUM(F3:F10)</f>
        <v>40.029539999999997</v>
      </c>
      <c r="G12" s="23">
        <f>SUM(G3:G10)</f>
        <v>38.483989999999999</v>
      </c>
      <c r="H12" s="23">
        <f>SUM(H3:H10)</f>
        <v>48.632459999999995</v>
      </c>
      <c r="I12" s="23">
        <f>SUM(I3:I10)</f>
        <v>140.32602</v>
      </c>
      <c r="J12" s="23">
        <f>SUM(J3:J10)</f>
        <v>41.378419999999998</v>
      </c>
      <c r="K12" s="23">
        <f>SUM(K3:K10)</f>
        <v>1401.1976</v>
      </c>
      <c r="L12" s="23">
        <f>SUM(L3:L10)</f>
        <v>449.7978</v>
      </c>
      <c r="M12" s="23">
        <f>SUM(M3:M10)</f>
        <v>46.286099999999998</v>
      </c>
      <c r="N12" s="23">
        <f>SUM(N3:N10)</f>
        <v>205.24021999999999</v>
      </c>
      <c r="O12" s="23">
        <f>SUM(O3:O10)</f>
        <v>318.82370000000003</v>
      </c>
      <c r="P12" s="4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33"/>
      <c r="AD12" s="33"/>
    </row>
    <row r="14" spans="1:30" x14ac:dyDescent="0.35">
      <c r="A14" s="52" t="s">
        <v>1</v>
      </c>
      <c r="B14" s="54" t="s">
        <v>13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31"/>
      <c r="Q14" s="54" t="s">
        <v>14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 spans="1:30" ht="29" x14ac:dyDescent="0.35">
      <c r="A15" s="53"/>
      <c r="B15" s="16" t="s">
        <v>82</v>
      </c>
      <c r="C15" s="16" t="s">
        <v>83</v>
      </c>
      <c r="D15" s="16" t="s">
        <v>84</v>
      </c>
      <c r="E15" s="16" t="s">
        <v>85</v>
      </c>
      <c r="F15" s="16" t="s">
        <v>86</v>
      </c>
      <c r="G15" s="16" t="s">
        <v>87</v>
      </c>
      <c r="H15" s="16" t="s">
        <v>88</v>
      </c>
      <c r="I15" s="16" t="s">
        <v>89</v>
      </c>
      <c r="J15" s="16" t="s">
        <v>90</v>
      </c>
      <c r="K15" s="16" t="s">
        <v>91</v>
      </c>
      <c r="L15" s="16" t="s">
        <v>92</v>
      </c>
      <c r="M15" s="16" t="s">
        <v>95</v>
      </c>
      <c r="N15" s="16" t="s">
        <v>93</v>
      </c>
      <c r="O15" s="16" t="s">
        <v>94</v>
      </c>
      <c r="P15" s="16"/>
      <c r="Q15" s="16" t="s">
        <v>96</v>
      </c>
      <c r="R15" s="16" t="s">
        <v>97</v>
      </c>
      <c r="S15" s="16" t="s">
        <v>98</v>
      </c>
      <c r="T15" s="16" t="s">
        <v>99</v>
      </c>
      <c r="U15" s="16" t="s">
        <v>100</v>
      </c>
      <c r="V15" s="16" t="s">
        <v>101</v>
      </c>
      <c r="W15" s="16" t="s">
        <v>102</v>
      </c>
      <c r="X15" s="16" t="s">
        <v>103</v>
      </c>
      <c r="Y15" s="16" t="s">
        <v>104</v>
      </c>
      <c r="Z15" s="16" t="s">
        <v>105</v>
      </c>
      <c r="AA15" s="16" t="s">
        <v>106</v>
      </c>
      <c r="AB15" s="16" t="s">
        <v>107</v>
      </c>
      <c r="AC15" s="16" t="s">
        <v>108</v>
      </c>
      <c r="AD15" s="16" t="s">
        <v>109</v>
      </c>
    </row>
    <row r="16" spans="1:30" x14ac:dyDescent="0.35">
      <c r="A16" s="3" t="s">
        <v>112</v>
      </c>
      <c r="B16" s="20">
        <v>1</v>
      </c>
      <c r="C16" s="20">
        <v>8</v>
      </c>
      <c r="D16" s="20">
        <v>9</v>
      </c>
      <c r="E16" s="20">
        <v>6</v>
      </c>
      <c r="F16" s="20">
        <v>0</v>
      </c>
      <c r="G16" s="20">
        <v>1</v>
      </c>
      <c r="H16" s="20">
        <v>0</v>
      </c>
      <c r="I16" s="20">
        <v>0</v>
      </c>
      <c r="J16" s="20">
        <v>0</v>
      </c>
      <c r="K16" s="20">
        <v>4</v>
      </c>
      <c r="L16" s="20">
        <v>2</v>
      </c>
      <c r="M16" s="20">
        <v>0</v>
      </c>
      <c r="N16" s="20">
        <v>0</v>
      </c>
      <c r="O16" s="20">
        <v>4</v>
      </c>
      <c r="P16" s="21"/>
      <c r="Q16" s="28">
        <f>B16/B$23*100</f>
        <v>14.285714285714285</v>
      </c>
      <c r="R16" s="28">
        <f t="shared" ref="R16:R21" si="29">C16/C$23*100</f>
        <v>66.666666666666657</v>
      </c>
      <c r="S16" s="28">
        <f t="shared" ref="S16:S21" si="30">D16/D$23*100</f>
        <v>64.285714285714292</v>
      </c>
      <c r="T16" s="28">
        <f t="shared" ref="T16:T21" si="31">E16/E$23*100</f>
        <v>66.666666666666657</v>
      </c>
      <c r="U16" s="28" t="s">
        <v>126</v>
      </c>
      <c r="V16" s="28">
        <f t="shared" ref="V16:V21" si="32">G16/G$23*100</f>
        <v>100</v>
      </c>
      <c r="W16" s="28">
        <f t="shared" ref="W16:W21" si="33">H16/H$23*100</f>
        <v>0</v>
      </c>
      <c r="X16" s="28" t="s">
        <v>126</v>
      </c>
      <c r="Y16" s="28" t="s">
        <v>126</v>
      </c>
      <c r="Z16" s="28">
        <f t="shared" ref="Z16:Z21" si="34">K16/K$23*100</f>
        <v>50</v>
      </c>
      <c r="AA16" s="28">
        <f t="shared" ref="AA16:AA21" si="35">L16/L$23*100</f>
        <v>22.222222222222221</v>
      </c>
      <c r="AB16" s="28">
        <f t="shared" ref="AB16:AB21" si="36">M16/M$23*100</f>
        <v>0</v>
      </c>
      <c r="AC16" s="28">
        <f t="shared" ref="AC16:AC21" si="37">N16/N$23*100</f>
        <v>0</v>
      </c>
      <c r="AD16" s="28">
        <f t="shared" ref="AD16:AD21" si="38">O16/O$23*100</f>
        <v>66.666666666666657</v>
      </c>
    </row>
    <row r="17" spans="1:30" x14ac:dyDescent="0.35">
      <c r="A17" s="3" t="s">
        <v>111</v>
      </c>
      <c r="B17" s="20">
        <v>4</v>
      </c>
      <c r="C17" s="20">
        <v>2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2</v>
      </c>
      <c r="L17" s="20">
        <v>5</v>
      </c>
      <c r="M17" s="20">
        <v>0</v>
      </c>
      <c r="N17" s="20">
        <v>0</v>
      </c>
      <c r="O17" s="20">
        <v>2</v>
      </c>
      <c r="P17" s="21"/>
      <c r="Q17" s="28">
        <f t="shared" ref="Q17:Q21" si="39">B17/B$23*100</f>
        <v>57.142857142857139</v>
      </c>
      <c r="R17" s="28">
        <f t="shared" si="29"/>
        <v>16.666666666666664</v>
      </c>
      <c r="S17" s="28">
        <f t="shared" si="30"/>
        <v>0</v>
      </c>
      <c r="T17" s="28">
        <f t="shared" si="31"/>
        <v>0</v>
      </c>
      <c r="U17" s="28" t="s">
        <v>126</v>
      </c>
      <c r="V17" s="28">
        <f t="shared" si="32"/>
        <v>0</v>
      </c>
      <c r="W17" s="28">
        <f t="shared" si="33"/>
        <v>0</v>
      </c>
      <c r="X17" s="28" t="s">
        <v>126</v>
      </c>
      <c r="Y17" s="28" t="s">
        <v>126</v>
      </c>
      <c r="Z17" s="28">
        <f t="shared" si="34"/>
        <v>25</v>
      </c>
      <c r="AA17" s="28">
        <f t="shared" si="35"/>
        <v>55.555555555555557</v>
      </c>
      <c r="AB17" s="28">
        <f t="shared" si="36"/>
        <v>0</v>
      </c>
      <c r="AC17" s="28">
        <f t="shared" si="37"/>
        <v>0</v>
      </c>
      <c r="AD17" s="28">
        <f t="shared" si="38"/>
        <v>33.333333333333329</v>
      </c>
    </row>
    <row r="18" spans="1:30" x14ac:dyDescent="0.35">
      <c r="A18" s="3" t="s">
        <v>114</v>
      </c>
      <c r="B18" s="20">
        <v>1</v>
      </c>
      <c r="C18" s="20">
        <v>1</v>
      </c>
      <c r="D18" s="20">
        <v>2</v>
      </c>
      <c r="E18" s="20">
        <v>2</v>
      </c>
      <c r="F18" s="20">
        <v>0</v>
      </c>
      <c r="G18" s="20">
        <v>0</v>
      </c>
      <c r="H18" s="20">
        <v>1</v>
      </c>
      <c r="I18" s="20">
        <v>0</v>
      </c>
      <c r="J18" s="20">
        <v>0</v>
      </c>
      <c r="K18" s="20">
        <v>1</v>
      </c>
      <c r="L18" s="20">
        <v>2</v>
      </c>
      <c r="M18" s="20">
        <v>1</v>
      </c>
      <c r="N18" s="20">
        <v>1</v>
      </c>
      <c r="O18" s="20">
        <v>0</v>
      </c>
      <c r="P18" s="21"/>
      <c r="Q18" s="28">
        <f t="shared" si="39"/>
        <v>14.285714285714285</v>
      </c>
      <c r="R18" s="28">
        <f t="shared" si="29"/>
        <v>8.3333333333333321</v>
      </c>
      <c r="S18" s="28">
        <f t="shared" si="30"/>
        <v>14.285714285714285</v>
      </c>
      <c r="T18" s="28">
        <f t="shared" si="31"/>
        <v>22.222222222222221</v>
      </c>
      <c r="U18" s="28" t="s">
        <v>126</v>
      </c>
      <c r="V18" s="28">
        <f t="shared" si="32"/>
        <v>0</v>
      </c>
      <c r="W18" s="28">
        <f t="shared" si="33"/>
        <v>100</v>
      </c>
      <c r="X18" s="28" t="s">
        <v>126</v>
      </c>
      <c r="Y18" s="28" t="s">
        <v>126</v>
      </c>
      <c r="Z18" s="28">
        <f t="shared" si="34"/>
        <v>12.5</v>
      </c>
      <c r="AA18" s="28">
        <f t="shared" si="35"/>
        <v>22.222222222222221</v>
      </c>
      <c r="AB18" s="28">
        <f t="shared" si="36"/>
        <v>100</v>
      </c>
      <c r="AC18" s="28">
        <f t="shared" si="37"/>
        <v>50</v>
      </c>
      <c r="AD18" s="28">
        <f t="shared" si="38"/>
        <v>0</v>
      </c>
    </row>
    <row r="19" spans="1:30" x14ac:dyDescent="0.35">
      <c r="A19" s="3" t="s">
        <v>115</v>
      </c>
      <c r="B19" s="20">
        <v>0</v>
      </c>
      <c r="C19" s="20">
        <v>1</v>
      </c>
      <c r="D19" s="20">
        <v>1</v>
      </c>
      <c r="E19" s="20">
        <v>1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1"/>
      <c r="Q19" s="28">
        <f t="shared" si="39"/>
        <v>0</v>
      </c>
      <c r="R19" s="28">
        <f t="shared" si="29"/>
        <v>8.3333333333333321</v>
      </c>
      <c r="S19" s="28">
        <f t="shared" si="30"/>
        <v>7.1428571428571423</v>
      </c>
      <c r="T19" s="28">
        <f t="shared" si="31"/>
        <v>11.111111111111111</v>
      </c>
      <c r="U19" s="28" t="s">
        <v>126</v>
      </c>
      <c r="V19" s="28">
        <f t="shared" si="32"/>
        <v>0</v>
      </c>
      <c r="W19" s="28">
        <f t="shared" si="33"/>
        <v>0</v>
      </c>
      <c r="X19" s="28" t="s">
        <v>126</v>
      </c>
      <c r="Y19" s="28" t="s">
        <v>126</v>
      </c>
      <c r="Z19" s="28">
        <f t="shared" si="34"/>
        <v>0</v>
      </c>
      <c r="AA19" s="28">
        <f t="shared" si="35"/>
        <v>0</v>
      </c>
      <c r="AB19" s="28">
        <f t="shared" si="36"/>
        <v>0</v>
      </c>
      <c r="AC19" s="28">
        <f t="shared" si="37"/>
        <v>0</v>
      </c>
      <c r="AD19" s="28">
        <f t="shared" si="38"/>
        <v>0</v>
      </c>
    </row>
    <row r="20" spans="1:30" x14ac:dyDescent="0.35">
      <c r="A20" s="3" t="s">
        <v>110</v>
      </c>
      <c r="B20" s="20">
        <v>1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1"/>
      <c r="Q20" s="28">
        <f t="shared" si="39"/>
        <v>14.285714285714285</v>
      </c>
      <c r="R20" s="28">
        <f t="shared" si="29"/>
        <v>0</v>
      </c>
      <c r="S20" s="28">
        <f t="shared" si="30"/>
        <v>0</v>
      </c>
      <c r="T20" s="28">
        <f t="shared" si="31"/>
        <v>0</v>
      </c>
      <c r="U20" s="28" t="s">
        <v>126</v>
      </c>
      <c r="V20" s="28">
        <f t="shared" si="32"/>
        <v>0</v>
      </c>
      <c r="W20" s="28">
        <f t="shared" si="33"/>
        <v>0</v>
      </c>
      <c r="X20" s="28" t="s">
        <v>126</v>
      </c>
      <c r="Y20" s="28" t="s">
        <v>126</v>
      </c>
      <c r="Z20" s="28">
        <f t="shared" si="34"/>
        <v>0</v>
      </c>
      <c r="AA20" s="28">
        <f t="shared" si="35"/>
        <v>0</v>
      </c>
      <c r="AB20" s="28">
        <f t="shared" si="36"/>
        <v>0</v>
      </c>
      <c r="AC20" s="28">
        <f t="shared" si="37"/>
        <v>0</v>
      </c>
      <c r="AD20" s="28">
        <f t="shared" si="38"/>
        <v>0</v>
      </c>
    </row>
    <row r="21" spans="1:30" x14ac:dyDescent="0.35">
      <c r="A21" s="3" t="s">
        <v>113</v>
      </c>
      <c r="B21" s="20">
        <v>0</v>
      </c>
      <c r="C21" s="20">
        <v>0</v>
      </c>
      <c r="D21" s="20">
        <v>2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1</v>
      </c>
      <c r="L21" s="20">
        <v>0</v>
      </c>
      <c r="M21" s="20">
        <v>0</v>
      </c>
      <c r="N21" s="20">
        <v>1</v>
      </c>
      <c r="O21" s="20">
        <v>0</v>
      </c>
      <c r="P21" s="21"/>
      <c r="Q21" s="28">
        <f t="shared" si="39"/>
        <v>0</v>
      </c>
      <c r="R21" s="28">
        <f t="shared" si="29"/>
        <v>0</v>
      </c>
      <c r="S21" s="28">
        <f t="shared" si="30"/>
        <v>14.285714285714285</v>
      </c>
      <c r="T21" s="28">
        <f t="shared" si="31"/>
        <v>0</v>
      </c>
      <c r="U21" s="28" t="s">
        <v>126</v>
      </c>
      <c r="V21" s="28">
        <f t="shared" si="32"/>
        <v>0</v>
      </c>
      <c r="W21" s="28">
        <f t="shared" si="33"/>
        <v>0</v>
      </c>
      <c r="X21" s="28" t="s">
        <v>126</v>
      </c>
      <c r="Y21" s="28" t="s">
        <v>126</v>
      </c>
      <c r="Z21" s="28">
        <f t="shared" si="34"/>
        <v>12.5</v>
      </c>
      <c r="AA21" s="28">
        <f t="shared" si="35"/>
        <v>0</v>
      </c>
      <c r="AB21" s="28">
        <f t="shared" si="36"/>
        <v>0</v>
      </c>
      <c r="AC21" s="28">
        <f t="shared" si="37"/>
        <v>50</v>
      </c>
      <c r="AD21" s="28">
        <f t="shared" si="38"/>
        <v>0</v>
      </c>
    </row>
    <row r="22" spans="1:30" x14ac:dyDescent="0.35">
      <c r="A22" s="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13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11"/>
      <c r="AD22" s="11"/>
    </row>
    <row r="23" spans="1:30" s="2" customFormat="1" x14ac:dyDescent="0.35">
      <c r="A23" s="18" t="s">
        <v>0</v>
      </c>
      <c r="B23" s="23">
        <f>SUM(B16:B21)</f>
        <v>7</v>
      </c>
      <c r="C23" s="23">
        <f>SUM(C16:C21)</f>
        <v>12</v>
      </c>
      <c r="D23" s="23">
        <f>SUM(D16:D21)</f>
        <v>14</v>
      </c>
      <c r="E23" s="23">
        <f>SUM(E16:E21)</f>
        <v>9</v>
      </c>
      <c r="F23" s="23">
        <f>SUM(F16:F21)</f>
        <v>0</v>
      </c>
      <c r="G23" s="23">
        <f>SUM(G16:G21)</f>
        <v>1</v>
      </c>
      <c r="H23" s="23">
        <f>SUM(H16:H21)</f>
        <v>1</v>
      </c>
      <c r="I23" s="23">
        <f>SUM(I16:I21)</f>
        <v>0</v>
      </c>
      <c r="J23" s="23">
        <f>SUM(J16:J21)</f>
        <v>0</v>
      </c>
      <c r="K23" s="23">
        <f>SUM(K16:K21)</f>
        <v>8</v>
      </c>
      <c r="L23" s="23">
        <f>SUM(L16:L21)</f>
        <v>9</v>
      </c>
      <c r="M23" s="23">
        <f>SUM(M16:M21)</f>
        <v>1</v>
      </c>
      <c r="N23" s="23">
        <f>SUM(N16:N21)</f>
        <v>2</v>
      </c>
      <c r="O23" s="23">
        <f>SUM(O16:O21)</f>
        <v>6</v>
      </c>
      <c r="P23" s="4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33"/>
      <c r="AD23" s="33"/>
    </row>
  </sheetData>
  <mergeCells count="6">
    <mergeCell ref="A1:A2"/>
    <mergeCell ref="A14:A15"/>
    <mergeCell ref="B14:O14"/>
    <mergeCell ref="Q14:AD14"/>
    <mergeCell ref="Q1:AD1"/>
    <mergeCell ref="B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DBA-E443-4B70-B959-6D34B4608F74}">
  <dimension ref="A1:F23"/>
  <sheetViews>
    <sheetView showGridLines="0" tabSelected="1" workbookViewId="0">
      <selection activeCell="I14" sqref="I14"/>
    </sheetView>
  </sheetViews>
  <sheetFormatPr defaultRowHeight="14.5" x14ac:dyDescent="0.35"/>
  <cols>
    <col min="1" max="1" width="22.26953125" bestFit="1" customWidth="1"/>
    <col min="2" max="3" width="10.36328125" customWidth="1"/>
    <col min="4" max="4" width="2.6328125" customWidth="1"/>
    <col min="5" max="5" width="11.1796875" customWidth="1"/>
    <col min="6" max="6" width="10.36328125" bestFit="1" customWidth="1"/>
  </cols>
  <sheetData>
    <row r="1" spans="1:6" x14ac:dyDescent="0.35">
      <c r="A1" s="52" t="s">
        <v>116</v>
      </c>
      <c r="B1" s="54" t="s">
        <v>13</v>
      </c>
      <c r="C1" s="54"/>
      <c r="D1" s="25"/>
      <c r="E1" s="54" t="s">
        <v>14</v>
      </c>
      <c r="F1" s="54"/>
    </row>
    <row r="2" spans="1:6" x14ac:dyDescent="0.35">
      <c r="A2" s="53"/>
      <c r="B2" s="13" t="s">
        <v>49</v>
      </c>
      <c r="C2" s="13" t="s">
        <v>50</v>
      </c>
      <c r="D2" s="13"/>
      <c r="E2" s="58" t="s">
        <v>51</v>
      </c>
      <c r="F2" s="58" t="s">
        <v>52</v>
      </c>
    </row>
    <row r="3" spans="1:6" x14ac:dyDescent="0.35">
      <c r="A3" s="44" t="s">
        <v>2</v>
      </c>
      <c r="B3" s="45">
        <v>102.55840000000001</v>
      </c>
      <c r="C3" s="45">
        <v>2283.1030000000001</v>
      </c>
      <c r="D3" s="46"/>
      <c r="E3" s="28">
        <f>B3/B$12*100</f>
        <v>33.552132242479438</v>
      </c>
      <c r="F3" s="28">
        <f>C3/C$12*100</f>
        <v>52.205664116181751</v>
      </c>
    </row>
    <row r="4" spans="1:6" x14ac:dyDescent="0.35">
      <c r="A4" s="8" t="s">
        <v>3</v>
      </c>
      <c r="B4" s="20">
        <v>198.1104</v>
      </c>
      <c r="C4" s="20">
        <v>2020.183</v>
      </c>
      <c r="D4" s="13"/>
      <c r="E4" s="28">
        <f>B4/B$12*100</f>
        <v>64.812110362588513</v>
      </c>
      <c r="F4" s="28">
        <f>C4/C$12*100</f>
        <v>46.193708803860531</v>
      </c>
    </row>
    <row r="5" spans="1:6" x14ac:dyDescent="0.35">
      <c r="A5" s="8" t="s">
        <v>112</v>
      </c>
      <c r="B5" s="20">
        <v>3</v>
      </c>
      <c r="C5" s="20">
        <v>34</v>
      </c>
      <c r="D5" s="13"/>
      <c r="E5" s="28">
        <f>B5/B$12*100</f>
        <v>0.98145443695921841</v>
      </c>
      <c r="F5" s="28">
        <f>C5/C$12*100</f>
        <v>0.77744743883660938</v>
      </c>
    </row>
    <row r="6" spans="1:6" x14ac:dyDescent="0.35">
      <c r="A6" s="8" t="s">
        <v>111</v>
      </c>
      <c r="B6" s="20">
        <v>1</v>
      </c>
      <c r="C6" s="20">
        <v>14</v>
      </c>
      <c r="D6" s="13"/>
      <c r="E6" s="28">
        <f>B6/B$12*100</f>
        <v>0.32715147898640617</v>
      </c>
      <c r="F6" s="28">
        <f>C6/C$12*100</f>
        <v>0.32012541599154504</v>
      </c>
    </row>
    <row r="7" spans="1:6" x14ac:dyDescent="0.35">
      <c r="A7" s="8" t="s">
        <v>114</v>
      </c>
      <c r="B7" s="20">
        <v>1</v>
      </c>
      <c r="C7" s="20">
        <v>14</v>
      </c>
      <c r="D7" s="13"/>
      <c r="E7" s="28">
        <f>B7/B$12*100</f>
        <v>0.32715147898640617</v>
      </c>
      <c r="F7" s="28">
        <f>C7/C$12*100</f>
        <v>0.32012541599154504</v>
      </c>
    </row>
    <row r="8" spans="1:6" x14ac:dyDescent="0.35">
      <c r="A8" s="8" t="s">
        <v>115</v>
      </c>
      <c r="B8" s="20">
        <v>0</v>
      </c>
      <c r="C8" s="20">
        <v>3</v>
      </c>
      <c r="D8" s="13"/>
      <c r="E8" s="28">
        <f>B8/B$12*100</f>
        <v>0</v>
      </c>
      <c r="F8" s="28">
        <f>C8/C$12*100</f>
        <v>6.8598303426759655E-2</v>
      </c>
    </row>
    <row r="9" spans="1:6" x14ac:dyDescent="0.35">
      <c r="A9" s="11" t="s">
        <v>110</v>
      </c>
      <c r="B9" s="12">
        <v>0</v>
      </c>
      <c r="C9" s="12">
        <v>1</v>
      </c>
      <c r="D9" s="11"/>
      <c r="E9" s="28">
        <f>B9/B$12*100</f>
        <v>0</v>
      </c>
      <c r="F9" s="28">
        <f>C9/C$12*100</f>
        <v>2.2866101142253216E-2</v>
      </c>
    </row>
    <row r="10" spans="1:6" x14ac:dyDescent="0.35">
      <c r="A10" s="11" t="s">
        <v>113</v>
      </c>
      <c r="B10" s="12">
        <v>0</v>
      </c>
      <c r="C10" s="12">
        <v>4</v>
      </c>
      <c r="D10" s="11"/>
      <c r="E10" s="28">
        <f>B10/B$12*100</f>
        <v>0</v>
      </c>
      <c r="F10" s="28">
        <f>C10/C$12*100</f>
        <v>9.1464404569012864E-2</v>
      </c>
    </row>
    <row r="11" spans="1:6" x14ac:dyDescent="0.35">
      <c r="A11" s="11"/>
      <c r="B11" s="12"/>
      <c r="C11" s="12"/>
      <c r="D11" s="11"/>
      <c r="E11" s="11"/>
      <c r="F11" s="11"/>
    </row>
    <row r="12" spans="1:6" x14ac:dyDescent="0.35">
      <c r="A12" s="18" t="s">
        <v>0</v>
      </c>
      <c r="B12" s="47">
        <f>+SUM(B3:B10)</f>
        <v>305.66880000000003</v>
      </c>
      <c r="C12" s="47">
        <f>+SUM(C3:C10)</f>
        <v>4373.2860000000001</v>
      </c>
      <c r="D12" s="16"/>
      <c r="E12" s="16"/>
      <c r="F12" s="16"/>
    </row>
    <row r="14" spans="1:6" x14ac:dyDescent="0.35">
      <c r="A14" s="52" t="s">
        <v>1</v>
      </c>
      <c r="B14" s="54" t="s">
        <v>13</v>
      </c>
      <c r="C14" s="54"/>
      <c r="D14" s="25"/>
      <c r="E14" s="54" t="s">
        <v>14</v>
      </c>
      <c r="F14" s="54"/>
    </row>
    <row r="15" spans="1:6" x14ac:dyDescent="0.35">
      <c r="A15" s="53"/>
      <c r="B15" s="58" t="s">
        <v>49</v>
      </c>
      <c r="C15" s="58" t="s">
        <v>50</v>
      </c>
      <c r="D15" s="13"/>
      <c r="E15" s="58" t="s">
        <v>51</v>
      </c>
      <c r="F15" s="58" t="s">
        <v>52</v>
      </c>
    </row>
    <row r="16" spans="1:6" x14ac:dyDescent="0.35">
      <c r="A16" s="8" t="s">
        <v>112</v>
      </c>
      <c r="B16" s="20">
        <v>3</v>
      </c>
      <c r="C16" s="20">
        <v>34</v>
      </c>
      <c r="D16" s="13"/>
      <c r="E16" s="28">
        <f>B16/B$23*100</f>
        <v>60</v>
      </c>
      <c r="F16" s="28">
        <f>C16/C$23*100</f>
        <v>48.571428571428569</v>
      </c>
    </row>
    <row r="17" spans="1:6" x14ac:dyDescent="0.35">
      <c r="A17" s="8" t="s">
        <v>111</v>
      </c>
      <c r="B17" s="20">
        <v>1</v>
      </c>
      <c r="C17" s="20">
        <v>14</v>
      </c>
      <c r="D17" s="13"/>
      <c r="E17" s="28">
        <f>B17/B$23*100</f>
        <v>20</v>
      </c>
      <c r="F17" s="28">
        <f>C17/C$23*100</f>
        <v>20</v>
      </c>
    </row>
    <row r="18" spans="1:6" x14ac:dyDescent="0.35">
      <c r="A18" s="8" t="s">
        <v>114</v>
      </c>
      <c r="B18" s="20">
        <v>1</v>
      </c>
      <c r="C18" s="20">
        <v>14</v>
      </c>
      <c r="D18" s="13"/>
      <c r="E18" s="28">
        <f>B18/B$23*100</f>
        <v>20</v>
      </c>
      <c r="F18" s="28">
        <f>C18/C$23*100</f>
        <v>20</v>
      </c>
    </row>
    <row r="19" spans="1:6" x14ac:dyDescent="0.35">
      <c r="A19" s="8" t="s">
        <v>115</v>
      </c>
      <c r="B19" s="20">
        <v>0</v>
      </c>
      <c r="C19" s="20">
        <v>3</v>
      </c>
      <c r="D19" s="13"/>
      <c r="E19" s="28">
        <f>B19/B$23*100</f>
        <v>0</v>
      </c>
      <c r="F19" s="28">
        <f>C19/C$23*100</f>
        <v>4.2857142857142856</v>
      </c>
    </row>
    <row r="20" spans="1:6" x14ac:dyDescent="0.35">
      <c r="A20" s="11" t="s">
        <v>110</v>
      </c>
      <c r="B20" s="12">
        <v>0</v>
      </c>
      <c r="C20" s="12">
        <v>1</v>
      </c>
      <c r="D20" s="11"/>
      <c r="E20" s="28">
        <f>B20/B$23*100</f>
        <v>0</v>
      </c>
      <c r="F20" s="28">
        <f>C20/C$23*100</f>
        <v>1.4285714285714286</v>
      </c>
    </row>
    <row r="21" spans="1:6" x14ac:dyDescent="0.35">
      <c r="A21" s="11" t="s">
        <v>113</v>
      </c>
      <c r="B21" s="12">
        <v>0</v>
      </c>
      <c r="C21" s="12">
        <v>4</v>
      </c>
      <c r="D21" s="11"/>
      <c r="E21" s="28">
        <f>B21/B$23*100</f>
        <v>0</v>
      </c>
      <c r="F21" s="28">
        <f>C21/C$23*100</f>
        <v>5.7142857142857144</v>
      </c>
    </row>
    <row r="22" spans="1:6" x14ac:dyDescent="0.35">
      <c r="A22" s="11"/>
      <c r="B22" s="12"/>
      <c r="C22" s="12"/>
      <c r="D22" s="11"/>
      <c r="E22" s="11"/>
      <c r="F22" s="11"/>
    </row>
    <row r="23" spans="1:6" x14ac:dyDescent="0.35">
      <c r="A23" s="18" t="s">
        <v>0</v>
      </c>
      <c r="B23" s="47">
        <f>+SUM(B16:B21)</f>
        <v>5</v>
      </c>
      <c r="C23" s="47">
        <f>+SUM(C16:C21)</f>
        <v>70</v>
      </c>
      <c r="D23" s="16"/>
      <c r="E23" s="16"/>
      <c r="F23" s="16"/>
    </row>
  </sheetData>
  <mergeCells count="6">
    <mergeCell ref="A14:A15"/>
    <mergeCell ref="B14:C14"/>
    <mergeCell ref="E14:F14"/>
    <mergeCell ref="A1:A2"/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DB75-6DD2-4FE7-8020-5588AE2AF74E}">
  <dimension ref="A1:J23"/>
  <sheetViews>
    <sheetView showGridLines="0" workbookViewId="0">
      <selection activeCell="A14" sqref="A14:A15"/>
    </sheetView>
  </sheetViews>
  <sheetFormatPr defaultRowHeight="14.5" x14ac:dyDescent="0.35"/>
  <cols>
    <col min="1" max="1" width="33" style="11" customWidth="1"/>
    <col min="2" max="5" width="8.7265625" style="11"/>
    <col min="6" max="6" width="4" style="11" customWidth="1"/>
    <col min="7" max="10" width="10.08984375" style="11" customWidth="1"/>
    <col min="11" max="16384" width="8.7265625" style="11"/>
  </cols>
  <sheetData>
    <row r="1" spans="1:10" x14ac:dyDescent="0.35">
      <c r="A1" s="52" t="s">
        <v>116</v>
      </c>
      <c r="B1" s="54" t="s">
        <v>13</v>
      </c>
      <c r="C1" s="54"/>
      <c r="D1" s="54"/>
      <c r="E1" s="54"/>
      <c r="F1" s="25"/>
      <c r="G1" s="54" t="s">
        <v>14</v>
      </c>
      <c r="H1" s="54"/>
      <c r="I1" s="54"/>
      <c r="J1" s="54"/>
    </row>
    <row r="2" spans="1:10" x14ac:dyDescent="0.35">
      <c r="A2" s="53"/>
      <c r="B2" s="24" t="s">
        <v>15</v>
      </c>
      <c r="C2" s="24" t="s">
        <v>16</v>
      </c>
      <c r="D2" s="24" t="s">
        <v>17</v>
      </c>
      <c r="E2" s="24" t="s">
        <v>18</v>
      </c>
      <c r="F2" s="24"/>
      <c r="G2" s="24" t="s">
        <v>19</v>
      </c>
      <c r="H2" s="24" t="s">
        <v>20</v>
      </c>
      <c r="I2" s="24" t="s">
        <v>21</v>
      </c>
      <c r="J2" s="24" t="s">
        <v>22</v>
      </c>
    </row>
    <row r="3" spans="1:10" x14ac:dyDescent="0.35">
      <c r="A3" s="11" t="s">
        <v>2</v>
      </c>
      <c r="B3" s="20">
        <v>423.99650000000003</v>
      </c>
      <c r="C3" s="20">
        <v>858.11080000000004</v>
      </c>
      <c r="D3" s="20">
        <v>662.10730000000001</v>
      </c>
      <c r="E3" s="20">
        <v>441.44619999999998</v>
      </c>
      <c r="F3" s="13"/>
      <c r="G3" s="28">
        <f>+B3/B$12*100</f>
        <v>50.02981754541306</v>
      </c>
      <c r="H3" s="28">
        <f>+C3/C$12*100</f>
        <v>50.361830614536899</v>
      </c>
      <c r="I3" s="28">
        <f>+D3/D$12*100</f>
        <v>53.110610269558443</v>
      </c>
      <c r="J3" s="28">
        <f>+E3/E$12*100</f>
        <v>50.112047848251073</v>
      </c>
    </row>
    <row r="4" spans="1:10" x14ac:dyDescent="0.35">
      <c r="A4" s="11" t="s">
        <v>3</v>
      </c>
      <c r="B4" s="20">
        <v>399.49110000000002</v>
      </c>
      <c r="C4" s="20">
        <v>805.78039999999999</v>
      </c>
      <c r="D4" s="20">
        <v>575.54999999999995</v>
      </c>
      <c r="E4" s="20">
        <v>437.47210000000001</v>
      </c>
      <c r="F4" s="13"/>
      <c r="G4" s="28">
        <f>+B4/B$12*100</f>
        <v>47.138282613220532</v>
      </c>
      <c r="H4" s="28">
        <f>+C4/C$12*100</f>
        <v>47.290601653438898</v>
      </c>
      <c r="I4" s="28">
        <f>+D4/D$12*100</f>
        <v>46.167459172621058</v>
      </c>
      <c r="J4" s="28">
        <f>+E4/E$12*100</f>
        <v>49.660916341504084</v>
      </c>
    </row>
    <row r="5" spans="1:10" x14ac:dyDescent="0.35">
      <c r="A5" s="11" t="s">
        <v>112</v>
      </c>
      <c r="B5" s="20">
        <v>15</v>
      </c>
      <c r="C5" s="20">
        <v>19</v>
      </c>
      <c r="D5" s="20">
        <v>3</v>
      </c>
      <c r="E5" s="20">
        <v>0</v>
      </c>
      <c r="F5" s="13"/>
      <c r="G5" s="28">
        <f>+B5/B$12*100</f>
        <v>1.7699374008540065</v>
      </c>
      <c r="H5" s="28">
        <f>+C5/C$12*100</f>
        <v>1.115094672711497</v>
      </c>
      <c r="I5" s="28">
        <f>+D5/D$12*100</f>
        <v>0.24064351927350044</v>
      </c>
      <c r="J5" s="28">
        <f>+E5/E$12*100</f>
        <v>0</v>
      </c>
    </row>
    <row r="6" spans="1:10" x14ac:dyDescent="0.35">
      <c r="A6" s="11" t="s">
        <v>111</v>
      </c>
      <c r="B6" s="20">
        <v>3</v>
      </c>
      <c r="C6" s="20">
        <v>8</v>
      </c>
      <c r="D6" s="20">
        <v>3</v>
      </c>
      <c r="E6" s="20">
        <v>1</v>
      </c>
      <c r="F6" s="13"/>
      <c r="G6" s="28">
        <f>+B6/B$12*100</f>
        <v>0.35398748017080128</v>
      </c>
      <c r="H6" s="28">
        <f>+C6/C$12*100</f>
        <v>0.46951354640484089</v>
      </c>
      <c r="I6" s="28">
        <f>+D6/D$12*100</f>
        <v>0.24064351927350044</v>
      </c>
      <c r="J6" s="28">
        <f>+E6/E$12*100</f>
        <v>0.113517905122416</v>
      </c>
    </row>
    <row r="7" spans="1:10" x14ac:dyDescent="0.35">
      <c r="A7" s="11" t="s">
        <v>114</v>
      </c>
      <c r="B7" s="20">
        <v>3</v>
      </c>
      <c r="C7" s="20">
        <v>9</v>
      </c>
      <c r="D7" s="20">
        <v>2</v>
      </c>
      <c r="E7" s="20">
        <v>1</v>
      </c>
      <c r="F7" s="13"/>
      <c r="G7" s="28">
        <f>+B7/B$12*100</f>
        <v>0.35398748017080128</v>
      </c>
      <c r="H7" s="28">
        <f>+C7/C$12*100</f>
        <v>0.52820273970544596</v>
      </c>
      <c r="I7" s="28">
        <f>+D7/D$12*100</f>
        <v>0.16042901284900032</v>
      </c>
      <c r="J7" s="28">
        <f>+E7/E$12*100</f>
        <v>0.113517905122416</v>
      </c>
    </row>
    <row r="8" spans="1:10" x14ac:dyDescent="0.35">
      <c r="A8" s="11" t="s">
        <v>115</v>
      </c>
      <c r="B8" s="20">
        <v>2</v>
      </c>
      <c r="C8" s="20">
        <v>1</v>
      </c>
      <c r="D8" s="20">
        <v>0</v>
      </c>
      <c r="E8" s="20">
        <v>0</v>
      </c>
      <c r="F8" s="13"/>
      <c r="G8" s="28">
        <f>+B8/B$12*100</f>
        <v>0.23599165344720088</v>
      </c>
      <c r="H8" s="28">
        <f>+C8/C$12*100</f>
        <v>5.8689193300605111E-2</v>
      </c>
      <c r="I8" s="28">
        <f>+D8/D$12*100</f>
        <v>0</v>
      </c>
      <c r="J8" s="28">
        <f>+E8/E$12*100</f>
        <v>0</v>
      </c>
    </row>
    <row r="9" spans="1:10" x14ac:dyDescent="0.35">
      <c r="A9" s="11" t="s">
        <v>110</v>
      </c>
      <c r="B9" s="20">
        <v>1</v>
      </c>
      <c r="C9" s="20">
        <v>0</v>
      </c>
      <c r="D9" s="20">
        <v>0</v>
      </c>
      <c r="E9" s="20">
        <v>0</v>
      </c>
      <c r="F9" s="13"/>
      <c r="G9" s="28">
        <f>+B9/B$12*100</f>
        <v>0.11799582672360044</v>
      </c>
      <c r="H9" s="28">
        <f>+C9/C$12*100</f>
        <v>0</v>
      </c>
      <c r="I9" s="28">
        <f>+D9/D$12*100</f>
        <v>0</v>
      </c>
      <c r="J9" s="28">
        <f>+E9/E$12*100</f>
        <v>0</v>
      </c>
    </row>
    <row r="10" spans="1:10" x14ac:dyDescent="0.35">
      <c r="A10" s="11" t="s">
        <v>113</v>
      </c>
      <c r="B10" s="20">
        <v>0</v>
      </c>
      <c r="C10" s="20">
        <v>3</v>
      </c>
      <c r="D10" s="20">
        <v>1</v>
      </c>
      <c r="E10" s="20">
        <v>0</v>
      </c>
      <c r="F10" s="13"/>
      <c r="G10" s="28">
        <f>+B10/B$12*100</f>
        <v>0</v>
      </c>
      <c r="H10" s="28">
        <f>+C10/C$12*100</f>
        <v>0.17606757990181532</v>
      </c>
      <c r="I10" s="28">
        <f>+D10/D$12*100</f>
        <v>8.0214506424500162E-2</v>
      </c>
      <c r="J10" s="28">
        <f>+E10/E$12*100</f>
        <v>0</v>
      </c>
    </row>
    <row r="11" spans="1:10" x14ac:dyDescent="0.35">
      <c r="A11" s="8"/>
      <c r="B11" s="20"/>
      <c r="C11" s="20"/>
      <c r="D11" s="20"/>
      <c r="E11" s="20"/>
      <c r="F11" s="13"/>
      <c r="G11" s="13"/>
      <c r="H11" s="13"/>
      <c r="I11" s="13"/>
      <c r="J11" s="13"/>
    </row>
    <row r="12" spans="1:10" s="14" customFormat="1" x14ac:dyDescent="0.35">
      <c r="A12" s="22" t="s">
        <v>0</v>
      </c>
      <c r="B12" s="23">
        <f>+SUM(B3:B10)</f>
        <v>847.48760000000004</v>
      </c>
      <c r="C12" s="23">
        <f>+SUM(C3:C10)</f>
        <v>1703.8912</v>
      </c>
      <c r="D12" s="23">
        <f>+SUM(D3:D10)</f>
        <v>1246.6572999999999</v>
      </c>
      <c r="E12" s="23">
        <f>+SUM(E3:E10)</f>
        <v>880.91830000000004</v>
      </c>
      <c r="F12" s="16"/>
      <c r="G12" s="16"/>
      <c r="H12" s="16"/>
      <c r="I12" s="16"/>
      <c r="J12" s="16"/>
    </row>
    <row r="14" spans="1:10" x14ac:dyDescent="0.35">
      <c r="A14" s="52" t="s">
        <v>1</v>
      </c>
      <c r="B14" s="54" t="s">
        <v>13</v>
      </c>
      <c r="C14" s="54"/>
      <c r="D14" s="54"/>
      <c r="E14" s="54"/>
      <c r="F14" s="25"/>
      <c r="G14" s="54" t="s">
        <v>14</v>
      </c>
      <c r="H14" s="54"/>
      <c r="I14" s="54"/>
      <c r="J14" s="54"/>
    </row>
    <row r="15" spans="1:10" x14ac:dyDescent="0.35">
      <c r="A15" s="53"/>
      <c r="B15" s="24" t="s">
        <v>15</v>
      </c>
      <c r="C15" s="24" t="s">
        <v>16</v>
      </c>
      <c r="D15" s="24" t="s">
        <v>17</v>
      </c>
      <c r="E15" s="24" t="s">
        <v>18</v>
      </c>
      <c r="F15" s="24"/>
      <c r="G15" s="24" t="s">
        <v>19</v>
      </c>
      <c r="H15" s="24" t="s">
        <v>20</v>
      </c>
      <c r="I15" s="24" t="s">
        <v>21</v>
      </c>
      <c r="J15" s="24" t="s">
        <v>22</v>
      </c>
    </row>
    <row r="16" spans="1:10" x14ac:dyDescent="0.35">
      <c r="A16" s="11" t="s">
        <v>112</v>
      </c>
      <c r="B16" s="20">
        <v>15</v>
      </c>
      <c r="C16" s="20">
        <v>19</v>
      </c>
      <c r="D16" s="20">
        <v>3</v>
      </c>
      <c r="E16" s="20">
        <v>0</v>
      </c>
      <c r="F16" s="13"/>
      <c r="G16" s="20">
        <f>+B16/B$23*100</f>
        <v>62.5</v>
      </c>
      <c r="H16" s="20">
        <f>+C16/C$23*100</f>
        <v>47.5</v>
      </c>
      <c r="I16" s="20">
        <f>+D16/D$23*100</f>
        <v>33.333333333333329</v>
      </c>
      <c r="J16" s="20">
        <f>+E16/E$23*100</f>
        <v>0</v>
      </c>
    </row>
    <row r="17" spans="1:10" x14ac:dyDescent="0.35">
      <c r="A17" s="11" t="s">
        <v>111</v>
      </c>
      <c r="B17" s="20">
        <v>3</v>
      </c>
      <c r="C17" s="20">
        <v>8</v>
      </c>
      <c r="D17" s="20">
        <v>3</v>
      </c>
      <c r="E17" s="20">
        <v>1</v>
      </c>
      <c r="F17" s="13"/>
      <c r="G17" s="20">
        <f t="shared" ref="G17:G21" si="0">+B17/B$23*100</f>
        <v>12.5</v>
      </c>
      <c r="H17" s="20">
        <f t="shared" ref="H17:H21" si="1">+C17/C$23*100</f>
        <v>20</v>
      </c>
      <c r="I17" s="20">
        <f t="shared" ref="I17:I21" si="2">+D17/D$23*100</f>
        <v>33.333333333333329</v>
      </c>
      <c r="J17" s="20">
        <f t="shared" ref="J17:J21" si="3">+E17/E$23*100</f>
        <v>50</v>
      </c>
    </row>
    <row r="18" spans="1:10" x14ac:dyDescent="0.35">
      <c r="A18" s="11" t="s">
        <v>114</v>
      </c>
      <c r="B18" s="20">
        <v>3</v>
      </c>
      <c r="C18" s="20">
        <v>9</v>
      </c>
      <c r="D18" s="20">
        <v>2</v>
      </c>
      <c r="E18" s="20">
        <v>1</v>
      </c>
      <c r="F18" s="13"/>
      <c r="G18" s="20">
        <f t="shared" si="0"/>
        <v>12.5</v>
      </c>
      <c r="H18" s="20">
        <f t="shared" si="1"/>
        <v>22.5</v>
      </c>
      <c r="I18" s="20">
        <f t="shared" si="2"/>
        <v>22.222222222222221</v>
      </c>
      <c r="J18" s="20">
        <f t="shared" si="3"/>
        <v>50</v>
      </c>
    </row>
    <row r="19" spans="1:10" x14ac:dyDescent="0.35">
      <c r="A19" s="11" t="s">
        <v>115</v>
      </c>
      <c r="B19" s="20">
        <v>2</v>
      </c>
      <c r="C19" s="20">
        <v>1</v>
      </c>
      <c r="D19" s="20">
        <v>0</v>
      </c>
      <c r="E19" s="20">
        <v>0</v>
      </c>
      <c r="F19" s="13"/>
      <c r="G19" s="20">
        <f t="shared" si="0"/>
        <v>8.3333333333333321</v>
      </c>
      <c r="H19" s="20">
        <f t="shared" si="1"/>
        <v>2.5</v>
      </c>
      <c r="I19" s="20">
        <f t="shared" si="2"/>
        <v>0</v>
      </c>
      <c r="J19" s="20">
        <f t="shared" si="3"/>
        <v>0</v>
      </c>
    </row>
    <row r="20" spans="1:10" x14ac:dyDescent="0.35">
      <c r="A20" s="11" t="s">
        <v>110</v>
      </c>
      <c r="B20" s="20">
        <v>1</v>
      </c>
      <c r="C20" s="20">
        <v>0</v>
      </c>
      <c r="D20" s="20">
        <v>0</v>
      </c>
      <c r="E20" s="20">
        <v>0</v>
      </c>
      <c r="F20" s="13"/>
      <c r="G20" s="20">
        <f t="shared" si="0"/>
        <v>4.1666666666666661</v>
      </c>
      <c r="H20" s="20">
        <f t="shared" si="1"/>
        <v>0</v>
      </c>
      <c r="I20" s="20">
        <f t="shared" si="2"/>
        <v>0</v>
      </c>
      <c r="J20" s="20">
        <f t="shared" si="3"/>
        <v>0</v>
      </c>
    </row>
    <row r="21" spans="1:10" x14ac:dyDescent="0.35">
      <c r="A21" s="11" t="s">
        <v>113</v>
      </c>
      <c r="B21" s="20">
        <v>0</v>
      </c>
      <c r="C21" s="20">
        <v>3</v>
      </c>
      <c r="D21" s="20">
        <v>1</v>
      </c>
      <c r="E21" s="20">
        <v>0</v>
      </c>
      <c r="F21" s="13"/>
      <c r="G21" s="20">
        <f t="shared" si="0"/>
        <v>0</v>
      </c>
      <c r="H21" s="20">
        <f t="shared" si="1"/>
        <v>7.5</v>
      </c>
      <c r="I21" s="20">
        <f t="shared" si="2"/>
        <v>11.111111111111111</v>
      </c>
      <c r="J21" s="20">
        <f t="shared" si="3"/>
        <v>0</v>
      </c>
    </row>
    <row r="22" spans="1:10" x14ac:dyDescent="0.35">
      <c r="A22" s="8"/>
      <c r="B22" s="20"/>
      <c r="C22" s="20"/>
      <c r="D22" s="20"/>
      <c r="E22" s="20"/>
      <c r="F22" s="13"/>
      <c r="G22" s="13"/>
      <c r="H22" s="13"/>
      <c r="I22" s="13"/>
      <c r="J22" s="13"/>
    </row>
    <row r="23" spans="1:10" x14ac:dyDescent="0.35">
      <c r="A23" s="22" t="s">
        <v>0</v>
      </c>
      <c r="B23" s="23">
        <f>+SUM(B16:B21)</f>
        <v>24</v>
      </c>
      <c r="C23" s="23">
        <f>+SUM(C16:C21)</f>
        <v>40</v>
      </c>
      <c r="D23" s="23">
        <f>+SUM(D16:D21)</f>
        <v>9</v>
      </c>
      <c r="E23" s="23">
        <f>+SUM(E16:E21)</f>
        <v>2</v>
      </c>
      <c r="F23" s="16"/>
      <c r="G23" s="16"/>
      <c r="H23" s="16"/>
      <c r="I23" s="16"/>
      <c r="J23" s="16"/>
    </row>
  </sheetData>
  <mergeCells count="6">
    <mergeCell ref="B1:E1"/>
    <mergeCell ref="G1:J1"/>
    <mergeCell ref="A1:A2"/>
    <mergeCell ref="A14:A15"/>
    <mergeCell ref="B14:E14"/>
    <mergeCell ref="G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AE3F-738C-4645-8202-910FD24C2226}">
  <dimension ref="A1:Z984"/>
  <sheetViews>
    <sheetView showGridLines="0" workbookViewId="0">
      <selection activeCell="A14" sqref="A14:A15"/>
    </sheetView>
  </sheetViews>
  <sheetFormatPr defaultRowHeight="14.5" x14ac:dyDescent="0.35"/>
  <cols>
    <col min="1" max="1" width="26.26953125" style="11" customWidth="1"/>
    <col min="2" max="7" width="8.7265625" style="11"/>
    <col min="8" max="8" width="3.36328125" style="11" customWidth="1"/>
    <col min="9" max="13" width="8.7265625" style="11"/>
    <col min="14" max="14" width="11.08984375" style="11" customWidth="1"/>
    <col min="15" max="15" width="8.7265625" style="11"/>
    <col min="16" max="16" width="11.36328125" style="11" bestFit="1" customWidth="1"/>
    <col min="17" max="16384" width="8.7265625" style="11"/>
  </cols>
  <sheetData>
    <row r="1" spans="1:26" x14ac:dyDescent="0.35">
      <c r="A1" s="52" t="s">
        <v>116</v>
      </c>
      <c r="B1" s="54" t="s">
        <v>13</v>
      </c>
      <c r="C1" s="54"/>
      <c r="D1" s="54"/>
      <c r="E1" s="54"/>
      <c r="F1" s="54"/>
      <c r="G1" s="54"/>
      <c r="H1" s="25"/>
      <c r="I1" s="54" t="s">
        <v>14</v>
      </c>
      <c r="J1" s="54"/>
      <c r="K1" s="54"/>
      <c r="L1" s="54"/>
      <c r="M1" s="54"/>
      <c r="N1" s="54"/>
    </row>
    <row r="2" spans="1:26" x14ac:dyDescent="0.35">
      <c r="A2" s="53"/>
      <c r="B2" s="24" t="s">
        <v>15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4"/>
      <c r="I2" s="24" t="s">
        <v>19</v>
      </c>
      <c r="J2" s="24" t="s">
        <v>28</v>
      </c>
      <c r="K2" s="24" t="s">
        <v>29</v>
      </c>
      <c r="L2" s="24" t="s">
        <v>30</v>
      </c>
      <c r="M2" s="24" t="s">
        <v>31</v>
      </c>
      <c r="N2" s="24" t="s">
        <v>32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35">
      <c r="A3" s="8" t="s">
        <v>2</v>
      </c>
      <c r="B3" s="20">
        <v>423.99650000000003</v>
      </c>
      <c r="C3" s="20">
        <v>668.25350000000003</v>
      </c>
      <c r="D3" s="20">
        <v>448.50479999999999</v>
      </c>
      <c r="E3" s="20">
        <v>298.97660000000002</v>
      </c>
      <c r="F3" s="20">
        <v>347.61070000000001</v>
      </c>
      <c r="G3" s="20">
        <v>198.31880000000001</v>
      </c>
      <c r="H3" s="13"/>
      <c r="I3" s="20">
        <f>B3/B$12*100</f>
        <v>50.02981754541306</v>
      </c>
      <c r="J3" s="20">
        <f t="shared" ref="J3:N3" si="0">C3/C$12*100</f>
        <v>51.373591567594758</v>
      </c>
      <c r="K3" s="20">
        <f t="shared" si="0"/>
        <v>51.4723753529722</v>
      </c>
      <c r="L3" s="20">
        <f t="shared" si="0"/>
        <v>50.25733263964942</v>
      </c>
      <c r="M3" s="20">
        <f t="shared" si="0"/>
        <v>53.325361365614945</v>
      </c>
      <c r="N3" s="20">
        <f t="shared" si="0"/>
        <v>48.067391705319316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x14ac:dyDescent="0.35">
      <c r="A4" s="8" t="s">
        <v>3</v>
      </c>
      <c r="B4" s="20">
        <v>399.49110000000002</v>
      </c>
      <c r="C4" s="20">
        <v>596.51890000000003</v>
      </c>
      <c r="D4" s="20">
        <v>413.84570000000002</v>
      </c>
      <c r="E4" s="20">
        <v>291.91489999999999</v>
      </c>
      <c r="F4" s="20">
        <v>302.2568</v>
      </c>
      <c r="G4" s="20">
        <v>214.26609999999999</v>
      </c>
      <c r="H4" s="13"/>
      <c r="I4" s="20">
        <f t="shared" ref="I4:I10" si="1">B4/B$12*100</f>
        <v>47.138282613220532</v>
      </c>
      <c r="J4" s="20">
        <f t="shared" ref="J4:J10" si="2">C4/C$12*100</f>
        <v>45.858822035276887</v>
      </c>
      <c r="K4" s="20">
        <f t="shared" ref="K4:K10" si="3">D4/D$12*100</f>
        <v>47.494745225945245</v>
      </c>
      <c r="L4" s="20">
        <f t="shared" ref="L4:L10" si="4">E4/E$12*100</f>
        <v>49.07027584021624</v>
      </c>
      <c r="M4" s="20">
        <f t="shared" ref="M4:M10" si="5">F4/F$12*100</f>
        <v>46.367827817769715</v>
      </c>
      <c r="N4" s="20">
        <f t="shared" ref="N4:N10" si="6">G4/G$12*100</f>
        <v>51.932608294680684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35">
      <c r="A5" s="8" t="s">
        <v>112</v>
      </c>
      <c r="B5" s="20">
        <v>15</v>
      </c>
      <c r="C5" s="20">
        <v>18</v>
      </c>
      <c r="D5" s="20">
        <v>2</v>
      </c>
      <c r="E5" s="20">
        <v>2</v>
      </c>
      <c r="F5" s="20">
        <v>0</v>
      </c>
      <c r="G5" s="20">
        <v>0</v>
      </c>
      <c r="H5" s="13"/>
      <c r="I5" s="20">
        <f t="shared" si="1"/>
        <v>1.7699374008540065</v>
      </c>
      <c r="J5" s="20">
        <f t="shared" si="2"/>
        <v>1.383793198564176</v>
      </c>
      <c r="K5" s="20">
        <f t="shared" si="3"/>
        <v>0.22952876024056909</v>
      </c>
      <c r="L5" s="20">
        <f t="shared" si="4"/>
        <v>0.33619576006717194</v>
      </c>
      <c r="M5" s="20">
        <f t="shared" si="5"/>
        <v>0</v>
      </c>
      <c r="N5" s="20">
        <f t="shared" si="6"/>
        <v>0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35">
      <c r="A6" s="8" t="s">
        <v>111</v>
      </c>
      <c r="B6" s="20">
        <v>3</v>
      </c>
      <c r="C6" s="20">
        <v>6</v>
      </c>
      <c r="D6" s="20">
        <v>4</v>
      </c>
      <c r="E6" s="20">
        <v>1</v>
      </c>
      <c r="F6" s="20">
        <v>1</v>
      </c>
      <c r="G6" s="20">
        <v>0</v>
      </c>
      <c r="H6" s="13"/>
      <c r="I6" s="20">
        <f t="shared" si="1"/>
        <v>0.35398748017080128</v>
      </c>
      <c r="J6" s="20">
        <f t="shared" si="2"/>
        <v>0.46126439952139203</v>
      </c>
      <c r="K6" s="20">
        <f t="shared" si="3"/>
        <v>0.45905752048113818</v>
      </c>
      <c r="L6" s="20">
        <f t="shared" si="4"/>
        <v>0.16809788003358597</v>
      </c>
      <c r="M6" s="20">
        <f t="shared" si="5"/>
        <v>0.15340540830766988</v>
      </c>
      <c r="N6" s="20">
        <f t="shared" si="6"/>
        <v>0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35">
      <c r="A7" s="8" t="s">
        <v>114</v>
      </c>
      <c r="B7" s="20">
        <v>3</v>
      </c>
      <c r="C7" s="20">
        <v>8</v>
      </c>
      <c r="D7" s="20">
        <v>3</v>
      </c>
      <c r="E7" s="20">
        <v>0</v>
      </c>
      <c r="F7" s="20">
        <v>1</v>
      </c>
      <c r="G7" s="20">
        <v>0</v>
      </c>
      <c r="H7" s="13"/>
      <c r="I7" s="20">
        <f t="shared" si="1"/>
        <v>0.35398748017080128</v>
      </c>
      <c r="J7" s="20">
        <f t="shared" si="2"/>
        <v>0.61501919936185612</v>
      </c>
      <c r="K7" s="20">
        <f t="shared" si="3"/>
        <v>0.34429314036085368</v>
      </c>
      <c r="L7" s="20">
        <f t="shared" si="4"/>
        <v>0</v>
      </c>
      <c r="M7" s="20">
        <f t="shared" si="5"/>
        <v>0.15340540830766988</v>
      </c>
      <c r="N7" s="20">
        <f t="shared" si="6"/>
        <v>0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35">
      <c r="A8" s="8" t="s">
        <v>115</v>
      </c>
      <c r="B8" s="20">
        <v>2</v>
      </c>
      <c r="C8" s="20">
        <v>1</v>
      </c>
      <c r="D8" s="20">
        <v>0</v>
      </c>
      <c r="E8" s="20">
        <v>0</v>
      </c>
      <c r="F8" s="20">
        <v>0</v>
      </c>
      <c r="G8" s="20">
        <v>0</v>
      </c>
      <c r="H8" s="13"/>
      <c r="I8" s="20">
        <f t="shared" si="1"/>
        <v>0.23599165344720088</v>
      </c>
      <c r="J8" s="20">
        <f t="shared" si="2"/>
        <v>7.6877399920232015E-2</v>
      </c>
      <c r="K8" s="20">
        <f t="shared" si="3"/>
        <v>0</v>
      </c>
      <c r="L8" s="20">
        <f t="shared" si="4"/>
        <v>0</v>
      </c>
      <c r="M8" s="20">
        <f t="shared" si="5"/>
        <v>0</v>
      </c>
      <c r="N8" s="20">
        <f t="shared" si="6"/>
        <v>0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35">
      <c r="A9" s="8" t="s">
        <v>110</v>
      </c>
      <c r="B9" s="20">
        <v>1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13"/>
      <c r="I9" s="20">
        <f t="shared" si="1"/>
        <v>0.11799582672360044</v>
      </c>
      <c r="J9" s="20">
        <f t="shared" si="2"/>
        <v>0</v>
      </c>
      <c r="K9" s="20">
        <f t="shared" si="3"/>
        <v>0</v>
      </c>
      <c r="L9" s="20">
        <f t="shared" si="4"/>
        <v>0</v>
      </c>
      <c r="M9" s="20">
        <f t="shared" si="5"/>
        <v>0</v>
      </c>
      <c r="N9" s="20">
        <f t="shared" si="6"/>
        <v>0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35">
      <c r="A10" s="8" t="s">
        <v>113</v>
      </c>
      <c r="B10" s="20">
        <v>0</v>
      </c>
      <c r="C10" s="20">
        <v>3</v>
      </c>
      <c r="D10" s="20">
        <v>0</v>
      </c>
      <c r="E10" s="20">
        <v>1</v>
      </c>
      <c r="F10" s="20">
        <v>0</v>
      </c>
      <c r="G10" s="20">
        <v>0</v>
      </c>
      <c r="H10" s="13"/>
      <c r="I10" s="20">
        <f t="shared" si="1"/>
        <v>0</v>
      </c>
      <c r="J10" s="20">
        <f t="shared" si="2"/>
        <v>0.23063219976069602</v>
      </c>
      <c r="K10" s="20">
        <f t="shared" si="3"/>
        <v>0</v>
      </c>
      <c r="L10" s="20">
        <f t="shared" si="4"/>
        <v>0.16809788003358597</v>
      </c>
      <c r="M10" s="20">
        <f t="shared" si="5"/>
        <v>0</v>
      </c>
      <c r="N10" s="20">
        <f t="shared" si="6"/>
        <v>0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x14ac:dyDescent="0.35">
      <c r="A11" s="8"/>
      <c r="B11" s="29"/>
      <c r="C11" s="29"/>
      <c r="D11" s="29"/>
      <c r="E11" s="29"/>
      <c r="F11" s="29"/>
      <c r="G11" s="29"/>
      <c r="H11" s="13"/>
      <c r="I11" s="13"/>
      <c r="J11" s="13"/>
      <c r="K11" s="13"/>
      <c r="L11" s="13"/>
      <c r="M11" s="13"/>
      <c r="N11" s="13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s="14" customFormat="1" x14ac:dyDescent="0.35">
      <c r="A12" s="22" t="s">
        <v>0</v>
      </c>
      <c r="B12" s="23">
        <f>+SUM(B3:B10)</f>
        <v>847.48760000000004</v>
      </c>
      <c r="C12" s="23">
        <f>+SUM(C3:C10)</f>
        <v>1300.7724000000001</v>
      </c>
      <c r="D12" s="23">
        <f>+SUM(D3:D10)</f>
        <v>871.35050000000001</v>
      </c>
      <c r="E12" s="23">
        <f>+SUM(E3:E10)</f>
        <v>594.89149999999995</v>
      </c>
      <c r="F12" s="23">
        <f>+SUM(F3:F10)</f>
        <v>651.86750000000006</v>
      </c>
      <c r="G12" s="23">
        <f>+SUM(G3:G10)</f>
        <v>412.5849</v>
      </c>
      <c r="H12" s="16"/>
      <c r="I12" s="16"/>
      <c r="J12" s="16"/>
      <c r="K12" s="16"/>
      <c r="L12" s="16"/>
      <c r="M12" s="16"/>
      <c r="N12" s="1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35">
      <c r="A13" s="26"/>
      <c r="B13" s="30"/>
      <c r="C13" s="30"/>
      <c r="D13" s="30"/>
      <c r="E13" s="30"/>
      <c r="F13" s="30"/>
      <c r="G13" s="30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x14ac:dyDescent="0.35">
      <c r="A14" s="52" t="s">
        <v>1</v>
      </c>
      <c r="B14" s="54" t="s">
        <v>13</v>
      </c>
      <c r="C14" s="54"/>
      <c r="D14" s="54"/>
      <c r="E14" s="54"/>
      <c r="F14" s="54"/>
      <c r="G14" s="54"/>
      <c r="H14" s="25"/>
      <c r="I14" s="54" t="s">
        <v>14</v>
      </c>
      <c r="J14" s="54"/>
      <c r="K14" s="54"/>
      <c r="L14" s="54"/>
      <c r="M14" s="54"/>
      <c r="N14" s="54"/>
    </row>
    <row r="15" spans="1:26" x14ac:dyDescent="0.35">
      <c r="A15" s="53"/>
      <c r="B15" s="24" t="s">
        <v>15</v>
      </c>
      <c r="C15" s="24" t="s">
        <v>23</v>
      </c>
      <c r="D15" s="24" t="s">
        <v>24</v>
      </c>
      <c r="E15" s="24" t="s">
        <v>25</v>
      </c>
      <c r="F15" s="24" t="s">
        <v>26</v>
      </c>
      <c r="G15" s="24" t="s">
        <v>27</v>
      </c>
      <c r="H15" s="24"/>
      <c r="I15" s="24" t="s">
        <v>19</v>
      </c>
      <c r="J15" s="24" t="s">
        <v>28</v>
      </c>
      <c r="K15" s="24" t="s">
        <v>29</v>
      </c>
      <c r="L15" s="24" t="s">
        <v>30</v>
      </c>
      <c r="M15" s="24" t="s">
        <v>31</v>
      </c>
      <c r="N15" s="24" t="s">
        <v>32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35">
      <c r="A16" s="8" t="s">
        <v>112</v>
      </c>
      <c r="B16" s="20">
        <v>15</v>
      </c>
      <c r="C16" s="20">
        <v>18</v>
      </c>
      <c r="D16" s="20">
        <v>2</v>
      </c>
      <c r="E16" s="20">
        <v>2</v>
      </c>
      <c r="F16" s="20">
        <v>0</v>
      </c>
      <c r="G16" s="20">
        <v>0</v>
      </c>
      <c r="H16" s="13"/>
      <c r="I16" s="20">
        <f>B16/B$23*100</f>
        <v>62.5</v>
      </c>
      <c r="J16" s="20">
        <f>C16/C$23*100</f>
        <v>50</v>
      </c>
      <c r="K16" s="20">
        <f>D16/D$23*100</f>
        <v>22.222222222222221</v>
      </c>
      <c r="L16" s="20">
        <f>E16/E$23*100</f>
        <v>50</v>
      </c>
      <c r="M16" s="20">
        <f>F16/F$23*100</f>
        <v>0</v>
      </c>
      <c r="N16" s="20" t="s">
        <v>126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x14ac:dyDescent="0.35">
      <c r="A17" s="8" t="s">
        <v>111</v>
      </c>
      <c r="B17" s="20">
        <v>3</v>
      </c>
      <c r="C17" s="20">
        <v>6</v>
      </c>
      <c r="D17" s="20">
        <v>4</v>
      </c>
      <c r="E17" s="20">
        <v>1</v>
      </c>
      <c r="F17" s="20">
        <v>1</v>
      </c>
      <c r="G17" s="20">
        <v>0</v>
      </c>
      <c r="H17" s="13"/>
      <c r="I17" s="20">
        <f>B17/B$23*100</f>
        <v>12.5</v>
      </c>
      <c r="J17" s="20">
        <f>C17/C$23*100</f>
        <v>16.666666666666664</v>
      </c>
      <c r="K17" s="20">
        <f>D17/D$23*100</f>
        <v>44.444444444444443</v>
      </c>
      <c r="L17" s="20">
        <f>E17/E$23*100</f>
        <v>25</v>
      </c>
      <c r="M17" s="20">
        <f>F17/F$23*100</f>
        <v>50</v>
      </c>
      <c r="N17" s="20" t="s">
        <v>126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35">
      <c r="A18" s="8" t="s">
        <v>114</v>
      </c>
      <c r="B18" s="20">
        <v>3</v>
      </c>
      <c r="C18" s="20">
        <v>8</v>
      </c>
      <c r="D18" s="20">
        <v>3</v>
      </c>
      <c r="E18" s="20">
        <v>0</v>
      </c>
      <c r="F18" s="20">
        <v>1</v>
      </c>
      <c r="G18" s="20">
        <v>0</v>
      </c>
      <c r="H18" s="13"/>
      <c r="I18" s="20">
        <f>B18/B$23*100</f>
        <v>12.5</v>
      </c>
      <c r="J18" s="20">
        <f>C18/C$23*100</f>
        <v>22.222222222222221</v>
      </c>
      <c r="K18" s="20">
        <f>D18/D$23*100</f>
        <v>33.333333333333329</v>
      </c>
      <c r="L18" s="20">
        <f>E18/E$23*100</f>
        <v>0</v>
      </c>
      <c r="M18" s="20">
        <f>F18/F$23*100</f>
        <v>50</v>
      </c>
      <c r="N18" s="20" t="s">
        <v>126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35">
      <c r="A19" s="8" t="s">
        <v>115</v>
      </c>
      <c r="B19" s="20">
        <v>2</v>
      </c>
      <c r="C19" s="20">
        <v>1</v>
      </c>
      <c r="D19" s="20">
        <v>0</v>
      </c>
      <c r="E19" s="20">
        <v>0</v>
      </c>
      <c r="F19" s="20">
        <v>0</v>
      </c>
      <c r="G19" s="20">
        <v>0</v>
      </c>
      <c r="H19" s="13"/>
      <c r="I19" s="20">
        <f>B19/B$23*100</f>
        <v>8.3333333333333321</v>
      </c>
      <c r="J19" s="20">
        <f>C19/C$23*100</f>
        <v>2.7777777777777777</v>
      </c>
      <c r="K19" s="20">
        <f>D19/D$23*100</f>
        <v>0</v>
      </c>
      <c r="L19" s="20">
        <f>E19/E$23*100</f>
        <v>0</v>
      </c>
      <c r="M19" s="20">
        <f>F19/F$23*100</f>
        <v>0</v>
      </c>
      <c r="N19" s="20" t="s">
        <v>126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x14ac:dyDescent="0.35">
      <c r="A20" s="8" t="s">
        <v>110</v>
      </c>
      <c r="B20" s="20">
        <v>1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13"/>
      <c r="I20" s="20">
        <v>62.5</v>
      </c>
      <c r="J20" s="20">
        <v>50</v>
      </c>
      <c r="K20" s="20">
        <v>22.222222222222221</v>
      </c>
      <c r="L20" s="20">
        <v>50</v>
      </c>
      <c r="M20" s="20">
        <v>0</v>
      </c>
      <c r="N20" s="20" t="s">
        <v>126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35">
      <c r="A21" s="8" t="s">
        <v>113</v>
      </c>
      <c r="B21" s="20">
        <v>0</v>
      </c>
      <c r="C21" s="20">
        <v>3</v>
      </c>
      <c r="D21" s="20">
        <v>0</v>
      </c>
      <c r="E21" s="20">
        <v>1</v>
      </c>
      <c r="F21" s="20">
        <v>0</v>
      </c>
      <c r="G21" s="20">
        <v>0</v>
      </c>
      <c r="H21" s="13"/>
      <c r="I21" s="20">
        <f>B21/B$23*100</f>
        <v>0</v>
      </c>
      <c r="J21" s="20">
        <f>C21/C$23*100</f>
        <v>8.3333333333333321</v>
      </c>
      <c r="K21" s="20">
        <f>D21/D$23*100</f>
        <v>0</v>
      </c>
      <c r="L21" s="20">
        <f>E21/E$23*100</f>
        <v>25</v>
      </c>
      <c r="M21" s="20">
        <f>F21/F$23*100</f>
        <v>0</v>
      </c>
      <c r="N21" s="20" t="s">
        <v>126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x14ac:dyDescent="0.35">
      <c r="A22" s="8"/>
      <c r="B22" s="29"/>
      <c r="C22" s="29"/>
      <c r="D22" s="29"/>
      <c r="E22" s="29"/>
      <c r="F22" s="29"/>
      <c r="G22" s="29"/>
      <c r="H22" s="13"/>
      <c r="I22" s="13"/>
      <c r="J22" s="13"/>
      <c r="K22" s="13"/>
      <c r="L22" s="13"/>
      <c r="M22" s="13"/>
      <c r="N22" s="13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s="14" customFormat="1" x14ac:dyDescent="0.35">
      <c r="A23" s="22" t="s">
        <v>0</v>
      </c>
      <c r="B23" s="23">
        <f>+SUM(B16:B21)</f>
        <v>24</v>
      </c>
      <c r="C23" s="23">
        <f>+SUM(C16:C21)</f>
        <v>36</v>
      </c>
      <c r="D23" s="23">
        <f>+SUM(D16:D21)</f>
        <v>9</v>
      </c>
      <c r="E23" s="23">
        <f>+SUM(E16:E21)</f>
        <v>4</v>
      </c>
      <c r="F23" s="23">
        <f>+SUM(F16:F21)</f>
        <v>2</v>
      </c>
      <c r="G23" s="23">
        <f>+SUM(G16:G21)</f>
        <v>0</v>
      </c>
      <c r="H23" s="16"/>
      <c r="I23" s="16"/>
      <c r="J23" s="16"/>
      <c r="K23" s="16"/>
      <c r="L23" s="16"/>
      <c r="M23" s="16"/>
      <c r="N23" s="16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3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3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x14ac:dyDescent="0.3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x14ac:dyDescent="0.3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x14ac:dyDescent="0.3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x14ac:dyDescent="0.3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x14ac:dyDescent="0.3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x14ac:dyDescent="0.3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x14ac:dyDescent="0.3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x14ac:dyDescent="0.3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x14ac:dyDescent="0.3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x14ac:dyDescent="0.3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x14ac:dyDescent="0.3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x14ac:dyDescent="0.3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x14ac:dyDescent="0.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x14ac:dyDescent="0.3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x14ac:dyDescent="0.3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x14ac:dyDescent="0.3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x14ac:dyDescent="0.3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x14ac:dyDescent="0.3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x14ac:dyDescent="0.3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x14ac:dyDescent="0.3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x14ac:dyDescent="0.3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x14ac:dyDescent="0.3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x14ac:dyDescent="0.3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x14ac:dyDescent="0.3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x14ac:dyDescent="0.3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x14ac:dyDescent="0.3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x14ac:dyDescent="0.3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x14ac:dyDescent="0.3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x14ac:dyDescent="0.3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x14ac:dyDescent="0.3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x14ac:dyDescent="0.3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x14ac:dyDescent="0.3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x14ac:dyDescent="0.3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x14ac:dyDescent="0.3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x14ac:dyDescent="0.3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x14ac:dyDescent="0.3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x14ac:dyDescent="0.3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x14ac:dyDescent="0.3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x14ac:dyDescent="0.3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x14ac:dyDescent="0.3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x14ac:dyDescent="0.3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x14ac:dyDescent="0.3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x14ac:dyDescent="0.3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x14ac:dyDescent="0.3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x14ac:dyDescent="0.3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x14ac:dyDescent="0.3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x14ac:dyDescent="0.3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x14ac:dyDescent="0.3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x14ac:dyDescent="0.3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x14ac:dyDescent="0.3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x14ac:dyDescent="0.3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x14ac:dyDescent="0.3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x14ac:dyDescent="0.3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x14ac:dyDescent="0.3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x14ac:dyDescent="0.3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x14ac:dyDescent="0.3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x14ac:dyDescent="0.3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x14ac:dyDescent="0.3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x14ac:dyDescent="0.3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x14ac:dyDescent="0.3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x14ac:dyDescent="0.3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x14ac:dyDescent="0.3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x14ac:dyDescent="0.3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x14ac:dyDescent="0.3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x14ac:dyDescent="0.3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x14ac:dyDescent="0.3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x14ac:dyDescent="0.3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x14ac:dyDescent="0.3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x14ac:dyDescent="0.3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x14ac:dyDescent="0.3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x14ac:dyDescent="0.3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x14ac:dyDescent="0.3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x14ac:dyDescent="0.3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x14ac:dyDescent="0.3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x14ac:dyDescent="0.3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x14ac:dyDescent="0.3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x14ac:dyDescent="0.3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x14ac:dyDescent="0.3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x14ac:dyDescent="0.3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x14ac:dyDescent="0.3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x14ac:dyDescent="0.3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x14ac:dyDescent="0.3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x14ac:dyDescent="0.3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x14ac:dyDescent="0.3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x14ac:dyDescent="0.3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x14ac:dyDescent="0.3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x14ac:dyDescent="0.3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x14ac:dyDescent="0.3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x14ac:dyDescent="0.3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x14ac:dyDescent="0.3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x14ac:dyDescent="0.3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x14ac:dyDescent="0.3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x14ac:dyDescent="0.3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x14ac:dyDescent="0.3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x14ac:dyDescent="0.3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x14ac:dyDescent="0.3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x14ac:dyDescent="0.3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x14ac:dyDescent="0.3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x14ac:dyDescent="0.3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x14ac:dyDescent="0.3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x14ac:dyDescent="0.3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x14ac:dyDescent="0.3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x14ac:dyDescent="0.3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x14ac:dyDescent="0.3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x14ac:dyDescent="0.3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x14ac:dyDescent="0.3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x14ac:dyDescent="0.3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x14ac:dyDescent="0.3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x14ac:dyDescent="0.3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x14ac:dyDescent="0.3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x14ac:dyDescent="0.3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x14ac:dyDescent="0.3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x14ac:dyDescent="0.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x14ac:dyDescent="0.3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x14ac:dyDescent="0.3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x14ac:dyDescent="0.3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x14ac:dyDescent="0.3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x14ac:dyDescent="0.3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x14ac:dyDescent="0.3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x14ac:dyDescent="0.3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x14ac:dyDescent="0.3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x14ac:dyDescent="0.3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x14ac:dyDescent="0.3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x14ac:dyDescent="0.3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x14ac:dyDescent="0.3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x14ac:dyDescent="0.3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x14ac:dyDescent="0.3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x14ac:dyDescent="0.3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x14ac:dyDescent="0.3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x14ac:dyDescent="0.3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x14ac:dyDescent="0.3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x14ac:dyDescent="0.3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x14ac:dyDescent="0.3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x14ac:dyDescent="0.3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x14ac:dyDescent="0.3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x14ac:dyDescent="0.3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x14ac:dyDescent="0.3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x14ac:dyDescent="0.3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x14ac:dyDescent="0.3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x14ac:dyDescent="0.3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x14ac:dyDescent="0.3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x14ac:dyDescent="0.3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x14ac:dyDescent="0.3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x14ac:dyDescent="0.3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x14ac:dyDescent="0.3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x14ac:dyDescent="0.3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x14ac:dyDescent="0.3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x14ac:dyDescent="0.3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x14ac:dyDescent="0.3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x14ac:dyDescent="0.3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x14ac:dyDescent="0.3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x14ac:dyDescent="0.3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x14ac:dyDescent="0.3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x14ac:dyDescent="0.3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x14ac:dyDescent="0.3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x14ac:dyDescent="0.3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x14ac:dyDescent="0.3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x14ac:dyDescent="0.3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x14ac:dyDescent="0.3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x14ac:dyDescent="0.3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x14ac:dyDescent="0.3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x14ac:dyDescent="0.3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x14ac:dyDescent="0.3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x14ac:dyDescent="0.3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x14ac:dyDescent="0.3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x14ac:dyDescent="0.3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x14ac:dyDescent="0.3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x14ac:dyDescent="0.3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x14ac:dyDescent="0.3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x14ac:dyDescent="0.3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x14ac:dyDescent="0.3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x14ac:dyDescent="0.3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x14ac:dyDescent="0.3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x14ac:dyDescent="0.3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x14ac:dyDescent="0.3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x14ac:dyDescent="0.3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x14ac:dyDescent="0.3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x14ac:dyDescent="0.3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x14ac:dyDescent="0.3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x14ac:dyDescent="0.3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x14ac:dyDescent="0.3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x14ac:dyDescent="0.3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x14ac:dyDescent="0.3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x14ac:dyDescent="0.3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x14ac:dyDescent="0.3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x14ac:dyDescent="0.3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x14ac:dyDescent="0.3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x14ac:dyDescent="0.3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x14ac:dyDescent="0.3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x14ac:dyDescent="0.3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x14ac:dyDescent="0.3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x14ac:dyDescent="0.3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x14ac:dyDescent="0.3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x14ac:dyDescent="0.3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x14ac:dyDescent="0.3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x14ac:dyDescent="0.3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x14ac:dyDescent="0.3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x14ac:dyDescent="0.3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x14ac:dyDescent="0.3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x14ac:dyDescent="0.3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x14ac:dyDescent="0.3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x14ac:dyDescent="0.3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x14ac:dyDescent="0.3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x14ac:dyDescent="0.3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x14ac:dyDescent="0.3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x14ac:dyDescent="0.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x14ac:dyDescent="0.3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x14ac:dyDescent="0.3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x14ac:dyDescent="0.3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x14ac:dyDescent="0.3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x14ac:dyDescent="0.3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x14ac:dyDescent="0.3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x14ac:dyDescent="0.3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x14ac:dyDescent="0.3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x14ac:dyDescent="0.3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x14ac:dyDescent="0.3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x14ac:dyDescent="0.3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x14ac:dyDescent="0.3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x14ac:dyDescent="0.3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x14ac:dyDescent="0.3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x14ac:dyDescent="0.3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x14ac:dyDescent="0.3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x14ac:dyDescent="0.3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x14ac:dyDescent="0.3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x14ac:dyDescent="0.3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x14ac:dyDescent="0.3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x14ac:dyDescent="0.3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x14ac:dyDescent="0.3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x14ac:dyDescent="0.3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x14ac:dyDescent="0.3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x14ac:dyDescent="0.3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x14ac:dyDescent="0.3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x14ac:dyDescent="0.3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x14ac:dyDescent="0.3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x14ac:dyDescent="0.3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x14ac:dyDescent="0.3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x14ac:dyDescent="0.3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x14ac:dyDescent="0.3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x14ac:dyDescent="0.3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x14ac:dyDescent="0.3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x14ac:dyDescent="0.3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x14ac:dyDescent="0.3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x14ac:dyDescent="0.3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x14ac:dyDescent="0.3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x14ac:dyDescent="0.3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x14ac:dyDescent="0.3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x14ac:dyDescent="0.3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x14ac:dyDescent="0.3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x14ac:dyDescent="0.3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x14ac:dyDescent="0.3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x14ac:dyDescent="0.3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x14ac:dyDescent="0.3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x14ac:dyDescent="0.3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x14ac:dyDescent="0.3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x14ac:dyDescent="0.3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x14ac:dyDescent="0.3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x14ac:dyDescent="0.3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x14ac:dyDescent="0.3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x14ac:dyDescent="0.3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x14ac:dyDescent="0.3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x14ac:dyDescent="0.3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x14ac:dyDescent="0.3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x14ac:dyDescent="0.3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x14ac:dyDescent="0.3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x14ac:dyDescent="0.3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x14ac:dyDescent="0.3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x14ac:dyDescent="0.3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x14ac:dyDescent="0.3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x14ac:dyDescent="0.3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x14ac:dyDescent="0.3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x14ac:dyDescent="0.3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x14ac:dyDescent="0.3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x14ac:dyDescent="0.3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x14ac:dyDescent="0.3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x14ac:dyDescent="0.3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x14ac:dyDescent="0.3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x14ac:dyDescent="0.3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x14ac:dyDescent="0.3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x14ac:dyDescent="0.3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x14ac:dyDescent="0.3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x14ac:dyDescent="0.3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x14ac:dyDescent="0.3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x14ac:dyDescent="0.3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x14ac:dyDescent="0.3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x14ac:dyDescent="0.3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x14ac:dyDescent="0.3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x14ac:dyDescent="0.3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x14ac:dyDescent="0.3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x14ac:dyDescent="0.3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x14ac:dyDescent="0.3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x14ac:dyDescent="0.3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x14ac:dyDescent="0.3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x14ac:dyDescent="0.3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x14ac:dyDescent="0.3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x14ac:dyDescent="0.3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x14ac:dyDescent="0.3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x14ac:dyDescent="0.3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x14ac:dyDescent="0.3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x14ac:dyDescent="0.3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x14ac:dyDescent="0.3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x14ac:dyDescent="0.3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x14ac:dyDescent="0.3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x14ac:dyDescent="0.3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x14ac:dyDescent="0.3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x14ac:dyDescent="0.3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x14ac:dyDescent="0.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x14ac:dyDescent="0.3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x14ac:dyDescent="0.3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x14ac:dyDescent="0.3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x14ac:dyDescent="0.3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x14ac:dyDescent="0.3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x14ac:dyDescent="0.3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x14ac:dyDescent="0.3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x14ac:dyDescent="0.3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x14ac:dyDescent="0.3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x14ac:dyDescent="0.3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x14ac:dyDescent="0.3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x14ac:dyDescent="0.3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x14ac:dyDescent="0.3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x14ac:dyDescent="0.3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x14ac:dyDescent="0.3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x14ac:dyDescent="0.3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x14ac:dyDescent="0.3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x14ac:dyDescent="0.3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x14ac:dyDescent="0.3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x14ac:dyDescent="0.3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x14ac:dyDescent="0.3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x14ac:dyDescent="0.3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x14ac:dyDescent="0.3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x14ac:dyDescent="0.3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x14ac:dyDescent="0.3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x14ac:dyDescent="0.3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x14ac:dyDescent="0.3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x14ac:dyDescent="0.3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x14ac:dyDescent="0.3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x14ac:dyDescent="0.3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x14ac:dyDescent="0.3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x14ac:dyDescent="0.3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x14ac:dyDescent="0.3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x14ac:dyDescent="0.3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x14ac:dyDescent="0.3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x14ac:dyDescent="0.3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x14ac:dyDescent="0.3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x14ac:dyDescent="0.3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x14ac:dyDescent="0.3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x14ac:dyDescent="0.3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x14ac:dyDescent="0.3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x14ac:dyDescent="0.3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x14ac:dyDescent="0.3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x14ac:dyDescent="0.3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x14ac:dyDescent="0.3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x14ac:dyDescent="0.3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x14ac:dyDescent="0.3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x14ac:dyDescent="0.3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x14ac:dyDescent="0.3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x14ac:dyDescent="0.3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x14ac:dyDescent="0.3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x14ac:dyDescent="0.3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x14ac:dyDescent="0.3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x14ac:dyDescent="0.3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x14ac:dyDescent="0.3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x14ac:dyDescent="0.3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x14ac:dyDescent="0.3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x14ac:dyDescent="0.3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x14ac:dyDescent="0.3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x14ac:dyDescent="0.3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x14ac:dyDescent="0.3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x14ac:dyDescent="0.3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x14ac:dyDescent="0.3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x14ac:dyDescent="0.3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x14ac:dyDescent="0.3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x14ac:dyDescent="0.3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x14ac:dyDescent="0.3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x14ac:dyDescent="0.3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x14ac:dyDescent="0.3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x14ac:dyDescent="0.3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x14ac:dyDescent="0.3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x14ac:dyDescent="0.3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x14ac:dyDescent="0.3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x14ac:dyDescent="0.3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x14ac:dyDescent="0.3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x14ac:dyDescent="0.3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x14ac:dyDescent="0.3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x14ac:dyDescent="0.3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x14ac:dyDescent="0.3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x14ac:dyDescent="0.3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x14ac:dyDescent="0.3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x14ac:dyDescent="0.3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x14ac:dyDescent="0.3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x14ac:dyDescent="0.3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x14ac:dyDescent="0.3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x14ac:dyDescent="0.3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x14ac:dyDescent="0.3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x14ac:dyDescent="0.3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x14ac:dyDescent="0.3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x14ac:dyDescent="0.3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x14ac:dyDescent="0.3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x14ac:dyDescent="0.3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x14ac:dyDescent="0.3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x14ac:dyDescent="0.3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x14ac:dyDescent="0.3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x14ac:dyDescent="0.3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x14ac:dyDescent="0.3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x14ac:dyDescent="0.3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x14ac:dyDescent="0.3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x14ac:dyDescent="0.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x14ac:dyDescent="0.3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x14ac:dyDescent="0.3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x14ac:dyDescent="0.3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x14ac:dyDescent="0.3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x14ac:dyDescent="0.3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x14ac:dyDescent="0.3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x14ac:dyDescent="0.3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x14ac:dyDescent="0.3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x14ac:dyDescent="0.3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x14ac:dyDescent="0.3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x14ac:dyDescent="0.3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x14ac:dyDescent="0.3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x14ac:dyDescent="0.3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x14ac:dyDescent="0.3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x14ac:dyDescent="0.3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x14ac:dyDescent="0.3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x14ac:dyDescent="0.3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x14ac:dyDescent="0.3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x14ac:dyDescent="0.3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x14ac:dyDescent="0.3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x14ac:dyDescent="0.3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x14ac:dyDescent="0.3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x14ac:dyDescent="0.3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x14ac:dyDescent="0.3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x14ac:dyDescent="0.3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x14ac:dyDescent="0.3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x14ac:dyDescent="0.3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x14ac:dyDescent="0.3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x14ac:dyDescent="0.3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x14ac:dyDescent="0.3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x14ac:dyDescent="0.3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x14ac:dyDescent="0.3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x14ac:dyDescent="0.3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x14ac:dyDescent="0.3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x14ac:dyDescent="0.3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x14ac:dyDescent="0.3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x14ac:dyDescent="0.3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x14ac:dyDescent="0.3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x14ac:dyDescent="0.3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x14ac:dyDescent="0.3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x14ac:dyDescent="0.3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x14ac:dyDescent="0.3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x14ac:dyDescent="0.3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x14ac:dyDescent="0.3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x14ac:dyDescent="0.3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x14ac:dyDescent="0.3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x14ac:dyDescent="0.3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x14ac:dyDescent="0.3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x14ac:dyDescent="0.3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x14ac:dyDescent="0.3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x14ac:dyDescent="0.3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x14ac:dyDescent="0.3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x14ac:dyDescent="0.3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x14ac:dyDescent="0.3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x14ac:dyDescent="0.3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x14ac:dyDescent="0.3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x14ac:dyDescent="0.3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x14ac:dyDescent="0.3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x14ac:dyDescent="0.3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x14ac:dyDescent="0.3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x14ac:dyDescent="0.3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x14ac:dyDescent="0.3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x14ac:dyDescent="0.3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x14ac:dyDescent="0.3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x14ac:dyDescent="0.3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x14ac:dyDescent="0.3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x14ac:dyDescent="0.3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x14ac:dyDescent="0.3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x14ac:dyDescent="0.3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x14ac:dyDescent="0.3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x14ac:dyDescent="0.3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x14ac:dyDescent="0.3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x14ac:dyDescent="0.3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x14ac:dyDescent="0.3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x14ac:dyDescent="0.3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x14ac:dyDescent="0.3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x14ac:dyDescent="0.3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x14ac:dyDescent="0.3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x14ac:dyDescent="0.3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x14ac:dyDescent="0.3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x14ac:dyDescent="0.3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x14ac:dyDescent="0.3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x14ac:dyDescent="0.3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x14ac:dyDescent="0.3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x14ac:dyDescent="0.3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x14ac:dyDescent="0.3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x14ac:dyDescent="0.3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x14ac:dyDescent="0.3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x14ac:dyDescent="0.3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x14ac:dyDescent="0.3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x14ac:dyDescent="0.3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x14ac:dyDescent="0.3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x14ac:dyDescent="0.3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x14ac:dyDescent="0.3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x14ac:dyDescent="0.3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x14ac:dyDescent="0.3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x14ac:dyDescent="0.3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x14ac:dyDescent="0.3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x14ac:dyDescent="0.3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x14ac:dyDescent="0.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x14ac:dyDescent="0.3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x14ac:dyDescent="0.3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x14ac:dyDescent="0.3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x14ac:dyDescent="0.3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x14ac:dyDescent="0.3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x14ac:dyDescent="0.3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x14ac:dyDescent="0.3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x14ac:dyDescent="0.3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x14ac:dyDescent="0.3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x14ac:dyDescent="0.3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x14ac:dyDescent="0.3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x14ac:dyDescent="0.3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x14ac:dyDescent="0.3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x14ac:dyDescent="0.3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x14ac:dyDescent="0.3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x14ac:dyDescent="0.3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x14ac:dyDescent="0.3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x14ac:dyDescent="0.3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x14ac:dyDescent="0.3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x14ac:dyDescent="0.3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x14ac:dyDescent="0.3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x14ac:dyDescent="0.3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x14ac:dyDescent="0.3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x14ac:dyDescent="0.3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x14ac:dyDescent="0.3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x14ac:dyDescent="0.3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x14ac:dyDescent="0.3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x14ac:dyDescent="0.3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x14ac:dyDescent="0.3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x14ac:dyDescent="0.3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x14ac:dyDescent="0.3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x14ac:dyDescent="0.3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x14ac:dyDescent="0.3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x14ac:dyDescent="0.3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x14ac:dyDescent="0.3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x14ac:dyDescent="0.3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x14ac:dyDescent="0.3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x14ac:dyDescent="0.3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x14ac:dyDescent="0.3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x14ac:dyDescent="0.3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x14ac:dyDescent="0.3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x14ac:dyDescent="0.3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x14ac:dyDescent="0.3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x14ac:dyDescent="0.3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x14ac:dyDescent="0.3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x14ac:dyDescent="0.3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x14ac:dyDescent="0.3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x14ac:dyDescent="0.3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x14ac:dyDescent="0.3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x14ac:dyDescent="0.3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x14ac:dyDescent="0.3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x14ac:dyDescent="0.3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x14ac:dyDescent="0.3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x14ac:dyDescent="0.3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x14ac:dyDescent="0.3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x14ac:dyDescent="0.3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x14ac:dyDescent="0.3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x14ac:dyDescent="0.3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x14ac:dyDescent="0.3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x14ac:dyDescent="0.3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x14ac:dyDescent="0.3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x14ac:dyDescent="0.3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x14ac:dyDescent="0.3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x14ac:dyDescent="0.3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x14ac:dyDescent="0.3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x14ac:dyDescent="0.3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x14ac:dyDescent="0.3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x14ac:dyDescent="0.3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x14ac:dyDescent="0.3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x14ac:dyDescent="0.3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x14ac:dyDescent="0.3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x14ac:dyDescent="0.3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x14ac:dyDescent="0.3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x14ac:dyDescent="0.3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x14ac:dyDescent="0.3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x14ac:dyDescent="0.3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x14ac:dyDescent="0.3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x14ac:dyDescent="0.3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x14ac:dyDescent="0.3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x14ac:dyDescent="0.3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x14ac:dyDescent="0.3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x14ac:dyDescent="0.3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x14ac:dyDescent="0.3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x14ac:dyDescent="0.3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x14ac:dyDescent="0.3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x14ac:dyDescent="0.3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x14ac:dyDescent="0.3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x14ac:dyDescent="0.3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x14ac:dyDescent="0.3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x14ac:dyDescent="0.3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x14ac:dyDescent="0.3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x14ac:dyDescent="0.3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x14ac:dyDescent="0.3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x14ac:dyDescent="0.3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x14ac:dyDescent="0.3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x14ac:dyDescent="0.3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x14ac:dyDescent="0.3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x14ac:dyDescent="0.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x14ac:dyDescent="0.3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x14ac:dyDescent="0.3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x14ac:dyDescent="0.3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x14ac:dyDescent="0.3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x14ac:dyDescent="0.3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x14ac:dyDescent="0.3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x14ac:dyDescent="0.3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x14ac:dyDescent="0.3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x14ac:dyDescent="0.3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x14ac:dyDescent="0.3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x14ac:dyDescent="0.3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x14ac:dyDescent="0.3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x14ac:dyDescent="0.3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x14ac:dyDescent="0.3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x14ac:dyDescent="0.3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x14ac:dyDescent="0.3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x14ac:dyDescent="0.3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x14ac:dyDescent="0.3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x14ac:dyDescent="0.3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x14ac:dyDescent="0.3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x14ac:dyDescent="0.3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x14ac:dyDescent="0.3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x14ac:dyDescent="0.3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x14ac:dyDescent="0.3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x14ac:dyDescent="0.3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x14ac:dyDescent="0.3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x14ac:dyDescent="0.3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x14ac:dyDescent="0.3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x14ac:dyDescent="0.3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x14ac:dyDescent="0.3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x14ac:dyDescent="0.3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x14ac:dyDescent="0.3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x14ac:dyDescent="0.3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x14ac:dyDescent="0.3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x14ac:dyDescent="0.3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x14ac:dyDescent="0.3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x14ac:dyDescent="0.3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x14ac:dyDescent="0.3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x14ac:dyDescent="0.3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x14ac:dyDescent="0.3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x14ac:dyDescent="0.3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x14ac:dyDescent="0.3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x14ac:dyDescent="0.3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x14ac:dyDescent="0.3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x14ac:dyDescent="0.3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x14ac:dyDescent="0.3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x14ac:dyDescent="0.3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x14ac:dyDescent="0.3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x14ac:dyDescent="0.3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x14ac:dyDescent="0.3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x14ac:dyDescent="0.3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x14ac:dyDescent="0.3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x14ac:dyDescent="0.3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x14ac:dyDescent="0.3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x14ac:dyDescent="0.3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x14ac:dyDescent="0.3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x14ac:dyDescent="0.3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x14ac:dyDescent="0.3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x14ac:dyDescent="0.3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x14ac:dyDescent="0.3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x14ac:dyDescent="0.3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x14ac:dyDescent="0.3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x14ac:dyDescent="0.3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x14ac:dyDescent="0.3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x14ac:dyDescent="0.3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x14ac:dyDescent="0.3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x14ac:dyDescent="0.3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x14ac:dyDescent="0.3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x14ac:dyDescent="0.3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x14ac:dyDescent="0.3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x14ac:dyDescent="0.3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x14ac:dyDescent="0.3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x14ac:dyDescent="0.3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x14ac:dyDescent="0.3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x14ac:dyDescent="0.3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x14ac:dyDescent="0.3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x14ac:dyDescent="0.3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x14ac:dyDescent="0.3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x14ac:dyDescent="0.3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x14ac:dyDescent="0.3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x14ac:dyDescent="0.3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x14ac:dyDescent="0.3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x14ac:dyDescent="0.3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x14ac:dyDescent="0.3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x14ac:dyDescent="0.3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x14ac:dyDescent="0.3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x14ac:dyDescent="0.3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x14ac:dyDescent="0.3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x14ac:dyDescent="0.3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x14ac:dyDescent="0.3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x14ac:dyDescent="0.3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x14ac:dyDescent="0.3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x14ac:dyDescent="0.3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x14ac:dyDescent="0.3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x14ac:dyDescent="0.3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x14ac:dyDescent="0.3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x14ac:dyDescent="0.3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x14ac:dyDescent="0.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x14ac:dyDescent="0.3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x14ac:dyDescent="0.3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x14ac:dyDescent="0.3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x14ac:dyDescent="0.3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x14ac:dyDescent="0.3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x14ac:dyDescent="0.3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x14ac:dyDescent="0.3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x14ac:dyDescent="0.3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x14ac:dyDescent="0.3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x14ac:dyDescent="0.3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x14ac:dyDescent="0.3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x14ac:dyDescent="0.3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x14ac:dyDescent="0.3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x14ac:dyDescent="0.3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x14ac:dyDescent="0.3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x14ac:dyDescent="0.3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x14ac:dyDescent="0.3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x14ac:dyDescent="0.3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x14ac:dyDescent="0.3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x14ac:dyDescent="0.3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x14ac:dyDescent="0.3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x14ac:dyDescent="0.3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x14ac:dyDescent="0.3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x14ac:dyDescent="0.3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x14ac:dyDescent="0.3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x14ac:dyDescent="0.3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x14ac:dyDescent="0.3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x14ac:dyDescent="0.3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x14ac:dyDescent="0.3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x14ac:dyDescent="0.3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x14ac:dyDescent="0.3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x14ac:dyDescent="0.3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x14ac:dyDescent="0.3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x14ac:dyDescent="0.3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x14ac:dyDescent="0.3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x14ac:dyDescent="0.3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x14ac:dyDescent="0.3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x14ac:dyDescent="0.3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x14ac:dyDescent="0.3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x14ac:dyDescent="0.3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x14ac:dyDescent="0.3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x14ac:dyDescent="0.3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x14ac:dyDescent="0.3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x14ac:dyDescent="0.3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x14ac:dyDescent="0.3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x14ac:dyDescent="0.3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x14ac:dyDescent="0.3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x14ac:dyDescent="0.3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</sheetData>
  <mergeCells count="6">
    <mergeCell ref="A14:A15"/>
    <mergeCell ref="B14:G14"/>
    <mergeCell ref="I14:N14"/>
    <mergeCell ref="B1:G1"/>
    <mergeCell ref="I1:N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E350-63DA-477F-B9E6-4BA7BDF41274}">
  <dimension ref="A1:M23"/>
  <sheetViews>
    <sheetView showGridLines="0" workbookViewId="0">
      <selection activeCell="A14" sqref="A14:A15"/>
    </sheetView>
  </sheetViews>
  <sheetFormatPr defaultRowHeight="14.5" x14ac:dyDescent="0.35"/>
  <cols>
    <col min="1" max="1" width="31.1796875" style="11" customWidth="1"/>
    <col min="2" max="4" width="8.7265625" style="11"/>
    <col min="5" max="5" width="2.90625" style="11" customWidth="1"/>
    <col min="6" max="16384" width="8.7265625" style="11"/>
  </cols>
  <sheetData>
    <row r="1" spans="1:13" x14ac:dyDescent="0.35">
      <c r="A1" s="52" t="s">
        <v>116</v>
      </c>
      <c r="B1" s="54" t="s">
        <v>13</v>
      </c>
      <c r="C1" s="54"/>
      <c r="D1" s="54"/>
      <c r="E1" s="25"/>
      <c r="F1" s="54" t="s">
        <v>14</v>
      </c>
      <c r="G1" s="54"/>
      <c r="H1" s="54"/>
    </row>
    <row r="2" spans="1:13" x14ac:dyDescent="0.35">
      <c r="A2" s="53"/>
      <c r="B2" s="36" t="s">
        <v>33</v>
      </c>
      <c r="C2" s="36" t="s">
        <v>34</v>
      </c>
      <c r="D2" s="36" t="s">
        <v>35</v>
      </c>
      <c r="E2" s="24"/>
      <c r="F2" s="24" t="s">
        <v>36</v>
      </c>
      <c r="G2" s="24" t="s">
        <v>37</v>
      </c>
      <c r="H2" s="24" t="s">
        <v>38</v>
      </c>
    </row>
    <row r="3" spans="1:13" x14ac:dyDescent="0.35">
      <c r="A3" s="8" t="s">
        <v>2</v>
      </c>
      <c r="B3" s="20">
        <v>692.55700000000002</v>
      </c>
      <c r="C3" s="20">
        <v>986.68029999999999</v>
      </c>
      <c r="D3" s="20">
        <v>706.42359999999996</v>
      </c>
      <c r="E3" s="13"/>
      <c r="F3" s="20">
        <f>B3/B$12*100</f>
        <v>49.125457937492165</v>
      </c>
      <c r="G3" s="20">
        <f>C3/C$12*100</f>
        <v>52.331214673271845</v>
      </c>
      <c r="H3" s="20">
        <f>D3/D$12*100</f>
        <v>51.052141979184363</v>
      </c>
    </row>
    <row r="4" spans="1:13" x14ac:dyDescent="0.35">
      <c r="A4" s="8" t="s">
        <v>3</v>
      </c>
      <c r="B4" s="20">
        <v>669.21510000000001</v>
      </c>
      <c r="C4" s="20">
        <v>876.77239999999995</v>
      </c>
      <c r="D4" s="20">
        <v>672.30600000000004</v>
      </c>
      <c r="E4" s="13"/>
      <c r="F4" s="20">
        <f t="shared" ref="F4:F10" si="0">B4/B$12*100</f>
        <v>47.469736420517897</v>
      </c>
      <c r="G4" s="20">
        <f t="shared" ref="G4:G10" si="1">C4/C$12*100</f>
        <v>46.501956797961576</v>
      </c>
      <c r="H4" s="20">
        <f t="shared" ref="H4:H10" si="2">D4/D$12*100</f>
        <v>48.586515747007219</v>
      </c>
    </row>
    <row r="5" spans="1:13" x14ac:dyDescent="0.35">
      <c r="A5" s="8" t="s">
        <v>112</v>
      </c>
      <c r="B5" s="20">
        <v>26</v>
      </c>
      <c r="C5" s="20">
        <v>10</v>
      </c>
      <c r="D5" s="20">
        <v>1</v>
      </c>
      <c r="E5" s="13"/>
      <c r="F5" s="20">
        <f t="shared" si="0"/>
        <v>1.8442697227445484</v>
      </c>
      <c r="G5" s="20">
        <f t="shared" si="1"/>
        <v>0.53037660398481501</v>
      </c>
      <c r="H5" s="20">
        <f t="shared" si="2"/>
        <v>7.2268454761681755E-2</v>
      </c>
    </row>
    <row r="6" spans="1:13" x14ac:dyDescent="0.35">
      <c r="A6" s="8" t="s">
        <v>111</v>
      </c>
      <c r="B6" s="20">
        <v>6</v>
      </c>
      <c r="C6" s="20">
        <v>7</v>
      </c>
      <c r="D6" s="20">
        <v>2</v>
      </c>
      <c r="E6" s="13"/>
      <c r="F6" s="20">
        <f t="shared" si="0"/>
        <v>0.42560070524874188</v>
      </c>
      <c r="G6" s="20">
        <f t="shared" si="1"/>
        <v>0.37126362278937042</v>
      </c>
      <c r="H6" s="20">
        <f t="shared" si="2"/>
        <v>0.14453690952336351</v>
      </c>
    </row>
    <row r="7" spans="1:13" x14ac:dyDescent="0.35">
      <c r="A7" s="8" t="s">
        <v>114</v>
      </c>
      <c r="B7" s="20">
        <v>10</v>
      </c>
      <c r="C7" s="20">
        <v>4</v>
      </c>
      <c r="D7" s="20">
        <v>1</v>
      </c>
      <c r="E7" s="13"/>
      <c r="F7" s="20">
        <f t="shared" si="0"/>
        <v>0.70933450874790316</v>
      </c>
      <c r="G7" s="20">
        <f t="shared" si="1"/>
        <v>0.21215064159392596</v>
      </c>
      <c r="H7" s="20">
        <f t="shared" si="2"/>
        <v>7.2268454761681755E-2</v>
      </c>
    </row>
    <row r="8" spans="1:13" x14ac:dyDescent="0.35">
      <c r="A8" s="8" t="s">
        <v>115</v>
      </c>
      <c r="B8" s="20">
        <v>3</v>
      </c>
      <c r="C8" s="20">
        <v>0</v>
      </c>
      <c r="D8" s="20">
        <v>0</v>
      </c>
      <c r="E8" s="13"/>
      <c r="F8" s="20">
        <f t="shared" si="0"/>
        <v>0.21280035262437094</v>
      </c>
      <c r="G8" s="20">
        <f t="shared" si="1"/>
        <v>0</v>
      </c>
      <c r="H8" s="20">
        <f t="shared" si="2"/>
        <v>0</v>
      </c>
    </row>
    <row r="9" spans="1:13" x14ac:dyDescent="0.35">
      <c r="A9" s="8" t="s">
        <v>110</v>
      </c>
      <c r="B9" s="20">
        <v>1</v>
      </c>
      <c r="C9" s="20">
        <v>0</v>
      </c>
      <c r="D9" s="20">
        <v>0</v>
      </c>
      <c r="E9" s="13"/>
      <c r="F9" s="20">
        <f t="shared" si="0"/>
        <v>7.0933450874790319E-2</v>
      </c>
      <c r="G9" s="20">
        <f t="shared" si="1"/>
        <v>0</v>
      </c>
      <c r="H9" s="20">
        <f t="shared" si="2"/>
        <v>0</v>
      </c>
    </row>
    <row r="10" spans="1:13" x14ac:dyDescent="0.35">
      <c r="A10" s="8" t="s">
        <v>113</v>
      </c>
      <c r="B10" s="20">
        <v>2</v>
      </c>
      <c r="C10" s="20">
        <v>1</v>
      </c>
      <c r="D10" s="20">
        <v>1</v>
      </c>
      <c r="E10" s="13"/>
      <c r="F10" s="20">
        <f t="shared" si="0"/>
        <v>0.14186690174958064</v>
      </c>
      <c r="G10" s="20">
        <f t="shared" si="1"/>
        <v>5.3037660398481491E-2</v>
      </c>
      <c r="H10" s="20">
        <f t="shared" si="2"/>
        <v>7.2268454761681755E-2</v>
      </c>
    </row>
    <row r="11" spans="1:13" x14ac:dyDescent="0.35">
      <c r="A11" s="8"/>
      <c r="B11" s="20"/>
      <c r="C11" s="20"/>
      <c r="D11" s="20"/>
      <c r="E11" s="20"/>
      <c r="F11" s="13"/>
      <c r="G11" s="13"/>
      <c r="H11" s="13"/>
    </row>
    <row r="12" spans="1:13" s="14" customFormat="1" x14ac:dyDescent="0.35">
      <c r="A12" s="22" t="s">
        <v>0</v>
      </c>
      <c r="B12" s="23">
        <f>+SUM(B3:B10)</f>
        <v>1409.7721000000001</v>
      </c>
      <c r="C12" s="23">
        <f>+SUM(C3:C10)</f>
        <v>1885.4526999999998</v>
      </c>
      <c r="D12" s="23">
        <f>+SUM(D3:D10)</f>
        <v>1383.7296000000001</v>
      </c>
      <c r="E12" s="23"/>
      <c r="F12" s="16"/>
      <c r="G12" s="16"/>
      <c r="H12" s="16"/>
    </row>
    <row r="14" spans="1:13" x14ac:dyDescent="0.35">
      <c r="A14" s="52" t="s">
        <v>1</v>
      </c>
      <c r="B14" s="54" t="s">
        <v>13</v>
      </c>
      <c r="C14" s="54"/>
      <c r="D14" s="54"/>
      <c r="E14" s="25"/>
      <c r="F14" s="54" t="s">
        <v>14</v>
      </c>
      <c r="G14" s="54"/>
      <c r="H14" s="54"/>
      <c r="M14" s="8"/>
    </row>
    <row r="15" spans="1:13" x14ac:dyDescent="0.35">
      <c r="A15" s="53"/>
      <c r="B15" s="36" t="s">
        <v>33</v>
      </c>
      <c r="C15" s="36" t="s">
        <v>34</v>
      </c>
      <c r="D15" s="36" t="s">
        <v>35</v>
      </c>
      <c r="E15" s="24"/>
      <c r="F15" s="24" t="s">
        <v>36</v>
      </c>
      <c r="G15" s="24" t="s">
        <v>37</v>
      </c>
      <c r="H15" s="24" t="s">
        <v>38</v>
      </c>
    </row>
    <row r="16" spans="1:13" x14ac:dyDescent="0.35">
      <c r="A16" s="8" t="s">
        <v>112</v>
      </c>
      <c r="B16" s="20">
        <v>26</v>
      </c>
      <c r="C16" s="20">
        <v>10</v>
      </c>
      <c r="D16" s="20">
        <v>1</v>
      </c>
      <c r="E16" s="13"/>
      <c r="F16" s="20">
        <f>B16/B$23*100</f>
        <v>54.166666666666664</v>
      </c>
      <c r="G16" s="20">
        <f>C16/C$23*100</f>
        <v>45.454545454545453</v>
      </c>
      <c r="H16" s="20">
        <f>D16/D$23*100</f>
        <v>20</v>
      </c>
    </row>
    <row r="17" spans="1:8" x14ac:dyDescent="0.35">
      <c r="A17" s="8" t="s">
        <v>111</v>
      </c>
      <c r="B17" s="20">
        <v>6</v>
      </c>
      <c r="C17" s="20">
        <v>7</v>
      </c>
      <c r="D17" s="20">
        <v>2</v>
      </c>
      <c r="E17" s="13"/>
      <c r="F17" s="20">
        <f>B17/B$23*100</f>
        <v>12.5</v>
      </c>
      <c r="G17" s="20">
        <f>C17/C$23*100</f>
        <v>31.818181818181817</v>
      </c>
      <c r="H17" s="20">
        <f>D17/D$23*100</f>
        <v>40</v>
      </c>
    </row>
    <row r="18" spans="1:8" x14ac:dyDescent="0.35">
      <c r="A18" s="8" t="s">
        <v>114</v>
      </c>
      <c r="B18" s="20">
        <v>10</v>
      </c>
      <c r="C18" s="20">
        <v>4</v>
      </c>
      <c r="D18" s="20">
        <v>1</v>
      </c>
      <c r="E18" s="13"/>
      <c r="F18" s="20">
        <f>B18/B$23*100</f>
        <v>20.833333333333336</v>
      </c>
      <c r="G18" s="20">
        <f>C18/C$23*100</f>
        <v>18.181818181818183</v>
      </c>
      <c r="H18" s="20">
        <f>D18/D$23*100</f>
        <v>20</v>
      </c>
    </row>
    <row r="19" spans="1:8" x14ac:dyDescent="0.35">
      <c r="A19" s="8" t="s">
        <v>115</v>
      </c>
      <c r="B19" s="20">
        <v>3</v>
      </c>
      <c r="C19" s="20">
        <v>0</v>
      </c>
      <c r="D19" s="20">
        <v>0</v>
      </c>
      <c r="E19" s="13"/>
      <c r="F19" s="20">
        <f>B19/B$23*100</f>
        <v>6.25</v>
      </c>
      <c r="G19" s="20">
        <f>C19/C$23*100</f>
        <v>0</v>
      </c>
      <c r="H19" s="20">
        <f>D19/D$23*100</f>
        <v>0</v>
      </c>
    </row>
    <row r="20" spans="1:8" x14ac:dyDescent="0.35">
      <c r="A20" s="8" t="s">
        <v>110</v>
      </c>
      <c r="B20" s="20">
        <v>1</v>
      </c>
      <c r="C20" s="20">
        <v>0</v>
      </c>
      <c r="D20" s="20">
        <v>0</v>
      </c>
      <c r="E20" s="13"/>
      <c r="F20" s="20">
        <f>B20/B$23*100</f>
        <v>2.083333333333333</v>
      </c>
      <c r="G20" s="20">
        <f>C20/C$23*100</f>
        <v>0</v>
      </c>
      <c r="H20" s="20">
        <f>D20/D$23*100</f>
        <v>0</v>
      </c>
    </row>
    <row r="21" spans="1:8" x14ac:dyDescent="0.35">
      <c r="A21" s="8" t="s">
        <v>113</v>
      </c>
      <c r="B21" s="20">
        <v>2</v>
      </c>
      <c r="C21" s="20">
        <v>1</v>
      </c>
      <c r="D21" s="20">
        <v>1</v>
      </c>
      <c r="E21" s="13"/>
      <c r="F21" s="20">
        <f>B21/B$23*100</f>
        <v>4.1666666666666661</v>
      </c>
      <c r="G21" s="20">
        <f>C21/C$23*100</f>
        <v>4.5454545454545459</v>
      </c>
      <c r="H21" s="20">
        <f>D21/D$23*100</f>
        <v>20</v>
      </c>
    </row>
    <row r="22" spans="1:8" x14ac:dyDescent="0.35">
      <c r="A22" s="8"/>
      <c r="B22" s="20"/>
      <c r="C22" s="20"/>
      <c r="D22" s="20"/>
      <c r="E22" s="20"/>
      <c r="F22" s="13"/>
      <c r="G22" s="13"/>
      <c r="H22" s="13"/>
    </row>
    <row r="23" spans="1:8" x14ac:dyDescent="0.35">
      <c r="A23" s="22" t="s">
        <v>0</v>
      </c>
      <c r="B23" s="23">
        <f>+SUM(B16:B21)</f>
        <v>48</v>
      </c>
      <c r="C23" s="23">
        <f>+SUM(C16:C21)</f>
        <v>22</v>
      </c>
      <c r="D23" s="23">
        <f>+SUM(D16:D21)</f>
        <v>5</v>
      </c>
      <c r="E23" s="23"/>
      <c r="F23" s="16"/>
      <c r="G23" s="16"/>
      <c r="H23" s="16"/>
    </row>
  </sheetData>
  <mergeCells count="6">
    <mergeCell ref="A1:A2"/>
    <mergeCell ref="B1:D1"/>
    <mergeCell ref="F1:H1"/>
    <mergeCell ref="A14:A15"/>
    <mergeCell ref="B14:D14"/>
    <mergeCell ref="F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3F7E-BFC1-4228-8690-85EB00EB678B}">
  <dimension ref="A1:Y23"/>
  <sheetViews>
    <sheetView showGridLines="0" workbookViewId="0">
      <selection activeCell="A14" sqref="A14:A15"/>
    </sheetView>
  </sheetViews>
  <sheetFormatPr defaultRowHeight="14.5" x14ac:dyDescent="0.35"/>
  <cols>
    <col min="1" max="1" width="26.453125" style="6" customWidth="1"/>
    <col min="2" max="4" width="16.7265625" style="6" customWidth="1"/>
    <col min="5" max="5" width="2.81640625" style="6" customWidth="1"/>
    <col min="6" max="6" width="16.7265625" style="6" customWidth="1"/>
    <col min="7" max="7" width="18.81640625" style="6" customWidth="1"/>
    <col min="8" max="8" width="16.7265625" style="6" customWidth="1"/>
    <col min="9" max="16384" width="8.7265625" style="6"/>
  </cols>
  <sheetData>
    <row r="1" spans="1:25" x14ac:dyDescent="0.35">
      <c r="A1" s="52" t="s">
        <v>116</v>
      </c>
      <c r="B1" s="54" t="s">
        <v>13</v>
      </c>
      <c r="C1" s="54"/>
      <c r="D1" s="54"/>
      <c r="E1" s="25"/>
      <c r="F1" s="54" t="s">
        <v>14</v>
      </c>
      <c r="G1" s="54"/>
      <c r="H1" s="54"/>
    </row>
    <row r="2" spans="1:25" ht="29" x14ac:dyDescent="0.35">
      <c r="A2" s="53"/>
      <c r="B2" s="36" t="s">
        <v>117</v>
      </c>
      <c r="C2" s="36" t="s">
        <v>118</v>
      </c>
      <c r="D2" s="36" t="s">
        <v>119</v>
      </c>
      <c r="E2" s="24"/>
      <c r="F2" s="24" t="s">
        <v>120</v>
      </c>
      <c r="G2" s="24" t="s">
        <v>121</v>
      </c>
      <c r="H2" s="24" t="s">
        <v>122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x14ac:dyDescent="0.35">
      <c r="A3" s="8" t="s">
        <v>2</v>
      </c>
      <c r="B3" s="20">
        <v>321.52820000000003</v>
      </c>
      <c r="C3" s="20">
        <v>240.42429999999999</v>
      </c>
      <c r="D3" s="20">
        <v>1808.83</v>
      </c>
      <c r="E3" s="13"/>
      <c r="F3" s="20">
        <f>B3/B$12*100</f>
        <v>45.620833739486322</v>
      </c>
      <c r="G3" s="20">
        <f t="shared" ref="G3:G10" si="0">C3/C$12*100</f>
        <v>46.189572509146686</v>
      </c>
      <c r="H3" s="20">
        <f t="shared" ref="H3:H10" si="1">D3/D$12*100</f>
        <v>52.745702454203304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 x14ac:dyDescent="0.35">
      <c r="A4" s="8" t="s">
        <v>3</v>
      </c>
      <c r="B4" s="20">
        <v>364.25549999999998</v>
      </c>
      <c r="C4" s="20">
        <v>261.09210000000002</v>
      </c>
      <c r="D4" s="20">
        <v>1584.511</v>
      </c>
      <c r="E4" s="13"/>
      <c r="F4" s="20">
        <f t="shared" ref="F4:F10" si="2">B4/B$12*100</f>
        <v>51.683303685939386</v>
      </c>
      <c r="G4" s="20">
        <f t="shared" si="0"/>
        <v>50.160206287448396</v>
      </c>
      <c r="H4" s="20">
        <f t="shared" si="1"/>
        <v>46.204533174157952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x14ac:dyDescent="0.35">
      <c r="A5" s="8" t="s">
        <v>112</v>
      </c>
      <c r="B5" s="20">
        <v>15</v>
      </c>
      <c r="C5" s="20">
        <v>10</v>
      </c>
      <c r="D5" s="20">
        <v>12</v>
      </c>
      <c r="E5" s="13"/>
      <c r="F5" s="20">
        <f t="shared" si="2"/>
        <v>2.1283125588744465</v>
      </c>
      <c r="G5" s="20">
        <f t="shared" si="0"/>
        <v>1.9211690544236455</v>
      </c>
      <c r="H5" s="20">
        <f t="shared" si="1"/>
        <v>0.34992145721291645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x14ac:dyDescent="0.35">
      <c r="A6" s="8" t="s">
        <v>111</v>
      </c>
      <c r="B6" s="20">
        <v>2</v>
      </c>
      <c r="C6" s="20">
        <v>3</v>
      </c>
      <c r="D6" s="20">
        <v>10</v>
      </c>
      <c r="E6" s="13"/>
      <c r="F6" s="20">
        <f t="shared" si="2"/>
        <v>0.28377500784992615</v>
      </c>
      <c r="G6" s="20">
        <f t="shared" si="0"/>
        <v>0.57635071632709367</v>
      </c>
      <c r="H6" s="20">
        <f t="shared" si="1"/>
        <v>0.29160121434409703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x14ac:dyDescent="0.35">
      <c r="A7" s="8" t="s">
        <v>114</v>
      </c>
      <c r="B7" s="20">
        <v>1</v>
      </c>
      <c r="C7" s="20">
        <v>2</v>
      </c>
      <c r="D7" s="20">
        <v>11</v>
      </c>
      <c r="E7" s="13"/>
      <c r="F7" s="20">
        <f t="shared" si="2"/>
        <v>0.14188750392496308</v>
      </c>
      <c r="G7" s="20">
        <f t="shared" si="0"/>
        <v>0.38423381088472913</v>
      </c>
      <c r="H7" s="20">
        <f t="shared" si="1"/>
        <v>0.32076133577850674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35">
      <c r="A8" s="8" t="s">
        <v>115</v>
      </c>
      <c r="B8" s="20">
        <v>1</v>
      </c>
      <c r="C8" s="20">
        <v>2</v>
      </c>
      <c r="D8" s="20">
        <v>0</v>
      </c>
      <c r="E8" s="13"/>
      <c r="F8" s="20">
        <f t="shared" si="2"/>
        <v>0.14188750392496308</v>
      </c>
      <c r="G8" s="20">
        <f t="shared" si="0"/>
        <v>0.38423381088472913</v>
      </c>
      <c r="H8" s="20">
        <f t="shared" si="1"/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x14ac:dyDescent="0.35">
      <c r="A9" s="8" t="s">
        <v>110</v>
      </c>
      <c r="B9" s="20">
        <v>0</v>
      </c>
      <c r="C9" s="20">
        <v>1</v>
      </c>
      <c r="D9" s="20">
        <v>0</v>
      </c>
      <c r="E9" s="13"/>
      <c r="F9" s="20">
        <f t="shared" si="2"/>
        <v>0</v>
      </c>
      <c r="G9" s="20">
        <f t="shared" si="0"/>
        <v>0.19211690544236457</v>
      </c>
      <c r="H9" s="20">
        <f t="shared" si="1"/>
        <v>0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x14ac:dyDescent="0.35">
      <c r="A10" s="8" t="s">
        <v>113</v>
      </c>
      <c r="B10" s="20">
        <v>0</v>
      </c>
      <c r="C10" s="20">
        <v>1</v>
      </c>
      <c r="D10" s="20">
        <v>3</v>
      </c>
      <c r="E10" s="13"/>
      <c r="F10" s="20">
        <f t="shared" si="2"/>
        <v>0</v>
      </c>
      <c r="G10" s="20">
        <f t="shared" si="0"/>
        <v>0.19211690544236457</v>
      </c>
      <c r="H10" s="20">
        <f t="shared" si="1"/>
        <v>8.7480364303229113E-2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x14ac:dyDescent="0.35">
      <c r="A11" s="8"/>
      <c r="B11" s="20"/>
      <c r="C11" s="20"/>
      <c r="D11" s="20"/>
      <c r="E11" s="20"/>
      <c r="F11" s="13"/>
      <c r="G11" s="13"/>
      <c r="H11" s="13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x14ac:dyDescent="0.35">
      <c r="A12" s="22" t="s">
        <v>0</v>
      </c>
      <c r="B12" s="23">
        <f>+SUM(B3:B10)</f>
        <v>704.78369999999995</v>
      </c>
      <c r="C12" s="23">
        <f>+SUM(C3:C10)</f>
        <v>520.51639999999998</v>
      </c>
      <c r="D12" s="23">
        <f>+SUM(D3:D10)</f>
        <v>3429.3409999999999</v>
      </c>
      <c r="E12" s="23"/>
      <c r="F12" s="16"/>
      <c r="G12" s="16"/>
      <c r="H12" s="1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x14ac:dyDescent="0.35">
      <c r="A13" s="7"/>
      <c r="B13" s="10"/>
      <c r="C13" s="10"/>
      <c r="D13" s="10"/>
      <c r="E13" s="10"/>
      <c r="F13" s="10"/>
      <c r="G13" s="10"/>
      <c r="H13" s="10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 x14ac:dyDescent="0.35">
      <c r="A14" s="52" t="s">
        <v>1</v>
      </c>
      <c r="B14" s="54" t="s">
        <v>13</v>
      </c>
      <c r="C14" s="54"/>
      <c r="D14" s="54"/>
      <c r="E14" s="25"/>
      <c r="F14" s="54" t="s">
        <v>14</v>
      </c>
      <c r="G14" s="54"/>
      <c r="H14" s="54"/>
    </row>
    <row r="15" spans="1:25" ht="29" x14ac:dyDescent="0.35">
      <c r="A15" s="53"/>
      <c r="B15" s="36" t="s">
        <v>117</v>
      </c>
      <c r="C15" s="36" t="s">
        <v>118</v>
      </c>
      <c r="D15" s="36" t="s">
        <v>119</v>
      </c>
      <c r="E15" s="24"/>
      <c r="F15" s="24" t="s">
        <v>120</v>
      </c>
      <c r="G15" s="24" t="s">
        <v>121</v>
      </c>
      <c r="H15" s="24" t="s">
        <v>122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 x14ac:dyDescent="0.35">
      <c r="A16" s="8" t="s">
        <v>112</v>
      </c>
      <c r="B16" s="20">
        <v>15</v>
      </c>
      <c r="C16" s="20">
        <v>10</v>
      </c>
      <c r="D16" s="20">
        <v>12</v>
      </c>
      <c r="E16" s="13"/>
      <c r="F16" s="20">
        <f>B16/B$23*100</f>
        <v>78.94736842105263</v>
      </c>
      <c r="G16" s="20">
        <f>C16/C$23*100</f>
        <v>52.631578947368418</v>
      </c>
      <c r="H16" s="20">
        <f>D16/D$23*100</f>
        <v>33.333333333333329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x14ac:dyDescent="0.35">
      <c r="A17" s="8" t="s">
        <v>111</v>
      </c>
      <c r="B17" s="20">
        <v>2</v>
      </c>
      <c r="C17" s="20">
        <v>3</v>
      </c>
      <c r="D17" s="20">
        <v>10</v>
      </c>
      <c r="E17" s="13"/>
      <c r="F17" s="20">
        <f>B17/B$23*100</f>
        <v>10.526315789473683</v>
      </c>
      <c r="G17" s="20">
        <f>C17/C$23*100</f>
        <v>15.789473684210526</v>
      </c>
      <c r="H17" s="20">
        <f>D17/D$23*100</f>
        <v>27.777777777777779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x14ac:dyDescent="0.35">
      <c r="A18" s="8" t="s">
        <v>114</v>
      </c>
      <c r="B18" s="20">
        <v>1</v>
      </c>
      <c r="C18" s="20">
        <v>2</v>
      </c>
      <c r="D18" s="20">
        <v>11</v>
      </c>
      <c r="E18" s="13"/>
      <c r="F18" s="20">
        <f>B18/B$23*100</f>
        <v>5.2631578947368416</v>
      </c>
      <c r="G18" s="20">
        <f>C18/C$23*100</f>
        <v>10.526315789473683</v>
      </c>
      <c r="H18" s="20">
        <f>D18/D$23*100</f>
        <v>30.555555555555557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x14ac:dyDescent="0.35">
      <c r="A19" s="8" t="s">
        <v>115</v>
      </c>
      <c r="B19" s="20">
        <v>1</v>
      </c>
      <c r="C19" s="20">
        <v>2</v>
      </c>
      <c r="D19" s="20">
        <v>0</v>
      </c>
      <c r="E19" s="13"/>
      <c r="F19" s="20">
        <f>B19/B$23*100</f>
        <v>5.2631578947368416</v>
      </c>
      <c r="G19" s="20">
        <f>C19/C$23*100</f>
        <v>10.526315789473683</v>
      </c>
      <c r="H19" s="20">
        <f>D19/D$23*100</f>
        <v>0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x14ac:dyDescent="0.35">
      <c r="A20" s="8" t="s">
        <v>110</v>
      </c>
      <c r="B20" s="20">
        <v>0</v>
      </c>
      <c r="C20" s="20">
        <v>1</v>
      </c>
      <c r="D20" s="20">
        <v>0</v>
      </c>
      <c r="E20" s="13"/>
      <c r="F20" s="20">
        <f>B20/B$23*100</f>
        <v>0</v>
      </c>
      <c r="G20" s="20">
        <f>C20/C$23*100</f>
        <v>5.2631578947368416</v>
      </c>
      <c r="H20" s="20">
        <f>D20/D$23*100</f>
        <v>0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x14ac:dyDescent="0.35">
      <c r="A21" s="8" t="s">
        <v>113</v>
      </c>
      <c r="B21" s="20">
        <v>0</v>
      </c>
      <c r="C21" s="20">
        <v>1</v>
      </c>
      <c r="D21" s="20">
        <v>3</v>
      </c>
      <c r="E21" s="13"/>
      <c r="F21" s="20">
        <f>B21/B$23*100</f>
        <v>0</v>
      </c>
      <c r="G21" s="20">
        <f>C21/C$23*100</f>
        <v>5.2631578947368416</v>
      </c>
      <c r="H21" s="20">
        <f>D21/D$23*100</f>
        <v>8.3333333333333321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x14ac:dyDescent="0.35">
      <c r="A22" s="8"/>
      <c r="B22" s="20"/>
      <c r="C22" s="20"/>
      <c r="D22" s="20"/>
      <c r="E22" s="20"/>
      <c r="F22" s="13"/>
      <c r="G22" s="13"/>
      <c r="H22" s="13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x14ac:dyDescent="0.35">
      <c r="A23" s="22" t="s">
        <v>0</v>
      </c>
      <c r="B23" s="23">
        <f>+SUM(B16:B21)</f>
        <v>19</v>
      </c>
      <c r="C23" s="23">
        <f>+SUM(C16:C21)</f>
        <v>19</v>
      </c>
      <c r="D23" s="23">
        <f>+SUM(D16:D21)</f>
        <v>36</v>
      </c>
      <c r="E23" s="23"/>
      <c r="F23" s="16"/>
      <c r="G23" s="16"/>
      <c r="H23" s="1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</sheetData>
  <mergeCells count="6">
    <mergeCell ref="B1:D1"/>
    <mergeCell ref="F1:H1"/>
    <mergeCell ref="A1:A2"/>
    <mergeCell ref="A14:A15"/>
    <mergeCell ref="B14:D14"/>
    <mergeCell ref="F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D878-DB9A-406B-892B-80B4CB90D0AA}">
  <dimension ref="A1:M23"/>
  <sheetViews>
    <sheetView showGridLines="0" workbookViewId="0">
      <selection activeCell="F12" sqref="B12:F12"/>
    </sheetView>
  </sheetViews>
  <sheetFormatPr defaultRowHeight="14.5" x14ac:dyDescent="0.35"/>
  <cols>
    <col min="1" max="1" width="22.26953125" bestFit="1" customWidth="1"/>
    <col min="2" max="2" width="14.26953125" bestFit="1" customWidth="1"/>
    <col min="3" max="4" width="14.08984375" bestFit="1" customWidth="1"/>
    <col min="5" max="5" width="14.08984375" customWidth="1"/>
    <col min="6" max="6" width="12.7265625" bestFit="1" customWidth="1"/>
    <col min="7" max="7" width="3.1796875" customWidth="1"/>
    <col min="8" max="8" width="17.54296875" bestFit="1" customWidth="1"/>
    <col min="9" max="11" width="17.36328125" bestFit="1" customWidth="1"/>
    <col min="12" max="12" width="16" customWidth="1"/>
  </cols>
  <sheetData>
    <row r="1" spans="1:13" x14ac:dyDescent="0.35">
      <c r="A1" s="52" t="s">
        <v>116</v>
      </c>
      <c r="B1" s="54" t="s">
        <v>13</v>
      </c>
      <c r="C1" s="54"/>
      <c r="D1" s="54"/>
      <c r="E1" s="54"/>
      <c r="F1" s="54"/>
      <c r="G1" s="39"/>
      <c r="H1" s="54" t="s">
        <v>14</v>
      </c>
      <c r="I1" s="54"/>
      <c r="J1" s="54"/>
      <c r="K1" s="54"/>
      <c r="L1" s="54"/>
    </row>
    <row r="2" spans="1:13" s="1" customFormat="1" ht="14.5" customHeight="1" x14ac:dyDescent="0.35">
      <c r="A2" s="53"/>
      <c r="B2" s="34" t="s">
        <v>43</v>
      </c>
      <c r="C2" s="34" t="s">
        <v>40</v>
      </c>
      <c r="D2" s="34" t="s">
        <v>41</v>
      </c>
      <c r="E2" s="34" t="s">
        <v>42</v>
      </c>
      <c r="F2" s="34" t="s">
        <v>39</v>
      </c>
      <c r="G2" s="16"/>
      <c r="H2" s="34" t="s">
        <v>44</v>
      </c>
      <c r="I2" s="34" t="s">
        <v>45</v>
      </c>
      <c r="J2" s="34" t="s">
        <v>46</v>
      </c>
      <c r="K2" s="34" t="s">
        <v>47</v>
      </c>
      <c r="L2" s="34" t="s">
        <v>48</v>
      </c>
      <c r="M2" s="7"/>
    </row>
    <row r="3" spans="1:13" x14ac:dyDescent="0.35">
      <c r="A3" t="s">
        <v>2</v>
      </c>
      <c r="B3" s="20">
        <v>29.678930000000001</v>
      </c>
      <c r="C3" s="20">
        <v>93.424899999999994</v>
      </c>
      <c r="D3" s="20">
        <v>198.42439999999999</v>
      </c>
      <c r="E3" s="20">
        <v>240.42429999999999</v>
      </c>
      <c r="F3" s="20">
        <v>1808.83</v>
      </c>
      <c r="G3" s="20"/>
      <c r="H3" s="20">
        <f>+B3/B$12*100</f>
        <v>43.093214069628544</v>
      </c>
      <c r="I3" s="20">
        <f>+C3/C$12*100</f>
        <v>45.519542119446719</v>
      </c>
      <c r="J3" s="20">
        <f>+D3/D$12*100</f>
        <v>46.073313503811491</v>
      </c>
      <c r="K3" s="20">
        <f>+E3/E$12*100</f>
        <v>46.189572509146686</v>
      </c>
      <c r="L3" s="20">
        <f>+F3/F$12*100</f>
        <v>52.745702454203304</v>
      </c>
      <c r="M3" s="21"/>
    </row>
    <row r="4" spans="1:13" x14ac:dyDescent="0.35">
      <c r="A4" s="8" t="s">
        <v>3</v>
      </c>
      <c r="B4" s="20">
        <v>38.192540000000001</v>
      </c>
      <c r="C4" s="20">
        <v>102.8164</v>
      </c>
      <c r="D4" s="20">
        <v>223.2466</v>
      </c>
      <c r="E4" s="20">
        <v>261.09210000000002</v>
      </c>
      <c r="F4" s="20">
        <v>1584.511</v>
      </c>
      <c r="G4" s="20"/>
      <c r="H4" s="20">
        <f t="shared" ref="H4:H10" si="0">+B4/B$12*100</f>
        <v>55.454805886965964</v>
      </c>
      <c r="I4" s="20">
        <f t="shared" ref="I4:I10" si="1">+C4/C$12*100</f>
        <v>50.09537554088773</v>
      </c>
      <c r="J4" s="20">
        <f t="shared" ref="J4:J10" si="2">+D4/D$12*100</f>
        <v>51.83692424147435</v>
      </c>
      <c r="K4" s="20">
        <f t="shared" ref="K4:K10" si="3">+E4/E$12*100</f>
        <v>50.160206287448396</v>
      </c>
      <c r="L4" s="20">
        <f t="shared" ref="L4:L10" si="4">+F4/F$12*100</f>
        <v>46.204533174157952</v>
      </c>
      <c r="M4" s="21"/>
    </row>
    <row r="5" spans="1:13" x14ac:dyDescent="0.35">
      <c r="A5" s="8" t="s">
        <v>112</v>
      </c>
      <c r="B5" s="20">
        <v>1</v>
      </c>
      <c r="C5" s="20">
        <v>8</v>
      </c>
      <c r="D5" s="20">
        <v>6</v>
      </c>
      <c r="E5" s="20">
        <v>10</v>
      </c>
      <c r="F5" s="20">
        <v>12</v>
      </c>
      <c r="G5" s="20"/>
      <c r="H5" s="20">
        <f t="shared" si="0"/>
        <v>1.4519800434054912</v>
      </c>
      <c r="I5" s="20">
        <f t="shared" si="1"/>
        <v>3.8978509685916043</v>
      </c>
      <c r="J5" s="20">
        <f t="shared" si="2"/>
        <v>1.3931748364761036</v>
      </c>
      <c r="K5" s="20">
        <f t="shared" si="3"/>
        <v>1.9211690544236455</v>
      </c>
      <c r="L5" s="20">
        <f t="shared" si="4"/>
        <v>0.34992145721291645</v>
      </c>
      <c r="M5" s="21"/>
    </row>
    <row r="6" spans="1:13" x14ac:dyDescent="0.35">
      <c r="A6" s="8" t="s">
        <v>111</v>
      </c>
      <c r="B6" s="20">
        <v>0</v>
      </c>
      <c r="C6" s="20">
        <v>1</v>
      </c>
      <c r="D6" s="20">
        <v>1</v>
      </c>
      <c r="E6" s="20">
        <v>3</v>
      </c>
      <c r="F6" s="20">
        <v>10</v>
      </c>
      <c r="G6" s="20"/>
      <c r="H6" s="20">
        <f t="shared" si="0"/>
        <v>0</v>
      </c>
      <c r="I6" s="20">
        <f t="shared" si="1"/>
        <v>0.48723137107395054</v>
      </c>
      <c r="J6" s="20">
        <f t="shared" si="2"/>
        <v>0.23219580607935059</v>
      </c>
      <c r="K6" s="20">
        <f t="shared" si="3"/>
        <v>0.57635071632709367</v>
      </c>
      <c r="L6" s="20">
        <f t="shared" si="4"/>
        <v>0.29160121434409703</v>
      </c>
      <c r="M6" s="21"/>
    </row>
    <row r="7" spans="1:13" x14ac:dyDescent="0.35">
      <c r="A7" s="8" t="s">
        <v>114</v>
      </c>
      <c r="B7" s="20">
        <v>0</v>
      </c>
      <c r="C7" s="20">
        <v>0</v>
      </c>
      <c r="D7" s="20">
        <v>1</v>
      </c>
      <c r="E7" s="20">
        <v>2</v>
      </c>
      <c r="F7" s="20">
        <v>11</v>
      </c>
      <c r="G7" s="20"/>
      <c r="H7" s="20">
        <f t="shared" si="0"/>
        <v>0</v>
      </c>
      <c r="I7" s="20">
        <f t="shared" si="1"/>
        <v>0</v>
      </c>
      <c r="J7" s="20">
        <f t="shared" si="2"/>
        <v>0.23219580607935059</v>
      </c>
      <c r="K7" s="20">
        <f t="shared" si="3"/>
        <v>0.38423381088472913</v>
      </c>
      <c r="L7" s="20">
        <f t="shared" si="4"/>
        <v>0.32076133577850674</v>
      </c>
      <c r="M7" s="21"/>
    </row>
    <row r="8" spans="1:13" x14ac:dyDescent="0.35">
      <c r="A8" s="8" t="s">
        <v>115</v>
      </c>
      <c r="B8" s="20">
        <v>0</v>
      </c>
      <c r="C8" s="20">
        <v>0</v>
      </c>
      <c r="D8" s="20">
        <v>1</v>
      </c>
      <c r="E8" s="20">
        <v>2</v>
      </c>
      <c r="F8" s="20">
        <v>0</v>
      </c>
      <c r="G8" s="20"/>
      <c r="H8" s="20">
        <f t="shared" si="0"/>
        <v>0</v>
      </c>
      <c r="I8" s="20">
        <f t="shared" si="1"/>
        <v>0</v>
      </c>
      <c r="J8" s="20">
        <f t="shared" si="2"/>
        <v>0.23219580607935059</v>
      </c>
      <c r="K8" s="20">
        <f t="shared" si="3"/>
        <v>0.38423381088472913</v>
      </c>
      <c r="L8" s="20">
        <f t="shared" si="4"/>
        <v>0</v>
      </c>
      <c r="M8" s="21"/>
    </row>
    <row r="9" spans="1:13" x14ac:dyDescent="0.35">
      <c r="A9" s="8" t="s">
        <v>110</v>
      </c>
      <c r="B9" s="20">
        <v>0</v>
      </c>
      <c r="C9" s="20">
        <v>0</v>
      </c>
      <c r="D9" s="20">
        <v>0</v>
      </c>
      <c r="E9" s="20">
        <v>1</v>
      </c>
      <c r="F9" s="20">
        <v>0</v>
      </c>
      <c r="G9" s="20"/>
      <c r="H9" s="20">
        <f t="shared" si="0"/>
        <v>0</v>
      </c>
      <c r="I9" s="20">
        <f t="shared" si="1"/>
        <v>0</v>
      </c>
      <c r="J9" s="20">
        <f t="shared" si="2"/>
        <v>0</v>
      </c>
      <c r="K9" s="20">
        <f t="shared" si="3"/>
        <v>0.19211690544236457</v>
      </c>
      <c r="L9" s="20">
        <f t="shared" si="4"/>
        <v>0</v>
      </c>
      <c r="M9" s="21"/>
    </row>
    <row r="10" spans="1:13" x14ac:dyDescent="0.35">
      <c r="A10" s="8" t="s">
        <v>113</v>
      </c>
      <c r="B10" s="20">
        <v>0</v>
      </c>
      <c r="C10" s="20">
        <v>0</v>
      </c>
      <c r="D10" s="20">
        <v>0</v>
      </c>
      <c r="E10" s="20">
        <v>1</v>
      </c>
      <c r="F10" s="20">
        <v>3</v>
      </c>
      <c r="G10" s="20"/>
      <c r="H10" s="20">
        <f t="shared" si="0"/>
        <v>0</v>
      </c>
      <c r="I10" s="20">
        <f t="shared" si="1"/>
        <v>0</v>
      </c>
      <c r="J10" s="20">
        <f t="shared" si="2"/>
        <v>0</v>
      </c>
      <c r="K10" s="20">
        <f t="shared" si="3"/>
        <v>0.19211690544236457</v>
      </c>
      <c r="L10" s="20">
        <f t="shared" si="4"/>
        <v>8.7480364303229113E-2</v>
      </c>
      <c r="M10" s="21"/>
    </row>
    <row r="11" spans="1:13" x14ac:dyDescent="0.35">
      <c r="A11" s="8"/>
      <c r="B11" s="29"/>
      <c r="C11" s="29"/>
      <c r="D11" s="29"/>
      <c r="E11" s="29"/>
      <c r="F11" s="29"/>
      <c r="G11" s="29"/>
      <c r="H11" s="13"/>
      <c r="I11" s="13"/>
      <c r="J11" s="13"/>
      <c r="K11" s="13"/>
      <c r="L11" s="13"/>
      <c r="M11" s="13"/>
    </row>
    <row r="12" spans="1:13" s="2" customFormat="1" x14ac:dyDescent="0.35">
      <c r="A12" s="22" t="s">
        <v>0</v>
      </c>
      <c r="B12" s="23">
        <f>+SUM(B3:B10)</f>
        <v>68.871470000000002</v>
      </c>
      <c r="C12" s="23">
        <f>+SUM(C3:C10)</f>
        <v>205.2413</v>
      </c>
      <c r="D12" s="23">
        <f>+SUM(D3:D10)</f>
        <v>430.67099999999999</v>
      </c>
      <c r="E12" s="23">
        <f>+SUM(E3:E10)</f>
        <v>520.51639999999998</v>
      </c>
      <c r="F12" s="23">
        <f>+SUM(F3:F10)</f>
        <v>3429.3409999999999</v>
      </c>
      <c r="G12" s="23"/>
      <c r="H12" s="16"/>
      <c r="I12" s="16"/>
      <c r="J12" s="16"/>
      <c r="K12" s="16"/>
      <c r="L12" s="16"/>
      <c r="M12" s="7"/>
    </row>
    <row r="14" spans="1:13" x14ac:dyDescent="0.35">
      <c r="A14" s="52" t="s">
        <v>1</v>
      </c>
      <c r="B14" s="54" t="s">
        <v>13</v>
      </c>
      <c r="C14" s="54"/>
      <c r="D14" s="54"/>
      <c r="E14" s="54"/>
      <c r="F14" s="54"/>
      <c r="G14" s="39"/>
      <c r="H14" s="54" t="s">
        <v>14</v>
      </c>
      <c r="I14" s="54"/>
      <c r="J14" s="54"/>
      <c r="K14" s="54"/>
      <c r="L14" s="54"/>
    </row>
    <row r="15" spans="1:13" s="1" customFormat="1" ht="14.5" customHeight="1" x14ac:dyDescent="0.35">
      <c r="A15" s="53"/>
      <c r="B15" s="34" t="s">
        <v>43</v>
      </c>
      <c r="C15" s="34" t="s">
        <v>40</v>
      </c>
      <c r="D15" s="34" t="s">
        <v>41</v>
      </c>
      <c r="E15" s="34" t="s">
        <v>42</v>
      </c>
      <c r="F15" s="34" t="s">
        <v>39</v>
      </c>
      <c r="G15" s="16"/>
      <c r="H15" s="34" t="s">
        <v>44</v>
      </c>
      <c r="I15" s="34" t="s">
        <v>45</v>
      </c>
      <c r="J15" s="34" t="s">
        <v>46</v>
      </c>
      <c r="K15" s="34" t="s">
        <v>47</v>
      </c>
      <c r="L15" s="34" t="s">
        <v>48</v>
      </c>
      <c r="M15" s="7"/>
    </row>
    <row r="16" spans="1:13" x14ac:dyDescent="0.35">
      <c r="A16" s="8" t="s">
        <v>112</v>
      </c>
      <c r="B16" s="20">
        <v>1</v>
      </c>
      <c r="C16" s="20">
        <v>8</v>
      </c>
      <c r="D16" s="20">
        <v>6</v>
      </c>
      <c r="E16" s="20">
        <v>10</v>
      </c>
      <c r="F16" s="20">
        <v>12</v>
      </c>
      <c r="G16" s="20"/>
      <c r="H16" s="20">
        <f>+B16/B$23*100</f>
        <v>100</v>
      </c>
      <c r="I16" s="20">
        <f t="shared" ref="I16:I21" si="5">+C16/C$23*100</f>
        <v>88.888888888888886</v>
      </c>
      <c r="J16" s="20">
        <f t="shared" ref="J16:J21" si="6">+D16/D$23*100</f>
        <v>66.666666666666657</v>
      </c>
      <c r="K16" s="20">
        <f t="shared" ref="K16:K21" si="7">+E16/E$23*100</f>
        <v>52.631578947368418</v>
      </c>
      <c r="L16" s="20">
        <f t="shared" ref="L16:L21" si="8">+F16/F$23*100</f>
        <v>33.333333333333329</v>
      </c>
      <c r="M16" s="21"/>
    </row>
    <row r="17" spans="1:13" x14ac:dyDescent="0.35">
      <c r="A17" s="8" t="s">
        <v>111</v>
      </c>
      <c r="B17" s="20">
        <v>0</v>
      </c>
      <c r="C17" s="20">
        <v>1</v>
      </c>
      <c r="D17" s="20">
        <v>1</v>
      </c>
      <c r="E17" s="20">
        <v>3</v>
      </c>
      <c r="F17" s="20">
        <v>10</v>
      </c>
      <c r="G17" s="20"/>
      <c r="H17" s="20">
        <f t="shared" ref="H17:H21" si="9">+B17/B$23*100</f>
        <v>0</v>
      </c>
      <c r="I17" s="20">
        <f t="shared" si="5"/>
        <v>11.111111111111111</v>
      </c>
      <c r="J17" s="20">
        <f t="shared" si="6"/>
        <v>11.111111111111111</v>
      </c>
      <c r="K17" s="20">
        <f t="shared" si="7"/>
        <v>15.789473684210526</v>
      </c>
      <c r="L17" s="20">
        <f t="shared" si="8"/>
        <v>27.777777777777779</v>
      </c>
      <c r="M17" s="21"/>
    </row>
    <row r="18" spans="1:13" x14ac:dyDescent="0.35">
      <c r="A18" s="8" t="s">
        <v>114</v>
      </c>
      <c r="B18" s="20">
        <v>0</v>
      </c>
      <c r="C18" s="20">
        <v>0</v>
      </c>
      <c r="D18" s="20">
        <v>1</v>
      </c>
      <c r="E18" s="20">
        <v>2</v>
      </c>
      <c r="F18" s="20">
        <v>11</v>
      </c>
      <c r="G18" s="20"/>
      <c r="H18" s="20">
        <f t="shared" si="9"/>
        <v>0</v>
      </c>
      <c r="I18" s="20">
        <f t="shared" si="5"/>
        <v>0</v>
      </c>
      <c r="J18" s="20">
        <f t="shared" si="6"/>
        <v>11.111111111111111</v>
      </c>
      <c r="K18" s="20">
        <f t="shared" si="7"/>
        <v>10.526315789473683</v>
      </c>
      <c r="L18" s="20">
        <f t="shared" si="8"/>
        <v>30.555555555555557</v>
      </c>
      <c r="M18" s="21"/>
    </row>
    <row r="19" spans="1:13" x14ac:dyDescent="0.35">
      <c r="A19" s="8" t="s">
        <v>115</v>
      </c>
      <c r="B19" s="20">
        <v>0</v>
      </c>
      <c r="C19" s="20">
        <v>0</v>
      </c>
      <c r="D19" s="20">
        <v>1</v>
      </c>
      <c r="E19" s="20">
        <v>2</v>
      </c>
      <c r="F19" s="20">
        <v>0</v>
      </c>
      <c r="G19" s="20"/>
      <c r="H19" s="20">
        <f t="shared" si="9"/>
        <v>0</v>
      </c>
      <c r="I19" s="20">
        <f t="shared" si="5"/>
        <v>0</v>
      </c>
      <c r="J19" s="20">
        <f t="shared" si="6"/>
        <v>11.111111111111111</v>
      </c>
      <c r="K19" s="20">
        <f t="shared" si="7"/>
        <v>10.526315789473683</v>
      </c>
      <c r="L19" s="20">
        <f t="shared" si="8"/>
        <v>0</v>
      </c>
      <c r="M19" s="21"/>
    </row>
    <row r="20" spans="1:13" x14ac:dyDescent="0.35">
      <c r="A20" s="8" t="s">
        <v>110</v>
      </c>
      <c r="B20" s="20">
        <v>0</v>
      </c>
      <c r="C20" s="20">
        <v>0</v>
      </c>
      <c r="D20" s="20">
        <v>0</v>
      </c>
      <c r="E20" s="20">
        <v>1</v>
      </c>
      <c r="F20" s="20">
        <v>0</v>
      </c>
      <c r="G20" s="20"/>
      <c r="H20" s="20">
        <f t="shared" si="9"/>
        <v>0</v>
      </c>
      <c r="I20" s="20">
        <f t="shared" si="5"/>
        <v>0</v>
      </c>
      <c r="J20" s="20">
        <f t="shared" si="6"/>
        <v>0</v>
      </c>
      <c r="K20" s="20">
        <f t="shared" si="7"/>
        <v>5.2631578947368416</v>
      </c>
      <c r="L20" s="20">
        <f t="shared" si="8"/>
        <v>0</v>
      </c>
      <c r="M20" s="21"/>
    </row>
    <row r="21" spans="1:13" x14ac:dyDescent="0.35">
      <c r="A21" s="8" t="s">
        <v>113</v>
      </c>
      <c r="B21" s="20">
        <v>0</v>
      </c>
      <c r="C21" s="20">
        <v>0</v>
      </c>
      <c r="D21" s="20">
        <v>0</v>
      </c>
      <c r="E21" s="20">
        <v>1</v>
      </c>
      <c r="F21" s="20">
        <v>3</v>
      </c>
      <c r="G21" s="20"/>
      <c r="H21" s="20">
        <f t="shared" si="9"/>
        <v>0</v>
      </c>
      <c r="I21" s="20">
        <f t="shared" si="5"/>
        <v>0</v>
      </c>
      <c r="J21" s="20">
        <f t="shared" si="6"/>
        <v>0</v>
      </c>
      <c r="K21" s="20">
        <f t="shared" si="7"/>
        <v>5.2631578947368416</v>
      </c>
      <c r="L21" s="20">
        <f t="shared" si="8"/>
        <v>8.3333333333333321</v>
      </c>
      <c r="M21" s="21"/>
    </row>
    <row r="22" spans="1:13" x14ac:dyDescent="0.35">
      <c r="A22" s="8"/>
      <c r="B22" s="29"/>
      <c r="C22" s="29"/>
      <c r="D22" s="29"/>
      <c r="E22" s="29"/>
      <c r="F22" s="29"/>
      <c r="G22" s="29"/>
      <c r="H22" s="13"/>
      <c r="I22" s="13"/>
      <c r="J22" s="13"/>
      <c r="K22" s="13"/>
      <c r="L22" s="13"/>
      <c r="M22" s="13"/>
    </row>
    <row r="23" spans="1:13" s="2" customFormat="1" x14ac:dyDescent="0.35">
      <c r="A23" s="22" t="s">
        <v>0</v>
      </c>
      <c r="B23" s="23">
        <f>+SUM(B16:B21)</f>
        <v>1</v>
      </c>
      <c r="C23" s="23">
        <f>+SUM(C16:C21)</f>
        <v>9</v>
      </c>
      <c r="D23" s="23">
        <f>+SUM(D16:D21)</f>
        <v>9</v>
      </c>
      <c r="E23" s="23">
        <f>+SUM(E16:E21)</f>
        <v>19</v>
      </c>
      <c r="F23" s="23">
        <f>+SUM(F16:F21)</f>
        <v>36</v>
      </c>
      <c r="G23" s="23"/>
      <c r="H23" s="16"/>
      <c r="I23" s="16"/>
      <c r="J23" s="16"/>
      <c r="K23" s="16"/>
      <c r="L23" s="16"/>
      <c r="M23" s="7"/>
    </row>
  </sheetData>
  <mergeCells count="6">
    <mergeCell ref="A14:A15"/>
    <mergeCell ref="B14:F14"/>
    <mergeCell ref="H14:L14"/>
    <mergeCell ref="B1:F1"/>
    <mergeCell ref="H1:L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0FC-7901-4B24-AFF3-33E3ABA6593B}">
  <dimension ref="A1:I23"/>
  <sheetViews>
    <sheetView showGridLines="0" workbookViewId="0">
      <selection activeCell="A14" sqref="A14:A15"/>
    </sheetView>
  </sheetViews>
  <sheetFormatPr defaultRowHeight="14.5" x14ac:dyDescent="0.35"/>
  <cols>
    <col min="1" max="1" width="22.26953125" style="3" bestFit="1" customWidth="1"/>
    <col min="2" max="3" width="14.08984375" style="3" customWidth="1"/>
    <col min="4" max="4" width="3.81640625" style="3" customWidth="1"/>
    <col min="5" max="6" width="12.6328125" style="3" customWidth="1"/>
    <col min="7" max="8" width="8.7265625" style="3"/>
    <col min="9" max="9" width="25.26953125" style="3" customWidth="1"/>
    <col min="10" max="16384" width="8.7265625" style="3"/>
  </cols>
  <sheetData>
    <row r="1" spans="1:9" ht="19.5" customHeight="1" x14ac:dyDescent="0.35">
      <c r="A1" s="52" t="s">
        <v>116</v>
      </c>
      <c r="B1" s="54" t="s">
        <v>13</v>
      </c>
      <c r="C1" s="54"/>
      <c r="D1" s="25"/>
      <c r="E1" s="54" t="s">
        <v>14</v>
      </c>
      <c r="F1" s="54"/>
    </row>
    <row r="2" spans="1:9" x14ac:dyDescent="0.35">
      <c r="A2" s="53"/>
      <c r="B2" s="24" t="s">
        <v>49</v>
      </c>
      <c r="C2" s="24" t="s">
        <v>50</v>
      </c>
      <c r="D2" s="24"/>
      <c r="E2" s="24" t="s">
        <v>51</v>
      </c>
      <c r="F2" s="24" t="s">
        <v>52</v>
      </c>
    </row>
    <row r="3" spans="1:9" x14ac:dyDescent="0.35">
      <c r="A3" s="8" t="s">
        <v>2</v>
      </c>
      <c r="B3" s="20">
        <v>2049.2550000000001</v>
      </c>
      <c r="C3" s="20">
        <v>321.52820000000003</v>
      </c>
      <c r="D3" s="13"/>
      <c r="E3" s="20">
        <f>+B3/B$12*100</f>
        <v>51.881738533385246</v>
      </c>
      <c r="F3" s="20">
        <f>+C3/C$12*100</f>
        <v>45.620833739486322</v>
      </c>
      <c r="I3"/>
    </row>
    <row r="4" spans="1:9" x14ac:dyDescent="0.35">
      <c r="A4" s="8" t="s">
        <v>3</v>
      </c>
      <c r="B4" s="20">
        <v>1845.6030000000001</v>
      </c>
      <c r="C4" s="20">
        <v>364.25549999999998</v>
      </c>
      <c r="D4" s="13"/>
      <c r="E4" s="20">
        <f t="shared" ref="E4:E10" si="0">+B4/B$12*100</f>
        <v>46.725806345443303</v>
      </c>
      <c r="F4" s="20">
        <f t="shared" ref="F4:F10" si="1">+C4/C$12*100</f>
        <v>51.683303685939386</v>
      </c>
      <c r="I4" s="8"/>
    </row>
    <row r="5" spans="1:9" x14ac:dyDescent="0.35">
      <c r="A5" s="8" t="s">
        <v>112</v>
      </c>
      <c r="B5" s="20">
        <v>22</v>
      </c>
      <c r="C5" s="20">
        <v>15</v>
      </c>
      <c r="D5" s="13"/>
      <c r="E5" s="20">
        <f t="shared" si="0"/>
        <v>0.5569820484685778</v>
      </c>
      <c r="F5" s="20">
        <f t="shared" si="1"/>
        <v>2.1283125588744465</v>
      </c>
      <c r="I5" s="8"/>
    </row>
    <row r="6" spans="1:9" x14ac:dyDescent="0.35">
      <c r="A6" s="8" t="s">
        <v>111</v>
      </c>
      <c r="B6" s="20">
        <v>13</v>
      </c>
      <c r="C6" s="20">
        <v>2</v>
      </c>
      <c r="D6" s="13"/>
      <c r="E6" s="20">
        <f t="shared" si="0"/>
        <v>0.3291257559132505</v>
      </c>
      <c r="F6" s="20">
        <f t="shared" si="1"/>
        <v>0.28377500784992615</v>
      </c>
      <c r="I6" s="8"/>
    </row>
    <row r="7" spans="1:9" x14ac:dyDescent="0.35">
      <c r="A7" s="8" t="s">
        <v>114</v>
      </c>
      <c r="B7" s="20">
        <v>13</v>
      </c>
      <c r="C7" s="20">
        <v>1</v>
      </c>
      <c r="D7" s="13"/>
      <c r="E7" s="20">
        <f t="shared" si="0"/>
        <v>0.3291257559132505</v>
      </c>
      <c r="F7" s="20">
        <f t="shared" si="1"/>
        <v>0.14188750392496308</v>
      </c>
      <c r="I7" s="8"/>
    </row>
    <row r="8" spans="1:9" x14ac:dyDescent="0.35">
      <c r="A8" s="8" t="s">
        <v>115</v>
      </c>
      <c r="B8" s="20">
        <v>2</v>
      </c>
      <c r="C8" s="20">
        <v>1</v>
      </c>
      <c r="D8" s="13"/>
      <c r="E8" s="20">
        <f t="shared" si="0"/>
        <v>5.0634731678961625E-2</v>
      </c>
      <c r="F8" s="20">
        <f t="shared" si="1"/>
        <v>0.14188750392496308</v>
      </c>
      <c r="I8" s="8"/>
    </row>
    <row r="9" spans="1:9" x14ac:dyDescent="0.35">
      <c r="A9" s="8" t="s">
        <v>110</v>
      </c>
      <c r="B9" s="20">
        <v>1</v>
      </c>
      <c r="C9" s="20">
        <v>0</v>
      </c>
      <c r="D9" s="13"/>
      <c r="E9" s="20">
        <f t="shared" si="0"/>
        <v>2.5317365839480813E-2</v>
      </c>
      <c r="F9" s="20">
        <f t="shared" si="1"/>
        <v>0</v>
      </c>
      <c r="I9" s="8"/>
    </row>
    <row r="10" spans="1:9" x14ac:dyDescent="0.35">
      <c r="A10" s="8" t="s">
        <v>113</v>
      </c>
      <c r="B10" s="20">
        <v>4</v>
      </c>
      <c r="C10" s="20">
        <v>0</v>
      </c>
      <c r="D10" s="13"/>
      <c r="E10" s="20">
        <f t="shared" si="0"/>
        <v>0.10126946335792325</v>
      </c>
      <c r="F10" s="20">
        <f t="shared" si="1"/>
        <v>0</v>
      </c>
      <c r="I10" s="8"/>
    </row>
    <row r="11" spans="1:9" x14ac:dyDescent="0.35">
      <c r="A11" s="11"/>
      <c r="B11" s="12"/>
      <c r="C11" s="12"/>
      <c r="D11" s="11"/>
      <c r="E11" s="11"/>
      <c r="F11" s="11"/>
    </row>
    <row r="12" spans="1:9" s="2" customFormat="1" x14ac:dyDescent="0.35">
      <c r="A12" s="18" t="s">
        <v>0</v>
      </c>
      <c r="B12" s="23">
        <f>+SUM(B3:B10)</f>
        <v>3949.8580000000002</v>
      </c>
      <c r="C12" s="23">
        <f>+SUM(C3:C10)</f>
        <v>704.78369999999995</v>
      </c>
      <c r="D12" s="16"/>
      <c r="E12" s="16"/>
      <c r="F12" s="16"/>
    </row>
    <row r="13" spans="1:9" x14ac:dyDescent="0.35">
      <c r="B13" s="4"/>
      <c r="C13" s="4"/>
    </row>
    <row r="14" spans="1:9" ht="19.5" customHeight="1" x14ac:dyDescent="0.35">
      <c r="A14" s="52" t="s">
        <v>1</v>
      </c>
      <c r="B14" s="54" t="s">
        <v>13</v>
      </c>
      <c r="C14" s="54"/>
      <c r="D14" s="25"/>
      <c r="E14" s="54" t="s">
        <v>14</v>
      </c>
      <c r="F14" s="54"/>
    </row>
    <row r="15" spans="1:9" x14ac:dyDescent="0.35">
      <c r="A15" s="53"/>
      <c r="B15" s="24" t="s">
        <v>49</v>
      </c>
      <c r="C15" s="24" t="s">
        <v>50</v>
      </c>
      <c r="D15" s="24"/>
      <c r="E15" s="24" t="s">
        <v>51</v>
      </c>
      <c r="F15" s="24" t="s">
        <v>52</v>
      </c>
    </row>
    <row r="16" spans="1:9" x14ac:dyDescent="0.35">
      <c r="A16" s="8" t="s">
        <v>112</v>
      </c>
      <c r="B16" s="20">
        <v>22</v>
      </c>
      <c r="C16" s="20">
        <v>15</v>
      </c>
      <c r="D16" s="13"/>
      <c r="E16" s="20">
        <f>+B16/B$23*100</f>
        <v>40</v>
      </c>
      <c r="F16" s="20">
        <f>+C16/C$23*100</f>
        <v>78.94736842105263</v>
      </c>
      <c r="I16" s="8"/>
    </row>
    <row r="17" spans="1:9" x14ac:dyDescent="0.35">
      <c r="A17" s="8" t="s">
        <v>111</v>
      </c>
      <c r="B17" s="20">
        <v>13</v>
      </c>
      <c r="C17" s="20">
        <v>2</v>
      </c>
      <c r="D17" s="13"/>
      <c r="E17" s="20">
        <f t="shared" ref="E17:E21" si="2">+B17/B$23*100</f>
        <v>23.636363636363637</v>
      </c>
      <c r="F17" s="20">
        <f t="shared" ref="F17:F21" si="3">+C17/C$23*100</f>
        <v>10.526315789473683</v>
      </c>
      <c r="I17" s="8"/>
    </row>
    <row r="18" spans="1:9" x14ac:dyDescent="0.35">
      <c r="A18" s="8" t="s">
        <v>114</v>
      </c>
      <c r="B18" s="20">
        <v>13</v>
      </c>
      <c r="C18" s="20">
        <v>1</v>
      </c>
      <c r="D18" s="13"/>
      <c r="E18" s="20">
        <f t="shared" si="2"/>
        <v>23.636363636363637</v>
      </c>
      <c r="F18" s="20">
        <f t="shared" si="3"/>
        <v>5.2631578947368416</v>
      </c>
      <c r="I18" s="8"/>
    </row>
    <row r="19" spans="1:9" x14ac:dyDescent="0.35">
      <c r="A19" s="8" t="s">
        <v>115</v>
      </c>
      <c r="B19" s="20">
        <v>2</v>
      </c>
      <c r="C19" s="20">
        <v>1</v>
      </c>
      <c r="D19" s="13"/>
      <c r="E19" s="20">
        <f t="shared" si="2"/>
        <v>3.6363636363636362</v>
      </c>
      <c r="F19" s="20">
        <f t="shared" si="3"/>
        <v>5.2631578947368416</v>
      </c>
      <c r="I19" s="8"/>
    </row>
    <row r="20" spans="1:9" x14ac:dyDescent="0.35">
      <c r="A20" s="8" t="s">
        <v>110</v>
      </c>
      <c r="B20" s="20">
        <v>1</v>
      </c>
      <c r="C20" s="20">
        <v>0</v>
      </c>
      <c r="D20" s="13"/>
      <c r="E20" s="20">
        <f t="shared" si="2"/>
        <v>1.8181818181818181</v>
      </c>
      <c r="F20" s="20">
        <f t="shared" si="3"/>
        <v>0</v>
      </c>
      <c r="I20" s="8"/>
    </row>
    <row r="21" spans="1:9" x14ac:dyDescent="0.35">
      <c r="A21" s="8" t="s">
        <v>113</v>
      </c>
      <c r="B21" s="20">
        <v>4</v>
      </c>
      <c r="C21" s="20">
        <v>0</v>
      </c>
      <c r="D21" s="13"/>
      <c r="E21" s="20">
        <f t="shared" si="2"/>
        <v>7.2727272727272725</v>
      </c>
      <c r="F21" s="20">
        <f t="shared" si="3"/>
        <v>0</v>
      </c>
      <c r="I21" s="8"/>
    </row>
    <row r="22" spans="1:9" x14ac:dyDescent="0.35">
      <c r="A22" s="11"/>
      <c r="B22" s="12"/>
      <c r="C22" s="12"/>
      <c r="D22" s="11"/>
      <c r="E22" s="11"/>
      <c r="F22" s="11"/>
    </row>
    <row r="23" spans="1:9" s="2" customFormat="1" x14ac:dyDescent="0.35">
      <c r="A23" s="18" t="s">
        <v>0</v>
      </c>
      <c r="B23" s="23">
        <f>+SUM(B16:B21)</f>
        <v>55</v>
      </c>
      <c r="C23" s="23">
        <f>+SUM(C16:C21)</f>
        <v>19</v>
      </c>
      <c r="D23" s="16"/>
      <c r="E23" s="16"/>
      <c r="F23" s="16"/>
    </row>
  </sheetData>
  <mergeCells count="6">
    <mergeCell ref="A14:A15"/>
    <mergeCell ref="B14:C14"/>
    <mergeCell ref="E14:F14"/>
    <mergeCell ref="A1:A2"/>
    <mergeCell ref="B1:C1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9BE-80D2-4CAB-B894-903ACB10CAD6}">
  <dimension ref="A1:L23"/>
  <sheetViews>
    <sheetView showGridLines="0" workbookViewId="0">
      <selection activeCell="A14" sqref="A14:A15"/>
    </sheetView>
  </sheetViews>
  <sheetFormatPr defaultRowHeight="14.5" x14ac:dyDescent="0.35"/>
  <cols>
    <col min="1" max="1" width="22.26953125" bestFit="1" customWidth="1"/>
    <col min="2" max="4" width="8.453125" customWidth="1"/>
    <col min="5" max="5" width="19.36328125" bestFit="1" customWidth="1"/>
    <col min="6" max="6" width="2.54296875" customWidth="1"/>
    <col min="7" max="9" width="10.08984375" customWidth="1"/>
    <col min="10" max="10" width="22.6328125" bestFit="1" customWidth="1"/>
  </cols>
  <sheetData>
    <row r="1" spans="1:12" x14ac:dyDescent="0.35">
      <c r="A1" s="52" t="s">
        <v>116</v>
      </c>
      <c r="B1" s="54" t="s">
        <v>13</v>
      </c>
      <c r="C1" s="54"/>
      <c r="D1" s="54"/>
      <c r="E1" s="54"/>
      <c r="F1" s="41"/>
      <c r="G1" s="54" t="s">
        <v>14</v>
      </c>
      <c r="H1" s="54"/>
      <c r="I1" s="54"/>
      <c r="J1" s="54"/>
    </row>
    <row r="2" spans="1:12" s="3" customFormat="1" x14ac:dyDescent="0.35">
      <c r="A2" s="53"/>
      <c r="B2" s="40" t="s">
        <v>54</v>
      </c>
      <c r="C2" s="40" t="s">
        <v>55</v>
      </c>
      <c r="D2" s="40" t="s">
        <v>56</v>
      </c>
      <c r="E2" s="40" t="s">
        <v>4</v>
      </c>
      <c r="F2" s="40"/>
      <c r="G2" s="40" t="s">
        <v>57</v>
      </c>
      <c r="H2" s="40" t="s">
        <v>58</v>
      </c>
      <c r="I2" s="40" t="s">
        <v>59</v>
      </c>
      <c r="J2" s="40" t="s">
        <v>53</v>
      </c>
    </row>
    <row r="3" spans="1:12" s="3" customFormat="1" x14ac:dyDescent="0.35">
      <c r="A3" s="8" t="s">
        <v>2</v>
      </c>
      <c r="B3" s="20">
        <v>1260.8050000000001</v>
      </c>
      <c r="C3" s="20">
        <v>390.56180000000001</v>
      </c>
      <c r="D3" s="20">
        <v>709.29390000000001</v>
      </c>
      <c r="E3" s="20">
        <v>25</v>
      </c>
      <c r="F3" s="11"/>
      <c r="G3" s="28">
        <f>+B3/B$12*100</f>
        <v>52.631963438296282</v>
      </c>
      <c r="H3" s="28">
        <f>+C3/C$12*100</f>
        <v>52.754440126903987</v>
      </c>
      <c r="I3" s="28">
        <f>+D3/D$12*100</f>
        <v>47.346140241768438</v>
      </c>
      <c r="J3" s="28">
        <f>+E3/E$12*100</f>
        <v>55.555555555555557</v>
      </c>
    </row>
    <row r="4" spans="1:12" s="3" customFormat="1" x14ac:dyDescent="0.35">
      <c r="A4" s="8" t="s">
        <v>3</v>
      </c>
      <c r="B4" s="20">
        <v>1127.7070000000001</v>
      </c>
      <c r="C4" s="20">
        <v>341.7774</v>
      </c>
      <c r="D4" s="20">
        <v>730.80899999999997</v>
      </c>
      <c r="E4" s="20">
        <v>18</v>
      </c>
      <c r="F4" s="11"/>
      <c r="G4" s="28">
        <f>+B4/B$12*100</f>
        <v>47.075823456530379</v>
      </c>
      <c r="H4" s="28">
        <f>+C4/C$12*100</f>
        <v>46.164974109165094</v>
      </c>
      <c r="I4" s="28">
        <f>+D4/D$12*100</f>
        <v>48.782296596582256</v>
      </c>
      <c r="J4" s="28">
        <f>+E4/E$12*100</f>
        <v>40</v>
      </c>
    </row>
    <row r="5" spans="1:12" s="3" customFormat="1" x14ac:dyDescent="0.35">
      <c r="A5" s="8" t="s">
        <v>112</v>
      </c>
      <c r="B5" s="20">
        <v>3</v>
      </c>
      <c r="C5" s="20">
        <v>2</v>
      </c>
      <c r="D5" s="20">
        <v>32</v>
      </c>
      <c r="E5" s="20">
        <v>0</v>
      </c>
      <c r="F5" s="11"/>
      <c r="G5" s="28">
        <f>+B5/B$12*100</f>
        <v>0.12523418793143176</v>
      </c>
      <c r="H5" s="28">
        <f>+C5/C$12*100</f>
        <v>0.27014644098272789</v>
      </c>
      <c r="I5" s="28">
        <f>+D5/D$12*100</f>
        <v>2.1360348478065161</v>
      </c>
      <c r="J5" s="28">
        <f>+E5/E$12*100</f>
        <v>0</v>
      </c>
    </row>
    <row r="6" spans="1:12" s="3" customFormat="1" x14ac:dyDescent="0.35">
      <c r="A6" s="8" t="s">
        <v>111</v>
      </c>
      <c r="B6" s="20">
        <v>3</v>
      </c>
      <c r="C6" s="20">
        <v>3</v>
      </c>
      <c r="D6" s="20">
        <v>9</v>
      </c>
      <c r="E6" s="20">
        <v>0</v>
      </c>
      <c r="F6" s="11"/>
      <c r="G6" s="28">
        <f>+B6/B$12*100</f>
        <v>0.12523418793143176</v>
      </c>
      <c r="H6" s="28">
        <f>+C6/C$12*100</f>
        <v>0.40521966147409189</v>
      </c>
      <c r="I6" s="28">
        <f>+D6/D$12*100</f>
        <v>0.60075980094558257</v>
      </c>
      <c r="J6" s="28">
        <f>+E6/E$12*100</f>
        <v>0</v>
      </c>
    </row>
    <row r="7" spans="1:12" s="3" customFormat="1" x14ac:dyDescent="0.35">
      <c r="A7" s="11" t="s">
        <v>114</v>
      </c>
      <c r="B7" s="12">
        <v>0</v>
      </c>
      <c r="C7" s="12">
        <v>3</v>
      </c>
      <c r="D7" s="12">
        <v>10</v>
      </c>
      <c r="E7" s="12">
        <v>2</v>
      </c>
      <c r="F7" s="11"/>
      <c r="G7" s="28">
        <f>+B7/B$12*100</f>
        <v>0</v>
      </c>
      <c r="H7" s="28">
        <f>+C7/C$12*100</f>
        <v>0.40521966147409189</v>
      </c>
      <c r="I7" s="28">
        <f>+D7/D$12*100</f>
        <v>0.66751088993953633</v>
      </c>
      <c r="J7" s="28">
        <f>+E7/E$12*100</f>
        <v>4.4444444444444446</v>
      </c>
    </row>
    <row r="8" spans="1:12" s="3" customFormat="1" x14ac:dyDescent="0.35">
      <c r="A8" s="11" t="s">
        <v>115</v>
      </c>
      <c r="B8" s="12">
        <v>0</v>
      </c>
      <c r="C8" s="12">
        <v>0</v>
      </c>
      <c r="D8" s="12">
        <v>3</v>
      </c>
      <c r="E8" s="12">
        <v>0</v>
      </c>
      <c r="F8" s="11"/>
      <c r="G8" s="28">
        <f>+B8/B$12*100</f>
        <v>0</v>
      </c>
      <c r="H8" s="28">
        <f>+C8/C$12*100</f>
        <v>0</v>
      </c>
      <c r="I8" s="28">
        <f>+D8/D$12*100</f>
        <v>0.20025326698186086</v>
      </c>
      <c r="J8" s="28">
        <f>+E8/E$12*100</f>
        <v>0</v>
      </c>
    </row>
    <row r="9" spans="1:12" s="3" customFormat="1" x14ac:dyDescent="0.35">
      <c r="A9" s="8" t="s">
        <v>110</v>
      </c>
      <c r="B9" s="20">
        <v>1</v>
      </c>
      <c r="C9" s="20">
        <v>0</v>
      </c>
      <c r="D9" s="20">
        <v>0</v>
      </c>
      <c r="E9" s="20">
        <v>0</v>
      </c>
      <c r="F9" s="11"/>
      <c r="G9" s="28">
        <f>+B9/B$12*100</f>
        <v>4.1744729310477256E-2</v>
      </c>
      <c r="H9" s="28">
        <f>+C9/C$12*100</f>
        <v>0</v>
      </c>
      <c r="I9" s="28">
        <f>+D9/D$12*100</f>
        <v>0</v>
      </c>
      <c r="J9" s="28">
        <f>+E9/E$12*100</f>
        <v>0</v>
      </c>
    </row>
    <row r="10" spans="1:12" s="3" customFormat="1" x14ac:dyDescent="0.35">
      <c r="A10" s="8" t="s">
        <v>113</v>
      </c>
      <c r="B10" s="20">
        <v>0</v>
      </c>
      <c r="C10" s="20">
        <v>0</v>
      </c>
      <c r="D10" s="20">
        <v>4</v>
      </c>
      <c r="E10" s="20">
        <v>0</v>
      </c>
      <c r="F10" s="11"/>
      <c r="G10" s="28">
        <f>+B10/B$12*100</f>
        <v>0</v>
      </c>
      <c r="H10" s="28">
        <f>+C10/C$12*100</f>
        <v>0</v>
      </c>
      <c r="I10" s="28">
        <f>+D10/D$12*100</f>
        <v>0.26700435597581451</v>
      </c>
      <c r="J10" s="28">
        <f>+E10/E$12*100</f>
        <v>0</v>
      </c>
    </row>
    <row r="11" spans="1:12" s="3" customFormat="1" x14ac:dyDescent="0.35">
      <c r="A11" s="11"/>
      <c r="B11" s="12"/>
      <c r="C11" s="12"/>
      <c r="D11" s="12"/>
      <c r="E11" s="12"/>
      <c r="F11" s="11"/>
      <c r="G11" s="12"/>
      <c r="H11" s="12"/>
      <c r="I11" s="12"/>
      <c r="J11" s="12"/>
      <c r="L11" s="11"/>
    </row>
    <row r="12" spans="1:12" s="2" customFormat="1" x14ac:dyDescent="0.35">
      <c r="A12" s="18" t="s">
        <v>0</v>
      </c>
      <c r="B12" s="23">
        <f>+SUM(B3:B10)</f>
        <v>2395.5120000000002</v>
      </c>
      <c r="C12" s="23">
        <f>+SUM(C3:C10)</f>
        <v>740.33920000000001</v>
      </c>
      <c r="D12" s="23">
        <f>+SUM(D3:D10)</f>
        <v>1498.1028999999999</v>
      </c>
      <c r="E12" s="23">
        <f>+SUM(E3:E10)</f>
        <v>45</v>
      </c>
      <c r="F12" s="33"/>
      <c r="G12" s="23"/>
      <c r="H12" s="23"/>
      <c r="I12" s="23"/>
      <c r="J12" s="23"/>
    </row>
    <row r="13" spans="1:12" x14ac:dyDescent="0.35">
      <c r="A13" s="6"/>
      <c r="B13" s="9"/>
      <c r="C13" s="9"/>
      <c r="D13" s="9"/>
      <c r="E13" s="9"/>
      <c r="F13" s="6"/>
      <c r="G13" s="9"/>
      <c r="H13" s="9"/>
      <c r="I13" s="9"/>
      <c r="J13" s="9"/>
    </row>
    <row r="14" spans="1:12" x14ac:dyDescent="0.35">
      <c r="A14" s="52" t="s">
        <v>1</v>
      </c>
      <c r="B14" s="54" t="s">
        <v>13</v>
      </c>
      <c r="C14" s="54"/>
      <c r="D14" s="54"/>
      <c r="E14" s="54"/>
      <c r="F14" s="41"/>
      <c r="G14" s="54" t="s">
        <v>14</v>
      </c>
      <c r="H14" s="54"/>
      <c r="I14" s="54"/>
      <c r="J14" s="54"/>
    </row>
    <row r="15" spans="1:12" s="3" customFormat="1" x14ac:dyDescent="0.35">
      <c r="A15" s="53"/>
      <c r="B15" s="40" t="s">
        <v>54</v>
      </c>
      <c r="C15" s="40" t="s">
        <v>55</v>
      </c>
      <c r="D15" s="40" t="s">
        <v>56</v>
      </c>
      <c r="E15" s="40" t="s">
        <v>4</v>
      </c>
      <c r="F15" s="40"/>
      <c r="G15" s="40" t="s">
        <v>57</v>
      </c>
      <c r="H15" s="40" t="s">
        <v>58</v>
      </c>
      <c r="I15" s="40" t="s">
        <v>59</v>
      </c>
      <c r="J15" s="40" t="s">
        <v>53</v>
      </c>
    </row>
    <row r="16" spans="1:12" s="3" customFormat="1" x14ac:dyDescent="0.35">
      <c r="A16" s="8" t="s">
        <v>112</v>
      </c>
      <c r="B16" s="20">
        <v>3</v>
      </c>
      <c r="C16" s="20">
        <v>2</v>
      </c>
      <c r="D16" s="20">
        <v>32</v>
      </c>
      <c r="E16" s="20">
        <v>0</v>
      </c>
      <c r="F16" s="11"/>
      <c r="G16" s="28">
        <f>+B16/B$23*100</f>
        <v>42.857142857142854</v>
      </c>
      <c r="H16" s="28">
        <f>+C16/C$23*100</f>
        <v>25</v>
      </c>
      <c r="I16" s="28">
        <f>+D16/D$23*100</f>
        <v>55.172413793103445</v>
      </c>
      <c r="J16" s="28">
        <f>+E16/E$23*100</f>
        <v>0</v>
      </c>
    </row>
    <row r="17" spans="1:12" s="3" customFormat="1" x14ac:dyDescent="0.35">
      <c r="A17" s="8" t="s">
        <v>111</v>
      </c>
      <c r="B17" s="20">
        <v>3</v>
      </c>
      <c r="C17" s="20">
        <v>3</v>
      </c>
      <c r="D17" s="20">
        <v>9</v>
      </c>
      <c r="E17" s="20">
        <v>0</v>
      </c>
      <c r="F17" s="11"/>
      <c r="G17" s="28">
        <f>+B17/B$23*100</f>
        <v>42.857142857142854</v>
      </c>
      <c r="H17" s="28">
        <f>+C17/C$23*100</f>
        <v>37.5</v>
      </c>
      <c r="I17" s="28">
        <f>+D17/D$23*100</f>
        <v>15.517241379310345</v>
      </c>
      <c r="J17" s="28">
        <f>+E17/E$23*100</f>
        <v>0</v>
      </c>
    </row>
    <row r="18" spans="1:12" s="3" customFormat="1" x14ac:dyDescent="0.35">
      <c r="A18" s="11" t="s">
        <v>114</v>
      </c>
      <c r="B18" s="12">
        <v>0</v>
      </c>
      <c r="C18" s="12">
        <v>3</v>
      </c>
      <c r="D18" s="12">
        <v>10</v>
      </c>
      <c r="E18" s="12">
        <v>2</v>
      </c>
      <c r="F18" s="11"/>
      <c r="G18" s="28">
        <f>+B18/B$23*100</f>
        <v>0</v>
      </c>
      <c r="H18" s="28">
        <f>+C18/C$23*100</f>
        <v>37.5</v>
      </c>
      <c r="I18" s="28">
        <f>+D18/D$23*100</f>
        <v>17.241379310344829</v>
      </c>
      <c r="J18" s="28">
        <f>+E18/E$23*100</f>
        <v>100</v>
      </c>
    </row>
    <row r="19" spans="1:12" s="3" customFormat="1" x14ac:dyDescent="0.35">
      <c r="A19" s="11" t="s">
        <v>115</v>
      </c>
      <c r="B19" s="12">
        <v>0</v>
      </c>
      <c r="C19" s="12">
        <v>0</v>
      </c>
      <c r="D19" s="12">
        <v>3</v>
      </c>
      <c r="E19" s="12">
        <v>0</v>
      </c>
      <c r="F19" s="11"/>
      <c r="G19" s="28">
        <f>+B19/B$23*100</f>
        <v>0</v>
      </c>
      <c r="H19" s="28">
        <f>+C19/C$23*100</f>
        <v>0</v>
      </c>
      <c r="I19" s="28">
        <f>+D19/D$23*100</f>
        <v>5.1724137931034484</v>
      </c>
      <c r="J19" s="28">
        <f>+E19/E$23*100</f>
        <v>0</v>
      </c>
    </row>
    <row r="20" spans="1:12" s="3" customFormat="1" x14ac:dyDescent="0.35">
      <c r="A20" s="8" t="s">
        <v>110</v>
      </c>
      <c r="B20" s="20">
        <v>1</v>
      </c>
      <c r="C20" s="20">
        <v>0</v>
      </c>
      <c r="D20" s="20">
        <v>0</v>
      </c>
      <c r="E20" s="20">
        <v>0</v>
      </c>
      <c r="F20" s="11"/>
      <c r="G20" s="28">
        <f>+B20/B$23*100</f>
        <v>14.285714285714285</v>
      </c>
      <c r="H20" s="28">
        <f>+C20/C$23*100</f>
        <v>0</v>
      </c>
      <c r="I20" s="28">
        <f>+D20/D$23*100</f>
        <v>0</v>
      </c>
      <c r="J20" s="28">
        <f>+E20/E$23*100</f>
        <v>0</v>
      </c>
    </row>
    <row r="21" spans="1:12" s="3" customFormat="1" x14ac:dyDescent="0.35">
      <c r="A21" s="8" t="s">
        <v>113</v>
      </c>
      <c r="B21" s="20">
        <v>0</v>
      </c>
      <c r="C21" s="20">
        <v>0</v>
      </c>
      <c r="D21" s="20">
        <v>4</v>
      </c>
      <c r="E21" s="20">
        <v>0</v>
      </c>
      <c r="F21" s="11"/>
      <c r="G21" s="28">
        <f>+B21/B$23*100</f>
        <v>0</v>
      </c>
      <c r="H21" s="28">
        <f>+C21/C$23*100</f>
        <v>0</v>
      </c>
      <c r="I21" s="28">
        <f>+D21/D$23*100</f>
        <v>6.8965517241379306</v>
      </c>
      <c r="J21" s="28">
        <f>+E21/E$23*100</f>
        <v>0</v>
      </c>
    </row>
    <row r="22" spans="1:12" s="3" customFormat="1" x14ac:dyDescent="0.35">
      <c r="A22" s="11"/>
      <c r="B22" s="12"/>
      <c r="C22" s="12"/>
      <c r="D22" s="12"/>
      <c r="E22" s="12"/>
      <c r="F22" s="11"/>
      <c r="G22" s="12"/>
      <c r="H22" s="12"/>
      <c r="I22" s="12"/>
      <c r="J22" s="12"/>
      <c r="L22" s="11"/>
    </row>
    <row r="23" spans="1:12" s="2" customFormat="1" x14ac:dyDescent="0.35">
      <c r="A23" s="18" t="s">
        <v>0</v>
      </c>
      <c r="B23" s="23">
        <f>+SUM(B16:B21)</f>
        <v>7</v>
      </c>
      <c r="C23" s="23">
        <f>+SUM(C16:C21)</f>
        <v>8</v>
      </c>
      <c r="D23" s="23">
        <f>+SUM(D16:D21)</f>
        <v>58</v>
      </c>
      <c r="E23" s="23">
        <f>+SUM(E16:E21)</f>
        <v>2</v>
      </c>
      <c r="F23" s="33"/>
      <c r="G23" s="23"/>
      <c r="H23" s="23"/>
      <c r="I23" s="23"/>
      <c r="J23" s="23"/>
    </row>
  </sheetData>
  <mergeCells count="6">
    <mergeCell ref="B1:E1"/>
    <mergeCell ref="G1:J1"/>
    <mergeCell ref="A1:A2"/>
    <mergeCell ref="A14:A15"/>
    <mergeCell ref="B14:E14"/>
    <mergeCell ref="G14:J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6893-C80D-4532-94C4-604137EFF94F}">
  <dimension ref="A1:H23"/>
  <sheetViews>
    <sheetView showGridLines="0" workbookViewId="0">
      <selection activeCell="A14" sqref="A14:A15"/>
    </sheetView>
  </sheetViews>
  <sheetFormatPr defaultRowHeight="14.5" x14ac:dyDescent="0.35"/>
  <cols>
    <col min="1" max="1" width="22.26953125" style="3" bestFit="1" customWidth="1"/>
    <col min="2" max="4" width="12.36328125" style="3" customWidth="1"/>
    <col min="5" max="5" width="2.90625" style="3" customWidth="1"/>
    <col min="6" max="8" width="14.1796875" style="3" customWidth="1"/>
    <col min="9" max="16384" width="8.7265625" style="3"/>
  </cols>
  <sheetData>
    <row r="1" spans="1:8" x14ac:dyDescent="0.35">
      <c r="A1" s="52" t="s">
        <v>116</v>
      </c>
      <c r="B1" s="54" t="s">
        <v>13</v>
      </c>
      <c r="C1" s="54"/>
      <c r="D1" s="54"/>
      <c r="E1" s="25"/>
      <c r="F1" s="54" t="s">
        <v>14</v>
      </c>
      <c r="G1" s="54"/>
      <c r="H1" s="54"/>
    </row>
    <row r="2" spans="1:8" ht="29" x14ac:dyDescent="0.35">
      <c r="A2" s="53"/>
      <c r="B2" s="34" t="s">
        <v>4</v>
      </c>
      <c r="C2" s="34" t="s">
        <v>60</v>
      </c>
      <c r="D2" s="34" t="s">
        <v>61</v>
      </c>
      <c r="E2" s="24"/>
      <c r="F2" s="34" t="s">
        <v>53</v>
      </c>
      <c r="G2" s="34" t="s">
        <v>62</v>
      </c>
      <c r="H2" s="34" t="s">
        <v>63</v>
      </c>
    </row>
    <row r="3" spans="1:8" x14ac:dyDescent="0.35">
      <c r="A3" s="8" t="s">
        <v>2</v>
      </c>
      <c r="B3" s="20">
        <v>25</v>
      </c>
      <c r="C3" s="20">
        <v>1099.856</v>
      </c>
      <c r="D3" s="20">
        <v>1260.8050000000001</v>
      </c>
      <c r="E3" s="13"/>
      <c r="F3" s="28">
        <f>+B3/B$12*100</f>
        <v>55.555555555555557</v>
      </c>
      <c r="G3" s="28">
        <f>+C3/C$12*100</f>
        <v>49.134889356078915</v>
      </c>
      <c r="H3" s="28">
        <f>+D3/D$12*100</f>
        <v>52.631963438296282</v>
      </c>
    </row>
    <row r="4" spans="1:8" x14ac:dyDescent="0.35">
      <c r="A4" s="8" t="s">
        <v>3</v>
      </c>
      <c r="B4" s="20">
        <v>18</v>
      </c>
      <c r="C4" s="20">
        <v>1072.586</v>
      </c>
      <c r="D4" s="20">
        <v>1127.7070000000001</v>
      </c>
      <c r="E4" s="13"/>
      <c r="F4" s="28">
        <f>+B4/B$12*100</f>
        <v>40</v>
      </c>
      <c r="G4" s="28">
        <f>+C4/C$12*100</f>
        <v>47.916631299805843</v>
      </c>
      <c r="H4" s="28">
        <f>+D4/D$12*100</f>
        <v>47.075823456530379</v>
      </c>
    </row>
    <row r="5" spans="1:8" x14ac:dyDescent="0.35">
      <c r="A5" s="8" t="s">
        <v>112</v>
      </c>
      <c r="B5" s="20">
        <v>0</v>
      </c>
      <c r="C5" s="20">
        <v>34</v>
      </c>
      <c r="D5" s="20">
        <v>3</v>
      </c>
      <c r="E5" s="13"/>
      <c r="F5" s="28">
        <f>+B5/B$12*100</f>
        <v>0</v>
      </c>
      <c r="G5" s="28">
        <f>+C5/C$12*100</f>
        <v>1.51891360151391</v>
      </c>
      <c r="H5" s="28">
        <f>+D5/D$12*100</f>
        <v>0.12523418793143176</v>
      </c>
    </row>
    <row r="6" spans="1:8" x14ac:dyDescent="0.35">
      <c r="A6" s="8" t="s">
        <v>111</v>
      </c>
      <c r="B6" s="20">
        <v>0</v>
      </c>
      <c r="C6" s="20">
        <v>12</v>
      </c>
      <c r="D6" s="20">
        <v>3</v>
      </c>
      <c r="E6" s="13"/>
      <c r="F6" s="28">
        <f>+B6/B$12*100</f>
        <v>0</v>
      </c>
      <c r="G6" s="28">
        <f>+C6/C$12*100</f>
        <v>0.53608715347549774</v>
      </c>
      <c r="H6" s="28">
        <f>+D6/D$12*100</f>
        <v>0.12523418793143176</v>
      </c>
    </row>
    <row r="7" spans="1:8" x14ac:dyDescent="0.35">
      <c r="A7" s="11" t="s">
        <v>114</v>
      </c>
      <c r="B7" s="12">
        <v>2</v>
      </c>
      <c r="C7" s="12">
        <v>13</v>
      </c>
      <c r="D7" s="12">
        <v>0</v>
      </c>
      <c r="E7" s="13"/>
      <c r="F7" s="28">
        <f>+B7/B$12*100</f>
        <v>4.4444444444444446</v>
      </c>
      <c r="G7" s="28">
        <f>+C7/C$12*100</f>
        <v>0.58076108293178919</v>
      </c>
      <c r="H7" s="28">
        <f>+D7/D$12*100</f>
        <v>0</v>
      </c>
    </row>
    <row r="8" spans="1:8" x14ac:dyDescent="0.35">
      <c r="A8" s="11" t="s">
        <v>115</v>
      </c>
      <c r="B8" s="12">
        <v>0</v>
      </c>
      <c r="C8" s="12">
        <v>3</v>
      </c>
      <c r="D8" s="12">
        <v>0</v>
      </c>
      <c r="E8" s="13"/>
      <c r="F8" s="28">
        <f>+B8/B$12*100</f>
        <v>0</v>
      </c>
      <c r="G8" s="28">
        <f>+C8/C$12*100</f>
        <v>0.13402178836887443</v>
      </c>
      <c r="H8" s="28">
        <f>+D8/D$12*100</f>
        <v>0</v>
      </c>
    </row>
    <row r="9" spans="1:8" x14ac:dyDescent="0.35">
      <c r="A9" s="8" t="s">
        <v>110</v>
      </c>
      <c r="B9" s="20">
        <v>0</v>
      </c>
      <c r="C9" s="20">
        <v>0</v>
      </c>
      <c r="D9" s="20">
        <v>1</v>
      </c>
      <c r="E9" s="20"/>
      <c r="F9" s="28">
        <f>+B9/B$12*100</f>
        <v>0</v>
      </c>
      <c r="G9" s="28">
        <f>+C9/C$12*100</f>
        <v>0</v>
      </c>
      <c r="H9" s="28">
        <f>+D9/D$12*100</f>
        <v>4.1744729310477256E-2</v>
      </c>
    </row>
    <row r="10" spans="1:8" x14ac:dyDescent="0.35">
      <c r="A10" s="8" t="s">
        <v>113</v>
      </c>
      <c r="B10" s="20">
        <v>0</v>
      </c>
      <c r="C10" s="20">
        <v>4</v>
      </c>
      <c r="D10" s="20">
        <v>0</v>
      </c>
      <c r="E10" s="20"/>
      <c r="F10" s="28">
        <f>+B10/B$12*100</f>
        <v>0</v>
      </c>
      <c r="G10" s="28">
        <f>+C10/C$12*100</f>
        <v>0.17869571782516588</v>
      </c>
      <c r="H10" s="28">
        <f>+D10/D$12*100</f>
        <v>0</v>
      </c>
    </row>
    <row r="11" spans="1:8" x14ac:dyDescent="0.35">
      <c r="A11" s="8"/>
      <c r="B11" s="20"/>
      <c r="C11" s="20"/>
      <c r="D11" s="20"/>
      <c r="E11" s="20"/>
      <c r="F11" s="13"/>
      <c r="G11" s="13"/>
      <c r="H11" s="13"/>
    </row>
    <row r="12" spans="1:8" s="2" customFormat="1" x14ac:dyDescent="0.35">
      <c r="A12" s="22" t="s">
        <v>0</v>
      </c>
      <c r="B12" s="23">
        <f>+SUM(B3:B10)</f>
        <v>45</v>
      </c>
      <c r="C12" s="23">
        <f>+SUM(C3:C10)</f>
        <v>2238.442</v>
      </c>
      <c r="D12" s="23">
        <f>+SUM(D3:D10)</f>
        <v>2395.5120000000002</v>
      </c>
      <c r="E12" s="23"/>
      <c r="F12" s="16"/>
      <c r="G12" s="16"/>
      <c r="H12" s="16"/>
    </row>
    <row r="13" spans="1:8" x14ac:dyDescent="0.35">
      <c r="B13" s="5"/>
      <c r="C13" s="5"/>
      <c r="D13" s="5"/>
    </row>
    <row r="14" spans="1:8" x14ac:dyDescent="0.35">
      <c r="A14" s="52" t="s">
        <v>1</v>
      </c>
      <c r="B14" s="54" t="s">
        <v>13</v>
      </c>
      <c r="C14" s="54"/>
      <c r="D14" s="54"/>
      <c r="E14" s="25"/>
      <c r="F14" s="54" t="s">
        <v>14</v>
      </c>
      <c r="G14" s="54"/>
      <c r="H14" s="54"/>
    </row>
    <row r="15" spans="1:8" ht="29" x14ac:dyDescent="0.35">
      <c r="A15" s="53"/>
      <c r="B15" s="34" t="s">
        <v>4</v>
      </c>
      <c r="C15" s="34" t="s">
        <v>60</v>
      </c>
      <c r="D15" s="34" t="s">
        <v>61</v>
      </c>
      <c r="E15" s="24"/>
      <c r="F15" s="34" t="s">
        <v>53</v>
      </c>
      <c r="G15" s="34" t="s">
        <v>62</v>
      </c>
      <c r="H15" s="34" t="s">
        <v>63</v>
      </c>
    </row>
    <row r="16" spans="1:8" x14ac:dyDescent="0.35">
      <c r="A16" s="8" t="s">
        <v>112</v>
      </c>
      <c r="B16" s="20">
        <v>0</v>
      </c>
      <c r="C16" s="20">
        <v>34</v>
      </c>
      <c r="D16" s="20">
        <v>3</v>
      </c>
      <c r="E16" s="13"/>
      <c r="F16" s="28">
        <f>+B16/B$23*100</f>
        <v>0</v>
      </c>
      <c r="G16" s="28">
        <f>+C16/C$23*100</f>
        <v>51.515151515151516</v>
      </c>
      <c r="H16" s="28">
        <f>+D16/D$23*100</f>
        <v>42.857142857142854</v>
      </c>
    </row>
    <row r="17" spans="1:8" x14ac:dyDescent="0.35">
      <c r="A17" s="8" t="s">
        <v>111</v>
      </c>
      <c r="B17" s="20">
        <v>0</v>
      </c>
      <c r="C17" s="20">
        <v>12</v>
      </c>
      <c r="D17" s="20">
        <v>3</v>
      </c>
      <c r="E17" s="13"/>
      <c r="F17" s="28">
        <f>+B17/B$23*100</f>
        <v>0</v>
      </c>
      <c r="G17" s="28">
        <f>+C17/C$23*100</f>
        <v>18.181818181818183</v>
      </c>
      <c r="H17" s="28">
        <f>+D17/D$23*100</f>
        <v>42.857142857142854</v>
      </c>
    </row>
    <row r="18" spans="1:8" x14ac:dyDescent="0.35">
      <c r="A18" s="11" t="s">
        <v>114</v>
      </c>
      <c r="B18" s="12">
        <v>2</v>
      </c>
      <c r="C18" s="12">
        <v>13</v>
      </c>
      <c r="D18" s="12">
        <v>0</v>
      </c>
      <c r="E18" s="13"/>
      <c r="F18" s="28">
        <f>+B18/B$23*100</f>
        <v>100</v>
      </c>
      <c r="G18" s="28">
        <f>+C18/C$23*100</f>
        <v>19.696969696969695</v>
      </c>
      <c r="H18" s="28">
        <f>+D18/D$23*100</f>
        <v>0</v>
      </c>
    </row>
    <row r="19" spans="1:8" x14ac:dyDescent="0.35">
      <c r="A19" s="11" t="s">
        <v>115</v>
      </c>
      <c r="B19" s="12">
        <v>0</v>
      </c>
      <c r="C19" s="12">
        <v>3</v>
      </c>
      <c r="D19" s="12">
        <v>0</v>
      </c>
      <c r="E19" s="13"/>
      <c r="F19" s="28">
        <f>+B19/B$23*100</f>
        <v>0</v>
      </c>
      <c r="G19" s="28">
        <f>+C19/C$23*100</f>
        <v>4.5454545454545459</v>
      </c>
      <c r="H19" s="28">
        <f>+D19/D$23*100</f>
        <v>0</v>
      </c>
    </row>
    <row r="20" spans="1:8" x14ac:dyDescent="0.35">
      <c r="A20" s="8" t="s">
        <v>110</v>
      </c>
      <c r="B20" s="20">
        <v>0</v>
      </c>
      <c r="C20" s="20">
        <v>0</v>
      </c>
      <c r="D20" s="20">
        <v>1</v>
      </c>
      <c r="E20" s="20"/>
      <c r="F20" s="28">
        <f>+B20/B$23*100</f>
        <v>0</v>
      </c>
      <c r="G20" s="28">
        <f>+C20/C$23*100</f>
        <v>0</v>
      </c>
      <c r="H20" s="28">
        <f>+D20/D$23*100</f>
        <v>14.285714285714285</v>
      </c>
    </row>
    <row r="21" spans="1:8" x14ac:dyDescent="0.35">
      <c r="A21" s="8" t="s">
        <v>113</v>
      </c>
      <c r="B21" s="20">
        <v>0</v>
      </c>
      <c r="C21" s="20">
        <v>4</v>
      </c>
      <c r="D21" s="20">
        <v>0</v>
      </c>
      <c r="E21" s="20"/>
      <c r="F21" s="28">
        <f>+B21/B$23*100</f>
        <v>0</v>
      </c>
      <c r="G21" s="28">
        <f>+C21/C$23*100</f>
        <v>6.0606060606060606</v>
      </c>
      <c r="H21" s="28">
        <f>+D21/D$23*100</f>
        <v>0</v>
      </c>
    </row>
    <row r="22" spans="1:8" x14ac:dyDescent="0.35">
      <c r="A22" s="8"/>
      <c r="B22" s="20"/>
      <c r="C22" s="20"/>
      <c r="D22" s="20"/>
      <c r="E22" s="20"/>
      <c r="F22" s="13"/>
      <c r="G22" s="13"/>
      <c r="H22" s="13"/>
    </row>
    <row r="23" spans="1:8" s="2" customFormat="1" x14ac:dyDescent="0.35">
      <c r="A23" s="22" t="s">
        <v>0</v>
      </c>
      <c r="B23" s="23">
        <f>+SUM(B16:B21)</f>
        <v>2</v>
      </c>
      <c r="C23" s="23">
        <f>+SUM(C16:C21)</f>
        <v>66</v>
      </c>
      <c r="D23" s="23">
        <f>+SUM(D16:D21)</f>
        <v>7</v>
      </c>
      <c r="E23" s="23"/>
      <c r="F23" s="16"/>
      <c r="G23" s="16"/>
      <c r="H23" s="16"/>
    </row>
  </sheetData>
  <mergeCells count="6">
    <mergeCell ref="A1:A2"/>
    <mergeCell ref="B1:D1"/>
    <mergeCell ref="F1:H1"/>
    <mergeCell ref="A14:A15"/>
    <mergeCell ref="B14:D14"/>
    <mergeCell ref="F14:H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Props1.xml><?xml version="1.0" encoding="utf-8"?>
<ds:datastoreItem xmlns:ds="http://schemas.openxmlformats.org/officeDocument/2006/customXml" ds:itemID="{5B93C480-B4BB-4E15-9170-E769C6F95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394B13-5E4E-436D-9338-C3A6A95AA8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05D4CD-5DDC-414D-BF53-5BAE829C9BE7}">
  <ds:schemaRefs>
    <ds:schemaRef ds:uri="9840afb1-5d18-42a2-bcba-2c8e802c66c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d13d130-f367-41bf-8435-aab6481a31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Univariado_rec</vt:lpstr>
      <vt:lpstr>Edad_agrupada</vt:lpstr>
      <vt:lpstr>Edad_agrupada_10</vt:lpstr>
      <vt:lpstr>Edad_agrupada_nueva</vt:lpstr>
      <vt:lpstr>Tiempo_residencia</vt:lpstr>
      <vt:lpstr>Tiempo_residencia_nueva</vt:lpstr>
      <vt:lpstr>Migración_reciente</vt:lpstr>
      <vt:lpstr>Nivel_educativo</vt:lpstr>
      <vt:lpstr>Secundario_completo</vt:lpstr>
      <vt:lpstr>Region</vt:lpstr>
      <vt:lpstr>Nacionalidad_MERCOSUR</vt:lpstr>
      <vt:lpstr>Nacionalidad</vt:lpstr>
      <vt:lpstr>Tenencia_DNI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2024-01-18T00:20:38Z</dcterms:created>
  <dcterms:modified xsi:type="dcterms:W3CDTF">2024-01-24T20:40:55Z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