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Work\research_migration\excel\"/>
    </mc:Choice>
  </mc:AlternateContent>
  <xr:revisionPtr revIDLastSave="0" documentId="13_ncr:1_{F397FEFF-8D0D-4CC3-996C-65BFC029560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ALUD" sheetId="1" r:id="rId1"/>
    <sheet name="DESCENDENCIA_AFRO" sheetId="2" r:id="rId2"/>
    <sheet name="DESCENDENCIA_INDIGENA" sheetId="3" r:id="rId3"/>
    <sheet name="EDAD" sheetId="4" r:id="rId4"/>
    <sheet name="IDENTIDAD_GENERO" sheetId="5" r:id="rId5"/>
    <sheet name="NIVEL_EDUCATIV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6" l="1"/>
  <c r="C33" i="6"/>
  <c r="C31" i="6"/>
  <c r="B32" i="6"/>
  <c r="B33" i="6"/>
  <c r="B31" i="6"/>
  <c r="B25" i="6"/>
  <c r="B26" i="6"/>
  <c r="B27" i="6"/>
  <c r="B24" i="6"/>
  <c r="C21" i="6"/>
  <c r="D21" i="6"/>
  <c r="B21" i="6"/>
  <c r="C20" i="6"/>
  <c r="D20" i="6"/>
  <c r="B20" i="6"/>
  <c r="C19" i="6"/>
  <c r="D19" i="6"/>
  <c r="B19" i="6"/>
  <c r="C18" i="6"/>
  <c r="D18" i="6"/>
  <c r="B18" i="6"/>
  <c r="I5" i="6"/>
  <c r="I33" i="6" s="1"/>
  <c r="I6" i="5"/>
  <c r="I15" i="5" s="1"/>
  <c r="C16" i="5"/>
  <c r="C15" i="5"/>
  <c r="B10" i="5"/>
  <c r="B9" i="5"/>
  <c r="B11" i="5" s="1"/>
  <c r="O16" i="4"/>
  <c r="O17" i="4"/>
  <c r="O15" i="4"/>
  <c r="O5" i="4"/>
  <c r="I15" i="4"/>
  <c r="I16" i="4"/>
  <c r="I17" i="4"/>
  <c r="H16" i="4"/>
  <c r="H17" i="4"/>
  <c r="H15" i="4"/>
  <c r="I11" i="4"/>
  <c r="I5" i="4"/>
  <c r="J5" i="4"/>
  <c r="K5" i="4"/>
  <c r="H5" i="4"/>
  <c r="H10" i="4" s="1"/>
  <c r="I4" i="4"/>
  <c r="H9" i="4" s="1"/>
  <c r="J4" i="4"/>
  <c r="K4" i="4"/>
  <c r="H4" i="4"/>
  <c r="I3" i="4"/>
  <c r="J3" i="4"/>
  <c r="K3" i="4"/>
  <c r="H3" i="4"/>
  <c r="H8" i="4" s="1"/>
  <c r="I16" i="3"/>
  <c r="I15" i="3"/>
  <c r="I4" i="3"/>
  <c r="C11" i="3"/>
  <c r="C16" i="3" s="1"/>
  <c r="B16" i="3"/>
  <c r="B15" i="3"/>
  <c r="B11" i="3"/>
  <c r="B10" i="3"/>
  <c r="B9" i="3"/>
  <c r="I16" i="2"/>
  <c r="I15" i="2"/>
  <c r="I4" i="2"/>
  <c r="E28" i="1"/>
  <c r="C11" i="2"/>
  <c r="C16" i="2" s="1"/>
  <c r="B10" i="2"/>
  <c r="B9" i="2"/>
  <c r="B11" i="2" s="1"/>
  <c r="I19" i="1"/>
  <c r="I20" i="1"/>
  <c r="I21" i="1"/>
  <c r="I18" i="1"/>
  <c r="C19" i="1"/>
  <c r="C20" i="1"/>
  <c r="C18" i="1"/>
  <c r="B12" i="1"/>
  <c r="B13" i="1"/>
  <c r="B14" i="1"/>
  <c r="I6" i="1"/>
  <c r="B11" i="1"/>
  <c r="I32" i="6" l="1"/>
  <c r="I31" i="6"/>
  <c r="B16" i="5"/>
  <c r="I16" i="5"/>
  <c r="B15" i="5"/>
  <c r="H11" i="4"/>
  <c r="C15" i="3"/>
  <c r="C15" i="2"/>
  <c r="B16" i="2"/>
  <c r="B15" i="2"/>
  <c r="B18" i="1"/>
  <c r="B20" i="1"/>
  <c r="B19" i="1"/>
</calcChain>
</file>

<file path=xl/sharedStrings.xml><?xml version="1.0" encoding="utf-8"?>
<sst xmlns="http://schemas.openxmlformats.org/spreadsheetml/2006/main" count="256" uniqueCount="83">
  <si>
    <t>Cobertura de salud</t>
  </si>
  <si>
    <t>Lugar de nacimiento</t>
  </si>
  <si>
    <t>Esta provincia</t>
  </si>
  <si>
    <t>Otra provincia argentina</t>
  </si>
  <si>
    <t>Otro país</t>
  </si>
  <si>
    <t>Total</t>
  </si>
  <si>
    <t xml:space="preserve"> Obra social o prepaga (incluye PAMI)</t>
  </si>
  <si>
    <t xml:space="preserve"> Programas o planes estatales de salud</t>
  </si>
  <si>
    <t xml:space="preserve"> No tiene obra social, prepaga ni plan estatal</t>
  </si>
  <si>
    <t xml:space="preserve"> Total</t>
  </si>
  <si>
    <t>q36_salud</t>
  </si>
  <si>
    <t>ponderado</t>
  </si>
  <si>
    <t>Ninguna</t>
  </si>
  <si>
    <t>Obra social (incluye PAMI)</t>
  </si>
  <si>
    <t>Prepaga o seguro privado</t>
  </si>
  <si>
    <t>Programa o plan estatal de salud</t>
  </si>
  <si>
    <t>No migrantes</t>
  </si>
  <si>
    <t>Migrantes</t>
  </si>
  <si>
    <t>CENSO</t>
  </si>
  <si>
    <t>ENMA</t>
  </si>
  <si>
    <t>total</t>
  </si>
  <si>
    <t>Se reconoce afrodescendiente o tiene antepasados negros o africanos</t>
  </si>
  <si>
    <t xml:space="preserve"> Sí</t>
  </si>
  <si>
    <t xml:space="preserve"> No</t>
  </si>
  <si>
    <t xml:space="preserve"> Ignorado</t>
  </si>
  <si>
    <t>q5_descendencia_afro</t>
  </si>
  <si>
    <t>No Migrantes</t>
  </si>
  <si>
    <t>Sí</t>
  </si>
  <si>
    <t>No</t>
  </si>
  <si>
    <t>No tiene obra cobertura de salud</t>
  </si>
  <si>
    <t>Obra social o prepaga</t>
  </si>
  <si>
    <t>MIGRANTES</t>
  </si>
  <si>
    <t>Se reconoce indígena o descendiente de pueblos indígenas u originarios</t>
  </si>
  <si>
    <t>q5_descendencia_indigena</t>
  </si>
  <si>
    <t>TOTAL</t>
  </si>
  <si>
    <t>Edad en grupos quinquenales</t>
  </si>
  <si>
    <t xml:space="preserve"> 15 A 19</t>
  </si>
  <si>
    <t xml:space="preserve"> 20 A 24</t>
  </si>
  <si>
    <t xml:space="preserve"> 25 A 29</t>
  </si>
  <si>
    <t xml:space="preserve"> 30 A 34</t>
  </si>
  <si>
    <t xml:space="preserve"> 35 A 39</t>
  </si>
  <si>
    <t xml:space="preserve"> 40 A 44</t>
  </si>
  <si>
    <t xml:space="preserve"> 45 A 49</t>
  </si>
  <si>
    <t xml:space="preserve"> 50 A 54</t>
  </si>
  <si>
    <t xml:space="preserve"> 55 A 59</t>
  </si>
  <si>
    <t xml:space="preserve"> 60 A 64</t>
  </si>
  <si>
    <t xml:space="preserve"> 65 A 69</t>
  </si>
  <si>
    <t xml:space="preserve"> 70 A 74</t>
  </si>
  <si>
    <t xml:space="preserve"> 75 A 79</t>
  </si>
  <si>
    <t xml:space="preserve"> 80 A 84</t>
  </si>
  <si>
    <t xml:space="preserve"> 85 A 89</t>
  </si>
  <si>
    <t xml:space="preserve"> 90 A 94</t>
  </si>
  <si>
    <t xml:space="preserve"> 95 A 99</t>
  </si>
  <si>
    <t xml:space="preserve"> 100 A 104</t>
  </si>
  <si>
    <t xml:space="preserve"> 105 Y MÁS</t>
  </si>
  <si>
    <t>edad_agrup</t>
  </si>
  <si>
    <t>18-34</t>
  </si>
  <si>
    <t>35-54</t>
  </si>
  <si>
    <t>55+</t>
  </si>
  <si>
    <t>Sexo registrado al nacer</t>
  </si>
  <si>
    <t xml:space="preserve"> Mujer/Femenino</t>
  </si>
  <si>
    <t xml:space="preserve"> Varón/Masculino</t>
  </si>
  <si>
    <t>genero_agrup</t>
  </si>
  <si>
    <t>Mujer</t>
  </si>
  <si>
    <t>Otro género</t>
  </si>
  <si>
    <t>Prefiero no responder</t>
  </si>
  <si>
    <t>Varón</t>
  </si>
  <si>
    <t>niveled_agrup</t>
  </si>
  <si>
    <t>Hasta secundario incompleto</t>
  </si>
  <si>
    <t>Secundario completo</t>
  </si>
  <si>
    <t>Superior completo y más</t>
  </si>
  <si>
    <t>Máximo nivel de instrucción alcanzado</t>
  </si>
  <si>
    <t xml:space="preserve"> Sin instrucción</t>
  </si>
  <si>
    <t xml:space="preserve"> Primario incompleto</t>
  </si>
  <si>
    <t xml:space="preserve"> Primario completo</t>
  </si>
  <si>
    <t xml:space="preserve"> Secundario incompleto</t>
  </si>
  <si>
    <t xml:space="preserve"> Secundario completo</t>
  </si>
  <si>
    <t xml:space="preserve"> Terciario incompleto</t>
  </si>
  <si>
    <t xml:space="preserve"> Terciario completo</t>
  </si>
  <si>
    <t xml:space="preserve"> Universitario incompleto</t>
  </si>
  <si>
    <t xml:space="preserve"> Universitario completo</t>
  </si>
  <si>
    <t xml:space="preserve"> Posgrado incompleto</t>
  </si>
  <si>
    <t xml:space="preserve"> Posgrado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</si>
</sst>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I5" sqref="I5"/>
    </sheetView>
  </sheetViews>
  <sheetFormatPr baseColWidth="10" defaultColWidth="8.88671875" defaultRowHeight="14.4" x14ac:dyDescent="0.3"/>
  <cols>
    <col min="1" max="1" width="28.33203125" customWidth="1"/>
    <col min="2" max="2" width="10.33203125" customWidth="1"/>
    <col min="3" max="3" width="12.21875" customWidth="1"/>
    <col min="4" max="4" width="30.5546875" customWidth="1"/>
    <col min="8" max="8" width="33.21875" customWidth="1"/>
  </cols>
  <sheetData>
    <row r="1" spans="1:9" x14ac:dyDescent="0.3">
      <c r="A1" t="s">
        <v>0</v>
      </c>
      <c r="H1" t="s">
        <v>10</v>
      </c>
      <c r="I1" t="s">
        <v>11</v>
      </c>
    </row>
    <row r="2" spans="1:9" x14ac:dyDescent="0.3">
      <c r="B2" t="s">
        <v>2</v>
      </c>
      <c r="C2" t="s">
        <v>3</v>
      </c>
      <c r="D2" t="s">
        <v>4</v>
      </c>
      <c r="E2" t="s">
        <v>5</v>
      </c>
      <c r="H2" t="s">
        <v>12</v>
      </c>
      <c r="I2">
        <v>2005.816211503</v>
      </c>
    </row>
    <row r="3" spans="1:9" x14ac:dyDescent="0.3">
      <c r="A3" t="s">
        <v>6</v>
      </c>
      <c r="B3">
        <v>16147274</v>
      </c>
      <c r="C3">
        <v>4226867</v>
      </c>
      <c r="D3">
        <v>928050</v>
      </c>
      <c r="E3">
        <v>21302191</v>
      </c>
      <c r="H3" t="s">
        <v>13</v>
      </c>
      <c r="I3">
        <v>1332.3022994959999</v>
      </c>
    </row>
    <row r="4" spans="1:9" x14ac:dyDescent="0.3">
      <c r="A4" t="s">
        <v>7</v>
      </c>
      <c r="B4">
        <v>831627</v>
      </c>
      <c r="C4">
        <v>181454</v>
      </c>
      <c r="D4">
        <v>51423</v>
      </c>
      <c r="E4">
        <v>1064504</v>
      </c>
      <c r="H4" t="s">
        <v>14</v>
      </c>
      <c r="I4">
        <v>671.39555503300005</v>
      </c>
    </row>
    <row r="5" spans="1:9" x14ac:dyDescent="0.3">
      <c r="A5" t="s">
        <v>8</v>
      </c>
      <c r="B5">
        <v>8708407</v>
      </c>
      <c r="C5">
        <v>1547541</v>
      </c>
      <c r="D5">
        <v>792238</v>
      </c>
      <c r="E5">
        <v>11048186</v>
      </c>
      <c r="H5" t="s">
        <v>15</v>
      </c>
      <c r="I5">
        <v>495.66886973099997</v>
      </c>
    </row>
    <row r="6" spans="1:9" x14ac:dyDescent="0.3">
      <c r="A6" t="s">
        <v>9</v>
      </c>
      <c r="B6">
        <v>25687308</v>
      </c>
      <c r="C6">
        <v>5955862</v>
      </c>
      <c r="D6">
        <v>1771711</v>
      </c>
      <c r="E6">
        <v>33414881</v>
      </c>
      <c r="H6" t="s">
        <v>20</v>
      </c>
      <c r="I6">
        <f>SUM(I2:I5)</f>
        <v>4505.1829357630004</v>
      </c>
    </row>
    <row r="9" spans="1:9" x14ac:dyDescent="0.3">
      <c r="D9" s="1"/>
    </row>
    <row r="10" spans="1:9" x14ac:dyDescent="0.3">
      <c r="B10" t="s">
        <v>16</v>
      </c>
      <c r="C10" t="s">
        <v>17</v>
      </c>
    </row>
    <row r="11" spans="1:9" x14ac:dyDescent="0.3">
      <c r="A11" t="s">
        <v>6</v>
      </c>
      <c r="B11">
        <f>SUM(B3,C3)</f>
        <v>20374141</v>
      </c>
      <c r="C11">
        <v>928050</v>
      </c>
    </row>
    <row r="12" spans="1:9" x14ac:dyDescent="0.3">
      <c r="A12" t="s">
        <v>7</v>
      </c>
      <c r="B12">
        <f t="shared" ref="B12:B14" si="0">SUM(B4,C4)</f>
        <v>1013081</v>
      </c>
      <c r="C12">
        <v>51423</v>
      </c>
    </row>
    <row r="13" spans="1:9" x14ac:dyDescent="0.3">
      <c r="A13" t="s">
        <v>8</v>
      </c>
      <c r="B13">
        <f t="shared" si="0"/>
        <v>10255948</v>
      </c>
      <c r="C13">
        <v>792238</v>
      </c>
    </row>
    <row r="14" spans="1:9" x14ac:dyDescent="0.3">
      <c r="A14" t="s">
        <v>9</v>
      </c>
      <c r="B14">
        <f t="shared" si="0"/>
        <v>31643170</v>
      </c>
      <c r="C14">
        <v>1771711</v>
      </c>
    </row>
    <row r="16" spans="1:9" x14ac:dyDescent="0.3">
      <c r="A16" s="7" t="s">
        <v>18</v>
      </c>
      <c r="B16" s="7"/>
      <c r="C16" s="7"/>
      <c r="H16" s="7" t="s">
        <v>19</v>
      </c>
      <c r="I16" s="7"/>
    </row>
    <row r="17" spans="1:9" x14ac:dyDescent="0.3">
      <c r="A17" s="2"/>
      <c r="B17" s="4" t="s">
        <v>16</v>
      </c>
      <c r="C17" s="4" t="s">
        <v>17</v>
      </c>
      <c r="H17" s="2"/>
      <c r="I17" s="4" t="s">
        <v>17</v>
      </c>
    </row>
    <row r="18" spans="1:9" x14ac:dyDescent="0.3">
      <c r="A18" s="4" t="s">
        <v>6</v>
      </c>
      <c r="B18" s="3">
        <f t="shared" ref="B18:C20" si="1">B11/B$14</f>
        <v>0.64387167910168297</v>
      </c>
      <c r="C18" s="3">
        <f t="shared" si="1"/>
        <v>0.5238156787421876</v>
      </c>
      <c r="H18" s="4" t="s">
        <v>12</v>
      </c>
      <c r="I18" s="3">
        <f>I2/I$6</f>
        <v>0.44522414297107643</v>
      </c>
    </row>
    <row r="19" spans="1:9" x14ac:dyDescent="0.3">
      <c r="A19" s="4" t="s">
        <v>7</v>
      </c>
      <c r="B19" s="3">
        <f t="shared" si="1"/>
        <v>3.2015787293118859E-2</v>
      </c>
      <c r="C19" s="3">
        <f t="shared" si="1"/>
        <v>2.9024485370356679E-2</v>
      </c>
      <c r="H19" s="4" t="s">
        <v>13</v>
      </c>
      <c r="I19" s="3">
        <f t="shared" ref="I19:I21" si="2">I3/I$6</f>
        <v>0.29572657059493201</v>
      </c>
    </row>
    <row r="20" spans="1:9" x14ac:dyDescent="0.3">
      <c r="A20" s="4" t="s">
        <v>8</v>
      </c>
      <c r="B20" s="3">
        <f t="shared" si="1"/>
        <v>0.32411253360519821</v>
      </c>
      <c r="C20" s="3">
        <f t="shared" si="1"/>
        <v>0.44715983588745567</v>
      </c>
      <c r="H20" s="4" t="s">
        <v>14</v>
      </c>
      <c r="I20" s="3">
        <f t="shared" si="2"/>
        <v>0.14902736794622351</v>
      </c>
    </row>
    <row r="21" spans="1:9" x14ac:dyDescent="0.3">
      <c r="H21" s="4" t="s">
        <v>15</v>
      </c>
      <c r="I21" s="3">
        <f t="shared" si="2"/>
        <v>0.11002191848776796</v>
      </c>
    </row>
    <row r="25" spans="1:9" x14ac:dyDescent="0.3">
      <c r="D25" s="7" t="s">
        <v>17</v>
      </c>
      <c r="E25" s="7"/>
      <c r="F25" s="7"/>
    </row>
    <row r="26" spans="1:9" x14ac:dyDescent="0.3">
      <c r="D26" s="2"/>
      <c r="E26" s="4" t="s">
        <v>18</v>
      </c>
      <c r="F26" s="4" t="s">
        <v>19</v>
      </c>
    </row>
    <row r="27" spans="1:9" x14ac:dyDescent="0.3">
      <c r="D27" s="4" t="s">
        <v>29</v>
      </c>
      <c r="E27" s="3">
        <v>0.44715983588745567</v>
      </c>
      <c r="F27" s="3">
        <v>0.44522414297107643</v>
      </c>
    </row>
    <row r="28" spans="1:9" x14ac:dyDescent="0.3">
      <c r="D28" s="4" t="s">
        <v>30</v>
      </c>
      <c r="E28" s="3">
        <f>SUM(I19,I20)</f>
        <v>0.44475393854115552</v>
      </c>
      <c r="F28" s="3">
        <v>0.5238156787421876</v>
      </c>
    </row>
    <row r="29" spans="1:9" x14ac:dyDescent="0.3">
      <c r="D29" s="4" t="s">
        <v>15</v>
      </c>
      <c r="E29" s="3">
        <v>2.9024485370356679E-2</v>
      </c>
      <c r="F29" s="3">
        <v>0.11002191848776796</v>
      </c>
    </row>
  </sheetData>
  <mergeCells count="3">
    <mergeCell ref="A16:C16"/>
    <mergeCell ref="H16:I16"/>
    <mergeCell ref="D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BD2D-4E45-462E-B8D1-A79D37BF0AAD}">
  <dimension ref="A1:I22"/>
  <sheetViews>
    <sheetView workbookViewId="0">
      <selection activeCell="D19" sqref="D19:F22"/>
    </sheetView>
  </sheetViews>
  <sheetFormatPr baseColWidth="10" defaultRowHeight="14.4" x14ac:dyDescent="0.3"/>
  <cols>
    <col min="2" max="2" width="14.21875" customWidth="1"/>
  </cols>
  <sheetData>
    <row r="1" spans="1:9" x14ac:dyDescent="0.3">
      <c r="A1" t="s">
        <v>21</v>
      </c>
      <c r="B1" t="s">
        <v>1</v>
      </c>
      <c r="H1" t="s">
        <v>25</v>
      </c>
      <c r="I1" t="s">
        <v>11</v>
      </c>
    </row>
    <row r="2" spans="1:9" x14ac:dyDescent="0.3">
      <c r="B2" t="s">
        <v>2</v>
      </c>
      <c r="C2" t="s">
        <v>3</v>
      </c>
      <c r="D2" t="s">
        <v>4</v>
      </c>
      <c r="E2" t="s">
        <v>5</v>
      </c>
      <c r="H2">
        <v>0</v>
      </c>
      <c r="I2">
        <v>4172.6356883990002</v>
      </c>
    </row>
    <row r="3" spans="1:9" x14ac:dyDescent="0.3">
      <c r="A3" t="s">
        <v>22</v>
      </c>
      <c r="B3">
        <v>144472</v>
      </c>
      <c r="C3">
        <v>44646</v>
      </c>
      <c r="D3">
        <v>51648</v>
      </c>
      <c r="E3">
        <v>240766</v>
      </c>
      <c r="H3">
        <v>1</v>
      </c>
      <c r="I3">
        <v>429.82484982599999</v>
      </c>
    </row>
    <row r="4" spans="1:9" x14ac:dyDescent="0.3">
      <c r="A4" t="s">
        <v>23</v>
      </c>
      <c r="B4">
        <v>22720497</v>
      </c>
      <c r="C4">
        <v>4930471</v>
      </c>
      <c r="D4">
        <v>1435201</v>
      </c>
      <c r="E4">
        <v>29086169</v>
      </c>
      <c r="H4" t="s">
        <v>20</v>
      </c>
      <c r="I4">
        <f>SUM(I2:I3)</f>
        <v>4602.4605382250002</v>
      </c>
    </row>
    <row r="5" spans="1:9" x14ac:dyDescent="0.3">
      <c r="A5" t="s">
        <v>24</v>
      </c>
      <c r="B5">
        <v>2822339</v>
      </c>
      <c r="C5">
        <v>980745</v>
      </c>
      <c r="D5">
        <v>284862</v>
      </c>
      <c r="E5">
        <v>4087946</v>
      </c>
    </row>
    <row r="6" spans="1:9" x14ac:dyDescent="0.3">
      <c r="A6" t="s">
        <v>9</v>
      </c>
      <c r="B6">
        <v>25687308</v>
      </c>
      <c r="C6">
        <v>5955862</v>
      </c>
      <c r="D6">
        <v>1771711</v>
      </c>
      <c r="E6">
        <v>33414881</v>
      </c>
    </row>
    <row r="8" spans="1:9" x14ac:dyDescent="0.3">
      <c r="B8" t="s">
        <v>16</v>
      </c>
      <c r="C8" t="s">
        <v>17</v>
      </c>
    </row>
    <row r="9" spans="1:9" x14ac:dyDescent="0.3">
      <c r="A9" t="s">
        <v>22</v>
      </c>
      <c r="B9">
        <f>SUM(B3,C3)</f>
        <v>189118</v>
      </c>
      <c r="C9">
        <v>51648</v>
      </c>
    </row>
    <row r="10" spans="1:9" x14ac:dyDescent="0.3">
      <c r="A10" t="s">
        <v>23</v>
      </c>
      <c r="B10">
        <f>SUM(B4,C4)</f>
        <v>27650968</v>
      </c>
      <c r="C10">
        <v>1435201</v>
      </c>
    </row>
    <row r="11" spans="1:9" x14ac:dyDescent="0.3">
      <c r="A11" t="s">
        <v>5</v>
      </c>
      <c r="B11">
        <f>SUM(B9,B10)</f>
        <v>27840086</v>
      </c>
      <c r="C11">
        <f>SUM(C9,C10)</f>
        <v>1486849</v>
      </c>
    </row>
    <row r="13" spans="1:9" x14ac:dyDescent="0.3">
      <c r="A13" s="7" t="s">
        <v>18</v>
      </c>
      <c r="B13" s="7"/>
      <c r="C13" s="7"/>
      <c r="H13" s="7" t="s">
        <v>19</v>
      </c>
      <c r="I13" s="7"/>
    </row>
    <row r="14" spans="1:9" x14ac:dyDescent="0.3">
      <c r="A14" s="4"/>
      <c r="B14" s="4" t="s">
        <v>26</v>
      </c>
      <c r="C14" s="4" t="s">
        <v>17</v>
      </c>
      <c r="H14" s="5"/>
      <c r="I14" s="5" t="s">
        <v>17</v>
      </c>
    </row>
    <row r="15" spans="1:9" x14ac:dyDescent="0.3">
      <c r="A15" s="4" t="s">
        <v>27</v>
      </c>
      <c r="B15" s="3">
        <f>B9/B$11</f>
        <v>6.7930106250390174E-3</v>
      </c>
      <c r="C15" s="3">
        <f>C9/C$11</f>
        <v>3.4736546885393203E-2</v>
      </c>
      <c r="H15" s="4" t="s">
        <v>28</v>
      </c>
      <c r="I15" s="3">
        <f>I2/I$4</f>
        <v>0.90660976965339335</v>
      </c>
    </row>
    <row r="16" spans="1:9" x14ac:dyDescent="0.3">
      <c r="A16" s="4" t="s">
        <v>28</v>
      </c>
      <c r="B16" s="3">
        <f>B10/B$11</f>
        <v>0.99320698937496099</v>
      </c>
      <c r="C16" s="3">
        <f>C10/C$11</f>
        <v>0.96526345311460682</v>
      </c>
      <c r="H16" s="4" t="s">
        <v>27</v>
      </c>
      <c r="I16" s="3">
        <f>I3/I$4</f>
        <v>9.3390230346606651E-2</v>
      </c>
    </row>
    <row r="19" spans="4:6" x14ac:dyDescent="0.3">
      <c r="D19" s="7" t="s">
        <v>31</v>
      </c>
      <c r="E19" s="7"/>
      <c r="F19" s="7"/>
    </row>
    <row r="20" spans="4:6" x14ac:dyDescent="0.3">
      <c r="D20" s="2"/>
      <c r="E20" s="4" t="s">
        <v>18</v>
      </c>
      <c r="F20" s="4" t="s">
        <v>19</v>
      </c>
    </row>
    <row r="21" spans="4:6" x14ac:dyDescent="0.3">
      <c r="D21" s="4" t="s">
        <v>27</v>
      </c>
      <c r="E21" s="3">
        <v>3.4736546885393203E-2</v>
      </c>
      <c r="F21" s="3">
        <v>9.3390230346606651E-2</v>
      </c>
    </row>
    <row r="22" spans="4:6" x14ac:dyDescent="0.3">
      <c r="D22" s="4" t="s">
        <v>28</v>
      </c>
      <c r="E22" s="3">
        <v>0.96526345311460682</v>
      </c>
      <c r="F22" s="3">
        <v>0.90660976965339335</v>
      </c>
    </row>
  </sheetData>
  <mergeCells count="3">
    <mergeCell ref="A13:C13"/>
    <mergeCell ref="H13:I13"/>
    <mergeCell ref="D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8E49-ACC2-4092-810D-3A7E164013CF}">
  <dimension ref="A1:I22"/>
  <sheetViews>
    <sheetView topLeftCell="A4" workbookViewId="0">
      <selection activeCell="D19" sqref="D19:F22"/>
    </sheetView>
  </sheetViews>
  <sheetFormatPr baseColWidth="10" defaultRowHeight="14.4" x14ac:dyDescent="0.3"/>
  <sheetData>
    <row r="1" spans="1:9" x14ac:dyDescent="0.3">
      <c r="A1" t="s">
        <v>32</v>
      </c>
      <c r="B1" t="s">
        <v>1</v>
      </c>
      <c r="H1" t="s">
        <v>33</v>
      </c>
      <c r="I1" t="s">
        <v>11</v>
      </c>
    </row>
    <row r="2" spans="1:9" x14ac:dyDescent="0.3">
      <c r="B2" t="s">
        <v>2</v>
      </c>
      <c r="C2" t="s">
        <v>3</v>
      </c>
      <c r="D2" t="s">
        <v>4</v>
      </c>
      <c r="E2" t="s">
        <v>5</v>
      </c>
      <c r="H2">
        <v>0</v>
      </c>
      <c r="I2">
        <v>3461.6238526329998</v>
      </c>
    </row>
    <row r="3" spans="1:9" x14ac:dyDescent="0.3">
      <c r="A3" t="s">
        <v>22</v>
      </c>
      <c r="B3">
        <v>698722</v>
      </c>
      <c r="C3">
        <v>208068</v>
      </c>
      <c r="D3">
        <v>136096</v>
      </c>
      <c r="E3">
        <v>1042886</v>
      </c>
      <c r="H3">
        <v>1</v>
      </c>
      <c r="I3">
        <v>1140.8366855920001</v>
      </c>
    </row>
    <row r="4" spans="1:9" x14ac:dyDescent="0.3">
      <c r="A4" t="s">
        <v>23</v>
      </c>
      <c r="B4">
        <v>22299882</v>
      </c>
      <c r="C4">
        <v>4788783</v>
      </c>
      <c r="D4">
        <v>1356366</v>
      </c>
      <c r="E4">
        <v>28445031</v>
      </c>
      <c r="H4" t="s">
        <v>34</v>
      </c>
      <c r="I4">
        <f>SUM(I2:I3)</f>
        <v>4602.4605382250002</v>
      </c>
    </row>
    <row r="5" spans="1:9" x14ac:dyDescent="0.3">
      <c r="A5" t="s">
        <v>24</v>
      </c>
      <c r="B5">
        <v>2688704</v>
      </c>
      <c r="C5">
        <v>959011</v>
      </c>
      <c r="D5">
        <v>279249</v>
      </c>
      <c r="E5">
        <v>3926964</v>
      </c>
    </row>
    <row r="6" spans="1:9" x14ac:dyDescent="0.3">
      <c r="A6" t="s">
        <v>9</v>
      </c>
      <c r="B6">
        <v>25687308</v>
      </c>
      <c r="C6">
        <v>5955862</v>
      </c>
      <c r="D6">
        <v>1771711</v>
      </c>
      <c r="E6">
        <v>33414881</v>
      </c>
    </row>
    <row r="8" spans="1:9" x14ac:dyDescent="0.3">
      <c r="B8" t="s">
        <v>16</v>
      </c>
      <c r="C8" t="s">
        <v>17</v>
      </c>
    </row>
    <row r="9" spans="1:9" x14ac:dyDescent="0.3">
      <c r="A9" t="s">
        <v>22</v>
      </c>
      <c r="B9">
        <f>SUM(B3,C3)</f>
        <v>906790</v>
      </c>
      <c r="C9">
        <v>136096</v>
      </c>
    </row>
    <row r="10" spans="1:9" x14ac:dyDescent="0.3">
      <c r="A10" t="s">
        <v>23</v>
      </c>
      <c r="B10">
        <f>SUM(B4,C4)</f>
        <v>27088665</v>
      </c>
      <c r="C10">
        <v>1356366</v>
      </c>
    </row>
    <row r="11" spans="1:9" x14ac:dyDescent="0.3">
      <c r="A11" t="s">
        <v>5</v>
      </c>
      <c r="B11">
        <f>SUM(B9,B10)</f>
        <v>27995455</v>
      </c>
      <c r="C11">
        <f>SUM(C9:C10)</f>
        <v>1492462</v>
      </c>
    </row>
    <row r="13" spans="1:9" x14ac:dyDescent="0.3">
      <c r="A13" s="7" t="s">
        <v>18</v>
      </c>
      <c r="B13" s="7"/>
      <c r="C13" s="7"/>
      <c r="H13" s="7" t="s">
        <v>19</v>
      </c>
      <c r="I13" s="7"/>
    </row>
    <row r="14" spans="1:9" x14ac:dyDescent="0.3">
      <c r="A14" s="4"/>
      <c r="B14" s="4" t="s">
        <v>26</v>
      </c>
      <c r="C14" s="4" t="s">
        <v>17</v>
      </c>
      <c r="H14" s="5"/>
      <c r="I14" s="5" t="s">
        <v>17</v>
      </c>
    </row>
    <row r="15" spans="1:9" x14ac:dyDescent="0.3">
      <c r="A15" s="4" t="s">
        <v>27</v>
      </c>
      <c r="B15" s="3">
        <f>B9/B$11</f>
        <v>3.2390614833729257E-2</v>
      </c>
      <c r="C15" s="3">
        <f>C9/C$11</f>
        <v>9.1188921392973493E-2</v>
      </c>
      <c r="H15" s="4" t="s">
        <v>28</v>
      </c>
      <c r="I15" s="3">
        <f>I2/I$4</f>
        <v>0.75212461331999181</v>
      </c>
    </row>
    <row r="16" spans="1:9" x14ac:dyDescent="0.3">
      <c r="A16" s="4" t="s">
        <v>28</v>
      </c>
      <c r="B16" s="3">
        <f>B10/B$11</f>
        <v>0.96760938516627071</v>
      </c>
      <c r="C16" s="3">
        <f>C10/C$11</f>
        <v>0.90881107860702648</v>
      </c>
      <c r="H16" s="4" t="s">
        <v>27</v>
      </c>
      <c r="I16" s="3">
        <f>I3/I$4</f>
        <v>0.24787538668000811</v>
      </c>
    </row>
    <row r="19" spans="4:6" x14ac:dyDescent="0.3">
      <c r="D19" s="7" t="s">
        <v>31</v>
      </c>
      <c r="E19" s="7"/>
      <c r="F19" s="7"/>
    </row>
    <row r="20" spans="4:6" x14ac:dyDescent="0.3">
      <c r="D20" s="2"/>
      <c r="E20" s="4" t="s">
        <v>18</v>
      </c>
      <c r="F20" s="4" t="s">
        <v>19</v>
      </c>
    </row>
    <row r="21" spans="4:6" x14ac:dyDescent="0.3">
      <c r="D21" s="4" t="s">
        <v>27</v>
      </c>
      <c r="E21" s="3">
        <v>9.1188921392973493E-2</v>
      </c>
      <c r="F21" s="3">
        <v>0.24787538668000811</v>
      </c>
    </row>
    <row r="22" spans="4:6" x14ac:dyDescent="0.3">
      <c r="D22" s="4" t="s">
        <v>28</v>
      </c>
      <c r="E22" s="3">
        <v>0.90881107860702648</v>
      </c>
      <c r="F22" s="3">
        <v>0.75212461331999181</v>
      </c>
    </row>
  </sheetData>
  <mergeCells count="3">
    <mergeCell ref="A13:C13"/>
    <mergeCell ref="H13:I13"/>
    <mergeCell ref="D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7079-99EC-40BD-BB2F-2D751DADBF8E}">
  <dimension ref="A1:O23"/>
  <sheetViews>
    <sheetView topLeftCell="A7" workbookViewId="0">
      <selection activeCell="C27" sqref="C27"/>
    </sheetView>
  </sheetViews>
  <sheetFormatPr baseColWidth="10" defaultRowHeight="14.4" x14ac:dyDescent="0.3"/>
  <sheetData>
    <row r="1" spans="1:15" x14ac:dyDescent="0.3">
      <c r="A1" t="s">
        <v>35</v>
      </c>
      <c r="B1" t="s">
        <v>1</v>
      </c>
      <c r="N1" t="s">
        <v>55</v>
      </c>
      <c r="O1" t="s">
        <v>11</v>
      </c>
    </row>
    <row r="2" spans="1:15" x14ac:dyDescent="0.3">
      <c r="B2" t="s">
        <v>2</v>
      </c>
      <c r="C2" t="s">
        <v>3</v>
      </c>
      <c r="D2" t="s">
        <v>4</v>
      </c>
      <c r="E2" t="s">
        <v>5</v>
      </c>
      <c r="H2" t="s">
        <v>2</v>
      </c>
      <c r="I2" t="s">
        <v>3</v>
      </c>
      <c r="J2" t="s">
        <v>4</v>
      </c>
      <c r="K2" t="s">
        <v>5</v>
      </c>
      <c r="N2" t="s">
        <v>56</v>
      </c>
      <c r="O2">
        <v>1397.1449585319999</v>
      </c>
    </row>
    <row r="3" spans="1:15" x14ac:dyDescent="0.3">
      <c r="A3" t="s">
        <v>36</v>
      </c>
      <c r="B3">
        <v>1239765</v>
      </c>
      <c r="C3">
        <v>144096</v>
      </c>
      <c r="D3">
        <v>40325</v>
      </c>
      <c r="E3">
        <v>1424186</v>
      </c>
      <c r="G3" t="s">
        <v>56</v>
      </c>
      <c r="H3">
        <f>SUM(B3:B6)</f>
        <v>9982441</v>
      </c>
      <c r="I3">
        <f>SUM(C3:C6)</f>
        <v>1469912</v>
      </c>
      <c r="J3">
        <f>SUM(D3:D6)</f>
        <v>502219</v>
      </c>
      <c r="K3">
        <f>SUM(E3:E6)</f>
        <v>11954572</v>
      </c>
      <c r="N3" t="s">
        <v>57</v>
      </c>
      <c r="O3">
        <v>1849.507290148</v>
      </c>
    </row>
    <row r="4" spans="1:15" x14ac:dyDescent="0.3">
      <c r="A4" t="s">
        <v>37</v>
      </c>
      <c r="B4">
        <v>3000790</v>
      </c>
      <c r="C4">
        <v>398452</v>
      </c>
      <c r="D4">
        <v>111219</v>
      </c>
      <c r="E4">
        <v>3510461</v>
      </c>
      <c r="G4" t="s">
        <v>57</v>
      </c>
      <c r="H4">
        <f>SUM(B7:B10)</f>
        <v>9196058</v>
      </c>
      <c r="I4">
        <f t="shared" ref="I4:K4" si="0">SUM(C7:C10)</f>
        <v>2076050</v>
      </c>
      <c r="J4">
        <f t="shared" si="0"/>
        <v>642941</v>
      </c>
      <c r="K4">
        <f t="shared" si="0"/>
        <v>11915049</v>
      </c>
      <c r="N4" t="s">
        <v>58</v>
      </c>
      <c r="O4">
        <v>1432.3933414969999</v>
      </c>
    </row>
    <row r="5" spans="1:15" x14ac:dyDescent="0.3">
      <c r="A5" t="s">
        <v>38</v>
      </c>
      <c r="B5">
        <v>2949972</v>
      </c>
      <c r="C5">
        <v>444674</v>
      </c>
      <c r="D5">
        <v>155745</v>
      </c>
      <c r="E5">
        <v>3550391</v>
      </c>
      <c r="G5" t="s">
        <v>58</v>
      </c>
      <c r="H5">
        <f>SUM(B11:B21)</f>
        <v>6508809</v>
      </c>
      <c r="I5">
        <f t="shared" ref="I5:K5" si="1">SUM(C11:C21)</f>
        <v>2409900</v>
      </c>
      <c r="J5">
        <f t="shared" si="1"/>
        <v>626551</v>
      </c>
      <c r="K5">
        <f t="shared" si="1"/>
        <v>9545260</v>
      </c>
      <c r="N5" t="s">
        <v>20</v>
      </c>
      <c r="O5">
        <f>SUM(O2:O4)</f>
        <v>4679.0455901770001</v>
      </c>
    </row>
    <row r="6" spans="1:15" x14ac:dyDescent="0.3">
      <c r="A6" t="s">
        <v>39</v>
      </c>
      <c r="B6">
        <v>2791914</v>
      </c>
      <c r="C6">
        <v>482690</v>
      </c>
      <c r="D6">
        <v>194930</v>
      </c>
      <c r="E6">
        <v>3469534</v>
      </c>
    </row>
    <row r="7" spans="1:15" x14ac:dyDescent="0.3">
      <c r="A7" t="s">
        <v>40</v>
      </c>
      <c r="B7">
        <v>2589702</v>
      </c>
      <c r="C7">
        <v>505382</v>
      </c>
      <c r="D7">
        <v>193685</v>
      </c>
      <c r="E7">
        <v>3288769</v>
      </c>
      <c r="H7" t="s">
        <v>26</v>
      </c>
      <c r="I7" t="s">
        <v>17</v>
      </c>
    </row>
    <row r="8" spans="1:15" x14ac:dyDescent="0.3">
      <c r="A8" t="s">
        <v>41</v>
      </c>
      <c r="B8">
        <v>2595552</v>
      </c>
      <c r="C8">
        <v>554099</v>
      </c>
      <c r="D8">
        <v>165504</v>
      </c>
      <c r="E8">
        <v>3315155</v>
      </c>
      <c r="G8" t="s">
        <v>56</v>
      </c>
      <c r="H8">
        <f>SUM(H3:I3)</f>
        <v>11452353</v>
      </c>
      <c r="I8">
        <v>502219</v>
      </c>
    </row>
    <row r="9" spans="1:15" x14ac:dyDescent="0.3">
      <c r="A9" t="s">
        <v>42</v>
      </c>
      <c r="B9">
        <v>2190758</v>
      </c>
      <c r="C9">
        <v>527147</v>
      </c>
      <c r="D9">
        <v>145046</v>
      </c>
      <c r="E9">
        <v>2862951</v>
      </c>
      <c r="G9" t="s">
        <v>57</v>
      </c>
      <c r="H9">
        <f t="shared" ref="H9:H10" si="2">SUM(H4:I4)</f>
        <v>11272108</v>
      </c>
      <c r="I9">
        <v>642941</v>
      </c>
    </row>
    <row r="10" spans="1:15" x14ac:dyDescent="0.3">
      <c r="A10" t="s">
        <v>43</v>
      </c>
      <c r="B10">
        <v>1820046</v>
      </c>
      <c r="C10">
        <v>489422</v>
      </c>
      <c r="D10">
        <v>138706</v>
      </c>
      <c r="E10">
        <v>2448174</v>
      </c>
      <c r="G10" t="s">
        <v>58</v>
      </c>
      <c r="H10">
        <f t="shared" si="2"/>
        <v>8918709</v>
      </c>
      <c r="I10">
        <v>626551</v>
      </c>
    </row>
    <row r="11" spans="1:15" x14ac:dyDescent="0.3">
      <c r="A11" t="s">
        <v>44</v>
      </c>
      <c r="B11">
        <v>1579893</v>
      </c>
      <c r="C11">
        <v>488238</v>
      </c>
      <c r="D11">
        <v>126000</v>
      </c>
      <c r="E11">
        <v>2194131</v>
      </c>
      <c r="G11" t="s">
        <v>5</v>
      </c>
      <c r="H11">
        <f>SUM(H8:H10)</f>
        <v>31643170</v>
      </c>
      <c r="I11">
        <f>SUM(I8:I10)</f>
        <v>1771711</v>
      </c>
    </row>
    <row r="12" spans="1:15" x14ac:dyDescent="0.3">
      <c r="A12" t="s">
        <v>45</v>
      </c>
      <c r="B12">
        <v>1392372</v>
      </c>
      <c r="C12">
        <v>479483</v>
      </c>
      <c r="D12">
        <v>105851</v>
      </c>
      <c r="E12">
        <v>1977706</v>
      </c>
    </row>
    <row r="13" spans="1:15" x14ac:dyDescent="0.3">
      <c r="A13" t="s">
        <v>46</v>
      </c>
      <c r="B13">
        <v>1181420</v>
      </c>
      <c r="C13">
        <v>452342</v>
      </c>
      <c r="D13">
        <v>98792</v>
      </c>
      <c r="E13">
        <v>1732554</v>
      </c>
      <c r="G13" s="7" t="s">
        <v>18</v>
      </c>
      <c r="H13" s="7"/>
      <c r="I13" s="7"/>
      <c r="N13" s="7" t="s">
        <v>19</v>
      </c>
      <c r="O13" s="7"/>
    </row>
    <row r="14" spans="1:15" x14ac:dyDescent="0.3">
      <c r="A14" t="s">
        <v>47</v>
      </c>
      <c r="B14">
        <v>931980</v>
      </c>
      <c r="C14">
        <v>382062</v>
      </c>
      <c r="D14">
        <v>101522</v>
      </c>
      <c r="E14">
        <v>1415564</v>
      </c>
      <c r="G14" s="4"/>
      <c r="H14" s="4" t="s">
        <v>26</v>
      </c>
      <c r="I14" s="4" t="s">
        <v>17</v>
      </c>
      <c r="N14" s="4"/>
      <c r="O14" s="4" t="s">
        <v>17</v>
      </c>
    </row>
    <row r="15" spans="1:15" x14ac:dyDescent="0.3">
      <c r="A15" t="s">
        <v>48</v>
      </c>
      <c r="B15">
        <v>656099</v>
      </c>
      <c r="C15">
        <v>279351</v>
      </c>
      <c r="D15">
        <v>86460</v>
      </c>
      <c r="E15">
        <v>1021910</v>
      </c>
      <c r="G15" s="4" t="s">
        <v>56</v>
      </c>
      <c r="H15" s="3">
        <f>H8/H$11</f>
        <v>0.36192179860614471</v>
      </c>
      <c r="I15" s="3">
        <f>I8/I$11</f>
        <v>0.28346553134230129</v>
      </c>
      <c r="N15" s="4" t="s">
        <v>56</v>
      </c>
      <c r="O15" s="3">
        <f>O2/O$5</f>
        <v>0.29859614137231527</v>
      </c>
    </row>
    <row r="16" spans="1:15" x14ac:dyDescent="0.3">
      <c r="A16" t="s">
        <v>49</v>
      </c>
      <c r="B16">
        <v>412692</v>
      </c>
      <c r="C16">
        <v>178190</v>
      </c>
      <c r="D16">
        <v>54623</v>
      </c>
      <c r="E16">
        <v>645505</v>
      </c>
      <c r="G16" s="4" t="s">
        <v>57</v>
      </c>
      <c r="H16" s="3">
        <f t="shared" ref="H16:I17" si="3">H9/H$11</f>
        <v>0.35622562467666796</v>
      </c>
      <c r="I16" s="3">
        <f t="shared" si="3"/>
        <v>0.36289270654186828</v>
      </c>
      <c r="N16" s="4" t="s">
        <v>57</v>
      </c>
      <c r="O16" s="3">
        <f t="shared" ref="O16:O17" si="4">O3/O$5</f>
        <v>0.39527447521152204</v>
      </c>
    </row>
    <row r="17" spans="1:15" x14ac:dyDescent="0.3">
      <c r="A17" t="s">
        <v>50</v>
      </c>
      <c r="B17">
        <v>225270</v>
      </c>
      <c r="C17">
        <v>96438</v>
      </c>
      <c r="D17">
        <v>31911</v>
      </c>
      <c r="E17">
        <v>353619</v>
      </c>
      <c r="G17" s="4" t="s">
        <v>58</v>
      </c>
      <c r="H17" s="3">
        <f t="shared" si="3"/>
        <v>0.28185257671718733</v>
      </c>
      <c r="I17" s="3">
        <f t="shared" si="3"/>
        <v>0.35364176211583043</v>
      </c>
      <c r="N17" s="4" t="s">
        <v>58</v>
      </c>
      <c r="O17" s="3">
        <f t="shared" si="4"/>
        <v>0.30612938341616264</v>
      </c>
    </row>
    <row r="18" spans="1:15" x14ac:dyDescent="0.3">
      <c r="A18" t="s">
        <v>51</v>
      </c>
      <c r="B18">
        <v>98820</v>
      </c>
      <c r="C18">
        <v>41643</v>
      </c>
      <c r="D18">
        <v>15693</v>
      </c>
      <c r="E18">
        <v>156156</v>
      </c>
    </row>
    <row r="19" spans="1:15" x14ac:dyDescent="0.3">
      <c r="A19" t="s">
        <v>52</v>
      </c>
      <c r="B19">
        <v>26761</v>
      </c>
      <c r="C19">
        <v>10761</v>
      </c>
      <c r="D19">
        <v>5059</v>
      </c>
      <c r="E19">
        <v>42581</v>
      </c>
      <c r="J19" s="7" t="s">
        <v>31</v>
      </c>
      <c r="K19" s="7"/>
      <c r="L19" s="7"/>
    </row>
    <row r="20" spans="1:15" x14ac:dyDescent="0.3">
      <c r="A20" t="s">
        <v>53</v>
      </c>
      <c r="B20">
        <v>2982</v>
      </c>
      <c r="C20">
        <v>1196</v>
      </c>
      <c r="D20">
        <v>547</v>
      </c>
      <c r="E20">
        <v>4725</v>
      </c>
      <c r="J20" s="4"/>
      <c r="K20" s="4" t="s">
        <v>18</v>
      </c>
      <c r="L20" s="4" t="s">
        <v>19</v>
      </c>
    </row>
    <row r="21" spans="1:15" x14ac:dyDescent="0.3">
      <c r="A21" t="s">
        <v>54</v>
      </c>
      <c r="B21">
        <v>520</v>
      </c>
      <c r="C21">
        <v>196</v>
      </c>
      <c r="D21">
        <v>93</v>
      </c>
      <c r="E21">
        <v>809</v>
      </c>
      <c r="J21" s="6" t="s">
        <v>56</v>
      </c>
      <c r="K21" s="3">
        <v>0.28346553134230129</v>
      </c>
      <c r="L21" s="3">
        <v>0.29859614137231527</v>
      </c>
    </row>
    <row r="22" spans="1:15" x14ac:dyDescent="0.3">
      <c r="A22" t="s">
        <v>9</v>
      </c>
      <c r="B22">
        <v>25687308</v>
      </c>
      <c r="C22">
        <v>5955862</v>
      </c>
      <c r="D22">
        <v>1771711</v>
      </c>
      <c r="E22">
        <v>33414881</v>
      </c>
      <c r="J22" s="4" t="s">
        <v>57</v>
      </c>
      <c r="K22" s="3">
        <v>0.36289270654186828</v>
      </c>
      <c r="L22" s="3">
        <v>0.39527447521152204</v>
      </c>
    </row>
    <row r="23" spans="1:15" x14ac:dyDescent="0.3">
      <c r="J23" s="4" t="s">
        <v>58</v>
      </c>
      <c r="K23" s="3">
        <v>0.35364176211583043</v>
      </c>
      <c r="L23" s="3">
        <v>0.30612938341616264</v>
      </c>
    </row>
  </sheetData>
  <mergeCells count="3">
    <mergeCell ref="G13:I13"/>
    <mergeCell ref="N13:O13"/>
    <mergeCell ref="J19:L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E89-669E-499A-8C0B-A32C7428BB79}">
  <dimension ref="A1:I22"/>
  <sheetViews>
    <sheetView workbookViewId="0">
      <selection activeCell="J21" sqref="J21"/>
    </sheetView>
  </sheetViews>
  <sheetFormatPr baseColWidth="10" defaultRowHeight="14.4" x14ac:dyDescent="0.3"/>
  <cols>
    <col min="1" max="1" width="17" customWidth="1"/>
    <col min="8" max="8" width="19.33203125" customWidth="1"/>
  </cols>
  <sheetData>
    <row r="1" spans="1:9" x14ac:dyDescent="0.3">
      <c r="A1" t="s">
        <v>59</v>
      </c>
      <c r="B1" t="s">
        <v>1</v>
      </c>
      <c r="H1" t="s">
        <v>62</v>
      </c>
      <c r="I1" t="s">
        <v>11</v>
      </c>
    </row>
    <row r="2" spans="1:9" x14ac:dyDescent="0.3">
      <c r="B2" t="s">
        <v>2</v>
      </c>
      <c r="C2" t="s">
        <v>3</v>
      </c>
      <c r="D2" t="s">
        <v>4</v>
      </c>
      <c r="E2" t="s">
        <v>5</v>
      </c>
      <c r="H2" t="s">
        <v>63</v>
      </c>
      <c r="I2">
        <v>2380.4520356080002</v>
      </c>
    </row>
    <row r="3" spans="1:9" x14ac:dyDescent="0.3">
      <c r="A3" t="s">
        <v>60</v>
      </c>
      <c r="B3">
        <v>13435615</v>
      </c>
      <c r="C3">
        <v>3174507</v>
      </c>
      <c r="D3">
        <v>981316</v>
      </c>
      <c r="E3">
        <v>17591438</v>
      </c>
      <c r="H3" t="s">
        <v>64</v>
      </c>
      <c r="I3">
        <v>60</v>
      </c>
    </row>
    <row r="4" spans="1:9" x14ac:dyDescent="0.3">
      <c r="A4" t="s">
        <v>61</v>
      </c>
      <c r="B4">
        <v>12251693</v>
      </c>
      <c r="C4">
        <v>2781355</v>
      </c>
      <c r="D4">
        <v>790395</v>
      </c>
      <c r="E4">
        <v>15823443</v>
      </c>
      <c r="H4" t="s">
        <v>65</v>
      </c>
      <c r="I4">
        <v>15</v>
      </c>
    </row>
    <row r="5" spans="1:9" x14ac:dyDescent="0.3">
      <c r="A5" t="s">
        <v>9</v>
      </c>
      <c r="B5">
        <v>25687308</v>
      </c>
      <c r="C5">
        <v>5955862</v>
      </c>
      <c r="D5">
        <v>1771711</v>
      </c>
      <c r="E5">
        <v>33414881</v>
      </c>
      <c r="H5" t="s">
        <v>66</v>
      </c>
      <c r="I5">
        <v>2223.5935545689999</v>
      </c>
    </row>
    <row r="6" spans="1:9" x14ac:dyDescent="0.3">
      <c r="H6" t="s">
        <v>20</v>
      </c>
      <c r="I6">
        <f>SUM(I2,I5)</f>
        <v>4604.0455901770001</v>
      </c>
    </row>
    <row r="8" spans="1:9" x14ac:dyDescent="0.3">
      <c r="B8" t="s">
        <v>16</v>
      </c>
      <c r="C8" t="s">
        <v>17</v>
      </c>
    </row>
    <row r="9" spans="1:9" x14ac:dyDescent="0.3">
      <c r="A9" t="s">
        <v>60</v>
      </c>
      <c r="B9">
        <f>SUM(B3,C3)</f>
        <v>16610122</v>
      </c>
      <c r="C9">
        <v>981316</v>
      </c>
    </row>
    <row r="10" spans="1:9" x14ac:dyDescent="0.3">
      <c r="A10" t="s">
        <v>61</v>
      </c>
      <c r="B10">
        <f>SUM(B4,C4)</f>
        <v>15033048</v>
      </c>
      <c r="C10">
        <v>790395</v>
      </c>
    </row>
    <row r="11" spans="1:9" x14ac:dyDescent="0.3">
      <c r="A11" t="s">
        <v>9</v>
      </c>
      <c r="B11">
        <f>SUM(B9,B10)</f>
        <v>31643170</v>
      </c>
      <c r="C11">
        <v>1771711</v>
      </c>
    </row>
    <row r="13" spans="1:9" x14ac:dyDescent="0.3">
      <c r="A13" s="7" t="s">
        <v>18</v>
      </c>
      <c r="B13" s="7"/>
      <c r="C13" s="7"/>
      <c r="H13" s="7" t="s">
        <v>19</v>
      </c>
      <c r="I13" s="7"/>
    </row>
    <row r="14" spans="1:9" x14ac:dyDescent="0.3">
      <c r="A14" s="4"/>
      <c r="B14" s="4" t="s">
        <v>26</v>
      </c>
      <c r="C14" s="4" t="s">
        <v>17</v>
      </c>
      <c r="H14" s="2"/>
      <c r="I14" s="4" t="s">
        <v>17</v>
      </c>
    </row>
    <row r="15" spans="1:9" x14ac:dyDescent="0.3">
      <c r="A15" s="4" t="s">
        <v>60</v>
      </c>
      <c r="B15" s="3">
        <f>B9/B$11</f>
        <v>0.52491965880788805</v>
      </c>
      <c r="C15" s="3">
        <f>C9/C$11</f>
        <v>0.55388040148760154</v>
      </c>
      <c r="H15" s="4" t="s">
        <v>63</v>
      </c>
      <c r="I15" s="3">
        <f>I2/I$6</f>
        <v>0.51703485314889874</v>
      </c>
    </row>
    <row r="16" spans="1:9" x14ac:dyDescent="0.3">
      <c r="A16" s="4" t="s">
        <v>61</v>
      </c>
      <c r="B16" s="3">
        <f>B10/B$11</f>
        <v>0.4750803411921119</v>
      </c>
      <c r="C16" s="3">
        <f>C10/C$11</f>
        <v>0.44611959851239846</v>
      </c>
      <c r="H16" s="4" t="s">
        <v>66</v>
      </c>
      <c r="I16" s="3">
        <f>I5/I$6</f>
        <v>0.48296514685110126</v>
      </c>
    </row>
    <row r="19" spans="4:6" x14ac:dyDescent="0.3">
      <c r="D19" s="7" t="s">
        <v>31</v>
      </c>
      <c r="E19" s="7"/>
      <c r="F19" s="7"/>
    </row>
    <row r="20" spans="4:6" x14ac:dyDescent="0.3">
      <c r="D20" s="2"/>
      <c r="E20" s="4" t="s">
        <v>18</v>
      </c>
      <c r="F20" s="4" t="s">
        <v>19</v>
      </c>
    </row>
    <row r="21" spans="4:6" x14ac:dyDescent="0.3">
      <c r="D21" s="4" t="s">
        <v>63</v>
      </c>
      <c r="E21" s="3">
        <v>0.55388040148760154</v>
      </c>
      <c r="F21" s="3">
        <v>0.51703485314889874</v>
      </c>
    </row>
    <row r="22" spans="4:6" x14ac:dyDescent="0.3">
      <c r="D22" s="4" t="s">
        <v>66</v>
      </c>
      <c r="E22" s="3">
        <v>0.44611959851239846</v>
      </c>
      <c r="F22" s="3">
        <v>0.48296514685110126</v>
      </c>
    </row>
  </sheetData>
  <mergeCells count="3">
    <mergeCell ref="A13:C13"/>
    <mergeCell ref="H13:I13"/>
    <mergeCell ref="D19:F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A3E7-8E95-469A-85AF-1FDBD0CA8B7F}">
  <dimension ref="A1:I39"/>
  <sheetViews>
    <sheetView tabSelected="1" topLeftCell="A22" workbookViewId="0">
      <selection activeCell="G40" sqref="G40"/>
    </sheetView>
  </sheetViews>
  <sheetFormatPr baseColWidth="10" defaultRowHeight="14.4" x14ac:dyDescent="0.3"/>
  <cols>
    <col min="1" max="1" width="44.109375" customWidth="1"/>
    <col min="4" max="4" width="25.109375" customWidth="1"/>
    <col min="8" max="8" width="28.6640625" customWidth="1"/>
  </cols>
  <sheetData>
    <row r="1" spans="1:9" ht="14.4" customHeight="1" x14ac:dyDescent="0.3">
      <c r="A1" t="s">
        <v>71</v>
      </c>
      <c r="B1" t="s">
        <v>1</v>
      </c>
      <c r="H1" t="s">
        <v>67</v>
      </c>
      <c r="I1" t="s">
        <v>11</v>
      </c>
    </row>
    <row r="2" spans="1:9" x14ac:dyDescent="0.3">
      <c r="B2" t="s">
        <v>2</v>
      </c>
      <c r="C2" t="s">
        <v>3</v>
      </c>
      <c r="D2" t="s">
        <v>4</v>
      </c>
      <c r="E2" t="s">
        <v>5</v>
      </c>
      <c r="H2" t="s">
        <v>68</v>
      </c>
      <c r="I2">
        <v>2228.2193366810002</v>
      </c>
    </row>
    <row r="3" spans="1:9" x14ac:dyDescent="0.3">
      <c r="A3" t="s">
        <v>72</v>
      </c>
      <c r="B3">
        <v>672268</v>
      </c>
      <c r="C3">
        <v>259186</v>
      </c>
      <c r="D3">
        <v>127007</v>
      </c>
      <c r="E3">
        <v>1058461</v>
      </c>
      <c r="H3" t="s">
        <v>69</v>
      </c>
      <c r="I3">
        <v>1256.0932873429999</v>
      </c>
    </row>
    <row r="4" spans="1:9" x14ac:dyDescent="0.3">
      <c r="A4" t="s">
        <v>73</v>
      </c>
      <c r="B4">
        <v>1687355</v>
      </c>
      <c r="C4">
        <v>519391</v>
      </c>
      <c r="D4">
        <v>196447</v>
      </c>
      <c r="E4">
        <v>2403193</v>
      </c>
      <c r="H4" t="s">
        <v>70</v>
      </c>
      <c r="I4">
        <v>1149.732966153</v>
      </c>
    </row>
    <row r="5" spans="1:9" x14ac:dyDescent="0.3">
      <c r="A5" t="s">
        <v>74</v>
      </c>
      <c r="B5">
        <v>3999057</v>
      </c>
      <c r="C5">
        <v>1060114</v>
      </c>
      <c r="D5">
        <v>317859</v>
      </c>
      <c r="E5">
        <v>5377030</v>
      </c>
      <c r="H5" t="s">
        <v>20</v>
      </c>
      <c r="I5">
        <f>SUM(I2:I4)</f>
        <v>4634.0455901770001</v>
      </c>
    </row>
    <row r="6" spans="1:9" x14ac:dyDescent="0.3">
      <c r="A6" t="s">
        <v>75</v>
      </c>
      <c r="B6">
        <v>4678907</v>
      </c>
      <c r="C6">
        <v>855293</v>
      </c>
      <c r="D6">
        <v>261570</v>
      </c>
      <c r="E6">
        <v>5795770</v>
      </c>
    </row>
    <row r="7" spans="1:9" x14ac:dyDescent="0.3">
      <c r="A7" t="s">
        <v>76</v>
      </c>
      <c r="B7">
        <v>5854933</v>
      </c>
      <c r="C7">
        <v>1079129</v>
      </c>
      <c r="D7">
        <v>372158</v>
      </c>
      <c r="E7">
        <v>7306220</v>
      </c>
    </row>
    <row r="8" spans="1:9" x14ac:dyDescent="0.3">
      <c r="A8" t="s">
        <v>77</v>
      </c>
      <c r="B8">
        <v>1702096</v>
      </c>
      <c r="C8">
        <v>324305</v>
      </c>
      <c r="D8">
        <v>65806</v>
      </c>
      <c r="E8">
        <v>2092207</v>
      </c>
    </row>
    <row r="9" spans="1:9" x14ac:dyDescent="0.3">
      <c r="A9" t="s">
        <v>78</v>
      </c>
      <c r="B9">
        <v>2027459</v>
      </c>
      <c r="C9">
        <v>445408</v>
      </c>
      <c r="D9">
        <v>82703</v>
      </c>
      <c r="E9">
        <v>2555570</v>
      </c>
    </row>
    <row r="10" spans="1:9" x14ac:dyDescent="0.3">
      <c r="A10" t="s">
        <v>79</v>
      </c>
      <c r="B10">
        <v>2648400</v>
      </c>
      <c r="C10">
        <v>640809</v>
      </c>
      <c r="D10">
        <v>148605</v>
      </c>
      <c r="E10">
        <v>3437814</v>
      </c>
    </row>
    <row r="11" spans="1:9" x14ac:dyDescent="0.3">
      <c r="A11" t="s">
        <v>80</v>
      </c>
      <c r="B11">
        <v>1570421</v>
      </c>
      <c r="C11">
        <v>472659</v>
      </c>
      <c r="D11">
        <v>127537</v>
      </c>
      <c r="E11">
        <v>2170617</v>
      </c>
    </row>
    <row r="12" spans="1:9" x14ac:dyDescent="0.3">
      <c r="A12" t="s">
        <v>81</v>
      </c>
      <c r="B12">
        <v>259393</v>
      </c>
      <c r="C12">
        <v>93165</v>
      </c>
      <c r="D12">
        <v>21869</v>
      </c>
      <c r="E12">
        <v>374427</v>
      </c>
    </row>
    <row r="13" spans="1:9" x14ac:dyDescent="0.3">
      <c r="A13" t="s">
        <v>82</v>
      </c>
      <c r="B13">
        <v>391579</v>
      </c>
      <c r="C13">
        <v>163809</v>
      </c>
      <c r="D13">
        <v>32846</v>
      </c>
      <c r="E13">
        <v>588234</v>
      </c>
    </row>
    <row r="14" spans="1:9" x14ac:dyDescent="0.3">
      <c r="A14" t="s">
        <v>24</v>
      </c>
      <c r="B14">
        <v>195440</v>
      </c>
      <c r="C14">
        <v>42594</v>
      </c>
      <c r="D14">
        <v>17304</v>
      </c>
      <c r="E14">
        <v>255338</v>
      </c>
    </row>
    <row r="15" spans="1:9" x14ac:dyDescent="0.3">
      <c r="A15" t="s">
        <v>9</v>
      </c>
      <c r="B15">
        <v>25687308</v>
      </c>
      <c r="C15">
        <v>5955862</v>
      </c>
      <c r="D15">
        <v>1771711</v>
      </c>
      <c r="E15">
        <v>33414881</v>
      </c>
    </row>
    <row r="17" spans="1:9" x14ac:dyDescent="0.3">
      <c r="B17" t="s">
        <v>2</v>
      </c>
      <c r="C17" t="s">
        <v>3</v>
      </c>
      <c r="D17" t="s">
        <v>4</v>
      </c>
    </row>
    <row r="18" spans="1:9" x14ac:dyDescent="0.3">
      <c r="A18" t="s">
        <v>68</v>
      </c>
      <c r="B18">
        <f>SUM(B3:B6)</f>
        <v>11037587</v>
      </c>
      <c r="C18">
        <f t="shared" ref="C18:D18" si="0">SUM(C3:C6)</f>
        <v>2693984</v>
      </c>
      <c r="D18">
        <f t="shared" si="0"/>
        <v>902883</v>
      </c>
    </row>
    <row r="19" spans="1:9" x14ac:dyDescent="0.3">
      <c r="A19" t="s">
        <v>69</v>
      </c>
      <c r="B19">
        <f>SUM(B7:B8,B10)</f>
        <v>10205429</v>
      </c>
      <c r="C19">
        <f t="shared" ref="C19:D19" si="1">SUM(C7:C8,C10)</f>
        <v>2044243</v>
      </c>
      <c r="D19">
        <f t="shared" si="1"/>
        <v>586569</v>
      </c>
    </row>
    <row r="20" spans="1:9" x14ac:dyDescent="0.3">
      <c r="A20" t="s">
        <v>70</v>
      </c>
      <c r="B20">
        <f>SUM(B9,B11,B12,B13)</f>
        <v>4248852</v>
      </c>
      <c r="C20">
        <f t="shared" ref="C20:D20" si="2">SUM(C9,C11,C12,C13)</f>
        <v>1175041</v>
      </c>
      <c r="D20">
        <f t="shared" si="2"/>
        <v>264955</v>
      </c>
    </row>
    <row r="21" spans="1:9" x14ac:dyDescent="0.3">
      <c r="A21" t="s">
        <v>20</v>
      </c>
      <c r="B21">
        <f>SUM(B18:B20)</f>
        <v>25491868</v>
      </c>
      <c r="C21">
        <f t="shared" ref="C21:D21" si="3">SUM(C18:C20)</f>
        <v>5913268</v>
      </c>
      <c r="D21">
        <f t="shared" si="3"/>
        <v>1754407</v>
      </c>
    </row>
    <row r="23" spans="1:9" x14ac:dyDescent="0.3">
      <c r="B23" t="s">
        <v>16</v>
      </c>
      <c r="C23" t="s">
        <v>17</v>
      </c>
    </row>
    <row r="24" spans="1:9" x14ac:dyDescent="0.3">
      <c r="A24" t="s">
        <v>68</v>
      </c>
      <c r="B24">
        <f>SUM(B18:C18)</f>
        <v>13731571</v>
      </c>
      <c r="C24">
        <v>902883</v>
      </c>
    </row>
    <row r="25" spans="1:9" x14ac:dyDescent="0.3">
      <c r="A25" t="s">
        <v>69</v>
      </c>
      <c r="B25">
        <f t="shared" ref="B25:B27" si="4">SUM(B19:C19)</f>
        <v>12249672</v>
      </c>
      <c r="C25">
        <v>586569</v>
      </c>
    </row>
    <row r="26" spans="1:9" x14ac:dyDescent="0.3">
      <c r="A26" t="s">
        <v>70</v>
      </c>
      <c r="B26">
        <f t="shared" si="4"/>
        <v>5423893</v>
      </c>
      <c r="C26">
        <v>264955</v>
      </c>
    </row>
    <row r="27" spans="1:9" x14ac:dyDescent="0.3">
      <c r="A27" t="s">
        <v>20</v>
      </c>
      <c r="B27">
        <f t="shared" si="4"/>
        <v>31405136</v>
      </c>
      <c r="C27">
        <v>1754407</v>
      </c>
    </row>
    <row r="29" spans="1:9" x14ac:dyDescent="0.3">
      <c r="A29" s="7" t="s">
        <v>18</v>
      </c>
      <c r="B29" s="7"/>
      <c r="C29" s="7"/>
      <c r="H29" s="7" t="s">
        <v>19</v>
      </c>
      <c r="I29" s="7"/>
    </row>
    <row r="30" spans="1:9" x14ac:dyDescent="0.3">
      <c r="A30" s="4"/>
      <c r="B30" s="4" t="s">
        <v>16</v>
      </c>
      <c r="C30" s="4" t="s">
        <v>17</v>
      </c>
      <c r="H30" s="4"/>
      <c r="I30" s="4" t="s">
        <v>17</v>
      </c>
    </row>
    <row r="31" spans="1:9" x14ac:dyDescent="0.3">
      <c r="A31" s="4" t="s">
        <v>68</v>
      </c>
      <c r="B31" s="3">
        <f>B24/B$27</f>
        <v>0.43723966041732792</v>
      </c>
      <c r="C31" s="3">
        <f>C24/C$27</f>
        <v>0.51463713950069734</v>
      </c>
      <c r="H31" s="4" t="s">
        <v>68</v>
      </c>
      <c r="I31" s="3">
        <f>I2/I$5</f>
        <v>0.48083673181900916</v>
      </c>
    </row>
    <row r="32" spans="1:9" x14ac:dyDescent="0.3">
      <c r="A32" s="4" t="s">
        <v>69</v>
      </c>
      <c r="B32" s="3">
        <f t="shared" ref="B32:C33" si="5">B25/B$27</f>
        <v>0.39005314289993842</v>
      </c>
      <c r="C32" s="3">
        <f t="shared" si="5"/>
        <v>0.3343403212595481</v>
      </c>
      <c r="H32" s="4" t="s">
        <v>69</v>
      </c>
      <c r="I32" s="3">
        <f>I3/I$5</f>
        <v>0.27105760245553018</v>
      </c>
    </row>
    <row r="33" spans="1:9" x14ac:dyDescent="0.3">
      <c r="A33" s="4" t="s">
        <v>70</v>
      </c>
      <c r="B33" s="3">
        <f t="shared" si="5"/>
        <v>0.17270719668273368</v>
      </c>
      <c r="C33" s="3">
        <f t="shared" si="5"/>
        <v>0.15102253923975451</v>
      </c>
      <c r="H33" s="4" t="s">
        <v>70</v>
      </c>
      <c r="I33" s="3">
        <f>I4/I$5</f>
        <v>0.24810566572546069</v>
      </c>
    </row>
    <row r="35" spans="1:9" x14ac:dyDescent="0.3">
      <c r="D35" s="7" t="s">
        <v>17</v>
      </c>
      <c r="E35" s="7"/>
      <c r="F35" s="7"/>
    </row>
    <row r="36" spans="1:9" x14ac:dyDescent="0.3">
      <c r="D36" s="2"/>
      <c r="E36" s="4" t="s">
        <v>18</v>
      </c>
      <c r="F36" s="4" t="s">
        <v>19</v>
      </c>
    </row>
    <row r="37" spans="1:9" x14ac:dyDescent="0.3">
      <c r="D37" s="4" t="s">
        <v>68</v>
      </c>
      <c r="E37" s="3">
        <v>0.51463713950069734</v>
      </c>
      <c r="F37" s="3">
        <v>0.48083673181900916</v>
      </c>
    </row>
    <row r="38" spans="1:9" x14ac:dyDescent="0.3">
      <c r="D38" s="4" t="s">
        <v>69</v>
      </c>
      <c r="E38" s="3">
        <v>0.3343403212595481</v>
      </c>
      <c r="F38" s="3">
        <v>0.27105760245553018</v>
      </c>
    </row>
    <row r="39" spans="1:9" x14ac:dyDescent="0.3">
      <c r="D39" s="4" t="s">
        <v>70</v>
      </c>
      <c r="E39" s="3">
        <v>0.15102253923975451</v>
      </c>
      <c r="F39" s="3">
        <v>0.24810566572546069</v>
      </c>
    </row>
  </sheetData>
  <mergeCells count="3">
    <mergeCell ref="D35:F35"/>
    <mergeCell ref="H29:I29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SALUD</vt:lpstr>
      <vt:lpstr>DESCENDENCIA_AFRO</vt:lpstr>
      <vt:lpstr>DESCENDENCIA_INDIGENA</vt:lpstr>
      <vt:lpstr>EDAD</vt:lpstr>
      <vt:lpstr>IDENTIDAD_GENERO</vt:lpstr>
      <vt:lpstr>NIVEL_EDUCATIVO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consuelo.moyano.budde@gmail.com</cp:lastModifiedBy>
  <dcterms:created xsi:type="dcterms:W3CDTF">2015-06-05T18:17:20Z</dcterms:created>
  <dcterms:modified xsi:type="dcterms:W3CDTF">2025-07-10T14:19:40Z</dcterms:modified>
</cp:coreProperties>
</file>