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son/Projects/rtgm10169_manuscript/data/"/>
    </mc:Choice>
  </mc:AlternateContent>
  <xr:revisionPtr revIDLastSave="0" documentId="13_ncr:1_{02D3FFDF-1C24-CA47-BB0A-A9432CA4B86B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Sheet3" sheetId="4" r:id="rId1"/>
    <sheet name="full_summary" sheetId="3" r:id="rId2"/>
    <sheet name="calculations" sheetId="2" r:id="rId3"/>
    <sheet name="2020_05_29_homogeneity_testing_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2" l="1"/>
  <c r="J25" i="2" s="1"/>
  <c r="K25" i="2" s="1"/>
  <c r="L25" i="2" s="1"/>
  <c r="M25" i="2" s="1"/>
  <c r="I24" i="2"/>
  <c r="J24" i="2" s="1"/>
  <c r="K24" i="2" s="1"/>
  <c r="L24" i="2" s="1"/>
  <c r="M24" i="2" s="1"/>
  <c r="I23" i="2"/>
  <c r="J23" i="2" s="1"/>
  <c r="K23" i="2" s="1"/>
  <c r="L23" i="2" s="1"/>
  <c r="M23" i="2" s="1"/>
  <c r="O23" i="2" s="1"/>
  <c r="I67" i="2"/>
  <c r="J67" i="2" s="1"/>
  <c r="K67" i="2" s="1"/>
  <c r="L67" i="2" s="1"/>
  <c r="M67" i="2" s="1"/>
  <c r="I66" i="2"/>
  <c r="J66" i="2" s="1"/>
  <c r="K66" i="2" s="1"/>
  <c r="L66" i="2" s="1"/>
  <c r="M66" i="2" s="1"/>
  <c r="I65" i="2"/>
  <c r="J65" i="2" s="1"/>
  <c r="K65" i="2" s="1"/>
  <c r="L65" i="2" s="1"/>
  <c r="M65" i="2" s="1"/>
  <c r="O65" i="2" s="1"/>
  <c r="I22" i="2"/>
  <c r="J22" i="2" s="1"/>
  <c r="K22" i="2" s="1"/>
  <c r="L22" i="2" s="1"/>
  <c r="M22" i="2" s="1"/>
  <c r="I21" i="2"/>
  <c r="J21" i="2" s="1"/>
  <c r="K21" i="2" s="1"/>
  <c r="L21" i="2" s="1"/>
  <c r="M21" i="2" s="1"/>
  <c r="I20" i="2"/>
  <c r="J20" i="2" s="1"/>
  <c r="K20" i="2" s="1"/>
  <c r="L20" i="2" s="1"/>
  <c r="M20" i="2" s="1"/>
  <c r="O20" i="2" s="1"/>
  <c r="I64" i="2"/>
  <c r="J64" i="2" s="1"/>
  <c r="K64" i="2" s="1"/>
  <c r="L64" i="2" s="1"/>
  <c r="M64" i="2" s="1"/>
  <c r="I63" i="2"/>
  <c r="J63" i="2" s="1"/>
  <c r="K63" i="2" s="1"/>
  <c r="L63" i="2" s="1"/>
  <c r="M63" i="2" s="1"/>
  <c r="I62" i="2"/>
  <c r="J62" i="2" s="1"/>
  <c r="K62" i="2" s="1"/>
  <c r="L62" i="2" s="1"/>
  <c r="M62" i="2" s="1"/>
  <c r="O62" i="2" s="1"/>
  <c r="I43" i="2"/>
  <c r="J43" i="2" s="1"/>
  <c r="K43" i="2" s="1"/>
  <c r="L43" i="2" s="1"/>
  <c r="M43" i="2" s="1"/>
  <c r="I42" i="2"/>
  <c r="J42" i="2" s="1"/>
  <c r="K42" i="2" s="1"/>
  <c r="L42" i="2" s="1"/>
  <c r="M42" i="2" s="1"/>
  <c r="I41" i="2"/>
  <c r="J41" i="2" s="1"/>
  <c r="K41" i="2" s="1"/>
  <c r="L41" i="2" s="1"/>
  <c r="M41" i="2" s="1"/>
  <c r="O41" i="2" s="1"/>
  <c r="I19" i="2"/>
  <c r="J19" i="2" s="1"/>
  <c r="K19" i="2" s="1"/>
  <c r="L19" i="2" s="1"/>
  <c r="M19" i="2" s="1"/>
  <c r="I18" i="2"/>
  <c r="J18" i="2" s="1"/>
  <c r="K18" i="2" s="1"/>
  <c r="L18" i="2" s="1"/>
  <c r="M18" i="2" s="1"/>
  <c r="I17" i="2"/>
  <c r="J17" i="2" s="1"/>
  <c r="K17" i="2" s="1"/>
  <c r="L17" i="2" s="1"/>
  <c r="M17" i="2" s="1"/>
  <c r="O17" i="2" s="1"/>
  <c r="I85" i="2"/>
  <c r="J85" i="2" s="1"/>
  <c r="K85" i="2" s="1"/>
  <c r="L85" i="2" s="1"/>
  <c r="M85" i="2" s="1"/>
  <c r="I84" i="2"/>
  <c r="J84" i="2" s="1"/>
  <c r="K84" i="2" s="1"/>
  <c r="L84" i="2" s="1"/>
  <c r="M84" i="2" s="1"/>
  <c r="I83" i="2"/>
  <c r="J83" i="2" s="1"/>
  <c r="K83" i="2" s="1"/>
  <c r="L83" i="2" s="1"/>
  <c r="M83" i="2" s="1"/>
  <c r="O83" i="2" s="1"/>
  <c r="I61" i="2"/>
  <c r="J61" i="2" s="1"/>
  <c r="K61" i="2" s="1"/>
  <c r="L61" i="2" s="1"/>
  <c r="M61" i="2" s="1"/>
  <c r="I60" i="2"/>
  <c r="J60" i="2" s="1"/>
  <c r="K60" i="2" s="1"/>
  <c r="L60" i="2" s="1"/>
  <c r="M60" i="2" s="1"/>
  <c r="I59" i="2"/>
  <c r="J59" i="2" s="1"/>
  <c r="K59" i="2" s="1"/>
  <c r="L59" i="2" s="1"/>
  <c r="M59" i="2" s="1"/>
  <c r="O59" i="2" s="1"/>
  <c r="I40" i="2"/>
  <c r="J40" i="2" s="1"/>
  <c r="K40" i="2" s="1"/>
  <c r="L40" i="2" s="1"/>
  <c r="M40" i="2" s="1"/>
  <c r="I39" i="2"/>
  <c r="J39" i="2" s="1"/>
  <c r="K39" i="2" s="1"/>
  <c r="L39" i="2" s="1"/>
  <c r="M39" i="2" s="1"/>
  <c r="I38" i="2"/>
  <c r="J38" i="2" s="1"/>
  <c r="K38" i="2" s="1"/>
  <c r="L38" i="2" s="1"/>
  <c r="M38" i="2" s="1"/>
  <c r="O38" i="2" s="1"/>
  <c r="I16" i="2"/>
  <c r="J16" i="2" s="1"/>
  <c r="K16" i="2" s="1"/>
  <c r="L16" i="2" s="1"/>
  <c r="M16" i="2" s="1"/>
  <c r="I15" i="2"/>
  <c r="J15" i="2" s="1"/>
  <c r="K15" i="2" s="1"/>
  <c r="L15" i="2" s="1"/>
  <c r="M15" i="2" s="1"/>
  <c r="I14" i="2"/>
  <c r="J14" i="2" s="1"/>
  <c r="K14" i="2" s="1"/>
  <c r="L14" i="2" s="1"/>
  <c r="M14" i="2" s="1"/>
  <c r="N14" i="2" s="1"/>
  <c r="I82" i="2"/>
  <c r="J82" i="2" s="1"/>
  <c r="K82" i="2" s="1"/>
  <c r="L82" i="2" s="1"/>
  <c r="M82" i="2" s="1"/>
  <c r="I81" i="2"/>
  <c r="J81" i="2" s="1"/>
  <c r="K81" i="2" s="1"/>
  <c r="L81" i="2" s="1"/>
  <c r="M81" i="2" s="1"/>
  <c r="I80" i="2"/>
  <c r="J80" i="2" s="1"/>
  <c r="K80" i="2" s="1"/>
  <c r="L80" i="2" s="1"/>
  <c r="M80" i="2" s="1"/>
  <c r="O80" i="2" s="1"/>
  <c r="I58" i="2"/>
  <c r="J58" i="2" s="1"/>
  <c r="K58" i="2" s="1"/>
  <c r="L58" i="2" s="1"/>
  <c r="M58" i="2" s="1"/>
  <c r="I57" i="2"/>
  <c r="J57" i="2" s="1"/>
  <c r="K57" i="2" s="1"/>
  <c r="L57" i="2" s="1"/>
  <c r="M57" i="2" s="1"/>
  <c r="I56" i="2"/>
  <c r="J56" i="2" s="1"/>
  <c r="K56" i="2" s="1"/>
  <c r="L56" i="2" s="1"/>
  <c r="M56" i="2" s="1"/>
  <c r="O56" i="2" s="1"/>
  <c r="I37" i="2"/>
  <c r="J37" i="2" s="1"/>
  <c r="K37" i="2" s="1"/>
  <c r="L37" i="2" s="1"/>
  <c r="M37" i="2" s="1"/>
  <c r="I36" i="2"/>
  <c r="J36" i="2" s="1"/>
  <c r="K36" i="2" s="1"/>
  <c r="L36" i="2" s="1"/>
  <c r="M36" i="2" s="1"/>
  <c r="I35" i="2"/>
  <c r="J35" i="2" s="1"/>
  <c r="K35" i="2" s="1"/>
  <c r="L35" i="2" s="1"/>
  <c r="M35" i="2" s="1"/>
  <c r="O35" i="2" s="1"/>
  <c r="I13" i="2"/>
  <c r="J13" i="2" s="1"/>
  <c r="K13" i="2" s="1"/>
  <c r="L13" i="2" s="1"/>
  <c r="M13" i="2" s="1"/>
  <c r="I12" i="2"/>
  <c r="J12" i="2" s="1"/>
  <c r="K12" i="2" s="1"/>
  <c r="L12" i="2" s="1"/>
  <c r="M12" i="2" s="1"/>
  <c r="I11" i="2"/>
  <c r="J11" i="2" s="1"/>
  <c r="K11" i="2" s="1"/>
  <c r="L11" i="2" s="1"/>
  <c r="M11" i="2" s="1"/>
  <c r="O11" i="2" s="1"/>
  <c r="I79" i="2"/>
  <c r="J79" i="2" s="1"/>
  <c r="K79" i="2" s="1"/>
  <c r="L79" i="2" s="1"/>
  <c r="M79" i="2" s="1"/>
  <c r="I78" i="2"/>
  <c r="J78" i="2" s="1"/>
  <c r="K78" i="2" s="1"/>
  <c r="L78" i="2" s="1"/>
  <c r="M78" i="2" s="1"/>
  <c r="I77" i="2"/>
  <c r="J77" i="2" s="1"/>
  <c r="K77" i="2" s="1"/>
  <c r="L77" i="2" s="1"/>
  <c r="M77" i="2" s="1"/>
  <c r="O77" i="2" s="1"/>
  <c r="I55" i="2"/>
  <c r="J55" i="2" s="1"/>
  <c r="K55" i="2" s="1"/>
  <c r="L55" i="2" s="1"/>
  <c r="M55" i="2" s="1"/>
  <c r="I54" i="2"/>
  <c r="J54" i="2" s="1"/>
  <c r="K54" i="2" s="1"/>
  <c r="L54" i="2" s="1"/>
  <c r="M54" i="2" s="1"/>
  <c r="I53" i="2"/>
  <c r="J53" i="2" s="1"/>
  <c r="K53" i="2" s="1"/>
  <c r="L53" i="2" s="1"/>
  <c r="M53" i="2" s="1"/>
  <c r="O53" i="2" s="1"/>
  <c r="I34" i="2"/>
  <c r="J34" i="2" s="1"/>
  <c r="K34" i="2" s="1"/>
  <c r="L34" i="2" s="1"/>
  <c r="M34" i="2" s="1"/>
  <c r="I33" i="2"/>
  <c r="J33" i="2" s="1"/>
  <c r="K33" i="2" s="1"/>
  <c r="L33" i="2" s="1"/>
  <c r="M33" i="2" s="1"/>
  <c r="I32" i="2"/>
  <c r="J32" i="2" s="1"/>
  <c r="K32" i="2" s="1"/>
  <c r="L32" i="2" s="1"/>
  <c r="M32" i="2" s="1"/>
  <c r="O32" i="2" s="1"/>
  <c r="I10" i="2"/>
  <c r="J10" i="2" s="1"/>
  <c r="K10" i="2" s="1"/>
  <c r="L10" i="2" s="1"/>
  <c r="M10" i="2" s="1"/>
  <c r="I9" i="2"/>
  <c r="J9" i="2" s="1"/>
  <c r="K9" i="2" s="1"/>
  <c r="L9" i="2" s="1"/>
  <c r="M9" i="2" s="1"/>
  <c r="I8" i="2"/>
  <c r="J8" i="2" s="1"/>
  <c r="K8" i="2" s="1"/>
  <c r="L8" i="2" s="1"/>
  <c r="M8" i="2" s="1"/>
  <c r="O8" i="2" s="1"/>
  <c r="I76" i="2"/>
  <c r="J76" i="2" s="1"/>
  <c r="K76" i="2" s="1"/>
  <c r="L76" i="2" s="1"/>
  <c r="M76" i="2" s="1"/>
  <c r="I75" i="2"/>
  <c r="J75" i="2" s="1"/>
  <c r="K75" i="2" s="1"/>
  <c r="L75" i="2" s="1"/>
  <c r="M75" i="2" s="1"/>
  <c r="I74" i="2"/>
  <c r="J74" i="2" s="1"/>
  <c r="K74" i="2" s="1"/>
  <c r="L74" i="2" s="1"/>
  <c r="M74" i="2" s="1"/>
  <c r="O74" i="2" s="1"/>
  <c r="I52" i="2"/>
  <c r="J52" i="2" s="1"/>
  <c r="K52" i="2" s="1"/>
  <c r="L52" i="2" s="1"/>
  <c r="M52" i="2" s="1"/>
  <c r="I51" i="2"/>
  <c r="J51" i="2" s="1"/>
  <c r="K51" i="2" s="1"/>
  <c r="L51" i="2" s="1"/>
  <c r="M51" i="2" s="1"/>
  <c r="I50" i="2"/>
  <c r="J50" i="2" s="1"/>
  <c r="K50" i="2" s="1"/>
  <c r="L50" i="2" s="1"/>
  <c r="M50" i="2" s="1"/>
  <c r="O50" i="2" s="1"/>
  <c r="I31" i="2"/>
  <c r="J31" i="2" s="1"/>
  <c r="K31" i="2" s="1"/>
  <c r="L31" i="2" s="1"/>
  <c r="M31" i="2" s="1"/>
  <c r="I30" i="2"/>
  <c r="J30" i="2" s="1"/>
  <c r="K30" i="2" s="1"/>
  <c r="L30" i="2" s="1"/>
  <c r="M30" i="2" s="1"/>
  <c r="I29" i="2"/>
  <c r="J29" i="2" s="1"/>
  <c r="K29" i="2" s="1"/>
  <c r="L29" i="2" s="1"/>
  <c r="M29" i="2" s="1"/>
  <c r="O29" i="2" s="1"/>
  <c r="I7" i="2"/>
  <c r="J7" i="2" s="1"/>
  <c r="K7" i="2" s="1"/>
  <c r="L7" i="2" s="1"/>
  <c r="M7" i="2" s="1"/>
  <c r="I6" i="2"/>
  <c r="J6" i="2" s="1"/>
  <c r="K6" i="2" s="1"/>
  <c r="L6" i="2" s="1"/>
  <c r="M6" i="2" s="1"/>
  <c r="I5" i="2"/>
  <c r="J5" i="2" s="1"/>
  <c r="K5" i="2" s="1"/>
  <c r="L5" i="2" s="1"/>
  <c r="M5" i="2" s="1"/>
  <c r="O5" i="2" s="1"/>
  <c r="I73" i="2"/>
  <c r="J73" i="2" s="1"/>
  <c r="K73" i="2" s="1"/>
  <c r="L73" i="2" s="1"/>
  <c r="M73" i="2" s="1"/>
  <c r="I72" i="2"/>
  <c r="J72" i="2" s="1"/>
  <c r="K72" i="2" s="1"/>
  <c r="L72" i="2" s="1"/>
  <c r="M72" i="2" s="1"/>
  <c r="I71" i="2"/>
  <c r="J71" i="2" s="1"/>
  <c r="K71" i="2" s="1"/>
  <c r="L71" i="2" s="1"/>
  <c r="M71" i="2" s="1"/>
  <c r="O71" i="2" s="1"/>
  <c r="I49" i="2"/>
  <c r="J49" i="2" s="1"/>
  <c r="K49" i="2" s="1"/>
  <c r="L49" i="2" s="1"/>
  <c r="M49" i="2" s="1"/>
  <c r="I48" i="2"/>
  <c r="J48" i="2" s="1"/>
  <c r="K48" i="2" s="1"/>
  <c r="L48" i="2" s="1"/>
  <c r="M48" i="2" s="1"/>
  <c r="I47" i="2"/>
  <c r="J47" i="2" s="1"/>
  <c r="K47" i="2" s="1"/>
  <c r="L47" i="2" s="1"/>
  <c r="M47" i="2" s="1"/>
  <c r="O47" i="2" s="1"/>
  <c r="I28" i="2"/>
  <c r="J28" i="2" s="1"/>
  <c r="K28" i="2" s="1"/>
  <c r="L28" i="2" s="1"/>
  <c r="M28" i="2" s="1"/>
  <c r="I27" i="2"/>
  <c r="J27" i="2" s="1"/>
  <c r="K27" i="2" s="1"/>
  <c r="L27" i="2" s="1"/>
  <c r="M27" i="2" s="1"/>
  <c r="I26" i="2"/>
  <c r="J26" i="2" s="1"/>
  <c r="K26" i="2" s="1"/>
  <c r="L26" i="2" s="1"/>
  <c r="M26" i="2" s="1"/>
  <c r="N26" i="2" s="1"/>
  <c r="I4" i="2"/>
  <c r="J4" i="2" s="1"/>
  <c r="K4" i="2" s="1"/>
  <c r="L4" i="2" s="1"/>
  <c r="M4" i="2" s="1"/>
  <c r="I3" i="2"/>
  <c r="J3" i="2" s="1"/>
  <c r="K3" i="2" s="1"/>
  <c r="L3" i="2" s="1"/>
  <c r="M3" i="2" s="1"/>
  <c r="I2" i="2"/>
  <c r="J2" i="2" s="1"/>
  <c r="K2" i="2" s="1"/>
  <c r="L2" i="2" s="1"/>
  <c r="M2" i="2" s="1"/>
  <c r="O2" i="2" s="1"/>
  <c r="I70" i="2"/>
  <c r="J70" i="2" s="1"/>
  <c r="K70" i="2" s="1"/>
  <c r="L70" i="2" s="1"/>
  <c r="M70" i="2" s="1"/>
  <c r="I69" i="2"/>
  <c r="J69" i="2" s="1"/>
  <c r="K69" i="2" s="1"/>
  <c r="L69" i="2" s="1"/>
  <c r="M69" i="2" s="1"/>
  <c r="I68" i="2"/>
  <c r="J68" i="2" s="1"/>
  <c r="K68" i="2" s="1"/>
  <c r="L68" i="2" s="1"/>
  <c r="M68" i="2" s="1"/>
  <c r="O68" i="2" s="1"/>
  <c r="I46" i="2"/>
  <c r="J46" i="2" s="1"/>
  <c r="K46" i="2" s="1"/>
  <c r="L46" i="2" s="1"/>
  <c r="M46" i="2" s="1"/>
  <c r="I45" i="2"/>
  <c r="J45" i="2" s="1"/>
  <c r="K45" i="2" s="1"/>
  <c r="L45" i="2" s="1"/>
  <c r="M45" i="2" s="1"/>
  <c r="I44" i="2"/>
  <c r="J44" i="2" s="1"/>
  <c r="K44" i="2" s="1"/>
  <c r="L44" i="2" s="1"/>
  <c r="M44" i="2" s="1"/>
  <c r="O44" i="2" s="1"/>
  <c r="P2" i="2" l="1"/>
  <c r="P80" i="2"/>
  <c r="P47" i="2"/>
  <c r="P59" i="2"/>
  <c r="P44" i="2"/>
  <c r="P50" i="2"/>
  <c r="P32" i="2"/>
  <c r="P5" i="2"/>
  <c r="P11" i="2"/>
  <c r="P20" i="2"/>
  <c r="O14" i="2"/>
  <c r="P14" i="2" s="1"/>
  <c r="O26" i="2"/>
  <c r="P26" i="2" s="1"/>
  <c r="N38" i="2"/>
  <c r="P38" i="2" s="1"/>
  <c r="N50" i="2"/>
  <c r="N62" i="2"/>
  <c r="P62" i="2" s="1"/>
  <c r="N74" i="2"/>
  <c r="P74" i="2" s="1"/>
  <c r="N5" i="2"/>
  <c r="N17" i="2"/>
  <c r="P17" i="2" s="1"/>
  <c r="N29" i="2"/>
  <c r="P29" i="2" s="1"/>
  <c r="N41" i="2"/>
  <c r="P41" i="2" s="1"/>
  <c r="N53" i="2"/>
  <c r="P53" i="2" s="1"/>
  <c r="N65" i="2"/>
  <c r="P65" i="2" s="1"/>
  <c r="N77" i="2"/>
  <c r="P77" i="2" s="1"/>
  <c r="N8" i="2"/>
  <c r="P8" i="2" s="1"/>
  <c r="N20" i="2"/>
  <c r="N32" i="2"/>
  <c r="N44" i="2"/>
  <c r="N56" i="2"/>
  <c r="P56" i="2" s="1"/>
  <c r="N68" i="2"/>
  <c r="P68" i="2" s="1"/>
  <c r="N80" i="2"/>
  <c r="N11" i="2"/>
  <c r="N23" i="2"/>
  <c r="P23" i="2" s="1"/>
  <c r="N2" i="2"/>
  <c r="N35" i="2"/>
  <c r="P35" i="2" s="1"/>
  <c r="N47" i="2"/>
  <c r="N59" i="2"/>
  <c r="N71" i="2"/>
  <c r="P71" i="2" s="1"/>
  <c r="N83" i="2"/>
  <c r="P83" i="2" s="1"/>
</calcChain>
</file>

<file path=xl/sharedStrings.xml><?xml version="1.0" encoding="utf-8"?>
<sst xmlns="http://schemas.openxmlformats.org/spreadsheetml/2006/main" count="1183" uniqueCount="194">
  <si>
    <t>Well</t>
  </si>
  <si>
    <t>ExptType</t>
  </si>
  <si>
    <t>Experiment</t>
  </si>
  <si>
    <t>Sample</t>
  </si>
  <si>
    <t>TargetType</t>
  </si>
  <si>
    <t>Target</t>
  </si>
  <si>
    <t>Status</t>
  </si>
  <si>
    <t>Concentration</t>
  </si>
  <si>
    <t>Supermix</t>
  </si>
  <si>
    <t>CopiesPer20uLWell</t>
  </si>
  <si>
    <t>TotalConfMax</t>
  </si>
  <si>
    <t>TotalConfMin</t>
  </si>
  <si>
    <t>PoissonConfMax</t>
  </si>
  <si>
    <t>PoissonConfMin</t>
  </si>
  <si>
    <t>Positives</t>
  </si>
  <si>
    <t>Negatives</t>
  </si>
  <si>
    <t>Ch1+Ch2+</t>
  </si>
  <si>
    <t>Ch1+Ch2-</t>
  </si>
  <si>
    <t>Ch1-Ch2+</t>
  </si>
  <si>
    <t>Ch1-Ch2-</t>
  </si>
  <si>
    <t>Linkage</t>
  </si>
  <si>
    <t>AcceptedDroplets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</si>
  <si>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</si>
  <si>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</si>
  <si>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</si>
  <si>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</si>
  <si>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</si>
  <si>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</si>
  <si>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</si>
  <si>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Ratio</t>
  </si>
  <si>
    <t>TotalRatioMax</t>
  </si>
  <si>
    <t>TotalRatioMin</t>
  </si>
  <si>
    <t>PoissonRatioMax</t>
  </si>
  <si>
    <t>PoissonRatioMin</t>
  </si>
  <si>
    <t>FractionalAbundance</t>
  </si>
  <si>
    <t>TotalFractionalAbundanceMax</t>
  </si>
  <si>
    <t>TotalFractionalAbundanceMin</t>
  </si>
  <si>
    <t>PoissonFractionalAbundanceMax</t>
  </si>
  <si>
    <t>PoissonFractionalAbundanceMin</t>
  </si>
  <si>
    <t>ReferenceAssayNumber</t>
  </si>
  <si>
    <t>TargetAssayNumber</t>
  </si>
  <si>
    <t>Threshold</t>
  </si>
  <si>
    <t>MeanAmplitudeofPositives</t>
  </si>
  <si>
    <t>MeanAmplitudeofNegatives</t>
  </si>
  <si>
    <t>MeanAmplitudeTotal</t>
  </si>
  <si>
    <t>ExperimentComments</t>
  </si>
  <si>
    <t>MergedWells</t>
  </si>
  <si>
    <t>TotalConfMax68</t>
  </si>
  <si>
    <t>TotalConfMin68</t>
  </si>
  <si>
    <t>PoissonConfMax68</t>
  </si>
  <si>
    <t>PoissonConfMin68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</si>
  <si>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</si>
  <si>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</si>
  <si>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</si>
  <si>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</si>
  <si>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</si>
  <si>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</si>
  <si>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</si>
  <si>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</si>
  <si>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</si>
  <si>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</si>
  <si>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</si>
  <si>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</si>
  <si>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</si>
  <si>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Absolute Quantification</t>
  </si>
  <si>
    <t>ABS</t>
  </si>
  <si>
    <t>Box 1 Fragment 1</t>
  </si>
  <si>
    <t>Ch1Unknown</t>
  </si>
  <si>
    <t>Sarbeco E</t>
  </si>
  <si>
    <t>Manual</t>
  </si>
  <si>
    <t>One-Step RT-ddPCR Kit for Probes</t>
  </si>
  <si>
    <t>A02</t>
  </si>
  <si>
    <t>A03</t>
  </si>
  <si>
    <t>A04</t>
  </si>
  <si>
    <t>Box 9 Fragment 1</t>
  </si>
  <si>
    <t>A05</t>
  </si>
  <si>
    <t>A06</t>
  </si>
  <si>
    <t>A07</t>
  </si>
  <si>
    <t>N1</t>
  </si>
  <si>
    <t>A08</t>
  </si>
  <si>
    <t>A09</t>
  </si>
  <si>
    <t>A10</t>
  </si>
  <si>
    <t>A11</t>
  </si>
  <si>
    <t>A12</t>
  </si>
  <si>
    <t>B01</t>
  </si>
  <si>
    <t>Box 2 Fragment 1</t>
  </si>
  <si>
    <t>B02</t>
  </si>
  <si>
    <t>B03</t>
  </si>
  <si>
    <t>B04</t>
  </si>
  <si>
    <t>Box 10 Fragment 1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</si>
  <si>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</si>
  <si>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</si>
  <si>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</si>
  <si>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</si>
  <si>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</si>
  <si>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</si>
  <si>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</si>
  <si>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</si>
  <si>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</si>
  <si>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Box 3 Fragment 1</t>
  </si>
  <si>
    <t>C02</t>
  </si>
  <si>
    <t>C03</t>
  </si>
  <si>
    <t>C04</t>
  </si>
  <si>
    <t>Box 11 Fragment 1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</si>
  <si>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</si>
  <si>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</si>
  <si>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</si>
  <si>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</si>
  <si>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</si>
  <si>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</si>
  <si>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</si>
  <si>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</si>
  <si>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</si>
  <si>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Box 4 Fragment 1</t>
  </si>
  <si>
    <t>D02</t>
  </si>
  <si>
    <t>D03</t>
  </si>
  <si>
    <t>D04</t>
  </si>
  <si>
    <t>SJ box 1 Fragment 1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</si>
  <si>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</si>
  <si>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</si>
  <si>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</si>
  <si>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</si>
  <si>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</si>
  <si>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</si>
  <si>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</si>
  <si>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</si>
  <si>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</si>
  <si>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Box 5 Fragment 1</t>
  </si>
  <si>
    <t>E02</t>
  </si>
  <si>
    <t>E03</t>
  </si>
  <si>
    <t>E04</t>
  </si>
  <si>
    <t>SJ box 2 Fragment 1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</si>
  <si>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</si>
  <si>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</si>
  <si>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</si>
  <si>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</si>
  <si>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</si>
  <si>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</si>
  <si>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</si>
  <si>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</si>
  <si>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</si>
  <si>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Box 6 Fragment 1</t>
  </si>
  <si>
    <t>F02</t>
  </si>
  <si>
    <t>F03</t>
  </si>
  <si>
    <t>F04</t>
  </si>
  <si>
    <t>SJ box 3 Fragment 1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</si>
  <si>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</si>
  <si>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</si>
  <si>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</si>
  <si>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</si>
  <si>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</si>
  <si>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</si>
  <si>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</si>
  <si>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</si>
  <si>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</si>
  <si>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Box 7 Fragment 1</t>
  </si>
  <si>
    <t>G02</t>
  </si>
  <si>
    <t>G03</t>
  </si>
  <si>
    <t>G04</t>
  </si>
  <si>
    <t>NTC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</si>
  <si>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</si>
  <si>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</si>
  <si>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</si>
  <si>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</si>
  <si>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</si>
  <si>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</si>
  <si>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</si>
  <si>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</si>
  <si>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</si>
  <si>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Box 8 Fragment 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</si>
  <si>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</si>
  <si>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</si>
  <si>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</si>
  <si>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</si>
  <si>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</si>
  <si>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</si>
  <si>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</si>
  <si>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</si>
  <si>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</si>
  <si>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</si>
  <si>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</si>
  <si>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 xml:space="preserve">SJ  1 </t>
  </si>
  <si>
    <t xml:space="preserve">SJ  2 </t>
  </si>
  <si>
    <t xml:space="preserve">SJ  3 </t>
  </si>
  <si>
    <t>Bio-Rad Concentration</t>
  </si>
  <si>
    <t>fracNeg</t>
  </si>
  <si>
    <t>Lambda</t>
  </si>
  <si>
    <t>Copies/ul</t>
  </si>
  <si>
    <t>PCR dil</t>
  </si>
  <si>
    <t>pre-pcr dilution</t>
  </si>
  <si>
    <t>average</t>
  </si>
  <si>
    <t>stddev</t>
  </si>
  <si>
    <t>cv</t>
  </si>
  <si>
    <t>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</si>
</sst>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164" fontId="0" fillId="33" borderId="0" xfId="1" applyNumberFormat="1" applyFont="1" applyFill="1"/>
    <xf numFmtId="165" fontId="0" fillId="33" borderId="0" xfId="2" applyNumberFormat="1" applyFont="1" applyFill="1"/>
    <xf numFmtId="164" fontId="0" fillId="0" borderId="0" xfId="1" applyNumberFormat="1" applyFont="1"/>
    <xf numFmtId="165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Homogeneity Measurements Fragment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Sheet3!$D$2:$D$12</c:f>
                <c:numCache>
                  <c:formatCode>General</c:formatCode>
                  <c:ptCount val="11"/>
                  <c:pt idx="0">
                    <c:v>94794.830832441046</c:v>
                  </c:pt>
                  <c:pt idx="1">
                    <c:v>71913.587916449877</c:v>
                  </c:pt>
                  <c:pt idx="2">
                    <c:v>83138.075973412371</c:v>
                  </c:pt>
                  <c:pt idx="3">
                    <c:v>88340.373254696882</c:v>
                  </c:pt>
                  <c:pt idx="4">
                    <c:v>51761.223885324638</c:v>
                  </c:pt>
                  <c:pt idx="5">
                    <c:v>106805.73745987962</c:v>
                  </c:pt>
                  <c:pt idx="6">
                    <c:v>53518.869576270961</c:v>
                  </c:pt>
                  <c:pt idx="7">
                    <c:v>123887.74402740035</c:v>
                  </c:pt>
                  <c:pt idx="8">
                    <c:v>82428.012703932734</c:v>
                  </c:pt>
                  <c:pt idx="9">
                    <c:v>45510.267058949365</c:v>
                  </c:pt>
                  <c:pt idx="10">
                    <c:v>52315.512202154234</c:v>
                  </c:pt>
                </c:numCache>
              </c:numRef>
            </c:plus>
            <c:minus>
              <c:numRef>
                <c:f>Sheet3!$D$2:$D$12</c:f>
                <c:numCache>
                  <c:formatCode>General</c:formatCode>
                  <c:ptCount val="11"/>
                  <c:pt idx="0">
                    <c:v>94794.830832441046</c:v>
                  </c:pt>
                  <c:pt idx="1">
                    <c:v>71913.587916449877</c:v>
                  </c:pt>
                  <c:pt idx="2">
                    <c:v>83138.075973412371</c:v>
                  </c:pt>
                  <c:pt idx="3">
                    <c:v>88340.373254696882</c:v>
                  </c:pt>
                  <c:pt idx="4">
                    <c:v>51761.223885324638</c:v>
                  </c:pt>
                  <c:pt idx="5">
                    <c:v>106805.73745987962</c:v>
                  </c:pt>
                  <c:pt idx="6">
                    <c:v>53518.869576270961</c:v>
                  </c:pt>
                  <c:pt idx="7">
                    <c:v>123887.74402740035</c:v>
                  </c:pt>
                  <c:pt idx="8">
                    <c:v>82428.012703932734</c:v>
                  </c:pt>
                  <c:pt idx="9">
                    <c:v>45510.267058949365</c:v>
                  </c:pt>
                  <c:pt idx="10">
                    <c:v>52315.512202154234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Sheet3!$C$2:$C$12</c:f>
              <c:numCache>
                <c:formatCode>_(* #,##0_);_(* \(#,##0\);_(* "-"??_);_(@_)</c:formatCode>
                <c:ptCount val="11"/>
                <c:pt idx="0">
                  <c:v>1841238.90156383</c:v>
                </c:pt>
                <c:pt idx="1">
                  <c:v>1790191.7891711656</c:v>
                </c:pt>
                <c:pt idx="2">
                  <c:v>1737437.2992582584</c:v>
                </c:pt>
                <c:pt idx="3">
                  <c:v>1836472.4759467735</c:v>
                </c:pt>
                <c:pt idx="4">
                  <c:v>1713032.9873247351</c:v>
                </c:pt>
                <c:pt idx="5">
                  <c:v>1759927.4212529163</c:v>
                </c:pt>
                <c:pt idx="6">
                  <c:v>1791630.728605669</c:v>
                </c:pt>
                <c:pt idx="7">
                  <c:v>1839342.3094305864</c:v>
                </c:pt>
                <c:pt idx="8">
                  <c:v>1720555.0258088848</c:v>
                </c:pt>
                <c:pt idx="9">
                  <c:v>1848281.8096017416</c:v>
                </c:pt>
                <c:pt idx="10">
                  <c:v>1730117.2926072609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F-45C7-9252-1A193FCC701F}"/>
            </c:ext>
          </c:extLst>
        </c:ser>
        <c:ser>
          <c:idx val="1"/>
          <c:order val="1"/>
          <c:tx>
            <c:v>Sarbeco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Sheet3!$D$13:$D$23</c:f>
                <c:numCache>
                  <c:formatCode>General</c:formatCode>
                  <c:ptCount val="11"/>
                  <c:pt idx="0">
                    <c:v>369819.49959434179</c:v>
                  </c:pt>
                  <c:pt idx="1">
                    <c:v>198188.41297272267</c:v>
                  </c:pt>
                  <c:pt idx="2">
                    <c:v>155969.71586342982</c:v>
                  </c:pt>
                  <c:pt idx="3">
                    <c:v>106439.47888997271</c:v>
                  </c:pt>
                  <c:pt idx="4">
                    <c:v>359717.35458139842</c:v>
                  </c:pt>
                  <c:pt idx="5">
                    <c:v>125160.78548616989</c:v>
                  </c:pt>
                  <c:pt idx="6">
                    <c:v>18892.082630326979</c:v>
                  </c:pt>
                  <c:pt idx="7">
                    <c:v>196294.22521136663</c:v>
                  </c:pt>
                  <c:pt idx="8">
                    <c:v>40175.33631805567</c:v>
                  </c:pt>
                  <c:pt idx="9">
                    <c:v>85950.65839455188</c:v>
                  </c:pt>
                  <c:pt idx="10">
                    <c:v>318376.53913402779</c:v>
                  </c:pt>
                </c:numCache>
              </c:numRef>
            </c:plus>
            <c:minus>
              <c:numRef>
                <c:f>Sheet3!$D$13:$D$23</c:f>
                <c:numCache>
                  <c:formatCode>General</c:formatCode>
                  <c:ptCount val="11"/>
                  <c:pt idx="0">
                    <c:v>369819.49959434179</c:v>
                  </c:pt>
                  <c:pt idx="1">
                    <c:v>198188.41297272267</c:v>
                  </c:pt>
                  <c:pt idx="2">
                    <c:v>155969.71586342982</c:v>
                  </c:pt>
                  <c:pt idx="3">
                    <c:v>106439.47888997271</c:v>
                  </c:pt>
                  <c:pt idx="4">
                    <c:v>359717.35458139842</c:v>
                  </c:pt>
                  <c:pt idx="5">
                    <c:v>125160.78548616989</c:v>
                  </c:pt>
                  <c:pt idx="6">
                    <c:v>18892.082630326979</c:v>
                  </c:pt>
                  <c:pt idx="7">
                    <c:v>196294.22521136663</c:v>
                  </c:pt>
                  <c:pt idx="8">
                    <c:v>40175.33631805567</c:v>
                  </c:pt>
                  <c:pt idx="9">
                    <c:v>85950.65839455188</c:v>
                  </c:pt>
                  <c:pt idx="10">
                    <c:v>318376.53913402779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Sheet3!$C$13:$C$23</c:f>
              <c:numCache>
                <c:formatCode>_(* #,##0_);_(* \(#,##0\);_(* "-"??_);_(@_)</c:formatCode>
                <c:ptCount val="11"/>
                <c:pt idx="0">
                  <c:v>5330013.2164749326</c:v>
                </c:pt>
                <c:pt idx="1">
                  <c:v>5257292.2880207999</c:v>
                </c:pt>
                <c:pt idx="2">
                  <c:v>5053559.1634915834</c:v>
                </c:pt>
                <c:pt idx="3">
                  <c:v>5049712.2148292847</c:v>
                </c:pt>
                <c:pt idx="4">
                  <c:v>4954585.923685831</c:v>
                </c:pt>
                <c:pt idx="5">
                  <c:v>4966768.4187566247</c:v>
                </c:pt>
                <c:pt idx="6">
                  <c:v>4973654.3459775494</c:v>
                </c:pt>
                <c:pt idx="7">
                  <c:v>5198662.2917053252</c:v>
                </c:pt>
                <c:pt idx="8">
                  <c:v>5057111.3033097647</c:v>
                </c:pt>
                <c:pt idx="9">
                  <c:v>5121671.2255692249</c:v>
                </c:pt>
                <c:pt idx="10">
                  <c:v>5221248.5537532559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F-45C7-9252-1A193FCC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70360"/>
        <c:axId val="785270032"/>
      </c:scatterChart>
      <c:valAx>
        <c:axId val="78527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Box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70032"/>
        <c:crosses val="autoZero"/>
        <c:crossBetween val="midCat"/>
        <c:majorUnit val="1"/>
      </c:valAx>
      <c:valAx>
        <c:axId val="7852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copies/</a:t>
                </a:r>
                <a:r>
                  <a:rPr lang="en-US" sz="1400">
                    <a:latin typeface="Calibri" panose="020F0502020204030204" pitchFamily="34" charset="0"/>
                    <a:cs typeface="Calibri" panose="020F0502020204030204" pitchFamily="34" charset="0"/>
                  </a:rPr>
                  <a:t>µL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7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2</xdr:row>
      <xdr:rowOff>100011</xdr:rowOff>
    </xdr:from>
    <xdr:to>
      <xdr:col>20</xdr:col>
      <xdr:colOff>209550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A7E2-787A-464D-9040-257E7DD0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S4" sqref="S4"/>
    </sheetView>
  </sheetViews>
  <sheetFormatPr baseColWidth="10" defaultColWidth="8.83203125" defaultRowHeight="15" x14ac:dyDescent="0.2"/>
  <cols>
    <col min="3" max="3" width="12.1640625" customWidth="1"/>
  </cols>
  <sheetData>
    <row r="1" spans="1:5" x14ac:dyDescent="0.2">
      <c r="A1" t="s">
        <v>3</v>
      </c>
      <c r="B1" t="s">
        <v>5</v>
      </c>
      <c r="C1" t="s">
        <v>190</v>
      </c>
      <c r="D1" t="s">
        <v>191</v>
      </c>
      <c r="E1" t="s">
        <v>192</v>
      </c>
    </row>
    <row r="2" spans="1:5" x14ac:dyDescent="0.2">
      <c r="A2">
        <v>1</v>
      </c>
      <c r="B2" t="s">
        <v>78</v>
      </c>
      <c r="C2" s="5">
        <v>1841238.90156383</v>
      </c>
      <c r="D2" s="5">
        <v>94794.830832441046</v>
      </c>
      <c r="E2" s="6">
        <v>5.1484264617659557E-2</v>
      </c>
    </row>
    <row r="3" spans="1:5" x14ac:dyDescent="0.2">
      <c r="A3">
        <v>2</v>
      </c>
      <c r="B3" t="s">
        <v>78</v>
      </c>
      <c r="C3" s="5">
        <v>1790191.7891711656</v>
      </c>
      <c r="D3" s="5">
        <v>71913.587916449877</v>
      </c>
      <c r="E3" s="6">
        <v>4.0170884679202386E-2</v>
      </c>
    </row>
    <row r="4" spans="1:5" x14ac:dyDescent="0.2">
      <c r="A4">
        <v>3</v>
      </c>
      <c r="B4" t="s">
        <v>78</v>
      </c>
      <c r="C4" s="5">
        <v>1737437.2992582584</v>
      </c>
      <c r="D4" s="5">
        <v>83138.075973412371</v>
      </c>
      <c r="E4" s="6">
        <v>4.7850979145495166E-2</v>
      </c>
    </row>
    <row r="5" spans="1:5" x14ac:dyDescent="0.2">
      <c r="A5">
        <v>4</v>
      </c>
      <c r="B5" t="s">
        <v>78</v>
      </c>
      <c r="C5" s="5">
        <v>1836472.4759467735</v>
      </c>
      <c r="D5" s="5">
        <v>88340.373254696882</v>
      </c>
      <c r="E5" s="6">
        <v>4.8103292813661123E-2</v>
      </c>
    </row>
    <row r="6" spans="1:5" x14ac:dyDescent="0.2">
      <c r="A6">
        <v>5</v>
      </c>
      <c r="B6" t="s">
        <v>78</v>
      </c>
      <c r="C6" s="5">
        <v>1713032.9873247351</v>
      </c>
      <c r="D6" s="5">
        <v>51761.223885324638</v>
      </c>
      <c r="E6" s="6">
        <v>3.0216127925335977E-2</v>
      </c>
    </row>
    <row r="7" spans="1:5" x14ac:dyDescent="0.2">
      <c r="A7">
        <v>6</v>
      </c>
      <c r="B7" t="s">
        <v>78</v>
      </c>
      <c r="C7" s="5">
        <v>1759927.4212529163</v>
      </c>
      <c r="D7" s="5">
        <v>106805.73745987962</v>
      </c>
      <c r="E7" s="6">
        <v>6.0687580732075391E-2</v>
      </c>
    </row>
    <row r="8" spans="1:5" x14ac:dyDescent="0.2">
      <c r="A8">
        <v>7</v>
      </c>
      <c r="B8" t="s">
        <v>78</v>
      </c>
      <c r="C8" s="5">
        <v>1791630.728605669</v>
      </c>
      <c r="D8" s="5">
        <v>53518.869576270961</v>
      </c>
      <c r="E8" s="6">
        <v>2.9871596150799363E-2</v>
      </c>
    </row>
    <row r="9" spans="1:5" x14ac:dyDescent="0.2">
      <c r="A9">
        <v>8</v>
      </c>
      <c r="B9" t="s">
        <v>78</v>
      </c>
      <c r="C9" s="5">
        <v>1839342.3094305864</v>
      </c>
      <c r="D9" s="5">
        <v>123887.74402740035</v>
      </c>
      <c r="E9" s="6">
        <v>6.7354370848867626E-2</v>
      </c>
    </row>
    <row r="10" spans="1:5" x14ac:dyDescent="0.2">
      <c r="A10">
        <v>9</v>
      </c>
      <c r="B10" t="s">
        <v>78</v>
      </c>
      <c r="C10" s="5">
        <v>1720555.0258088848</v>
      </c>
      <c r="D10" s="5">
        <v>82428.012703932734</v>
      </c>
      <c r="E10" s="6">
        <v>4.7907803858339745E-2</v>
      </c>
    </row>
    <row r="11" spans="1:5" x14ac:dyDescent="0.2">
      <c r="A11">
        <v>10</v>
      </c>
      <c r="B11" t="s">
        <v>78</v>
      </c>
      <c r="C11" s="5">
        <v>1848281.8096017416</v>
      </c>
      <c r="D11" s="5">
        <v>45510.267058949365</v>
      </c>
      <c r="E11" s="6">
        <v>2.4623013018104465E-2</v>
      </c>
    </row>
    <row r="12" spans="1:5" x14ac:dyDescent="0.2">
      <c r="A12">
        <v>11</v>
      </c>
      <c r="B12" t="s">
        <v>78</v>
      </c>
      <c r="C12" s="5">
        <v>1730117.2926072609</v>
      </c>
      <c r="D12" s="5">
        <v>52315.512202154234</v>
      </c>
      <c r="E12" s="6">
        <v>3.0238130342778981E-2</v>
      </c>
    </row>
    <row r="13" spans="1:5" x14ac:dyDescent="0.2">
      <c r="A13">
        <v>1</v>
      </c>
      <c r="B13" t="s">
        <v>68</v>
      </c>
      <c r="C13" s="5">
        <v>5330013.2164749326</v>
      </c>
      <c r="D13" s="5">
        <v>369819.49959434179</v>
      </c>
      <c r="E13" s="6">
        <v>6.9384349451749816E-2</v>
      </c>
    </row>
    <row r="14" spans="1:5" x14ac:dyDescent="0.2">
      <c r="A14">
        <v>2</v>
      </c>
      <c r="B14" t="s">
        <v>68</v>
      </c>
      <c r="C14" s="5">
        <v>5257292.2880207999</v>
      </c>
      <c r="D14" s="5">
        <v>198188.41297272267</v>
      </c>
      <c r="E14" s="6">
        <v>3.7697811366568357E-2</v>
      </c>
    </row>
    <row r="15" spans="1:5" x14ac:dyDescent="0.2">
      <c r="A15">
        <v>3</v>
      </c>
      <c r="B15" t="s">
        <v>68</v>
      </c>
      <c r="C15" s="5">
        <v>5053559.1634915834</v>
      </c>
      <c r="D15" s="5">
        <v>155969.71586342982</v>
      </c>
      <c r="E15" s="6">
        <v>3.0863340235571298E-2</v>
      </c>
    </row>
    <row r="16" spans="1:5" x14ac:dyDescent="0.2">
      <c r="A16">
        <v>4</v>
      </c>
      <c r="B16" t="s">
        <v>68</v>
      </c>
      <c r="C16" s="5">
        <v>5049712.2148292847</v>
      </c>
      <c r="D16" s="5">
        <v>106439.47888997271</v>
      </c>
      <c r="E16" s="6">
        <v>2.1078325726641652E-2</v>
      </c>
    </row>
    <row r="17" spans="1:5" x14ac:dyDescent="0.2">
      <c r="A17">
        <v>5</v>
      </c>
      <c r="B17" t="s">
        <v>68</v>
      </c>
      <c r="C17" s="5">
        <v>4954585.923685831</v>
      </c>
      <c r="D17" s="5">
        <v>359717.35458139842</v>
      </c>
      <c r="E17" s="6">
        <v>7.2602909732928073E-2</v>
      </c>
    </row>
    <row r="18" spans="1:5" x14ac:dyDescent="0.2">
      <c r="A18">
        <v>6</v>
      </c>
      <c r="B18" t="s">
        <v>68</v>
      </c>
      <c r="C18" s="5">
        <v>4966768.4187566247</v>
      </c>
      <c r="D18" s="5">
        <v>125160.78548616989</v>
      </c>
      <c r="E18" s="6">
        <v>2.5199641886565451E-2</v>
      </c>
    </row>
    <row r="19" spans="1:5" x14ac:dyDescent="0.2">
      <c r="A19">
        <v>7</v>
      </c>
      <c r="B19" t="s">
        <v>68</v>
      </c>
      <c r="C19" s="5">
        <v>4973654.3459775494</v>
      </c>
      <c r="D19" s="5">
        <v>18892.082630326979</v>
      </c>
      <c r="E19" s="6">
        <v>3.7984309556223944E-3</v>
      </c>
    </row>
    <row r="20" spans="1:5" x14ac:dyDescent="0.2">
      <c r="A20">
        <v>8</v>
      </c>
      <c r="B20" t="s">
        <v>68</v>
      </c>
      <c r="C20" s="5">
        <v>5198662.2917053252</v>
      </c>
      <c r="D20" s="5">
        <v>196294.22521136663</v>
      </c>
      <c r="E20" s="6">
        <v>3.7758602924556565E-2</v>
      </c>
    </row>
    <row r="21" spans="1:5" x14ac:dyDescent="0.2">
      <c r="A21">
        <v>9</v>
      </c>
      <c r="B21" t="s">
        <v>68</v>
      </c>
      <c r="C21" s="5">
        <v>5057111.3033097647</v>
      </c>
      <c r="D21" s="5">
        <v>40175.33631805567</v>
      </c>
      <c r="E21" s="6">
        <v>7.9443251114053627E-3</v>
      </c>
    </row>
    <row r="22" spans="1:5" x14ac:dyDescent="0.2">
      <c r="A22">
        <v>10</v>
      </c>
      <c r="B22" t="s">
        <v>68</v>
      </c>
      <c r="C22" s="5">
        <v>5121671.2255692249</v>
      </c>
      <c r="D22" s="5">
        <v>85950.65839455188</v>
      </c>
      <c r="E22" s="6">
        <v>1.6781760212458637E-2</v>
      </c>
    </row>
    <row r="23" spans="1:5" x14ac:dyDescent="0.2">
      <c r="A23">
        <v>11</v>
      </c>
      <c r="B23" t="s">
        <v>68</v>
      </c>
      <c r="C23" s="5">
        <v>5221248.5537532559</v>
      </c>
      <c r="D23" s="5">
        <v>318376.53913402779</v>
      </c>
      <c r="E23" s="6">
        <v>6.097708926443756E-2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8.83203125" defaultRowHeight="15" x14ac:dyDescent="0.2"/>
  <cols>
    <col min="3" max="3" width="13.33203125" bestFit="1" customWidth="1"/>
    <col min="4" max="4" width="11.5" bestFit="1" customWidth="1"/>
  </cols>
  <sheetData>
    <row r="1" spans="1:5" x14ac:dyDescent="0.2">
      <c r="A1" t="s">
        <v>3</v>
      </c>
      <c r="B1" t="s">
        <v>5</v>
      </c>
      <c r="C1" t="s">
        <v>190</v>
      </c>
      <c r="D1" t="s">
        <v>191</v>
      </c>
      <c r="E1" t="s">
        <v>192</v>
      </c>
    </row>
    <row r="2" spans="1:5" x14ac:dyDescent="0.2">
      <c r="A2">
        <v>1</v>
      </c>
      <c r="B2" t="s">
        <v>78</v>
      </c>
      <c r="C2" s="5">
        <v>1841238.90156383</v>
      </c>
      <c r="D2" s="5">
        <v>94794.830832441046</v>
      </c>
      <c r="E2" s="6">
        <v>5.1484264617659557E-2</v>
      </c>
    </row>
    <row r="3" spans="1:5" x14ac:dyDescent="0.2">
      <c r="A3">
        <v>2</v>
      </c>
      <c r="B3" t="s">
        <v>78</v>
      </c>
      <c r="C3" s="5">
        <v>1790191.7891711656</v>
      </c>
      <c r="D3" s="5">
        <v>71913.587916449877</v>
      </c>
      <c r="E3" s="6">
        <v>4.0170884679202386E-2</v>
      </c>
    </row>
    <row r="4" spans="1:5" x14ac:dyDescent="0.2">
      <c r="A4">
        <v>3</v>
      </c>
      <c r="B4" t="s">
        <v>78</v>
      </c>
      <c r="C4" s="5">
        <v>1737437.2992582584</v>
      </c>
      <c r="D4" s="5">
        <v>83138.075973412371</v>
      </c>
      <c r="E4" s="6">
        <v>4.7850979145495166E-2</v>
      </c>
    </row>
    <row r="5" spans="1:5" x14ac:dyDescent="0.2">
      <c r="A5">
        <v>4</v>
      </c>
      <c r="B5" t="s">
        <v>78</v>
      </c>
      <c r="C5" s="5">
        <v>1836472.4759467735</v>
      </c>
      <c r="D5" s="5">
        <v>88340.373254696882</v>
      </c>
      <c r="E5" s="6">
        <v>4.8103292813661123E-2</v>
      </c>
    </row>
    <row r="6" spans="1:5" x14ac:dyDescent="0.2">
      <c r="A6">
        <v>5</v>
      </c>
      <c r="B6" t="s">
        <v>78</v>
      </c>
      <c r="C6" s="5">
        <v>1713032.9873247351</v>
      </c>
      <c r="D6" s="5">
        <v>51761.223885324638</v>
      </c>
      <c r="E6" s="6">
        <v>3.0216127925335977E-2</v>
      </c>
    </row>
    <row r="7" spans="1:5" x14ac:dyDescent="0.2">
      <c r="A7">
        <v>6</v>
      </c>
      <c r="B7" t="s">
        <v>78</v>
      </c>
      <c r="C7" s="5">
        <v>1759927.4212529163</v>
      </c>
      <c r="D7" s="5">
        <v>106805.73745987962</v>
      </c>
      <c r="E7" s="6">
        <v>6.0687580732075391E-2</v>
      </c>
    </row>
    <row r="8" spans="1:5" x14ac:dyDescent="0.2">
      <c r="A8">
        <v>7</v>
      </c>
      <c r="B8" t="s">
        <v>78</v>
      </c>
      <c r="C8" s="5">
        <v>1791630.728605669</v>
      </c>
      <c r="D8" s="5">
        <v>53518.869576270961</v>
      </c>
      <c r="E8" s="6">
        <v>2.9871596150799363E-2</v>
      </c>
    </row>
    <row r="9" spans="1:5" x14ac:dyDescent="0.2">
      <c r="A9">
        <v>8</v>
      </c>
      <c r="B9" t="s">
        <v>78</v>
      </c>
      <c r="C9" s="5">
        <v>1839342.3094305864</v>
      </c>
      <c r="D9" s="5">
        <v>123887.74402740035</v>
      </c>
      <c r="E9" s="6">
        <v>6.7354370848867626E-2</v>
      </c>
    </row>
    <row r="10" spans="1:5" x14ac:dyDescent="0.2">
      <c r="A10">
        <v>9</v>
      </c>
      <c r="B10" t="s">
        <v>78</v>
      </c>
      <c r="C10" s="5">
        <v>1720555.0258088848</v>
      </c>
      <c r="D10" s="5">
        <v>82428.012703932734</v>
      </c>
      <c r="E10" s="6">
        <v>4.7907803858339745E-2</v>
      </c>
    </row>
    <row r="11" spans="1:5" x14ac:dyDescent="0.2">
      <c r="A11">
        <v>10</v>
      </c>
      <c r="B11" t="s">
        <v>78</v>
      </c>
      <c r="C11" s="5">
        <v>1848281.8096017416</v>
      </c>
      <c r="D11" s="5">
        <v>45510.267058949365</v>
      </c>
      <c r="E11" s="6">
        <v>2.4623013018104465E-2</v>
      </c>
    </row>
    <row r="12" spans="1:5" x14ac:dyDescent="0.2">
      <c r="A12">
        <v>11</v>
      </c>
      <c r="B12" t="s">
        <v>78</v>
      </c>
      <c r="C12" s="5">
        <v>1730117.2926072609</v>
      </c>
      <c r="D12" s="5">
        <v>52315.512202154234</v>
      </c>
      <c r="E12" s="6">
        <v>3.0238130342778981E-2</v>
      </c>
    </row>
    <row r="13" spans="1:5" x14ac:dyDescent="0.2">
      <c r="A13" t="s">
        <v>181</v>
      </c>
      <c r="B13" t="s">
        <v>78</v>
      </c>
      <c r="C13" s="5">
        <v>1767871.0044628028</v>
      </c>
      <c r="D13" s="5">
        <v>152344.70897273227</v>
      </c>
      <c r="E13" s="6">
        <v>8.6174109190180856E-2</v>
      </c>
    </row>
    <row r="14" spans="1:5" x14ac:dyDescent="0.2">
      <c r="A14" t="s">
        <v>182</v>
      </c>
      <c r="B14" t="s">
        <v>78</v>
      </c>
      <c r="C14" s="5">
        <v>1729396.8816446131</v>
      </c>
      <c r="D14" s="5">
        <v>27156.113389988775</v>
      </c>
      <c r="E14" s="6">
        <v>1.5702649679906901E-2</v>
      </c>
    </row>
    <row r="15" spans="1:5" x14ac:dyDescent="0.2">
      <c r="A15" t="s">
        <v>183</v>
      </c>
      <c r="B15" t="s">
        <v>78</v>
      </c>
      <c r="C15" s="5">
        <v>1774025.8937530415</v>
      </c>
      <c r="D15" s="5">
        <v>28517.470552856197</v>
      </c>
      <c r="E15" s="6">
        <v>1.6075002429939759E-2</v>
      </c>
    </row>
    <row r="16" spans="1:5" x14ac:dyDescent="0.2">
      <c r="A16">
        <v>1</v>
      </c>
      <c r="B16" t="s">
        <v>68</v>
      </c>
      <c r="C16" s="5">
        <v>5330013.2164749326</v>
      </c>
      <c r="D16" s="5">
        <v>369819.49959434179</v>
      </c>
      <c r="E16" s="6">
        <v>6.9384349451749816E-2</v>
      </c>
    </row>
    <row r="17" spans="1:5" x14ac:dyDescent="0.2">
      <c r="A17">
        <v>2</v>
      </c>
      <c r="B17" t="s">
        <v>68</v>
      </c>
      <c r="C17" s="5">
        <v>5257292.2880207999</v>
      </c>
      <c r="D17" s="5">
        <v>198188.41297272267</v>
      </c>
      <c r="E17" s="6">
        <v>3.7697811366568357E-2</v>
      </c>
    </row>
    <row r="18" spans="1:5" x14ac:dyDescent="0.2">
      <c r="A18">
        <v>3</v>
      </c>
      <c r="B18" t="s">
        <v>68</v>
      </c>
      <c r="C18" s="5">
        <v>5053559.1634915834</v>
      </c>
      <c r="D18" s="5">
        <v>155969.71586342982</v>
      </c>
      <c r="E18" s="6">
        <v>3.0863340235571298E-2</v>
      </c>
    </row>
    <row r="19" spans="1:5" x14ac:dyDescent="0.2">
      <c r="A19">
        <v>4</v>
      </c>
      <c r="B19" t="s">
        <v>68</v>
      </c>
      <c r="C19" s="5">
        <v>5049712.2148292847</v>
      </c>
      <c r="D19" s="5">
        <v>106439.47888997271</v>
      </c>
      <c r="E19" s="6">
        <v>2.1078325726641652E-2</v>
      </c>
    </row>
    <row r="20" spans="1:5" x14ac:dyDescent="0.2">
      <c r="A20">
        <v>5</v>
      </c>
      <c r="B20" t="s">
        <v>68</v>
      </c>
      <c r="C20" s="5">
        <v>4954585.923685831</v>
      </c>
      <c r="D20" s="5">
        <v>359717.35458139842</v>
      </c>
      <c r="E20" s="6">
        <v>7.2602909732928073E-2</v>
      </c>
    </row>
    <row r="21" spans="1:5" x14ac:dyDescent="0.2">
      <c r="A21">
        <v>6</v>
      </c>
      <c r="B21" t="s">
        <v>68</v>
      </c>
      <c r="C21" s="5">
        <v>4966768.4187566247</v>
      </c>
      <c r="D21" s="5">
        <v>125160.78548616989</v>
      </c>
      <c r="E21" s="6">
        <v>2.5199641886565451E-2</v>
      </c>
    </row>
    <row r="22" spans="1:5" x14ac:dyDescent="0.2">
      <c r="A22">
        <v>7</v>
      </c>
      <c r="B22" t="s">
        <v>68</v>
      </c>
      <c r="C22" s="5">
        <v>4973654.3459775494</v>
      </c>
      <c r="D22" s="5">
        <v>18892.082630326979</v>
      </c>
      <c r="E22" s="6">
        <v>3.7984309556223944E-3</v>
      </c>
    </row>
    <row r="23" spans="1:5" x14ac:dyDescent="0.2">
      <c r="A23">
        <v>8</v>
      </c>
      <c r="B23" t="s">
        <v>68</v>
      </c>
      <c r="C23" s="5">
        <v>5198662.2917053252</v>
      </c>
      <c r="D23" s="5">
        <v>196294.22521136663</v>
      </c>
      <c r="E23" s="6">
        <v>3.7758602924556565E-2</v>
      </c>
    </row>
    <row r="24" spans="1:5" x14ac:dyDescent="0.2">
      <c r="A24">
        <v>9</v>
      </c>
      <c r="B24" t="s">
        <v>68</v>
      </c>
      <c r="C24" s="5">
        <v>5057111.3033097647</v>
      </c>
      <c r="D24" s="5">
        <v>40175.33631805567</v>
      </c>
      <c r="E24" s="6">
        <v>7.9443251114053627E-3</v>
      </c>
    </row>
    <row r="25" spans="1:5" x14ac:dyDescent="0.2">
      <c r="A25">
        <v>10</v>
      </c>
      <c r="B25" t="s">
        <v>68</v>
      </c>
      <c r="C25" s="5">
        <v>5121671.2255692249</v>
      </c>
      <c r="D25" s="5">
        <v>85950.65839455188</v>
      </c>
      <c r="E25" s="6">
        <v>1.6781760212458637E-2</v>
      </c>
    </row>
    <row r="26" spans="1:5" x14ac:dyDescent="0.2">
      <c r="A26">
        <v>11</v>
      </c>
      <c r="B26" t="s">
        <v>68</v>
      </c>
      <c r="C26" s="5">
        <v>5221248.5537532559</v>
      </c>
      <c r="D26" s="5">
        <v>318376.53913402779</v>
      </c>
      <c r="E26" s="6">
        <v>6.097708926443756E-2</v>
      </c>
    </row>
    <row r="27" spans="1:5" x14ac:dyDescent="0.2">
      <c r="A27" t="s">
        <v>181</v>
      </c>
      <c r="B27" t="s">
        <v>68</v>
      </c>
      <c r="C27" s="5">
        <v>5352680.7876620777</v>
      </c>
      <c r="D27" s="5">
        <v>164121.58531187766</v>
      </c>
      <c r="E27" s="6">
        <v>3.0661567880187757E-2</v>
      </c>
    </row>
    <row r="28" spans="1:5" x14ac:dyDescent="0.2">
      <c r="A28" t="s">
        <v>182</v>
      </c>
      <c r="B28" t="s">
        <v>68</v>
      </c>
      <c r="C28" s="5">
        <v>4985150.7708164984</v>
      </c>
      <c r="D28" s="5">
        <v>159907.8954369062</v>
      </c>
      <c r="E28" s="6">
        <v>3.2076842364130845E-2</v>
      </c>
    </row>
    <row r="29" spans="1:5" x14ac:dyDescent="0.2">
      <c r="A29" t="s">
        <v>183</v>
      </c>
      <c r="B29" t="s">
        <v>68</v>
      </c>
      <c r="C29" s="5">
        <v>5256923.0899541229</v>
      </c>
      <c r="D29" s="5">
        <v>259550.90038708705</v>
      </c>
      <c r="E29" s="6">
        <v>4.9373159155225943E-2</v>
      </c>
    </row>
  </sheetData>
  <sortState xmlns:xlrd2="http://schemas.microsoft.com/office/spreadsheetml/2017/richdata2" ref="A2:BK99">
    <sortCondition ref="B2:B99"/>
    <sortCondition ref="A2:A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8.83203125" customWidth="1"/>
    <col min="3" max="3" width="18.5" customWidth="1"/>
    <col min="14" max="14" width="14.33203125" bestFit="1" customWidth="1"/>
    <col min="15" max="15" width="11.5" bestFit="1" customWidth="1"/>
  </cols>
  <sheetData>
    <row r="1" spans="1:16" x14ac:dyDescent="0.2">
      <c r="A1" t="s">
        <v>0</v>
      </c>
      <c r="B1" t="s">
        <v>193</v>
      </c>
      <c r="C1" t="s">
        <v>3</v>
      </c>
      <c r="D1" t="s">
        <v>5</v>
      </c>
      <c r="E1" t="s">
        <v>184</v>
      </c>
      <c r="F1" t="s">
        <v>14</v>
      </c>
      <c r="G1" t="s">
        <v>15</v>
      </c>
      <c r="H1" t="s">
        <v>21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</row>
    <row r="2" spans="1:16" x14ac:dyDescent="0.2">
      <c r="A2" t="s">
        <v>77</v>
      </c>
      <c r="B2" s="1">
        <v>1</v>
      </c>
      <c r="C2" s="1" t="s">
        <v>66</v>
      </c>
      <c r="D2" s="1" t="s">
        <v>78</v>
      </c>
      <c r="E2" s="1">
        <v>333</v>
      </c>
      <c r="F2" s="1">
        <v>4103</v>
      </c>
      <c r="G2" s="1">
        <v>12531</v>
      </c>
      <c r="H2" s="1">
        <v>16634</v>
      </c>
      <c r="I2" s="1">
        <f t="shared" ref="I2:I33" si="0">G2/H2</f>
        <v>0.75333653961765057</v>
      </c>
      <c r="J2" s="1">
        <f t="shared" ref="J2:J33" si="1">-LN(I2)</f>
        <v>0.28324321926334783</v>
      </c>
      <c r="K2" s="1">
        <f t="shared" ref="K2:K33" si="2">J2/0.0007472</f>
        <v>379.07283091989808</v>
      </c>
      <c r="L2" s="1">
        <f t="shared" ref="L2:L33" si="3">K2*(25/2.5)</f>
        <v>3790.7283091989807</v>
      </c>
      <c r="M2" s="1">
        <f t="shared" ref="M2:M33" si="4">L2*500</f>
        <v>1895364.1545994903</v>
      </c>
      <c r="N2" s="3">
        <f>AVERAGE(M2:M4)</f>
        <v>1841238.90156383</v>
      </c>
      <c r="O2" s="3">
        <f>STDEV(M2:M4)</f>
        <v>94794.830832441046</v>
      </c>
      <c r="P2" s="4">
        <f>O2/N2</f>
        <v>5.1484264617659557E-2</v>
      </c>
    </row>
    <row r="3" spans="1:16" x14ac:dyDescent="0.2">
      <c r="A3" t="s">
        <v>79</v>
      </c>
      <c r="B3" s="1">
        <v>1</v>
      </c>
      <c r="C3" s="1" t="s">
        <v>66</v>
      </c>
      <c r="D3" s="1" t="s">
        <v>78</v>
      </c>
      <c r="E3" s="1">
        <v>304</v>
      </c>
      <c r="F3" s="1">
        <v>2744</v>
      </c>
      <c r="G3" s="1">
        <v>9290</v>
      </c>
      <c r="H3" s="1">
        <v>12034</v>
      </c>
      <c r="I3" s="1">
        <f t="shared" si="0"/>
        <v>0.7719793917234502</v>
      </c>
      <c r="J3" s="1">
        <f t="shared" si="1"/>
        <v>0.2587974239724129</v>
      </c>
      <c r="K3" s="1">
        <f t="shared" si="2"/>
        <v>346.35629546629139</v>
      </c>
      <c r="L3" s="1">
        <f t="shared" si="3"/>
        <v>3463.5629546629139</v>
      </c>
      <c r="M3" s="1">
        <f t="shared" si="4"/>
        <v>1731781.477331457</v>
      </c>
      <c r="N3" s="1"/>
      <c r="O3" s="1"/>
      <c r="P3" s="1"/>
    </row>
    <row r="4" spans="1:16" x14ac:dyDescent="0.2">
      <c r="A4" t="s">
        <v>80</v>
      </c>
      <c r="B4" s="1">
        <v>1</v>
      </c>
      <c r="C4" s="1" t="s">
        <v>66</v>
      </c>
      <c r="D4" s="1" t="s">
        <v>78</v>
      </c>
      <c r="E4" s="1">
        <v>333</v>
      </c>
      <c r="F4" s="1">
        <v>3200</v>
      </c>
      <c r="G4" s="1">
        <v>9766</v>
      </c>
      <c r="H4" s="1">
        <v>12966</v>
      </c>
      <c r="I4" s="1">
        <f t="shared" si="0"/>
        <v>0.75320067869813356</v>
      </c>
      <c r="J4" s="1">
        <f t="shared" si="1"/>
        <v>0.28342358111333543</v>
      </c>
      <c r="K4" s="1">
        <f t="shared" si="2"/>
        <v>379.31421455210847</v>
      </c>
      <c r="L4" s="1">
        <f t="shared" si="3"/>
        <v>3793.1421455210848</v>
      </c>
      <c r="M4" s="1">
        <f t="shared" si="4"/>
        <v>1896571.0727605424</v>
      </c>
      <c r="N4" s="1"/>
      <c r="O4" s="1"/>
      <c r="P4" s="1"/>
    </row>
    <row r="5" spans="1:16" x14ac:dyDescent="0.2">
      <c r="A5" t="s">
        <v>92</v>
      </c>
      <c r="B5">
        <v>2</v>
      </c>
      <c r="C5" t="s">
        <v>85</v>
      </c>
      <c r="D5" t="s">
        <v>78</v>
      </c>
      <c r="E5">
        <v>329</v>
      </c>
      <c r="F5">
        <v>3107</v>
      </c>
      <c r="G5">
        <v>9630</v>
      </c>
      <c r="H5">
        <v>12737</v>
      </c>
      <c r="I5">
        <f t="shared" si="0"/>
        <v>0.75606500745858518</v>
      </c>
      <c r="J5">
        <f t="shared" si="1"/>
        <v>0.27962791779758828</v>
      </c>
      <c r="K5">
        <f t="shared" si="2"/>
        <v>374.23436536079805</v>
      </c>
      <c r="L5">
        <f t="shared" si="3"/>
        <v>3742.3436536079807</v>
      </c>
      <c r="M5">
        <f t="shared" si="4"/>
        <v>1871171.8268039904</v>
      </c>
      <c r="N5" s="3">
        <f>AVERAGE(M5:M7)</f>
        <v>1790191.7891711656</v>
      </c>
      <c r="O5" s="3">
        <f>STDEV(M5:M7)</f>
        <v>71913.587916449877</v>
      </c>
      <c r="P5" s="4">
        <f>O5/N5</f>
        <v>4.0170884679202386E-2</v>
      </c>
    </row>
    <row r="6" spans="1:16" x14ac:dyDescent="0.2">
      <c r="A6" t="s">
        <v>93</v>
      </c>
      <c r="B6">
        <v>2</v>
      </c>
      <c r="C6" t="s">
        <v>85</v>
      </c>
      <c r="D6" t="s">
        <v>78</v>
      </c>
      <c r="E6">
        <v>305</v>
      </c>
      <c r="F6">
        <v>3390</v>
      </c>
      <c r="G6">
        <v>11462</v>
      </c>
      <c r="H6">
        <v>14852</v>
      </c>
      <c r="I6">
        <f t="shared" si="0"/>
        <v>0.7717479127390251</v>
      </c>
      <c r="J6">
        <f t="shared" si="1"/>
        <v>0.25909732018528786</v>
      </c>
      <c r="K6">
        <f t="shared" si="2"/>
        <v>346.75765549422897</v>
      </c>
      <c r="L6">
        <f t="shared" si="3"/>
        <v>3467.5765549422895</v>
      </c>
      <c r="M6">
        <f t="shared" si="4"/>
        <v>1733788.2774711447</v>
      </c>
    </row>
    <row r="7" spans="1:16" x14ac:dyDescent="0.2">
      <c r="A7" t="s">
        <v>94</v>
      </c>
      <c r="B7">
        <v>2</v>
      </c>
      <c r="C7" t="s">
        <v>85</v>
      </c>
      <c r="D7" t="s">
        <v>78</v>
      </c>
      <c r="E7">
        <v>310</v>
      </c>
      <c r="F7">
        <v>2696</v>
      </c>
      <c r="G7">
        <v>8929</v>
      </c>
      <c r="H7">
        <v>11625</v>
      </c>
      <c r="I7">
        <f t="shared" si="0"/>
        <v>0.7680860215053763</v>
      </c>
      <c r="J7">
        <f t="shared" si="1"/>
        <v>0.26385354493834068</v>
      </c>
      <c r="K7">
        <f t="shared" si="2"/>
        <v>353.12305264767224</v>
      </c>
      <c r="L7">
        <f t="shared" si="3"/>
        <v>3531.2305264767224</v>
      </c>
      <c r="M7">
        <f t="shared" si="4"/>
        <v>1765615.2632383611</v>
      </c>
    </row>
    <row r="8" spans="1:16" x14ac:dyDescent="0.2">
      <c r="A8" s="1" t="s">
        <v>106</v>
      </c>
      <c r="B8" s="1">
        <v>3</v>
      </c>
      <c r="C8" s="1" t="s">
        <v>99</v>
      </c>
      <c r="D8" s="1" t="s">
        <v>78</v>
      </c>
      <c r="E8" s="1">
        <v>322</v>
      </c>
      <c r="F8" s="1">
        <v>3131</v>
      </c>
      <c r="G8" s="1">
        <v>9934</v>
      </c>
      <c r="H8" s="1">
        <v>13065</v>
      </c>
      <c r="I8" s="1">
        <f t="shared" si="0"/>
        <v>0.76035208572522006</v>
      </c>
      <c r="J8" s="1">
        <f t="shared" si="1"/>
        <v>0.27397368228741703</v>
      </c>
      <c r="K8" s="1">
        <f t="shared" si="2"/>
        <v>366.66713368230336</v>
      </c>
      <c r="L8" s="1">
        <f t="shared" si="3"/>
        <v>3666.6713368230335</v>
      </c>
      <c r="M8" s="1">
        <f t="shared" si="4"/>
        <v>1833335.6684115168</v>
      </c>
      <c r="N8" s="3">
        <f>AVERAGE(M8:M10)</f>
        <v>1737437.2992582584</v>
      </c>
      <c r="O8" s="3">
        <f>STDEV(M8:M10)</f>
        <v>83138.075973412371</v>
      </c>
      <c r="P8" s="4">
        <f>O8/N8</f>
        <v>4.7850979145495166E-2</v>
      </c>
    </row>
    <row r="9" spans="1:16" x14ac:dyDescent="0.2">
      <c r="A9" s="1" t="s">
        <v>107</v>
      </c>
      <c r="B9" s="1">
        <v>3</v>
      </c>
      <c r="C9" s="1" t="s">
        <v>99</v>
      </c>
      <c r="D9" s="1" t="s">
        <v>78</v>
      </c>
      <c r="E9" s="1">
        <v>298</v>
      </c>
      <c r="F9" s="1">
        <v>2859</v>
      </c>
      <c r="G9" s="1">
        <v>9929</v>
      </c>
      <c r="H9" s="1">
        <v>12788</v>
      </c>
      <c r="I9" s="1">
        <f t="shared" si="0"/>
        <v>0.77643102908977168</v>
      </c>
      <c r="J9" s="1">
        <f t="shared" si="1"/>
        <v>0.25304746314613791</v>
      </c>
      <c r="K9" s="1">
        <f t="shared" si="2"/>
        <v>338.66095174804326</v>
      </c>
      <c r="L9" s="1">
        <f t="shared" si="3"/>
        <v>3386.6095174804327</v>
      </c>
      <c r="M9" s="1">
        <f t="shared" si="4"/>
        <v>1693304.7587402163</v>
      </c>
      <c r="N9" s="1"/>
      <c r="O9" s="1"/>
      <c r="P9" s="1"/>
    </row>
    <row r="10" spans="1:16" x14ac:dyDescent="0.2">
      <c r="A10" s="1" t="s">
        <v>108</v>
      </c>
      <c r="B10" s="1">
        <v>3</v>
      </c>
      <c r="C10" s="1" t="s">
        <v>99</v>
      </c>
      <c r="D10" s="1" t="s">
        <v>78</v>
      </c>
      <c r="E10" s="1">
        <v>296</v>
      </c>
      <c r="F10" s="1">
        <v>2525</v>
      </c>
      <c r="G10" s="1">
        <v>8814</v>
      </c>
      <c r="H10" s="1">
        <v>11339</v>
      </c>
      <c r="I10" s="1">
        <f t="shared" si="0"/>
        <v>0.7773172237410706</v>
      </c>
      <c r="J10" s="1">
        <f t="shared" si="1"/>
        <v>0.25190674456990753</v>
      </c>
      <c r="K10" s="1">
        <f t="shared" si="2"/>
        <v>337.13429412460857</v>
      </c>
      <c r="L10" s="1">
        <f t="shared" si="3"/>
        <v>3371.3429412460855</v>
      </c>
      <c r="M10" s="1">
        <f t="shared" si="4"/>
        <v>1685671.4706230427</v>
      </c>
      <c r="N10" s="1"/>
      <c r="O10" s="1"/>
      <c r="P10" s="1"/>
    </row>
    <row r="11" spans="1:16" x14ac:dyDescent="0.2">
      <c r="A11" t="s">
        <v>120</v>
      </c>
      <c r="B11">
        <v>4</v>
      </c>
      <c r="C11" t="s">
        <v>113</v>
      </c>
      <c r="D11" t="s">
        <v>78</v>
      </c>
      <c r="E11">
        <v>341</v>
      </c>
      <c r="F11">
        <v>3648</v>
      </c>
      <c r="G11">
        <v>10857</v>
      </c>
      <c r="H11">
        <v>14505</v>
      </c>
      <c r="I11">
        <f t="shared" si="0"/>
        <v>0.74850051706308174</v>
      </c>
      <c r="J11">
        <f t="shared" si="1"/>
        <v>0.2896833843236522</v>
      </c>
      <c r="K11">
        <f t="shared" si="2"/>
        <v>387.69189550809989</v>
      </c>
      <c r="L11">
        <f t="shared" si="3"/>
        <v>3876.9189550809988</v>
      </c>
      <c r="M11">
        <f t="shared" si="4"/>
        <v>1938459.4775404993</v>
      </c>
      <c r="N11" s="3">
        <f>AVERAGE(M11:M13)</f>
        <v>1836472.4759467735</v>
      </c>
      <c r="O11" s="3">
        <f>STDEV(M11:M13)</f>
        <v>88340.373254696882</v>
      </c>
      <c r="P11" s="4">
        <f>O11/N11</f>
        <v>4.8103292813661123E-2</v>
      </c>
    </row>
    <row r="12" spans="1:16" x14ac:dyDescent="0.2">
      <c r="A12" t="s">
        <v>121</v>
      </c>
      <c r="B12">
        <v>4</v>
      </c>
      <c r="C12" t="s">
        <v>113</v>
      </c>
      <c r="D12" t="s">
        <v>78</v>
      </c>
      <c r="E12">
        <v>314</v>
      </c>
      <c r="F12">
        <v>2590</v>
      </c>
      <c r="G12">
        <v>8460</v>
      </c>
      <c r="H12">
        <v>11050</v>
      </c>
      <c r="I12">
        <f t="shared" si="0"/>
        <v>0.76561085972850673</v>
      </c>
      <c r="J12">
        <f t="shared" si="1"/>
        <v>0.26708125434562996</v>
      </c>
      <c r="K12">
        <f t="shared" si="2"/>
        <v>357.44279221845557</v>
      </c>
      <c r="L12">
        <f t="shared" si="3"/>
        <v>3574.4279221845554</v>
      </c>
      <c r="M12">
        <f t="shared" si="4"/>
        <v>1787213.9610922777</v>
      </c>
    </row>
    <row r="13" spans="1:16" x14ac:dyDescent="0.2">
      <c r="A13" t="s">
        <v>122</v>
      </c>
      <c r="B13">
        <v>4</v>
      </c>
      <c r="C13" t="s">
        <v>113</v>
      </c>
      <c r="D13" t="s">
        <v>78</v>
      </c>
      <c r="E13">
        <v>314</v>
      </c>
      <c r="F13">
        <v>2759</v>
      </c>
      <c r="G13">
        <v>9032</v>
      </c>
      <c r="H13">
        <v>11791</v>
      </c>
      <c r="I13">
        <f t="shared" si="0"/>
        <v>0.76600797218217287</v>
      </c>
      <c r="J13">
        <f t="shared" si="1"/>
        <v>0.26656270174717533</v>
      </c>
      <c r="K13">
        <f t="shared" si="2"/>
        <v>356.74879784150875</v>
      </c>
      <c r="L13">
        <f t="shared" si="3"/>
        <v>3567.4879784150876</v>
      </c>
      <c r="M13">
        <f t="shared" si="4"/>
        <v>1783743.9892075439</v>
      </c>
    </row>
    <row r="14" spans="1:16" x14ac:dyDescent="0.2">
      <c r="A14" s="1" t="s">
        <v>134</v>
      </c>
      <c r="B14" s="1">
        <v>5</v>
      </c>
      <c r="C14" s="1" t="s">
        <v>127</v>
      </c>
      <c r="D14" s="1" t="s">
        <v>78</v>
      </c>
      <c r="E14" s="1">
        <v>310</v>
      </c>
      <c r="F14" s="1">
        <v>3090</v>
      </c>
      <c r="G14" s="1">
        <v>10242</v>
      </c>
      <c r="H14" s="1">
        <v>13332</v>
      </c>
      <c r="I14" s="1">
        <f t="shared" si="0"/>
        <v>0.76822682268226827</v>
      </c>
      <c r="J14" s="1">
        <f t="shared" si="1"/>
        <v>0.26367024740513462</v>
      </c>
      <c r="K14" s="1">
        <f t="shared" si="2"/>
        <v>352.87774010323159</v>
      </c>
      <c r="L14" s="1">
        <f t="shared" si="3"/>
        <v>3528.777401032316</v>
      </c>
      <c r="M14" s="1">
        <f t="shared" si="4"/>
        <v>1764388.700516158</v>
      </c>
      <c r="N14" s="3">
        <f>AVERAGE(M14:M16)</f>
        <v>1713032.9873247351</v>
      </c>
      <c r="O14" s="3">
        <f>STDEV(M14:M16)</f>
        <v>51761.223885324638</v>
      </c>
      <c r="P14" s="4">
        <f>O14/N14</f>
        <v>3.0216127925335977E-2</v>
      </c>
    </row>
    <row r="15" spans="1:16" x14ac:dyDescent="0.2">
      <c r="A15" s="1" t="s">
        <v>135</v>
      </c>
      <c r="B15" s="1">
        <v>5</v>
      </c>
      <c r="C15" s="1" t="s">
        <v>127</v>
      </c>
      <c r="D15" s="1" t="s">
        <v>78</v>
      </c>
      <c r="E15" s="1">
        <v>301</v>
      </c>
      <c r="F15" s="1">
        <v>2844</v>
      </c>
      <c r="G15" s="1">
        <v>9743</v>
      </c>
      <c r="H15" s="1">
        <v>12587</v>
      </c>
      <c r="I15" s="1">
        <f t="shared" si="0"/>
        <v>0.7740525939461349</v>
      </c>
      <c r="J15" s="1">
        <f t="shared" si="1"/>
        <v>0.25611545686616372</v>
      </c>
      <c r="K15" s="1">
        <f t="shared" si="2"/>
        <v>342.76693906071165</v>
      </c>
      <c r="L15" s="1">
        <f t="shared" si="3"/>
        <v>3427.6693906071164</v>
      </c>
      <c r="M15" s="1">
        <f t="shared" si="4"/>
        <v>1713834.6953035581</v>
      </c>
      <c r="N15" s="1"/>
      <c r="O15" s="1"/>
      <c r="P15" s="1"/>
    </row>
    <row r="16" spans="1:16" x14ac:dyDescent="0.2">
      <c r="A16" s="1" t="s">
        <v>136</v>
      </c>
      <c r="B16" s="1">
        <v>5</v>
      </c>
      <c r="C16" s="1" t="s">
        <v>127</v>
      </c>
      <c r="D16" s="1" t="s">
        <v>78</v>
      </c>
      <c r="E16" s="1">
        <v>292</v>
      </c>
      <c r="F16" s="1">
        <v>2578</v>
      </c>
      <c r="G16" s="1">
        <v>9151</v>
      </c>
      <c r="H16" s="1">
        <v>11729</v>
      </c>
      <c r="I16" s="1">
        <f t="shared" si="0"/>
        <v>0.78020291584960355</v>
      </c>
      <c r="J16" s="1">
        <f t="shared" si="1"/>
        <v>0.24820124460612686</v>
      </c>
      <c r="K16" s="1">
        <f t="shared" si="2"/>
        <v>332.17511323089786</v>
      </c>
      <c r="L16" s="1">
        <f t="shared" si="3"/>
        <v>3321.7511323089784</v>
      </c>
      <c r="M16" s="1">
        <f t="shared" si="4"/>
        <v>1660875.5661544893</v>
      </c>
      <c r="N16" s="1"/>
      <c r="O16" s="1"/>
      <c r="P16" s="1"/>
    </row>
    <row r="17" spans="1:16" x14ac:dyDescent="0.2">
      <c r="A17" t="s">
        <v>148</v>
      </c>
      <c r="B17">
        <v>6</v>
      </c>
      <c r="C17" t="s">
        <v>141</v>
      </c>
      <c r="D17" t="s">
        <v>78</v>
      </c>
      <c r="E17">
        <v>325</v>
      </c>
      <c r="F17">
        <v>3381</v>
      </c>
      <c r="G17">
        <v>10627</v>
      </c>
      <c r="H17">
        <v>14008</v>
      </c>
      <c r="I17">
        <f t="shared" si="0"/>
        <v>0.75863792118789264</v>
      </c>
      <c r="J17">
        <f t="shared" si="1"/>
        <v>0.27623066259299262</v>
      </c>
      <c r="K17">
        <f t="shared" si="2"/>
        <v>369.68771760304156</v>
      </c>
      <c r="L17">
        <f t="shared" si="3"/>
        <v>3696.8771760304157</v>
      </c>
      <c r="M17">
        <f t="shared" si="4"/>
        <v>1848438.5880152078</v>
      </c>
      <c r="N17" s="3">
        <f>AVERAGE(M17:M19)</f>
        <v>1759927.4212529163</v>
      </c>
      <c r="O17" s="3">
        <f>STDEV(M17:M19)</f>
        <v>106805.73745987962</v>
      </c>
      <c r="P17" s="4">
        <f>O17/N17</f>
        <v>6.0687580732075391E-2</v>
      </c>
    </row>
    <row r="18" spans="1:16" x14ac:dyDescent="0.2">
      <c r="A18" t="s">
        <v>149</v>
      </c>
      <c r="B18">
        <v>6</v>
      </c>
      <c r="C18" t="s">
        <v>141</v>
      </c>
      <c r="D18" t="s">
        <v>78</v>
      </c>
      <c r="E18">
        <v>315</v>
      </c>
      <c r="F18">
        <v>3328</v>
      </c>
      <c r="G18">
        <v>10851</v>
      </c>
      <c r="H18">
        <v>14179</v>
      </c>
      <c r="I18">
        <f t="shared" si="0"/>
        <v>0.76528669158614848</v>
      </c>
      <c r="J18">
        <f t="shared" si="1"/>
        <v>0.26750475511735033</v>
      </c>
      <c r="K18">
        <f t="shared" si="2"/>
        <v>358.00957590651814</v>
      </c>
      <c r="L18">
        <f t="shared" si="3"/>
        <v>3580.0957590651815</v>
      </c>
      <c r="M18">
        <f t="shared" si="4"/>
        <v>1790047.8795325907</v>
      </c>
    </row>
    <row r="19" spans="1:16" x14ac:dyDescent="0.2">
      <c r="A19" t="s">
        <v>150</v>
      </c>
      <c r="B19">
        <v>6</v>
      </c>
      <c r="C19" t="s">
        <v>141</v>
      </c>
      <c r="D19" t="s">
        <v>78</v>
      </c>
      <c r="E19">
        <v>289</v>
      </c>
      <c r="F19">
        <v>2452</v>
      </c>
      <c r="G19">
        <v>8821</v>
      </c>
      <c r="H19">
        <v>11273</v>
      </c>
      <c r="I19">
        <f t="shared" si="0"/>
        <v>0.78248913332741954</v>
      </c>
      <c r="J19">
        <f t="shared" si="1"/>
        <v>0.24527524378576432</v>
      </c>
      <c r="K19">
        <f t="shared" si="2"/>
        <v>328.25915924218998</v>
      </c>
      <c r="L19">
        <f t="shared" si="3"/>
        <v>3282.5915924218998</v>
      </c>
      <c r="M19">
        <f t="shared" si="4"/>
        <v>1641295.79621095</v>
      </c>
    </row>
    <row r="20" spans="1:16" x14ac:dyDescent="0.2">
      <c r="A20" s="1" t="s">
        <v>162</v>
      </c>
      <c r="B20" s="1">
        <v>7</v>
      </c>
      <c r="C20" s="1" t="s">
        <v>155</v>
      </c>
      <c r="D20" s="1" t="s">
        <v>78</v>
      </c>
      <c r="E20" s="1">
        <v>316</v>
      </c>
      <c r="F20" s="1">
        <v>3089</v>
      </c>
      <c r="G20" s="1">
        <v>10043</v>
      </c>
      <c r="H20" s="1">
        <v>13132</v>
      </c>
      <c r="I20" s="1">
        <f t="shared" si="0"/>
        <v>0.7647730734084679</v>
      </c>
      <c r="J20" s="1">
        <f t="shared" si="1"/>
        <v>0.26817612522814421</v>
      </c>
      <c r="K20" s="1">
        <f t="shared" si="2"/>
        <v>358.90809050875833</v>
      </c>
      <c r="L20" s="1">
        <f t="shared" si="3"/>
        <v>3589.0809050875832</v>
      </c>
      <c r="M20" s="1">
        <f t="shared" si="4"/>
        <v>1794540.4525437916</v>
      </c>
      <c r="N20" s="3">
        <f>AVERAGE(M20:M22)</f>
        <v>1791630.728605669</v>
      </c>
      <c r="O20" s="3">
        <f>STDEV(M20:M22)</f>
        <v>53518.869576270961</v>
      </c>
      <c r="P20" s="4">
        <f>O20/N20</f>
        <v>2.9871596150799363E-2</v>
      </c>
    </row>
    <row r="21" spans="1:16" x14ac:dyDescent="0.2">
      <c r="A21" s="1" t="s">
        <v>163</v>
      </c>
      <c r="B21" s="1">
        <v>7</v>
      </c>
      <c r="C21" s="1" t="s">
        <v>155</v>
      </c>
      <c r="D21" s="1" t="s">
        <v>78</v>
      </c>
      <c r="E21" s="1">
        <v>324</v>
      </c>
      <c r="F21" s="1">
        <v>2911</v>
      </c>
      <c r="G21" s="1">
        <v>9177</v>
      </c>
      <c r="H21" s="1">
        <v>12088</v>
      </c>
      <c r="I21" s="1">
        <f t="shared" si="0"/>
        <v>0.75918266048974192</v>
      </c>
      <c r="J21" s="1">
        <f t="shared" si="1"/>
        <v>0.27551287113356232</v>
      </c>
      <c r="K21" s="1">
        <f t="shared" si="2"/>
        <v>368.72707592821513</v>
      </c>
      <c r="L21" s="1">
        <f t="shared" si="3"/>
        <v>3687.2707592821512</v>
      </c>
      <c r="M21" s="1">
        <f t="shared" si="4"/>
        <v>1843635.3796410756</v>
      </c>
      <c r="N21" s="1"/>
      <c r="O21" s="1"/>
      <c r="P21" s="1"/>
    </row>
    <row r="22" spans="1:16" x14ac:dyDescent="0.2">
      <c r="A22" s="1" t="s">
        <v>164</v>
      </c>
      <c r="B22" s="1">
        <v>7</v>
      </c>
      <c r="C22" s="1" t="s">
        <v>155</v>
      </c>
      <c r="D22" s="1" t="s">
        <v>78</v>
      </c>
      <c r="E22" s="1">
        <v>305</v>
      </c>
      <c r="F22" s="1">
        <v>2501</v>
      </c>
      <c r="G22" s="1">
        <v>8440</v>
      </c>
      <c r="H22" s="1">
        <v>10941</v>
      </c>
      <c r="I22" s="1">
        <f t="shared" si="0"/>
        <v>0.77141029156384244</v>
      </c>
      <c r="J22" s="1">
        <f t="shared" si="1"/>
        <v>0.25953489188678708</v>
      </c>
      <c r="K22" s="1">
        <f t="shared" si="2"/>
        <v>347.3432707264281</v>
      </c>
      <c r="L22" s="1">
        <f t="shared" si="3"/>
        <v>3473.4327072642809</v>
      </c>
      <c r="M22" s="1">
        <f t="shared" si="4"/>
        <v>1736716.3536321404</v>
      </c>
      <c r="N22" s="1"/>
      <c r="O22" s="1"/>
      <c r="P22" s="1"/>
    </row>
    <row r="23" spans="1:16" x14ac:dyDescent="0.2">
      <c r="A23" t="s">
        <v>175</v>
      </c>
      <c r="B23">
        <v>8</v>
      </c>
      <c r="C23" t="s">
        <v>169</v>
      </c>
      <c r="D23" t="s">
        <v>78</v>
      </c>
      <c r="E23">
        <v>344</v>
      </c>
      <c r="F23">
        <v>3157</v>
      </c>
      <c r="G23">
        <v>9294</v>
      </c>
      <c r="H23">
        <v>12451</v>
      </c>
      <c r="I23">
        <f t="shared" si="0"/>
        <v>0.74644606858886842</v>
      </c>
      <c r="J23">
        <f t="shared" si="1"/>
        <v>0.29243191030748883</v>
      </c>
      <c r="K23">
        <f t="shared" si="2"/>
        <v>391.37032964064355</v>
      </c>
      <c r="L23">
        <f t="shared" si="3"/>
        <v>3913.7032964064356</v>
      </c>
      <c r="M23">
        <f t="shared" si="4"/>
        <v>1956851.6482032179</v>
      </c>
      <c r="N23" s="3">
        <f>AVERAGE(M23:M25)</f>
        <v>1839342.3094305864</v>
      </c>
      <c r="O23" s="3">
        <f>STDEV(M23:M25)</f>
        <v>123887.74402740035</v>
      </c>
      <c r="P23" s="4">
        <f>O23/N23</f>
        <v>6.7354370848867626E-2</v>
      </c>
    </row>
    <row r="24" spans="1:16" x14ac:dyDescent="0.2">
      <c r="A24" t="s">
        <v>176</v>
      </c>
      <c r="B24">
        <v>8</v>
      </c>
      <c r="C24" t="s">
        <v>169</v>
      </c>
      <c r="D24" t="s">
        <v>78</v>
      </c>
      <c r="E24">
        <v>325</v>
      </c>
      <c r="F24">
        <v>2941</v>
      </c>
      <c r="G24">
        <v>9228</v>
      </c>
      <c r="H24">
        <v>12169</v>
      </c>
      <c r="I24">
        <f t="shared" si="0"/>
        <v>0.75832032213000244</v>
      </c>
      <c r="J24">
        <f t="shared" si="1"/>
        <v>0.27664939404315581</v>
      </c>
      <c r="K24">
        <f t="shared" si="2"/>
        <v>370.24811836610792</v>
      </c>
      <c r="L24">
        <f t="shared" si="3"/>
        <v>3702.4811836610793</v>
      </c>
      <c r="M24">
        <f t="shared" si="4"/>
        <v>1851240.5918305397</v>
      </c>
    </row>
    <row r="25" spans="1:16" x14ac:dyDescent="0.2">
      <c r="A25" t="s">
        <v>177</v>
      </c>
      <c r="B25">
        <v>8</v>
      </c>
      <c r="C25" t="s">
        <v>169</v>
      </c>
      <c r="D25" t="s">
        <v>78</v>
      </c>
      <c r="E25">
        <v>301</v>
      </c>
      <c r="F25">
        <v>2602</v>
      </c>
      <c r="G25">
        <v>8937</v>
      </c>
      <c r="H25">
        <v>11539</v>
      </c>
      <c r="I25">
        <f t="shared" si="0"/>
        <v>0.77450385648669728</v>
      </c>
      <c r="J25">
        <f t="shared" si="1"/>
        <v>0.25553263981327573</v>
      </c>
      <c r="K25">
        <f t="shared" si="2"/>
        <v>341.98693765160033</v>
      </c>
      <c r="L25">
        <f t="shared" si="3"/>
        <v>3419.8693765160033</v>
      </c>
      <c r="M25">
        <f t="shared" si="4"/>
        <v>1709934.6882580016</v>
      </c>
    </row>
    <row r="26" spans="1:16" x14ac:dyDescent="0.2">
      <c r="A26" s="1" t="s">
        <v>81</v>
      </c>
      <c r="B26" s="1">
        <v>9</v>
      </c>
      <c r="C26" s="1" t="s">
        <v>74</v>
      </c>
      <c r="D26" s="1" t="s">
        <v>78</v>
      </c>
      <c r="E26" s="1">
        <v>296</v>
      </c>
      <c r="F26" s="1">
        <v>3029</v>
      </c>
      <c r="G26" s="1">
        <v>10594</v>
      </c>
      <c r="H26" s="1">
        <v>13623</v>
      </c>
      <c r="I26" s="1">
        <f t="shared" si="0"/>
        <v>0.77765543566028039</v>
      </c>
      <c r="J26" s="1">
        <f t="shared" si="1"/>
        <v>0.25147173766158887</v>
      </c>
      <c r="K26" s="1">
        <f t="shared" si="2"/>
        <v>336.55211143146266</v>
      </c>
      <c r="L26" s="1">
        <f t="shared" si="3"/>
        <v>3365.5211143146266</v>
      </c>
      <c r="M26" s="1">
        <f t="shared" si="4"/>
        <v>1682760.5571573132</v>
      </c>
      <c r="N26" s="3">
        <f>AVERAGE(M26:M28)</f>
        <v>1720555.0258088848</v>
      </c>
      <c r="O26" s="3">
        <f>STDEV(M26:M28)</f>
        <v>82428.012703932734</v>
      </c>
      <c r="P26" s="4">
        <f>O26/N26</f>
        <v>4.7907803858339745E-2</v>
      </c>
    </row>
    <row r="27" spans="1:16" x14ac:dyDescent="0.2">
      <c r="A27" s="1" t="s">
        <v>82</v>
      </c>
      <c r="B27" s="1">
        <v>9</v>
      </c>
      <c r="C27" s="1" t="s">
        <v>74</v>
      </c>
      <c r="D27" s="1" t="s">
        <v>78</v>
      </c>
      <c r="E27" s="1">
        <v>293</v>
      </c>
      <c r="F27" s="1">
        <v>3251</v>
      </c>
      <c r="G27" s="1">
        <v>11517</v>
      </c>
      <c r="H27" s="1">
        <v>14768</v>
      </c>
      <c r="I27" s="1">
        <f t="shared" si="0"/>
        <v>0.77986186348862407</v>
      </c>
      <c r="J27" s="1">
        <f t="shared" si="1"/>
        <v>0.24863847307372597</v>
      </c>
      <c r="K27" s="1">
        <f t="shared" si="2"/>
        <v>332.76026910295235</v>
      </c>
      <c r="L27" s="1">
        <f t="shared" si="3"/>
        <v>3327.6026910295236</v>
      </c>
      <c r="M27" s="1">
        <f t="shared" si="4"/>
        <v>1663801.3455147617</v>
      </c>
      <c r="N27" s="1"/>
      <c r="O27" s="1"/>
      <c r="P27" s="1"/>
    </row>
    <row r="28" spans="1:16" x14ac:dyDescent="0.2">
      <c r="A28" s="1" t="s">
        <v>83</v>
      </c>
      <c r="B28" s="1">
        <v>9</v>
      </c>
      <c r="C28" s="1" t="s">
        <v>74</v>
      </c>
      <c r="D28" s="1" t="s">
        <v>78</v>
      </c>
      <c r="E28" s="1">
        <v>319</v>
      </c>
      <c r="F28" s="1">
        <v>3642</v>
      </c>
      <c r="G28" s="1">
        <v>11688</v>
      </c>
      <c r="H28" s="1">
        <v>15330</v>
      </c>
      <c r="I28" s="1">
        <f t="shared" si="0"/>
        <v>0.76242661448140903</v>
      </c>
      <c r="J28" s="1">
        <f t="shared" si="1"/>
        <v>0.27124901843532434</v>
      </c>
      <c r="K28" s="1">
        <f t="shared" si="2"/>
        <v>363.02063495091591</v>
      </c>
      <c r="L28" s="1">
        <f t="shared" si="3"/>
        <v>3630.2063495091588</v>
      </c>
      <c r="M28" s="1">
        <f t="shared" si="4"/>
        <v>1815103.1747545793</v>
      </c>
      <c r="N28" s="1"/>
      <c r="O28" s="1"/>
      <c r="P28" s="1"/>
    </row>
    <row r="29" spans="1:16" x14ac:dyDescent="0.2">
      <c r="A29" t="s">
        <v>95</v>
      </c>
      <c r="B29">
        <v>10</v>
      </c>
      <c r="C29" t="s">
        <v>89</v>
      </c>
      <c r="D29" t="s">
        <v>78</v>
      </c>
      <c r="E29">
        <v>328</v>
      </c>
      <c r="F29">
        <v>3373</v>
      </c>
      <c r="G29">
        <v>10496</v>
      </c>
      <c r="H29">
        <v>13869</v>
      </c>
      <c r="I29">
        <f t="shared" si="0"/>
        <v>0.75679573148749013</v>
      </c>
      <c r="J29">
        <f t="shared" si="1"/>
        <v>0.27866190147246478</v>
      </c>
      <c r="K29">
        <f t="shared" si="2"/>
        <v>372.94151695993685</v>
      </c>
      <c r="L29">
        <f t="shared" si="3"/>
        <v>3729.4151695993687</v>
      </c>
      <c r="M29">
        <f t="shared" si="4"/>
        <v>1864707.5847996844</v>
      </c>
      <c r="N29" s="3">
        <f>AVERAGE(M29:M31)</f>
        <v>1848281.8096017416</v>
      </c>
      <c r="O29" s="3">
        <f>STDEV(M29:M31)</f>
        <v>45510.267058949365</v>
      </c>
      <c r="P29" s="4">
        <f>O29/N29</f>
        <v>2.4623013018104465E-2</v>
      </c>
    </row>
    <row r="30" spans="1:16" x14ac:dyDescent="0.2">
      <c r="A30" t="s">
        <v>96</v>
      </c>
      <c r="B30">
        <v>10</v>
      </c>
      <c r="C30" t="s">
        <v>89</v>
      </c>
      <c r="D30" t="s">
        <v>78</v>
      </c>
      <c r="E30">
        <v>316</v>
      </c>
      <c r="F30">
        <v>3331</v>
      </c>
      <c r="G30">
        <v>10814</v>
      </c>
      <c r="H30">
        <v>14145</v>
      </c>
      <c r="I30">
        <f t="shared" si="0"/>
        <v>0.76451042771297273</v>
      </c>
      <c r="J30">
        <f t="shared" si="1"/>
        <v>0.26851961379371747</v>
      </c>
      <c r="K30">
        <f t="shared" si="2"/>
        <v>359.36779147981463</v>
      </c>
      <c r="L30">
        <f t="shared" si="3"/>
        <v>3593.677914798146</v>
      </c>
      <c r="M30">
        <f t="shared" si="4"/>
        <v>1796838.9573990731</v>
      </c>
    </row>
    <row r="31" spans="1:16" x14ac:dyDescent="0.2">
      <c r="A31" t="s">
        <v>97</v>
      </c>
      <c r="B31">
        <v>10</v>
      </c>
      <c r="C31" t="s">
        <v>89</v>
      </c>
      <c r="D31" t="s">
        <v>78</v>
      </c>
      <c r="E31">
        <v>331</v>
      </c>
      <c r="F31">
        <v>3539</v>
      </c>
      <c r="G31">
        <v>10888</v>
      </c>
      <c r="H31">
        <v>14427</v>
      </c>
      <c r="I31">
        <f t="shared" si="0"/>
        <v>0.75469605600609968</v>
      </c>
      <c r="J31">
        <f t="shared" si="1"/>
        <v>0.28144018561447032</v>
      </c>
      <c r="K31">
        <f t="shared" si="2"/>
        <v>376.65977732129329</v>
      </c>
      <c r="L31">
        <f t="shared" si="3"/>
        <v>3766.5977732129331</v>
      </c>
      <c r="M31">
        <f t="shared" si="4"/>
        <v>1883298.8866064665</v>
      </c>
    </row>
    <row r="32" spans="1:16" x14ac:dyDescent="0.2">
      <c r="A32" s="1" t="s">
        <v>109</v>
      </c>
      <c r="B32" s="1">
        <v>11</v>
      </c>
      <c r="C32" s="1" t="s">
        <v>103</v>
      </c>
      <c r="D32" s="1" t="s">
        <v>78</v>
      </c>
      <c r="E32" s="1">
        <v>304</v>
      </c>
      <c r="F32" s="1">
        <v>3438</v>
      </c>
      <c r="G32" s="1">
        <v>11642</v>
      </c>
      <c r="H32" s="1">
        <v>15080</v>
      </c>
      <c r="I32" s="1">
        <f t="shared" si="0"/>
        <v>0.77201591511936341</v>
      </c>
      <c r="J32" s="1">
        <f t="shared" si="1"/>
        <v>0.25875011373026624</v>
      </c>
      <c r="K32" s="1">
        <f t="shared" si="2"/>
        <v>346.29297876106295</v>
      </c>
      <c r="L32" s="1">
        <f t="shared" si="3"/>
        <v>3462.9297876106293</v>
      </c>
      <c r="M32" s="1">
        <f t="shared" si="4"/>
        <v>1731464.8938053146</v>
      </c>
      <c r="N32" s="3">
        <f>AVERAGE(M32:M34)</f>
        <v>1730117.2926072609</v>
      </c>
      <c r="O32" s="3">
        <f>STDEV(M32:M34)</f>
        <v>52315.512202154234</v>
      </c>
      <c r="P32" s="4">
        <f>O32/N32</f>
        <v>3.0238130342778981E-2</v>
      </c>
    </row>
    <row r="33" spans="1:16" x14ac:dyDescent="0.2">
      <c r="A33" s="1" t="s">
        <v>110</v>
      </c>
      <c r="B33" s="1">
        <v>11</v>
      </c>
      <c r="C33" s="1" t="s">
        <v>103</v>
      </c>
      <c r="D33" s="1" t="s">
        <v>78</v>
      </c>
      <c r="E33" s="1">
        <v>295</v>
      </c>
      <c r="F33" s="1">
        <v>3340</v>
      </c>
      <c r="G33" s="1">
        <v>11726</v>
      </c>
      <c r="H33" s="1">
        <v>15066</v>
      </c>
      <c r="I33" s="1">
        <f t="shared" si="0"/>
        <v>0.77830877472454529</v>
      </c>
      <c r="J33" s="1">
        <f t="shared" si="1"/>
        <v>0.25063195086147966</v>
      </c>
      <c r="K33" s="1">
        <f t="shared" si="2"/>
        <v>335.42819976108092</v>
      </c>
      <c r="L33" s="1">
        <f t="shared" si="3"/>
        <v>3354.2819976108094</v>
      </c>
      <c r="M33" s="1">
        <f t="shared" si="4"/>
        <v>1677140.9988054046</v>
      </c>
      <c r="N33" s="1"/>
      <c r="O33" s="1"/>
      <c r="P33" s="1"/>
    </row>
    <row r="34" spans="1:16" x14ac:dyDescent="0.2">
      <c r="A34" s="1" t="s">
        <v>111</v>
      </c>
      <c r="B34" s="1">
        <v>11</v>
      </c>
      <c r="C34" s="1" t="s">
        <v>103</v>
      </c>
      <c r="D34" s="1" t="s">
        <v>78</v>
      </c>
      <c r="E34" s="1">
        <v>313</v>
      </c>
      <c r="F34" s="1">
        <v>3081</v>
      </c>
      <c r="G34" s="1">
        <v>10099</v>
      </c>
      <c r="H34" s="1">
        <v>13180</v>
      </c>
      <c r="I34" s="1">
        <f t="shared" ref="I34:I65" si="5">G34/H34</f>
        <v>0.76623672230652506</v>
      </c>
      <c r="J34" s="1">
        <f t="shared" ref="J34:J65" si="6">-LN(I34)</f>
        <v>0.26626412002994126</v>
      </c>
      <c r="K34" s="1">
        <f t="shared" ref="K34:K65" si="7">J34/0.0007472</f>
        <v>356.34919704221267</v>
      </c>
      <c r="L34" s="1">
        <f t="shared" ref="L34:L65" si="8">K34*(25/2.5)</f>
        <v>3563.4919704221265</v>
      </c>
      <c r="M34" s="1">
        <f t="shared" ref="M34:M65" si="9">L34*500</f>
        <v>1781745.9852110632</v>
      </c>
      <c r="N34" s="1"/>
      <c r="O34" s="1"/>
      <c r="P34" s="1"/>
    </row>
    <row r="35" spans="1:16" x14ac:dyDescent="0.2">
      <c r="A35" t="s">
        <v>123</v>
      </c>
      <c r="B35" t="s">
        <v>181</v>
      </c>
      <c r="C35" t="s">
        <v>117</v>
      </c>
      <c r="D35" t="s">
        <v>78</v>
      </c>
      <c r="E35">
        <v>284</v>
      </c>
      <c r="F35">
        <v>3179</v>
      </c>
      <c r="G35">
        <v>11653</v>
      </c>
      <c r="H35">
        <v>14832</v>
      </c>
      <c r="I35">
        <f t="shared" si="5"/>
        <v>0.78566612729234087</v>
      </c>
      <c r="J35">
        <f t="shared" si="6"/>
        <v>0.2412233512323731</v>
      </c>
      <c r="K35">
        <f t="shared" si="7"/>
        <v>322.83639083561712</v>
      </c>
      <c r="L35">
        <f t="shared" si="8"/>
        <v>3228.3639083561711</v>
      </c>
      <c r="M35">
        <f t="shared" si="9"/>
        <v>1614181.9541780856</v>
      </c>
      <c r="N35" s="3">
        <f>AVERAGE(M35:M37)</f>
        <v>1767871.0044628028</v>
      </c>
      <c r="O35" s="3">
        <f>STDEV(M35:M37)</f>
        <v>152344.70897273227</v>
      </c>
      <c r="P35" s="4">
        <f>O35/N35</f>
        <v>8.6174109190180856E-2</v>
      </c>
    </row>
    <row r="36" spans="1:16" x14ac:dyDescent="0.2">
      <c r="A36" t="s">
        <v>124</v>
      </c>
      <c r="B36" t="s">
        <v>181</v>
      </c>
      <c r="C36" t="s">
        <v>117</v>
      </c>
      <c r="D36" t="s">
        <v>78</v>
      </c>
      <c r="E36">
        <v>311</v>
      </c>
      <c r="F36">
        <v>3126</v>
      </c>
      <c r="G36">
        <v>10320</v>
      </c>
      <c r="H36">
        <v>13446</v>
      </c>
      <c r="I36">
        <f t="shared" si="5"/>
        <v>0.76751450245426145</v>
      </c>
      <c r="J36">
        <f t="shared" si="6"/>
        <v>0.26459790399342831</v>
      </c>
      <c r="K36">
        <f t="shared" si="7"/>
        <v>354.11925052653686</v>
      </c>
      <c r="L36">
        <f t="shared" si="8"/>
        <v>3541.1925052653687</v>
      </c>
      <c r="M36">
        <f t="shared" si="9"/>
        <v>1770596.2526326843</v>
      </c>
    </row>
    <row r="37" spans="1:16" x14ac:dyDescent="0.2">
      <c r="A37" t="s">
        <v>125</v>
      </c>
      <c r="B37" t="s">
        <v>181</v>
      </c>
      <c r="C37" t="s">
        <v>117</v>
      </c>
      <c r="D37" t="s">
        <v>78</v>
      </c>
      <c r="E37">
        <v>337</v>
      </c>
      <c r="F37">
        <v>3478</v>
      </c>
      <c r="G37">
        <v>10473</v>
      </c>
      <c r="H37">
        <v>13951</v>
      </c>
      <c r="I37">
        <f t="shared" si="5"/>
        <v>0.75069887463264284</v>
      </c>
      <c r="J37">
        <f t="shared" si="6"/>
        <v>0.28675067349496225</v>
      </c>
      <c r="K37">
        <f t="shared" si="7"/>
        <v>383.76696131552768</v>
      </c>
      <c r="L37">
        <f t="shared" si="8"/>
        <v>3837.6696131552767</v>
      </c>
      <c r="M37">
        <f t="shared" si="9"/>
        <v>1918834.8065776383</v>
      </c>
    </row>
    <row r="38" spans="1:16" x14ac:dyDescent="0.2">
      <c r="A38" s="1" t="s">
        <v>137</v>
      </c>
      <c r="B38" s="1" t="s">
        <v>182</v>
      </c>
      <c r="C38" s="1" t="s">
        <v>131</v>
      </c>
      <c r="D38" s="1" t="s">
        <v>78</v>
      </c>
      <c r="E38" s="1">
        <v>307</v>
      </c>
      <c r="F38" s="1">
        <v>3155</v>
      </c>
      <c r="G38" s="1">
        <v>10585</v>
      </c>
      <c r="H38" s="1">
        <v>13740</v>
      </c>
      <c r="I38" s="1">
        <f t="shared" si="5"/>
        <v>0.77037845705967978</v>
      </c>
      <c r="J38" s="1">
        <f t="shared" si="6"/>
        <v>0.26087338220737477</v>
      </c>
      <c r="K38" s="1">
        <f t="shared" si="7"/>
        <v>349.13461216190416</v>
      </c>
      <c r="L38" s="1">
        <f t="shared" si="8"/>
        <v>3491.3461216190417</v>
      </c>
      <c r="M38" s="1">
        <f t="shared" si="9"/>
        <v>1745673.0608095208</v>
      </c>
      <c r="N38" s="3">
        <f>AVERAGE(M38:M40)</f>
        <v>1729396.8816446131</v>
      </c>
      <c r="O38" s="3">
        <f>STDEV(M38:M40)</f>
        <v>27156.113389988775</v>
      </c>
      <c r="P38" s="4">
        <f>O38/N38</f>
        <v>1.5702649679906901E-2</v>
      </c>
    </row>
    <row r="39" spans="1:16" x14ac:dyDescent="0.2">
      <c r="A39" s="1" t="s">
        <v>138</v>
      </c>
      <c r="B39" s="1" t="s">
        <v>182</v>
      </c>
      <c r="C39" s="1" t="s">
        <v>131</v>
      </c>
      <c r="D39" s="1" t="s">
        <v>78</v>
      </c>
      <c r="E39" s="1">
        <v>307</v>
      </c>
      <c r="F39" s="1">
        <v>2992</v>
      </c>
      <c r="G39" s="1">
        <v>10046</v>
      </c>
      <c r="H39" s="1">
        <v>13038</v>
      </c>
      <c r="I39" s="1">
        <f t="shared" si="5"/>
        <v>0.77051695045252344</v>
      </c>
      <c r="J39" s="1">
        <f t="shared" si="6"/>
        <v>0.26069362517449457</v>
      </c>
      <c r="K39" s="1">
        <f t="shared" si="7"/>
        <v>348.89403797443066</v>
      </c>
      <c r="L39" s="1">
        <f t="shared" si="8"/>
        <v>3488.9403797443065</v>
      </c>
      <c r="M39" s="1">
        <f t="shared" si="9"/>
        <v>1744470.1898721533</v>
      </c>
      <c r="N39" s="1"/>
      <c r="O39" s="1"/>
      <c r="P39" s="1"/>
    </row>
    <row r="40" spans="1:16" x14ac:dyDescent="0.2">
      <c r="A40" s="1" t="s">
        <v>139</v>
      </c>
      <c r="B40" s="1" t="s">
        <v>182</v>
      </c>
      <c r="C40" s="1" t="s">
        <v>131</v>
      </c>
      <c r="D40" s="1" t="s">
        <v>78</v>
      </c>
      <c r="E40" s="1">
        <v>299</v>
      </c>
      <c r="F40" s="1">
        <v>3072</v>
      </c>
      <c r="G40" s="1">
        <v>10635</v>
      </c>
      <c r="H40" s="1">
        <v>13707</v>
      </c>
      <c r="I40" s="1">
        <f t="shared" si="5"/>
        <v>0.77588093674764724</v>
      </c>
      <c r="J40" s="1">
        <f t="shared" si="6"/>
        <v>0.25375620259704357</v>
      </c>
      <c r="K40" s="1">
        <f t="shared" si="7"/>
        <v>339.60947885043305</v>
      </c>
      <c r="L40" s="1">
        <f t="shared" si="8"/>
        <v>3396.0947885043306</v>
      </c>
      <c r="M40" s="1">
        <f t="shared" si="9"/>
        <v>1698047.3942521652</v>
      </c>
      <c r="N40" s="1"/>
      <c r="O40" s="1"/>
      <c r="P40" s="1"/>
    </row>
    <row r="41" spans="1:16" x14ac:dyDescent="0.2">
      <c r="A41" t="s">
        <v>151</v>
      </c>
      <c r="B41" t="s">
        <v>183</v>
      </c>
      <c r="C41" t="s">
        <v>145</v>
      </c>
      <c r="D41" t="s">
        <v>78</v>
      </c>
      <c r="E41">
        <v>310</v>
      </c>
      <c r="F41">
        <v>2723</v>
      </c>
      <c r="G41">
        <v>9026</v>
      </c>
      <c r="H41">
        <v>11749</v>
      </c>
      <c r="I41">
        <f t="shared" si="5"/>
        <v>0.7682355945186824</v>
      </c>
      <c r="J41">
        <f t="shared" si="6"/>
        <v>0.26365882918062616</v>
      </c>
      <c r="K41">
        <f t="shared" si="7"/>
        <v>352.86245875351472</v>
      </c>
      <c r="L41">
        <f t="shared" si="8"/>
        <v>3528.6245875351469</v>
      </c>
      <c r="M41">
        <f t="shared" si="9"/>
        <v>1764312.2937675735</v>
      </c>
      <c r="N41" s="3">
        <f>AVERAGE(M41:M43)</f>
        <v>1774025.8937530415</v>
      </c>
      <c r="O41" s="3">
        <f>STDEV(M41:M43)</f>
        <v>28517.470552856197</v>
      </c>
      <c r="P41" s="4">
        <f>O41/N41</f>
        <v>1.6075002429939759E-2</v>
      </c>
    </row>
    <row r="42" spans="1:16" x14ac:dyDescent="0.2">
      <c r="A42" t="s">
        <v>152</v>
      </c>
      <c r="B42" t="s">
        <v>183</v>
      </c>
      <c r="C42" t="s">
        <v>145</v>
      </c>
      <c r="D42" t="s">
        <v>78</v>
      </c>
      <c r="E42">
        <v>308</v>
      </c>
      <c r="F42">
        <v>2801</v>
      </c>
      <c r="G42">
        <v>9361</v>
      </c>
      <c r="H42">
        <v>12162</v>
      </c>
      <c r="I42">
        <f t="shared" si="5"/>
        <v>0.76969248478868613</v>
      </c>
      <c r="J42">
        <f t="shared" si="6"/>
        <v>0.26176421430831026</v>
      </c>
      <c r="K42">
        <f t="shared" si="7"/>
        <v>350.32683927771717</v>
      </c>
      <c r="L42">
        <f t="shared" si="8"/>
        <v>3503.2683927771718</v>
      </c>
      <c r="M42">
        <f t="shared" si="9"/>
        <v>1751634.196388586</v>
      </c>
    </row>
    <row r="43" spans="1:16" x14ac:dyDescent="0.2">
      <c r="A43" t="s">
        <v>153</v>
      </c>
      <c r="B43" t="s">
        <v>183</v>
      </c>
      <c r="C43" t="s">
        <v>145</v>
      </c>
      <c r="D43" t="s">
        <v>78</v>
      </c>
      <c r="E43">
        <v>318</v>
      </c>
      <c r="F43">
        <v>3223</v>
      </c>
      <c r="G43">
        <v>10402</v>
      </c>
      <c r="H43">
        <v>13625</v>
      </c>
      <c r="I43">
        <f t="shared" si="5"/>
        <v>0.76344954128440368</v>
      </c>
      <c r="J43">
        <f t="shared" si="6"/>
        <v>0.26990824519842704</v>
      </c>
      <c r="K43">
        <f t="shared" si="7"/>
        <v>361.22623822059296</v>
      </c>
      <c r="L43">
        <f t="shared" si="8"/>
        <v>3612.2623822059295</v>
      </c>
      <c r="M43">
        <f t="shared" si="9"/>
        <v>1806131.1911029648</v>
      </c>
    </row>
    <row r="44" spans="1:16" x14ac:dyDescent="0.2">
      <c r="A44" s="2" t="s">
        <v>63</v>
      </c>
      <c r="B44" s="2">
        <v>1</v>
      </c>
      <c r="C44" s="2" t="s">
        <v>66</v>
      </c>
      <c r="D44" s="2" t="s">
        <v>68</v>
      </c>
      <c r="E44" s="2">
        <v>990</v>
      </c>
      <c r="F44" s="2">
        <v>5398</v>
      </c>
      <c r="G44" s="2">
        <v>4092</v>
      </c>
      <c r="H44" s="2">
        <v>9490</v>
      </c>
      <c r="I44" s="2">
        <f t="shared" si="5"/>
        <v>0.43119072708113804</v>
      </c>
      <c r="J44" s="2">
        <f t="shared" si="6"/>
        <v>0.84120476453245641</v>
      </c>
      <c r="K44" s="2">
        <f t="shared" si="7"/>
        <v>1125.8093743742725</v>
      </c>
      <c r="L44" s="2">
        <f t="shared" si="8"/>
        <v>11258.093743742724</v>
      </c>
      <c r="M44" s="2">
        <f t="shared" si="9"/>
        <v>5629046.8718713615</v>
      </c>
      <c r="N44" s="3">
        <f>AVERAGE(M44:M46)</f>
        <v>5330013.2164749326</v>
      </c>
      <c r="O44" s="3">
        <f>STDEV(M44:M46)</f>
        <v>369819.49959434179</v>
      </c>
      <c r="P44" s="4">
        <f>O44/N44</f>
        <v>6.9384349451749816E-2</v>
      </c>
    </row>
    <row r="45" spans="1:16" x14ac:dyDescent="0.2">
      <c r="A45" s="2" t="s">
        <v>71</v>
      </c>
      <c r="B45" s="2">
        <v>1</v>
      </c>
      <c r="C45" s="2" t="s">
        <v>66</v>
      </c>
      <c r="D45" s="2" t="s">
        <v>68</v>
      </c>
      <c r="E45" s="2">
        <v>957</v>
      </c>
      <c r="F45" s="2">
        <v>8373</v>
      </c>
      <c r="G45" s="2">
        <v>6666</v>
      </c>
      <c r="H45" s="2">
        <v>15039</v>
      </c>
      <c r="I45" s="2">
        <f t="shared" si="5"/>
        <v>0.44324755635348095</v>
      </c>
      <c r="J45" s="2">
        <f t="shared" si="6"/>
        <v>0.81362684706392807</v>
      </c>
      <c r="K45" s="2">
        <f t="shared" si="7"/>
        <v>1088.9010265844863</v>
      </c>
      <c r="L45" s="2">
        <f t="shared" si="8"/>
        <v>10889.010265844863</v>
      </c>
      <c r="M45" s="2">
        <f t="shared" si="9"/>
        <v>5444505.1329224315</v>
      </c>
      <c r="N45" s="2"/>
      <c r="O45" s="2"/>
      <c r="P45" s="2"/>
    </row>
    <row r="46" spans="1:16" x14ac:dyDescent="0.2">
      <c r="A46" s="2" t="s">
        <v>72</v>
      </c>
      <c r="B46" s="2">
        <v>1</v>
      </c>
      <c r="C46" s="2" t="s">
        <v>66</v>
      </c>
      <c r="D46" s="2" t="s">
        <v>68</v>
      </c>
      <c r="E46" s="2">
        <v>864</v>
      </c>
      <c r="F46" s="2">
        <v>7974</v>
      </c>
      <c r="G46" s="2">
        <v>7350</v>
      </c>
      <c r="H46" s="2">
        <v>15324</v>
      </c>
      <c r="I46" s="2">
        <f t="shared" si="5"/>
        <v>0.47963978073610025</v>
      </c>
      <c r="J46" s="2">
        <f t="shared" si="6"/>
        <v>0.73471991361365718</v>
      </c>
      <c r="K46" s="2">
        <f t="shared" si="7"/>
        <v>983.29752892620081</v>
      </c>
      <c r="L46" s="2">
        <f t="shared" si="8"/>
        <v>9832.975289262009</v>
      </c>
      <c r="M46" s="2">
        <f t="shared" si="9"/>
        <v>4916487.6446310049</v>
      </c>
      <c r="N46" s="2"/>
      <c r="O46" s="2"/>
      <c r="P46" s="2"/>
    </row>
    <row r="47" spans="1:16" x14ac:dyDescent="0.2">
      <c r="A47" t="s">
        <v>84</v>
      </c>
      <c r="B47">
        <v>2</v>
      </c>
      <c r="C47" t="s">
        <v>85</v>
      </c>
      <c r="D47" t="s">
        <v>68</v>
      </c>
      <c r="E47">
        <v>932</v>
      </c>
      <c r="F47">
        <v>4900</v>
      </c>
      <c r="G47">
        <v>4053</v>
      </c>
      <c r="H47">
        <v>8953</v>
      </c>
      <c r="I47">
        <f t="shared" si="5"/>
        <v>0.45269741985926504</v>
      </c>
      <c r="J47">
        <f t="shared" si="6"/>
        <v>0.79253132400584747</v>
      </c>
      <c r="K47">
        <f t="shared" si="7"/>
        <v>1060.6682601791322</v>
      </c>
      <c r="L47">
        <f t="shared" si="8"/>
        <v>10606.682601791323</v>
      </c>
      <c r="M47">
        <f t="shared" si="9"/>
        <v>5303341.3008956611</v>
      </c>
      <c r="N47" s="3">
        <f>AVERAGE(M47:M49)</f>
        <v>5257292.2880207999</v>
      </c>
      <c r="O47" s="3">
        <f>STDEV(M47:M49)</f>
        <v>198188.41297272267</v>
      </c>
      <c r="P47" s="4">
        <f>O47/N47</f>
        <v>3.7697811366568357E-2</v>
      </c>
    </row>
    <row r="48" spans="1:16" x14ac:dyDescent="0.2">
      <c r="A48" t="s">
        <v>86</v>
      </c>
      <c r="B48">
        <v>2</v>
      </c>
      <c r="C48" t="s">
        <v>85</v>
      </c>
      <c r="D48" t="s">
        <v>68</v>
      </c>
      <c r="E48">
        <v>954</v>
      </c>
      <c r="F48">
        <v>8138</v>
      </c>
      <c r="G48">
        <v>6507</v>
      </c>
      <c r="H48">
        <v>14645</v>
      </c>
      <c r="I48">
        <f t="shared" si="5"/>
        <v>0.44431546602936156</v>
      </c>
      <c r="J48">
        <f t="shared" si="6"/>
        <v>0.81122045976684976</v>
      </c>
      <c r="K48">
        <f t="shared" si="7"/>
        <v>1085.6804868400025</v>
      </c>
      <c r="L48">
        <f t="shared" si="8"/>
        <v>10856.804868400024</v>
      </c>
      <c r="M48">
        <f t="shared" si="9"/>
        <v>5428402.4342000121</v>
      </c>
    </row>
    <row r="49" spans="1:16" x14ac:dyDescent="0.2">
      <c r="A49" t="s">
        <v>87</v>
      </c>
      <c r="B49">
        <v>2</v>
      </c>
      <c r="C49" t="s">
        <v>85</v>
      </c>
      <c r="D49" t="s">
        <v>68</v>
      </c>
      <c r="E49">
        <v>886</v>
      </c>
      <c r="F49">
        <v>7599</v>
      </c>
      <c r="G49">
        <v>6762</v>
      </c>
      <c r="H49">
        <v>14361</v>
      </c>
      <c r="I49">
        <f t="shared" si="5"/>
        <v>0.47085857530812619</v>
      </c>
      <c r="J49">
        <f t="shared" si="6"/>
        <v>0.75319749479278741</v>
      </c>
      <c r="K49">
        <f t="shared" si="7"/>
        <v>1008.0266257933451</v>
      </c>
      <c r="L49">
        <f t="shared" si="8"/>
        <v>10080.266257933452</v>
      </c>
      <c r="M49">
        <f t="shared" si="9"/>
        <v>5040133.1289667264</v>
      </c>
    </row>
    <row r="50" spans="1:16" x14ac:dyDescent="0.2">
      <c r="A50" s="2" t="s">
        <v>98</v>
      </c>
      <c r="B50" s="2">
        <v>3</v>
      </c>
      <c r="C50" s="2" t="s">
        <v>99</v>
      </c>
      <c r="D50" s="2" t="s">
        <v>68</v>
      </c>
      <c r="E50" s="2">
        <v>920</v>
      </c>
      <c r="F50" s="2">
        <v>7308</v>
      </c>
      <c r="G50" s="2">
        <v>6166</v>
      </c>
      <c r="H50" s="2">
        <v>13474</v>
      </c>
      <c r="I50" s="2">
        <f t="shared" si="5"/>
        <v>0.45762208698233636</v>
      </c>
      <c r="J50" s="2">
        <f t="shared" si="6"/>
        <v>0.78171157307450945</v>
      </c>
      <c r="K50" s="2">
        <f t="shared" si="7"/>
        <v>1046.1878654637439</v>
      </c>
      <c r="L50" s="2">
        <f t="shared" si="8"/>
        <v>10461.878654637439</v>
      </c>
      <c r="M50" s="2">
        <f t="shared" si="9"/>
        <v>5230939.3273187196</v>
      </c>
      <c r="N50" s="3">
        <f>AVERAGE(M50:M52)</f>
        <v>5053559.1634915834</v>
      </c>
      <c r="O50" s="3">
        <f>STDEV(M50:M52)</f>
        <v>155969.71586342982</v>
      </c>
      <c r="P50" s="4">
        <f>O50/N50</f>
        <v>3.0863340235571298E-2</v>
      </c>
    </row>
    <row r="51" spans="1:16" x14ac:dyDescent="0.2">
      <c r="A51" s="2" t="s">
        <v>100</v>
      </c>
      <c r="B51" s="2">
        <v>3</v>
      </c>
      <c r="C51" s="2" t="s">
        <v>99</v>
      </c>
      <c r="D51" s="2" t="s">
        <v>68</v>
      </c>
      <c r="E51" s="2">
        <v>878</v>
      </c>
      <c r="F51" s="2">
        <v>6027</v>
      </c>
      <c r="G51" s="2">
        <v>5437</v>
      </c>
      <c r="H51" s="2">
        <v>11464</v>
      </c>
      <c r="I51" s="2">
        <f t="shared" si="5"/>
        <v>0.47426727145847869</v>
      </c>
      <c r="J51" s="2">
        <f t="shared" si="6"/>
        <v>0.74598425236208721</v>
      </c>
      <c r="K51" s="2">
        <f t="shared" si="7"/>
        <v>998.37292875011678</v>
      </c>
      <c r="L51" s="2">
        <f t="shared" si="8"/>
        <v>9983.7292875011681</v>
      </c>
      <c r="M51" s="2">
        <f t="shared" si="9"/>
        <v>4991864.6437505838</v>
      </c>
      <c r="N51" s="2"/>
      <c r="O51" s="2"/>
      <c r="P51" s="2"/>
    </row>
    <row r="52" spans="1:16" x14ac:dyDescent="0.2">
      <c r="A52" s="2" t="s">
        <v>101</v>
      </c>
      <c r="B52" s="2">
        <v>3</v>
      </c>
      <c r="C52" s="2" t="s">
        <v>99</v>
      </c>
      <c r="D52" s="2" t="s">
        <v>68</v>
      </c>
      <c r="E52" s="2">
        <v>868</v>
      </c>
      <c r="F52" s="2">
        <v>7188</v>
      </c>
      <c r="G52" s="2">
        <v>6585</v>
      </c>
      <c r="H52" s="2">
        <v>13773</v>
      </c>
      <c r="I52" s="2">
        <f t="shared" si="5"/>
        <v>0.47810934436941843</v>
      </c>
      <c r="J52" s="2">
        <f t="shared" si="6"/>
        <v>0.73791581873995027</v>
      </c>
      <c r="K52" s="2">
        <f t="shared" si="7"/>
        <v>987.57470388108982</v>
      </c>
      <c r="L52" s="2">
        <f t="shared" si="8"/>
        <v>9875.7470388108977</v>
      </c>
      <c r="M52" s="2">
        <f t="shared" si="9"/>
        <v>4937873.5194054488</v>
      </c>
      <c r="N52" s="2"/>
      <c r="O52" s="2"/>
      <c r="P52" s="2"/>
    </row>
    <row r="53" spans="1:16" x14ac:dyDescent="0.2">
      <c r="A53" t="s">
        <v>112</v>
      </c>
      <c r="B53">
        <v>4</v>
      </c>
      <c r="C53" t="s">
        <v>113</v>
      </c>
      <c r="D53" t="s">
        <v>68</v>
      </c>
      <c r="E53">
        <v>908</v>
      </c>
      <c r="F53">
        <v>6085</v>
      </c>
      <c r="G53">
        <v>5226</v>
      </c>
      <c r="H53">
        <v>11311</v>
      </c>
      <c r="I53">
        <f t="shared" si="5"/>
        <v>0.4620281142250906</v>
      </c>
      <c r="J53">
        <f t="shared" si="6"/>
        <v>0.77212953645082327</v>
      </c>
      <c r="K53">
        <f t="shared" si="7"/>
        <v>1033.3639406461768</v>
      </c>
      <c r="L53">
        <f t="shared" si="8"/>
        <v>10333.639406461769</v>
      </c>
      <c r="M53">
        <f t="shared" si="9"/>
        <v>5166819.7032308849</v>
      </c>
      <c r="N53" s="3">
        <f>AVERAGE(M53:M55)</f>
        <v>5049712.2148292847</v>
      </c>
      <c r="O53" s="3">
        <f>STDEV(M53:M55)</f>
        <v>106439.47888997271</v>
      </c>
      <c r="P53" s="4">
        <f>O53/N53</f>
        <v>2.1078325726641652E-2</v>
      </c>
    </row>
    <row r="54" spans="1:16" x14ac:dyDescent="0.2">
      <c r="A54" t="s">
        <v>114</v>
      </c>
      <c r="B54">
        <v>4</v>
      </c>
      <c r="C54" t="s">
        <v>113</v>
      </c>
      <c r="D54" t="s">
        <v>68</v>
      </c>
      <c r="E54">
        <v>883</v>
      </c>
      <c r="F54">
        <v>6041</v>
      </c>
      <c r="G54">
        <v>5401</v>
      </c>
      <c r="H54">
        <v>11442</v>
      </c>
      <c r="I54">
        <f t="shared" si="5"/>
        <v>0.47203286138786926</v>
      </c>
      <c r="J54">
        <f t="shared" si="6"/>
        <v>0.7507066742355829</v>
      </c>
      <c r="K54">
        <f t="shared" si="7"/>
        <v>1004.6930865037245</v>
      </c>
      <c r="L54">
        <f t="shared" si="8"/>
        <v>10046.930865037246</v>
      </c>
      <c r="M54">
        <f t="shared" si="9"/>
        <v>5023465.4325186228</v>
      </c>
    </row>
    <row r="55" spans="1:16" x14ac:dyDescent="0.2">
      <c r="A55" t="s">
        <v>115</v>
      </c>
      <c r="B55">
        <v>4</v>
      </c>
      <c r="C55" t="s">
        <v>113</v>
      </c>
      <c r="D55" t="s">
        <v>68</v>
      </c>
      <c r="E55">
        <v>872</v>
      </c>
      <c r="F55">
        <v>6904</v>
      </c>
      <c r="G55">
        <v>6287</v>
      </c>
      <c r="H55">
        <v>13191</v>
      </c>
      <c r="I55">
        <f t="shared" si="5"/>
        <v>0.47661284208930332</v>
      </c>
      <c r="J55">
        <f t="shared" si="6"/>
        <v>0.74105076946585868</v>
      </c>
      <c r="K55">
        <f t="shared" si="7"/>
        <v>991.77030174766958</v>
      </c>
      <c r="L55">
        <f t="shared" si="8"/>
        <v>9917.7030174766951</v>
      </c>
      <c r="M55">
        <f t="shared" si="9"/>
        <v>4958851.5087383473</v>
      </c>
    </row>
    <row r="56" spans="1:16" x14ac:dyDescent="0.2">
      <c r="A56" s="2" t="s">
        <v>126</v>
      </c>
      <c r="B56" s="2">
        <v>5</v>
      </c>
      <c r="C56" s="2" t="s">
        <v>127</v>
      </c>
      <c r="D56" s="2" t="s">
        <v>68</v>
      </c>
      <c r="E56" s="2">
        <v>843</v>
      </c>
      <c r="F56" s="2">
        <v>6347</v>
      </c>
      <c r="G56" s="2">
        <v>6059</v>
      </c>
      <c r="H56" s="2">
        <v>12406</v>
      </c>
      <c r="I56" s="2">
        <f t="shared" si="5"/>
        <v>0.48839271320328875</v>
      </c>
      <c r="J56" s="2">
        <f t="shared" si="6"/>
        <v>0.7166354565880737</v>
      </c>
      <c r="K56" s="2">
        <f t="shared" si="7"/>
        <v>959.09456181487383</v>
      </c>
      <c r="L56" s="2">
        <f t="shared" si="8"/>
        <v>9590.9456181487385</v>
      </c>
      <c r="M56" s="2">
        <f t="shared" si="9"/>
        <v>4795472.8090743693</v>
      </c>
      <c r="N56" s="3">
        <f>AVERAGE(M56:M58)</f>
        <v>4954585.923685831</v>
      </c>
      <c r="O56" s="3">
        <f>STDEV(M56:M58)</f>
        <v>359717.35458139842</v>
      </c>
      <c r="P56" s="4">
        <f>O56/N56</f>
        <v>7.2602909732928073E-2</v>
      </c>
    </row>
    <row r="57" spans="1:16" x14ac:dyDescent="0.2">
      <c r="A57" s="2" t="s">
        <v>128</v>
      </c>
      <c r="B57" s="2">
        <v>5</v>
      </c>
      <c r="C57" s="2" t="s">
        <v>127</v>
      </c>
      <c r="D57" s="2" t="s">
        <v>68</v>
      </c>
      <c r="E57" s="2">
        <v>943</v>
      </c>
      <c r="F57" s="2">
        <v>6441</v>
      </c>
      <c r="G57" s="2">
        <v>5237</v>
      </c>
      <c r="H57" s="2">
        <v>11678</v>
      </c>
      <c r="I57" s="2">
        <f t="shared" si="5"/>
        <v>0.44845007706799112</v>
      </c>
      <c r="J57" s="2">
        <f t="shared" si="6"/>
        <v>0.80195791456399523</v>
      </c>
      <c r="K57" s="2">
        <f t="shared" si="7"/>
        <v>1073.284146900422</v>
      </c>
      <c r="L57" s="2">
        <f t="shared" si="8"/>
        <v>10732.841469004219</v>
      </c>
      <c r="M57" s="2">
        <f t="shared" si="9"/>
        <v>5366420.7345021097</v>
      </c>
      <c r="N57" s="2"/>
      <c r="O57" s="2"/>
      <c r="P57" s="2"/>
    </row>
    <row r="58" spans="1:16" x14ac:dyDescent="0.2">
      <c r="A58" s="2" t="s">
        <v>129</v>
      </c>
      <c r="B58" s="2">
        <v>5</v>
      </c>
      <c r="C58" s="2" t="s">
        <v>127</v>
      </c>
      <c r="D58" s="2" t="s">
        <v>68</v>
      </c>
      <c r="E58" s="2">
        <v>827</v>
      </c>
      <c r="F58" s="2">
        <v>6513</v>
      </c>
      <c r="G58" s="2">
        <v>6391</v>
      </c>
      <c r="H58" s="2">
        <v>12904</v>
      </c>
      <c r="I58" s="2">
        <f t="shared" si="5"/>
        <v>0.49527278363298199</v>
      </c>
      <c r="J58" s="2">
        <f t="shared" si="6"/>
        <v>0.70264659015476305</v>
      </c>
      <c r="K58" s="2">
        <f t="shared" si="7"/>
        <v>940.37284549620324</v>
      </c>
      <c r="L58" s="2">
        <f t="shared" si="8"/>
        <v>9403.7284549620326</v>
      </c>
      <c r="M58" s="2">
        <f t="shared" si="9"/>
        <v>4701864.227481016</v>
      </c>
      <c r="N58" s="2"/>
      <c r="O58" s="2"/>
      <c r="P58" s="2"/>
    </row>
    <row r="59" spans="1:16" x14ac:dyDescent="0.2">
      <c r="A59" t="s">
        <v>140</v>
      </c>
      <c r="B59">
        <v>6</v>
      </c>
      <c r="C59" t="s">
        <v>141</v>
      </c>
      <c r="D59" t="s">
        <v>68</v>
      </c>
      <c r="E59">
        <v>857</v>
      </c>
      <c r="F59">
        <v>6765</v>
      </c>
      <c r="G59">
        <v>6311</v>
      </c>
      <c r="H59">
        <v>13076</v>
      </c>
      <c r="I59">
        <f t="shared" si="5"/>
        <v>0.48263995105536861</v>
      </c>
      <c r="J59">
        <f t="shared" si="6"/>
        <v>0.72848434625986169</v>
      </c>
      <c r="K59">
        <f t="shared" si="7"/>
        <v>974.95228353835887</v>
      </c>
      <c r="L59">
        <f t="shared" si="8"/>
        <v>9749.5228353835882</v>
      </c>
      <c r="M59">
        <f t="shared" si="9"/>
        <v>4874761.4176917942</v>
      </c>
      <c r="N59" s="3">
        <f>AVERAGE(M59:M61)</f>
        <v>4966768.4187566247</v>
      </c>
      <c r="O59" s="3">
        <f>STDEV(M59:M61)</f>
        <v>125160.78548616989</v>
      </c>
      <c r="P59" s="4">
        <f>O59/N59</f>
        <v>2.5199641886565451E-2</v>
      </c>
    </row>
    <row r="60" spans="1:16" x14ac:dyDescent="0.2">
      <c r="A60" t="s">
        <v>142</v>
      </c>
      <c r="B60">
        <v>6</v>
      </c>
      <c r="C60" t="s">
        <v>141</v>
      </c>
      <c r="D60" t="s">
        <v>68</v>
      </c>
      <c r="E60">
        <v>864</v>
      </c>
      <c r="F60">
        <v>6791</v>
      </c>
      <c r="G60">
        <v>6260</v>
      </c>
      <c r="H60">
        <v>13051</v>
      </c>
      <c r="I60">
        <f t="shared" si="5"/>
        <v>0.479656731284959</v>
      </c>
      <c r="J60">
        <f t="shared" si="6"/>
        <v>0.7346845740733835</v>
      </c>
      <c r="K60">
        <f t="shared" si="7"/>
        <v>983.25023296759036</v>
      </c>
      <c r="L60">
        <f t="shared" si="8"/>
        <v>9832.5023296759027</v>
      </c>
      <c r="M60">
        <f t="shared" si="9"/>
        <v>4916251.1648379518</v>
      </c>
    </row>
    <row r="61" spans="1:16" x14ac:dyDescent="0.2">
      <c r="A61" t="s">
        <v>143</v>
      </c>
      <c r="B61">
        <v>6</v>
      </c>
      <c r="C61" t="s">
        <v>141</v>
      </c>
      <c r="D61" t="s">
        <v>68</v>
      </c>
      <c r="E61">
        <v>898</v>
      </c>
      <c r="F61">
        <v>7071</v>
      </c>
      <c r="G61">
        <v>6171</v>
      </c>
      <c r="H61">
        <v>13242</v>
      </c>
      <c r="I61">
        <f t="shared" si="5"/>
        <v>0.4660172179429089</v>
      </c>
      <c r="J61">
        <f t="shared" si="6"/>
        <v>0.76353269716372463</v>
      </c>
      <c r="K61">
        <f t="shared" si="7"/>
        <v>1021.8585347480256</v>
      </c>
      <c r="L61">
        <f t="shared" si="8"/>
        <v>10218.585347480255</v>
      </c>
      <c r="M61">
        <f t="shared" si="9"/>
        <v>5109292.6737401281</v>
      </c>
    </row>
    <row r="62" spans="1:16" x14ac:dyDescent="0.2">
      <c r="A62" s="2" t="s">
        <v>154</v>
      </c>
      <c r="B62" s="2">
        <v>7</v>
      </c>
      <c r="C62" s="2" t="s">
        <v>155</v>
      </c>
      <c r="D62" s="2" t="s">
        <v>68</v>
      </c>
      <c r="E62" s="2">
        <v>873</v>
      </c>
      <c r="F62" s="2">
        <v>7435</v>
      </c>
      <c r="G62" s="2">
        <v>6756</v>
      </c>
      <c r="H62" s="2">
        <v>14191</v>
      </c>
      <c r="I62" s="2">
        <f t="shared" si="5"/>
        <v>0.4760763864421112</v>
      </c>
      <c r="J62" s="2">
        <f t="shared" si="6"/>
        <v>0.74217696190684679</v>
      </c>
      <c r="K62" s="2">
        <f t="shared" si="7"/>
        <v>993.27751861194702</v>
      </c>
      <c r="L62" s="2">
        <f t="shared" si="8"/>
        <v>9932.7751861194702</v>
      </c>
      <c r="M62" s="2">
        <f t="shared" si="9"/>
        <v>4966387.5930597354</v>
      </c>
      <c r="N62" s="3">
        <f>AVERAGE(M62:M64)</f>
        <v>4973654.3459775494</v>
      </c>
      <c r="O62" s="3">
        <f>STDEV(M62:M64)</f>
        <v>18892.082630326979</v>
      </c>
      <c r="P62" s="4">
        <f>O62/N62</f>
        <v>3.7984309556223944E-3</v>
      </c>
    </row>
    <row r="63" spans="1:16" x14ac:dyDescent="0.2">
      <c r="A63" s="2" t="s">
        <v>156</v>
      </c>
      <c r="B63" s="2">
        <v>7</v>
      </c>
      <c r="C63" s="2" t="s">
        <v>155</v>
      </c>
      <c r="D63" s="2" t="s">
        <v>68</v>
      </c>
      <c r="E63" s="2">
        <v>878</v>
      </c>
      <c r="F63" s="2">
        <v>7121</v>
      </c>
      <c r="G63" s="2">
        <v>6418</v>
      </c>
      <c r="H63" s="2">
        <v>13539</v>
      </c>
      <c r="I63" s="2">
        <f t="shared" si="5"/>
        <v>0.4740379643991432</v>
      </c>
      <c r="J63" s="2">
        <f t="shared" si="6"/>
        <v>0.74646786682530875</v>
      </c>
      <c r="K63" s="2">
        <f t="shared" si="7"/>
        <v>999.02016438076657</v>
      </c>
      <c r="L63" s="2">
        <f t="shared" si="8"/>
        <v>9990.2016438076662</v>
      </c>
      <c r="M63" s="2">
        <f t="shared" si="9"/>
        <v>4995100.8219038332</v>
      </c>
      <c r="N63" s="2"/>
      <c r="O63" s="2"/>
      <c r="P63" s="2"/>
    </row>
    <row r="64" spans="1:16" x14ac:dyDescent="0.2">
      <c r="A64" s="2" t="s">
        <v>157</v>
      </c>
      <c r="B64" s="2">
        <v>7</v>
      </c>
      <c r="C64" s="2" t="s">
        <v>155</v>
      </c>
      <c r="D64" s="2" t="s">
        <v>68</v>
      </c>
      <c r="E64" s="2">
        <v>872</v>
      </c>
      <c r="F64" s="2">
        <v>6858</v>
      </c>
      <c r="G64" s="2">
        <v>6244</v>
      </c>
      <c r="H64" s="2">
        <v>13102</v>
      </c>
      <c r="I64" s="2">
        <f t="shared" si="5"/>
        <v>0.47656846283010229</v>
      </c>
      <c r="J64" s="2">
        <f t="shared" si="6"/>
        <v>0.74114388765649897</v>
      </c>
      <c r="K64" s="2">
        <f t="shared" si="7"/>
        <v>991.89492459381563</v>
      </c>
      <c r="L64" s="2">
        <f t="shared" si="8"/>
        <v>9918.9492459381563</v>
      </c>
      <c r="M64" s="2">
        <f t="shared" si="9"/>
        <v>4959474.6229690779</v>
      </c>
      <c r="N64" s="2"/>
      <c r="O64" s="2"/>
      <c r="P64" s="2"/>
    </row>
    <row r="65" spans="1:16" x14ac:dyDescent="0.2">
      <c r="A65" t="s">
        <v>168</v>
      </c>
      <c r="B65">
        <v>8</v>
      </c>
      <c r="C65" t="s">
        <v>169</v>
      </c>
      <c r="D65" t="s">
        <v>68</v>
      </c>
      <c r="E65">
        <v>953</v>
      </c>
      <c r="F65">
        <v>7839</v>
      </c>
      <c r="G65">
        <v>6280</v>
      </c>
      <c r="H65">
        <v>14119</v>
      </c>
      <c r="I65">
        <f t="shared" si="5"/>
        <v>0.44479070755719241</v>
      </c>
      <c r="J65">
        <f t="shared" si="6"/>
        <v>0.81015142754728076</v>
      </c>
      <c r="K65">
        <f t="shared" si="7"/>
        <v>1084.2497692013928</v>
      </c>
      <c r="L65">
        <f t="shared" si="8"/>
        <v>10842.497692013929</v>
      </c>
      <c r="M65">
        <f t="shared" si="9"/>
        <v>5421248.8460069643</v>
      </c>
      <c r="N65" s="3">
        <f>AVERAGE(M65:M67)</f>
        <v>5198662.2917053252</v>
      </c>
      <c r="O65" s="3">
        <f>STDEV(M65:M67)</f>
        <v>196294.22521136663</v>
      </c>
      <c r="P65" s="4">
        <f>O65/N65</f>
        <v>3.7758602924556565E-2</v>
      </c>
    </row>
    <row r="66" spans="1:16" x14ac:dyDescent="0.2">
      <c r="A66" t="s">
        <v>170</v>
      </c>
      <c r="B66">
        <v>8</v>
      </c>
      <c r="C66" t="s">
        <v>169</v>
      </c>
      <c r="D66" t="s">
        <v>68</v>
      </c>
      <c r="E66">
        <v>901</v>
      </c>
      <c r="F66">
        <v>7231</v>
      </c>
      <c r="G66">
        <v>6284</v>
      </c>
      <c r="H66">
        <v>13515</v>
      </c>
      <c r="I66">
        <f t="shared" ref="I66:I97" si="10">G66/H66</f>
        <v>0.46496485386607472</v>
      </c>
      <c r="J66">
        <f t="shared" ref="J66:J97" si="11">-LN(I66)</f>
        <v>0.76579345933503618</v>
      </c>
      <c r="K66">
        <f t="shared" ref="K66:K97" si="12">J66/0.0007472</f>
        <v>1024.8841800522434</v>
      </c>
      <c r="L66">
        <f t="shared" ref="L66:L97" si="13">K66*(25/2.5)</f>
        <v>10248.841800522434</v>
      </c>
      <c r="M66">
        <f t="shared" ref="M66:M97" si="14">L66*500</f>
        <v>5124420.9002612168</v>
      </c>
    </row>
    <row r="67" spans="1:16" x14ac:dyDescent="0.2">
      <c r="A67" t="s">
        <v>171</v>
      </c>
      <c r="B67">
        <v>8</v>
      </c>
      <c r="C67" t="s">
        <v>169</v>
      </c>
      <c r="D67" t="s">
        <v>68</v>
      </c>
      <c r="E67">
        <v>888</v>
      </c>
      <c r="F67">
        <v>5874</v>
      </c>
      <c r="G67">
        <v>5212</v>
      </c>
      <c r="H67">
        <v>11086</v>
      </c>
      <c r="I67">
        <f t="shared" si="10"/>
        <v>0.47014252209994589</v>
      </c>
      <c r="J67">
        <f t="shared" si="11"/>
        <v>0.75471939173501423</v>
      </c>
      <c r="K67">
        <f t="shared" si="12"/>
        <v>1010.0634257695588</v>
      </c>
      <c r="L67">
        <f t="shared" si="13"/>
        <v>10100.634257695587</v>
      </c>
      <c r="M67">
        <f t="shared" si="14"/>
        <v>5050317.1288477937</v>
      </c>
    </row>
    <row r="68" spans="1:16" x14ac:dyDescent="0.2">
      <c r="A68" s="2" t="s">
        <v>73</v>
      </c>
      <c r="B68" s="2">
        <v>9</v>
      </c>
      <c r="C68" s="2" t="s">
        <v>74</v>
      </c>
      <c r="D68" s="2" t="s">
        <v>68</v>
      </c>
      <c r="E68" s="2">
        <v>891</v>
      </c>
      <c r="F68" s="2">
        <v>7800</v>
      </c>
      <c r="G68" s="2">
        <v>6883</v>
      </c>
      <c r="H68" s="2">
        <v>14683</v>
      </c>
      <c r="I68" s="2">
        <f t="shared" si="10"/>
        <v>0.46877341142818224</v>
      </c>
      <c r="J68" s="2">
        <f t="shared" si="11"/>
        <v>0.75763575856457344</v>
      </c>
      <c r="K68" s="2">
        <f t="shared" si="12"/>
        <v>1013.9664863016241</v>
      </c>
      <c r="L68" s="2">
        <f t="shared" si="13"/>
        <v>10139.66486301624</v>
      </c>
      <c r="M68" s="2">
        <f t="shared" si="14"/>
        <v>5069832.4315081201</v>
      </c>
      <c r="N68" s="3">
        <f>AVERAGE(M68:M70)</f>
        <v>5057111.3033097647</v>
      </c>
      <c r="O68" s="3">
        <f>STDEV(M68:M70)</f>
        <v>40175.33631805567</v>
      </c>
      <c r="P68" s="4">
        <f>O68/N68</f>
        <v>7.9443251114053627E-3</v>
      </c>
    </row>
    <row r="69" spans="1:16" x14ac:dyDescent="0.2">
      <c r="A69" s="2" t="s">
        <v>75</v>
      </c>
      <c r="B69" s="2">
        <v>9</v>
      </c>
      <c r="C69" s="2" t="s">
        <v>74</v>
      </c>
      <c r="D69" s="2" t="s">
        <v>68</v>
      </c>
      <c r="E69" s="2">
        <v>881</v>
      </c>
      <c r="F69" s="2">
        <v>7083</v>
      </c>
      <c r="G69" s="2">
        <v>6353</v>
      </c>
      <c r="H69" s="2">
        <v>13436</v>
      </c>
      <c r="I69" s="2">
        <f t="shared" si="10"/>
        <v>0.47283417683834472</v>
      </c>
      <c r="J69" s="2">
        <f t="shared" si="11"/>
        <v>0.74901052946565017</v>
      </c>
      <c r="K69" s="2">
        <f t="shared" si="12"/>
        <v>1002.4230854733006</v>
      </c>
      <c r="L69" s="2">
        <f t="shared" si="13"/>
        <v>10024.230854733007</v>
      </c>
      <c r="M69" s="2">
        <f t="shared" si="14"/>
        <v>5012115.4273665035</v>
      </c>
      <c r="N69" s="2"/>
      <c r="O69" s="2"/>
      <c r="P69" s="2"/>
    </row>
    <row r="70" spans="1:16" x14ac:dyDescent="0.2">
      <c r="A70" s="2" t="s">
        <v>76</v>
      </c>
      <c r="B70" s="2">
        <v>9</v>
      </c>
      <c r="C70" s="2" t="s">
        <v>74</v>
      </c>
      <c r="D70" s="2" t="s">
        <v>68</v>
      </c>
      <c r="E70" s="2">
        <v>895</v>
      </c>
      <c r="F70" s="2">
        <v>7688</v>
      </c>
      <c r="G70" s="2">
        <v>6747</v>
      </c>
      <c r="H70" s="2">
        <v>14435</v>
      </c>
      <c r="I70" s="2">
        <f t="shared" si="10"/>
        <v>0.46740561136127468</v>
      </c>
      <c r="J70" s="2">
        <f t="shared" si="11"/>
        <v>0.76055785146961008</v>
      </c>
      <c r="K70" s="2">
        <f t="shared" si="12"/>
        <v>1017.8772102109343</v>
      </c>
      <c r="L70" s="2">
        <f t="shared" si="13"/>
        <v>10178.772102109344</v>
      </c>
      <c r="M70" s="2">
        <f t="shared" si="14"/>
        <v>5089386.0510546723</v>
      </c>
      <c r="N70" s="2"/>
      <c r="O70" s="2"/>
      <c r="P70" s="2"/>
    </row>
    <row r="71" spans="1:16" x14ac:dyDescent="0.2">
      <c r="A71" t="s">
        <v>88</v>
      </c>
      <c r="B71">
        <v>10</v>
      </c>
      <c r="C71" t="s">
        <v>89</v>
      </c>
      <c r="D71" t="s">
        <v>68</v>
      </c>
      <c r="E71">
        <v>901</v>
      </c>
      <c r="F71">
        <v>7321</v>
      </c>
      <c r="G71">
        <v>6359</v>
      </c>
      <c r="H71">
        <v>13680</v>
      </c>
      <c r="I71">
        <f t="shared" si="10"/>
        <v>0.46483918128654972</v>
      </c>
      <c r="J71">
        <f t="shared" si="11"/>
        <v>0.76606377990913366</v>
      </c>
      <c r="K71">
        <f t="shared" si="12"/>
        <v>1025.2459581225023</v>
      </c>
      <c r="L71">
        <f t="shared" si="13"/>
        <v>10252.459581225023</v>
      </c>
      <c r="M71">
        <f t="shared" si="14"/>
        <v>5126229.7906125113</v>
      </c>
      <c r="N71" s="3">
        <f>AVERAGE(M71:M73)</f>
        <v>5121671.2255692249</v>
      </c>
      <c r="O71" s="3">
        <f>STDEV(M71:M73)</f>
        <v>85950.65839455188</v>
      </c>
      <c r="P71" s="4">
        <f>O71/N71</f>
        <v>1.6781760212458637E-2</v>
      </c>
    </row>
    <row r="72" spans="1:16" x14ac:dyDescent="0.2">
      <c r="A72" t="s">
        <v>90</v>
      </c>
      <c r="B72">
        <v>10</v>
      </c>
      <c r="C72" t="s">
        <v>89</v>
      </c>
      <c r="D72" t="s">
        <v>68</v>
      </c>
      <c r="E72">
        <v>885</v>
      </c>
      <c r="F72">
        <v>8250</v>
      </c>
      <c r="G72">
        <v>7355</v>
      </c>
      <c r="H72">
        <v>15605</v>
      </c>
      <c r="I72">
        <f t="shared" si="10"/>
        <v>0.47132329381608457</v>
      </c>
      <c r="J72">
        <f t="shared" si="11"/>
        <v>0.75221102166934195</v>
      </c>
      <c r="K72">
        <f t="shared" si="12"/>
        <v>1006.7063994504042</v>
      </c>
      <c r="L72">
        <f t="shared" si="13"/>
        <v>10067.063994504042</v>
      </c>
      <c r="M72">
        <f t="shared" si="14"/>
        <v>5033531.997252021</v>
      </c>
    </row>
    <row r="73" spans="1:16" x14ac:dyDescent="0.2">
      <c r="A73" t="s">
        <v>91</v>
      </c>
      <c r="B73">
        <v>10</v>
      </c>
      <c r="C73" t="s">
        <v>89</v>
      </c>
      <c r="D73" t="s">
        <v>68</v>
      </c>
      <c r="E73">
        <v>915</v>
      </c>
      <c r="F73">
        <v>8505</v>
      </c>
      <c r="G73">
        <v>7227</v>
      </c>
      <c r="H73">
        <v>15732</v>
      </c>
      <c r="I73">
        <f t="shared" si="10"/>
        <v>0.45938215102974828</v>
      </c>
      <c r="J73">
        <f t="shared" si="11"/>
        <v>0.77787284226871911</v>
      </c>
      <c r="K73">
        <f t="shared" si="12"/>
        <v>1041.0503777686283</v>
      </c>
      <c r="L73">
        <f t="shared" si="13"/>
        <v>10410.503777686283</v>
      </c>
      <c r="M73">
        <f t="shared" si="14"/>
        <v>5205251.8888431415</v>
      </c>
    </row>
    <row r="74" spans="1:16" x14ac:dyDescent="0.2">
      <c r="A74" s="2" t="s">
        <v>102</v>
      </c>
      <c r="B74" s="2">
        <v>11</v>
      </c>
      <c r="C74" s="2" t="s">
        <v>103</v>
      </c>
      <c r="D74" s="2" t="s">
        <v>68</v>
      </c>
      <c r="E74" s="2">
        <v>945</v>
      </c>
      <c r="F74" s="2">
        <v>7079</v>
      </c>
      <c r="G74" s="2">
        <v>5746</v>
      </c>
      <c r="H74" s="2">
        <v>12825</v>
      </c>
      <c r="I74" s="2">
        <f t="shared" si="10"/>
        <v>0.44803118908382067</v>
      </c>
      <c r="J74" s="2">
        <f t="shared" si="11"/>
        <v>0.80289243049973535</v>
      </c>
      <c r="K74" s="2">
        <f t="shared" si="12"/>
        <v>1074.5348373925794</v>
      </c>
      <c r="L74" s="2">
        <f t="shared" si="13"/>
        <v>10745.348373925794</v>
      </c>
      <c r="M74" s="2">
        <f t="shared" si="14"/>
        <v>5372674.186962897</v>
      </c>
      <c r="N74" s="3">
        <f>AVERAGE(M74:M76)</f>
        <v>5221248.5537532559</v>
      </c>
      <c r="O74" s="3">
        <f>STDEV(M74:M76)</f>
        <v>318376.53913402779</v>
      </c>
      <c r="P74" s="4">
        <f>O74/N74</f>
        <v>6.097708926443756E-2</v>
      </c>
    </row>
    <row r="75" spans="1:16" x14ac:dyDescent="0.2">
      <c r="A75" s="2" t="s">
        <v>104</v>
      </c>
      <c r="B75" s="2">
        <v>11</v>
      </c>
      <c r="C75" s="2" t="s">
        <v>103</v>
      </c>
      <c r="D75" s="2" t="s">
        <v>68</v>
      </c>
      <c r="E75" s="2">
        <v>854</v>
      </c>
      <c r="F75" s="2">
        <v>8226</v>
      </c>
      <c r="G75" s="2">
        <v>7717</v>
      </c>
      <c r="H75" s="2">
        <v>15943</v>
      </c>
      <c r="I75" s="2">
        <f t="shared" si="10"/>
        <v>0.48403688138995171</v>
      </c>
      <c r="J75" s="2">
        <f t="shared" si="11"/>
        <v>0.72559417394976222</v>
      </c>
      <c r="K75" s="2">
        <f t="shared" si="12"/>
        <v>971.08427991135204</v>
      </c>
      <c r="L75" s="2">
        <f t="shared" si="13"/>
        <v>9710.8427991135213</v>
      </c>
      <c r="M75" s="2">
        <f t="shared" si="14"/>
        <v>4855421.3995567607</v>
      </c>
      <c r="N75" s="2"/>
      <c r="O75" s="2"/>
      <c r="P75" s="2"/>
    </row>
    <row r="76" spans="1:16" x14ac:dyDescent="0.2">
      <c r="A76" s="2" t="s">
        <v>105</v>
      </c>
      <c r="B76" s="2">
        <v>11</v>
      </c>
      <c r="C76" s="2" t="s">
        <v>103</v>
      </c>
      <c r="D76" s="2" t="s">
        <v>68</v>
      </c>
      <c r="E76" s="2">
        <v>956</v>
      </c>
      <c r="F76" s="2">
        <v>6788</v>
      </c>
      <c r="G76" s="2">
        <v>5417</v>
      </c>
      <c r="H76" s="2">
        <v>12205</v>
      </c>
      <c r="I76" s="2">
        <f t="shared" si="10"/>
        <v>0.44383449405981157</v>
      </c>
      <c r="J76" s="2">
        <f t="shared" si="11"/>
        <v>0.81230354716916153</v>
      </c>
      <c r="K76" s="2">
        <f t="shared" si="12"/>
        <v>1087.1300149480214</v>
      </c>
      <c r="L76" s="2">
        <f t="shared" si="13"/>
        <v>10871.300149480214</v>
      </c>
      <c r="M76" s="2">
        <f t="shared" si="14"/>
        <v>5435650.0747401072</v>
      </c>
      <c r="N76" s="2"/>
      <c r="O76" s="2"/>
      <c r="P76" s="2"/>
    </row>
    <row r="77" spans="1:16" x14ac:dyDescent="0.2">
      <c r="A77" t="s">
        <v>116</v>
      </c>
      <c r="B77" t="s">
        <v>181</v>
      </c>
      <c r="C77" t="s">
        <v>117</v>
      </c>
      <c r="D77" t="s">
        <v>68</v>
      </c>
      <c r="E77">
        <v>929</v>
      </c>
      <c r="F77">
        <v>7267</v>
      </c>
      <c r="G77">
        <v>6038</v>
      </c>
      <c r="H77">
        <v>13305</v>
      </c>
      <c r="I77">
        <f t="shared" si="10"/>
        <v>0.45381435550544907</v>
      </c>
      <c r="J77">
        <f t="shared" si="11"/>
        <v>0.79006707314500546</v>
      </c>
      <c r="K77">
        <f t="shared" si="12"/>
        <v>1057.3702799049859</v>
      </c>
      <c r="L77">
        <f t="shared" si="13"/>
        <v>10573.702799049859</v>
      </c>
      <c r="M77">
        <f t="shared" si="14"/>
        <v>5286851.3995249299</v>
      </c>
      <c r="N77" s="3">
        <f>AVERAGE(M77:M79)</f>
        <v>5352680.7876620777</v>
      </c>
      <c r="O77" s="3">
        <f>STDEV(M77:M79)</f>
        <v>164121.58531187766</v>
      </c>
      <c r="P77" s="4">
        <f>O77/N77</f>
        <v>3.0661567880187757E-2</v>
      </c>
    </row>
    <row r="78" spans="1:16" x14ac:dyDescent="0.2">
      <c r="A78" t="s">
        <v>118</v>
      </c>
      <c r="B78" t="s">
        <v>181</v>
      </c>
      <c r="C78" t="s">
        <v>117</v>
      </c>
      <c r="D78" t="s">
        <v>68</v>
      </c>
      <c r="E78">
        <v>920</v>
      </c>
      <c r="F78">
        <v>8444</v>
      </c>
      <c r="G78">
        <v>7123</v>
      </c>
      <c r="H78">
        <v>15567</v>
      </c>
      <c r="I78">
        <f t="shared" si="10"/>
        <v>0.457570501702319</v>
      </c>
      <c r="J78">
        <f t="shared" si="11"/>
        <v>0.78182430405749548</v>
      </c>
      <c r="K78">
        <f t="shared" si="12"/>
        <v>1046.3387366936504</v>
      </c>
      <c r="L78">
        <f t="shared" si="13"/>
        <v>10463.387366936504</v>
      </c>
      <c r="M78">
        <f t="shared" si="14"/>
        <v>5231693.6834682515</v>
      </c>
    </row>
    <row r="79" spans="1:16" x14ac:dyDescent="0.2">
      <c r="A79" t="s">
        <v>119</v>
      </c>
      <c r="B79" t="s">
        <v>181</v>
      </c>
      <c r="C79" t="s">
        <v>117</v>
      </c>
      <c r="D79" t="s">
        <v>68</v>
      </c>
      <c r="E79">
        <v>974</v>
      </c>
      <c r="F79">
        <v>6613</v>
      </c>
      <c r="G79">
        <v>5133</v>
      </c>
      <c r="H79">
        <v>11746</v>
      </c>
      <c r="I79">
        <f t="shared" si="10"/>
        <v>0.43699982972926954</v>
      </c>
      <c r="J79">
        <f t="shared" si="11"/>
        <v>0.82782247352216165</v>
      </c>
      <c r="K79">
        <f t="shared" si="12"/>
        <v>1107.8994559986104</v>
      </c>
      <c r="L79">
        <f t="shared" si="13"/>
        <v>11078.994559986104</v>
      </c>
      <c r="M79">
        <f t="shared" si="14"/>
        <v>5539497.2799930517</v>
      </c>
    </row>
    <row r="80" spans="1:16" x14ac:dyDescent="0.2">
      <c r="A80" s="2" t="s">
        <v>130</v>
      </c>
      <c r="B80" s="2" t="s">
        <v>182</v>
      </c>
      <c r="C80" s="2" t="s">
        <v>131</v>
      </c>
      <c r="D80" s="2" t="s">
        <v>68</v>
      </c>
      <c r="E80" s="2">
        <v>880</v>
      </c>
      <c r="F80" s="2">
        <v>5932</v>
      </c>
      <c r="G80" s="2">
        <v>5334</v>
      </c>
      <c r="H80" s="2">
        <v>11266</v>
      </c>
      <c r="I80" s="2">
        <f t="shared" si="10"/>
        <v>0.47345996804544649</v>
      </c>
      <c r="J80" s="2">
        <f t="shared" si="11"/>
        <v>0.74768791471269969</v>
      </c>
      <c r="K80" s="2">
        <f t="shared" si="12"/>
        <v>1000.6529907825211</v>
      </c>
      <c r="L80" s="2">
        <f t="shared" si="13"/>
        <v>10006.52990782521</v>
      </c>
      <c r="M80" s="2">
        <f t="shared" si="14"/>
        <v>5003264.9539126046</v>
      </c>
      <c r="N80" s="3">
        <f>AVERAGE(M80:M82)</f>
        <v>4985150.7708164984</v>
      </c>
      <c r="O80" s="3">
        <f>STDEV(M80:M82)</f>
        <v>159907.8954369062</v>
      </c>
      <c r="P80" s="4">
        <f>O80/N80</f>
        <v>3.2076842364130845E-2</v>
      </c>
    </row>
    <row r="81" spans="1:16" x14ac:dyDescent="0.2">
      <c r="A81" s="2" t="s">
        <v>132</v>
      </c>
      <c r="B81" s="2" t="s">
        <v>182</v>
      </c>
      <c r="C81" s="2" t="s">
        <v>131</v>
      </c>
      <c r="D81" s="2" t="s">
        <v>68</v>
      </c>
      <c r="E81" s="2">
        <v>847</v>
      </c>
      <c r="F81" s="2">
        <v>7694</v>
      </c>
      <c r="G81" s="2">
        <v>7299</v>
      </c>
      <c r="H81" s="2">
        <v>14993</v>
      </c>
      <c r="I81" s="2">
        <f t="shared" si="10"/>
        <v>0.48682718602014274</v>
      </c>
      <c r="J81" s="2">
        <f t="shared" si="11"/>
        <v>0.71984607304327086</v>
      </c>
      <c r="K81" s="2">
        <f t="shared" si="12"/>
        <v>963.39142537910993</v>
      </c>
      <c r="L81" s="2">
        <f t="shared" si="13"/>
        <v>9633.9142537910993</v>
      </c>
      <c r="M81" s="2">
        <f t="shared" si="14"/>
        <v>4816957.1268955497</v>
      </c>
      <c r="N81" s="2"/>
      <c r="O81" s="2"/>
      <c r="P81" s="2"/>
    </row>
    <row r="82" spans="1:16" x14ac:dyDescent="0.2">
      <c r="A82" s="2" t="s">
        <v>133</v>
      </c>
      <c r="B82" s="2" t="s">
        <v>182</v>
      </c>
      <c r="C82" s="2" t="s">
        <v>131</v>
      </c>
      <c r="D82" s="2" t="s">
        <v>68</v>
      </c>
      <c r="E82" s="2">
        <v>903</v>
      </c>
      <c r="F82" s="2">
        <v>6438</v>
      </c>
      <c r="G82" s="2">
        <v>5578</v>
      </c>
      <c r="H82" s="2">
        <v>12016</v>
      </c>
      <c r="I82" s="2">
        <f t="shared" si="10"/>
        <v>0.46421438082556593</v>
      </c>
      <c r="J82" s="2">
        <f t="shared" si="11"/>
        <v>0.76740880581648163</v>
      </c>
      <c r="K82" s="2">
        <f t="shared" si="12"/>
        <v>1027.0460463282677</v>
      </c>
      <c r="L82" s="2">
        <f t="shared" si="13"/>
        <v>10270.460463282678</v>
      </c>
      <c r="M82" s="2">
        <f t="shared" si="14"/>
        <v>5135230.2316413391</v>
      </c>
      <c r="N82" s="2"/>
      <c r="O82" s="2"/>
      <c r="P82" s="2"/>
    </row>
    <row r="83" spans="1:16" x14ac:dyDescent="0.2">
      <c r="A83" t="s">
        <v>144</v>
      </c>
      <c r="B83" t="s">
        <v>183</v>
      </c>
      <c r="C83" t="s">
        <v>145</v>
      </c>
      <c r="D83" t="s">
        <v>68</v>
      </c>
      <c r="E83">
        <v>977</v>
      </c>
      <c r="F83">
        <v>8143</v>
      </c>
      <c r="G83">
        <v>6294</v>
      </c>
      <c r="H83">
        <v>14437</v>
      </c>
      <c r="I83">
        <f t="shared" si="10"/>
        <v>0.43596315023896931</v>
      </c>
      <c r="J83">
        <f t="shared" si="11"/>
        <v>0.83019755700546238</v>
      </c>
      <c r="K83">
        <f t="shared" si="12"/>
        <v>1111.0781009173747</v>
      </c>
      <c r="L83">
        <f t="shared" si="13"/>
        <v>11110.781009173748</v>
      </c>
      <c r="M83">
        <f t="shared" si="14"/>
        <v>5555390.5045868745</v>
      </c>
      <c r="N83" s="3">
        <f>AVERAGE(M83:M85)</f>
        <v>5256923.0899541229</v>
      </c>
      <c r="O83" s="3">
        <f>STDEV(M83:M85)</f>
        <v>259550.90038708705</v>
      </c>
      <c r="P83" s="4">
        <f>O83/N83</f>
        <v>4.9373159155225943E-2</v>
      </c>
    </row>
    <row r="84" spans="1:16" x14ac:dyDescent="0.2">
      <c r="A84" t="s">
        <v>146</v>
      </c>
      <c r="B84" t="s">
        <v>183</v>
      </c>
      <c r="C84" t="s">
        <v>145</v>
      </c>
      <c r="D84" t="s">
        <v>68</v>
      </c>
      <c r="E84">
        <v>902</v>
      </c>
      <c r="F84">
        <v>8091</v>
      </c>
      <c r="G84">
        <v>7018</v>
      </c>
      <c r="H84">
        <v>15109</v>
      </c>
      <c r="I84">
        <f t="shared" si="10"/>
        <v>0.46449136276391556</v>
      </c>
      <c r="J84">
        <f t="shared" si="11"/>
        <v>0.7668123155966805</v>
      </c>
      <c r="K84">
        <f t="shared" si="12"/>
        <v>1026.2477457129023</v>
      </c>
      <c r="L84">
        <f t="shared" si="13"/>
        <v>10262.477457129024</v>
      </c>
      <c r="M84">
        <f t="shared" si="14"/>
        <v>5131238.728564512</v>
      </c>
    </row>
    <row r="85" spans="1:16" x14ac:dyDescent="0.2">
      <c r="A85" t="s">
        <v>147</v>
      </c>
      <c r="B85" t="s">
        <v>183</v>
      </c>
      <c r="C85" t="s">
        <v>145</v>
      </c>
      <c r="D85" t="s">
        <v>68</v>
      </c>
      <c r="E85">
        <v>894</v>
      </c>
      <c r="F85">
        <v>5392</v>
      </c>
      <c r="G85">
        <v>4739</v>
      </c>
      <c r="H85">
        <v>10131</v>
      </c>
      <c r="I85">
        <f t="shared" si="10"/>
        <v>0.46777218438456225</v>
      </c>
      <c r="J85">
        <f t="shared" si="11"/>
        <v>0.75977388708608906</v>
      </c>
      <c r="K85">
        <f t="shared" si="12"/>
        <v>1016.8280073421963</v>
      </c>
      <c r="L85">
        <f t="shared" si="13"/>
        <v>10168.280073421964</v>
      </c>
      <c r="M85">
        <f t="shared" si="14"/>
        <v>5084140.0367109822</v>
      </c>
    </row>
  </sheetData>
  <sortState xmlns:xlrd2="http://schemas.microsoft.com/office/spreadsheetml/2017/richdata2" ref="A2:P85">
    <sortCondition ref="D2:D85"/>
    <sortCondition ref="B2:B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97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>
        <v>990</v>
      </c>
      <c r="I2" t="s">
        <v>70</v>
      </c>
      <c r="J2">
        <v>19800</v>
      </c>
      <c r="M2">
        <v>1017</v>
      </c>
      <c r="N2">
        <v>976</v>
      </c>
      <c r="O2">
        <v>5398</v>
      </c>
      <c r="P2">
        <v>4092</v>
      </c>
      <c r="V2">
        <v>9490</v>
      </c>
      <c r="AN2">
        <v>1</v>
      </c>
      <c r="AO2">
        <v>1</v>
      </c>
      <c r="AP2">
        <v>5287</v>
      </c>
      <c r="AQ2">
        <v>10119</v>
      </c>
      <c r="AR2">
        <v>3793.1</v>
      </c>
      <c r="AS2">
        <v>7391.1</v>
      </c>
      <c r="AX2">
        <v>1000</v>
      </c>
      <c r="AY2">
        <v>0</v>
      </c>
    </row>
    <row r="3" spans="1:63" x14ac:dyDescent="0.2">
      <c r="A3" t="s">
        <v>71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>
        <v>957</v>
      </c>
      <c r="I3" t="s">
        <v>70</v>
      </c>
      <c r="J3">
        <v>19140</v>
      </c>
      <c r="M3">
        <v>978</v>
      </c>
      <c r="N3">
        <v>947</v>
      </c>
      <c r="O3">
        <v>8373</v>
      </c>
      <c r="P3">
        <v>6666</v>
      </c>
      <c r="V3">
        <v>15039</v>
      </c>
      <c r="AN3">
        <v>1</v>
      </c>
      <c r="AO3">
        <v>1</v>
      </c>
      <c r="AP3">
        <v>5287</v>
      </c>
      <c r="AQ3">
        <v>9548.6</v>
      </c>
      <c r="AR3">
        <v>3589.8</v>
      </c>
      <c r="AS3">
        <v>6907.4</v>
      </c>
      <c r="AX3">
        <v>970</v>
      </c>
      <c r="AY3">
        <v>0</v>
      </c>
    </row>
    <row r="4" spans="1:63" x14ac:dyDescent="0.2">
      <c r="A4" t="s">
        <v>72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>
        <v>864</v>
      </c>
      <c r="I4" t="s">
        <v>70</v>
      </c>
      <c r="J4">
        <v>17280</v>
      </c>
      <c r="M4">
        <v>884</v>
      </c>
      <c r="N4">
        <v>855</v>
      </c>
      <c r="O4">
        <v>7974</v>
      </c>
      <c r="P4">
        <v>7350</v>
      </c>
      <c r="V4">
        <v>15324</v>
      </c>
      <c r="AN4">
        <v>1</v>
      </c>
      <c r="AO4">
        <v>1</v>
      </c>
      <c r="AP4">
        <v>5287</v>
      </c>
      <c r="AQ4">
        <v>9500</v>
      </c>
      <c r="AR4">
        <v>3612.8</v>
      </c>
      <c r="AS4">
        <v>6676.3</v>
      </c>
      <c r="AX4">
        <v>870</v>
      </c>
      <c r="AY4">
        <v>0</v>
      </c>
    </row>
    <row r="5" spans="1:63" x14ac:dyDescent="0.2">
      <c r="A5" t="s">
        <v>73</v>
      </c>
      <c r="B5" t="s">
        <v>64</v>
      </c>
      <c r="C5" t="s">
        <v>65</v>
      </c>
      <c r="D5" t="s">
        <v>74</v>
      </c>
      <c r="E5" t="s">
        <v>67</v>
      </c>
      <c r="F5" t="s">
        <v>68</v>
      </c>
      <c r="G5" t="s">
        <v>69</v>
      </c>
      <c r="H5">
        <v>891</v>
      </c>
      <c r="I5" t="s">
        <v>70</v>
      </c>
      <c r="J5">
        <v>17820</v>
      </c>
      <c r="M5">
        <v>912</v>
      </c>
      <c r="N5">
        <v>881</v>
      </c>
      <c r="O5">
        <v>7800</v>
      </c>
      <c r="P5">
        <v>6883</v>
      </c>
      <c r="V5">
        <v>14683</v>
      </c>
      <c r="AN5">
        <v>1</v>
      </c>
      <c r="AO5">
        <v>1</v>
      </c>
      <c r="AP5">
        <v>5287</v>
      </c>
      <c r="AQ5">
        <v>9401.1</v>
      </c>
      <c r="AR5">
        <v>3588</v>
      </c>
      <c r="AS5">
        <v>6676.1</v>
      </c>
      <c r="AX5">
        <v>900</v>
      </c>
      <c r="AY5">
        <v>0</v>
      </c>
    </row>
    <row r="6" spans="1:63" x14ac:dyDescent="0.2">
      <c r="A6" t="s">
        <v>75</v>
      </c>
      <c r="B6" t="s">
        <v>64</v>
      </c>
      <c r="C6" t="s">
        <v>65</v>
      </c>
      <c r="D6" t="s">
        <v>74</v>
      </c>
      <c r="E6" t="s">
        <v>67</v>
      </c>
      <c r="F6" t="s">
        <v>68</v>
      </c>
      <c r="G6" t="s">
        <v>69</v>
      </c>
      <c r="H6">
        <v>881</v>
      </c>
      <c r="I6" t="s">
        <v>70</v>
      </c>
      <c r="J6">
        <v>17620</v>
      </c>
      <c r="M6">
        <v>902</v>
      </c>
      <c r="N6">
        <v>871</v>
      </c>
      <c r="O6">
        <v>7083</v>
      </c>
      <c r="P6">
        <v>6353</v>
      </c>
      <c r="V6">
        <v>13436</v>
      </c>
      <c r="AN6">
        <v>1</v>
      </c>
      <c r="AO6">
        <v>1</v>
      </c>
      <c r="AP6">
        <v>5287</v>
      </c>
      <c r="AQ6">
        <v>9420.7000000000007</v>
      </c>
      <c r="AR6">
        <v>3644.3</v>
      </c>
      <c r="AS6">
        <v>6689.4</v>
      </c>
      <c r="AX6">
        <v>890</v>
      </c>
      <c r="AY6">
        <v>0</v>
      </c>
    </row>
    <row r="7" spans="1:63" x14ac:dyDescent="0.2">
      <c r="A7" t="s">
        <v>76</v>
      </c>
      <c r="B7" t="s">
        <v>64</v>
      </c>
      <c r="C7" t="s">
        <v>65</v>
      </c>
      <c r="D7" t="s">
        <v>74</v>
      </c>
      <c r="E7" t="s">
        <v>67</v>
      </c>
      <c r="F7" t="s">
        <v>68</v>
      </c>
      <c r="G7" t="s">
        <v>69</v>
      </c>
      <c r="H7">
        <v>895</v>
      </c>
      <c r="I7" t="s">
        <v>70</v>
      </c>
      <c r="J7">
        <v>17900</v>
      </c>
      <c r="M7">
        <v>915</v>
      </c>
      <c r="N7">
        <v>884</v>
      </c>
      <c r="O7">
        <v>7688</v>
      </c>
      <c r="P7">
        <v>6747</v>
      </c>
      <c r="V7">
        <v>14435</v>
      </c>
      <c r="AN7">
        <v>1</v>
      </c>
      <c r="AO7">
        <v>1</v>
      </c>
      <c r="AP7">
        <v>5287</v>
      </c>
      <c r="AQ7">
        <v>9538.4</v>
      </c>
      <c r="AR7">
        <v>3668.3</v>
      </c>
      <c r="AS7">
        <v>6794.7</v>
      </c>
      <c r="AX7">
        <v>910</v>
      </c>
      <c r="AY7">
        <v>0</v>
      </c>
    </row>
    <row r="8" spans="1:63" x14ac:dyDescent="0.2">
      <c r="A8" t="s">
        <v>77</v>
      </c>
      <c r="B8" t="s">
        <v>64</v>
      </c>
      <c r="C8" t="s">
        <v>65</v>
      </c>
      <c r="D8" t="s">
        <v>66</v>
      </c>
      <c r="E8" t="s">
        <v>67</v>
      </c>
      <c r="F8" t="s">
        <v>78</v>
      </c>
      <c r="G8" t="s">
        <v>69</v>
      </c>
      <c r="H8">
        <v>333</v>
      </c>
      <c r="I8" t="s">
        <v>70</v>
      </c>
      <c r="J8">
        <v>6660</v>
      </c>
      <c r="M8">
        <v>344</v>
      </c>
      <c r="N8">
        <v>328</v>
      </c>
      <c r="O8">
        <v>4103</v>
      </c>
      <c r="P8">
        <v>12531</v>
      </c>
      <c r="V8">
        <v>16634</v>
      </c>
      <c r="AN8">
        <v>1</v>
      </c>
      <c r="AO8">
        <v>1</v>
      </c>
      <c r="AP8">
        <v>8171</v>
      </c>
      <c r="AQ8">
        <v>12167</v>
      </c>
      <c r="AR8">
        <v>5757.8</v>
      </c>
      <c r="AS8">
        <v>7338.7</v>
      </c>
      <c r="AX8">
        <v>340</v>
      </c>
      <c r="AY8">
        <v>0</v>
      </c>
    </row>
    <row r="9" spans="1:63" x14ac:dyDescent="0.2">
      <c r="A9" t="s">
        <v>79</v>
      </c>
      <c r="B9" t="s">
        <v>64</v>
      </c>
      <c r="C9" t="s">
        <v>65</v>
      </c>
      <c r="D9" t="s">
        <v>66</v>
      </c>
      <c r="E9" t="s">
        <v>67</v>
      </c>
      <c r="F9" t="s">
        <v>78</v>
      </c>
      <c r="G9" t="s">
        <v>69</v>
      </c>
      <c r="H9">
        <v>304</v>
      </c>
      <c r="I9" t="s">
        <v>70</v>
      </c>
      <c r="J9">
        <v>6080</v>
      </c>
      <c r="M9">
        <v>316</v>
      </c>
      <c r="N9">
        <v>299</v>
      </c>
      <c r="O9">
        <v>2744</v>
      </c>
      <c r="P9">
        <v>9290</v>
      </c>
      <c r="V9">
        <v>12034</v>
      </c>
      <c r="AN9">
        <v>1</v>
      </c>
      <c r="AO9">
        <v>1</v>
      </c>
      <c r="AP9">
        <v>8171</v>
      </c>
      <c r="AQ9">
        <v>11989</v>
      </c>
      <c r="AR9">
        <v>5720.2</v>
      </c>
      <c r="AS9">
        <v>7149.7</v>
      </c>
      <c r="AX9">
        <v>310</v>
      </c>
      <c r="AY9">
        <v>0</v>
      </c>
    </row>
    <row r="10" spans="1:63" x14ac:dyDescent="0.2">
      <c r="A10" t="s">
        <v>80</v>
      </c>
      <c r="B10" t="s">
        <v>64</v>
      </c>
      <c r="C10" t="s">
        <v>65</v>
      </c>
      <c r="D10" t="s">
        <v>66</v>
      </c>
      <c r="E10" t="s">
        <v>67</v>
      </c>
      <c r="F10" t="s">
        <v>78</v>
      </c>
      <c r="G10" t="s">
        <v>69</v>
      </c>
      <c r="H10">
        <v>333</v>
      </c>
      <c r="I10" t="s">
        <v>70</v>
      </c>
      <c r="J10">
        <v>6660</v>
      </c>
      <c r="M10">
        <v>345</v>
      </c>
      <c r="N10">
        <v>328</v>
      </c>
      <c r="O10">
        <v>3200</v>
      </c>
      <c r="P10">
        <v>9766</v>
      </c>
      <c r="V10">
        <v>12966</v>
      </c>
      <c r="AN10">
        <v>1</v>
      </c>
      <c r="AO10">
        <v>1</v>
      </c>
      <c r="AP10">
        <v>8171</v>
      </c>
      <c r="AQ10">
        <v>12146</v>
      </c>
      <c r="AR10">
        <v>5764.9</v>
      </c>
      <c r="AS10">
        <v>7339.8</v>
      </c>
      <c r="AX10">
        <v>340</v>
      </c>
      <c r="AY10">
        <v>0</v>
      </c>
    </row>
    <row r="11" spans="1:63" x14ac:dyDescent="0.2">
      <c r="A11" t="s">
        <v>81</v>
      </c>
      <c r="B11" t="s">
        <v>64</v>
      </c>
      <c r="C11" t="s">
        <v>65</v>
      </c>
      <c r="D11" t="s">
        <v>74</v>
      </c>
      <c r="E11" t="s">
        <v>67</v>
      </c>
      <c r="F11" t="s">
        <v>78</v>
      </c>
      <c r="G11" t="s">
        <v>69</v>
      </c>
      <c r="H11">
        <v>296</v>
      </c>
      <c r="I11" t="s">
        <v>70</v>
      </c>
      <c r="J11">
        <v>5920</v>
      </c>
      <c r="M11">
        <v>306</v>
      </c>
      <c r="N11">
        <v>290</v>
      </c>
      <c r="O11">
        <v>3029</v>
      </c>
      <c r="P11">
        <v>10594</v>
      </c>
      <c r="V11">
        <v>13623</v>
      </c>
      <c r="AN11">
        <v>1</v>
      </c>
      <c r="AO11">
        <v>1</v>
      </c>
      <c r="AP11">
        <v>8171</v>
      </c>
      <c r="AQ11">
        <v>11849</v>
      </c>
      <c r="AR11">
        <v>5650.9</v>
      </c>
      <c r="AS11">
        <v>7029.1</v>
      </c>
      <c r="AX11">
        <v>300</v>
      </c>
      <c r="AY11">
        <v>0</v>
      </c>
    </row>
    <row r="12" spans="1:63" x14ac:dyDescent="0.2">
      <c r="A12" t="s">
        <v>82</v>
      </c>
      <c r="B12" t="s">
        <v>64</v>
      </c>
      <c r="C12" t="s">
        <v>65</v>
      </c>
      <c r="D12" t="s">
        <v>74</v>
      </c>
      <c r="E12" t="s">
        <v>67</v>
      </c>
      <c r="F12" t="s">
        <v>78</v>
      </c>
      <c r="G12" t="s">
        <v>69</v>
      </c>
      <c r="H12">
        <v>293</v>
      </c>
      <c r="I12" t="s">
        <v>70</v>
      </c>
      <c r="J12">
        <v>5860</v>
      </c>
      <c r="M12">
        <v>303</v>
      </c>
      <c r="N12">
        <v>287</v>
      </c>
      <c r="O12">
        <v>3251</v>
      </c>
      <c r="P12">
        <v>11517</v>
      </c>
      <c r="V12">
        <v>14768</v>
      </c>
      <c r="AN12">
        <v>1</v>
      </c>
      <c r="AO12">
        <v>1</v>
      </c>
      <c r="AP12">
        <v>8171</v>
      </c>
      <c r="AQ12">
        <v>12131</v>
      </c>
      <c r="AR12">
        <v>5727.4</v>
      </c>
      <c r="AS12">
        <v>7137.2</v>
      </c>
      <c r="AX12">
        <v>300</v>
      </c>
      <c r="AY12">
        <v>0</v>
      </c>
    </row>
    <row r="13" spans="1:63" x14ac:dyDescent="0.2">
      <c r="A13" t="s">
        <v>83</v>
      </c>
      <c r="B13" t="s">
        <v>64</v>
      </c>
      <c r="C13" t="s">
        <v>65</v>
      </c>
      <c r="D13" t="s">
        <v>74</v>
      </c>
      <c r="E13" t="s">
        <v>67</v>
      </c>
      <c r="F13" t="s">
        <v>78</v>
      </c>
      <c r="G13" t="s">
        <v>69</v>
      </c>
      <c r="H13">
        <v>319</v>
      </c>
      <c r="I13" t="s">
        <v>70</v>
      </c>
      <c r="J13">
        <v>6380</v>
      </c>
      <c r="M13">
        <v>330</v>
      </c>
      <c r="N13">
        <v>314</v>
      </c>
      <c r="O13">
        <v>3642</v>
      </c>
      <c r="P13">
        <v>11688</v>
      </c>
      <c r="V13">
        <v>15330</v>
      </c>
      <c r="AN13">
        <v>1</v>
      </c>
      <c r="AO13">
        <v>1</v>
      </c>
      <c r="AP13">
        <v>8171</v>
      </c>
      <c r="AQ13">
        <v>12140</v>
      </c>
      <c r="AR13">
        <v>5734</v>
      </c>
      <c r="AS13">
        <v>7255.9</v>
      </c>
      <c r="AX13">
        <v>320</v>
      </c>
      <c r="AY13">
        <v>0</v>
      </c>
    </row>
    <row r="14" spans="1:63" x14ac:dyDescent="0.2">
      <c r="A14" t="s">
        <v>84</v>
      </c>
      <c r="B14" t="s">
        <v>64</v>
      </c>
      <c r="C14" t="s">
        <v>65</v>
      </c>
      <c r="D14" t="s">
        <v>85</v>
      </c>
      <c r="E14" t="s">
        <v>67</v>
      </c>
      <c r="F14" t="s">
        <v>68</v>
      </c>
      <c r="G14" t="s">
        <v>69</v>
      </c>
      <c r="H14">
        <v>932</v>
      </c>
      <c r="I14" t="s">
        <v>70</v>
      </c>
      <c r="J14">
        <v>18640</v>
      </c>
      <c r="M14">
        <v>959</v>
      </c>
      <c r="N14">
        <v>919</v>
      </c>
      <c r="O14">
        <v>4900</v>
      </c>
      <c r="P14">
        <v>4053</v>
      </c>
      <c r="V14">
        <v>8953</v>
      </c>
      <c r="AN14">
        <v>1</v>
      </c>
      <c r="AO14">
        <v>1</v>
      </c>
      <c r="AP14">
        <v>5287</v>
      </c>
      <c r="AQ14">
        <v>9903.5</v>
      </c>
      <c r="AR14">
        <v>3737.9</v>
      </c>
      <c r="AS14">
        <v>7112.4</v>
      </c>
      <c r="AX14">
        <v>950</v>
      </c>
      <c r="AY14">
        <v>0</v>
      </c>
    </row>
    <row r="15" spans="1:63" x14ac:dyDescent="0.2">
      <c r="A15" t="s">
        <v>86</v>
      </c>
      <c r="B15" t="s">
        <v>64</v>
      </c>
      <c r="C15" t="s">
        <v>65</v>
      </c>
      <c r="D15" t="s">
        <v>85</v>
      </c>
      <c r="E15" t="s">
        <v>67</v>
      </c>
      <c r="F15" t="s">
        <v>68</v>
      </c>
      <c r="G15" t="s">
        <v>69</v>
      </c>
      <c r="H15">
        <v>954</v>
      </c>
      <c r="I15" t="s">
        <v>70</v>
      </c>
      <c r="J15">
        <v>19080</v>
      </c>
      <c r="M15">
        <v>976</v>
      </c>
      <c r="N15">
        <v>944</v>
      </c>
      <c r="O15">
        <v>8138</v>
      </c>
      <c r="P15">
        <v>6507</v>
      </c>
      <c r="V15">
        <v>14645</v>
      </c>
      <c r="AN15">
        <v>1</v>
      </c>
      <c r="AO15">
        <v>1</v>
      </c>
      <c r="AP15">
        <v>5287</v>
      </c>
      <c r="AQ15">
        <v>9604.9</v>
      </c>
      <c r="AR15">
        <v>3618.3</v>
      </c>
      <c r="AS15">
        <v>6945</v>
      </c>
      <c r="AX15">
        <v>970</v>
      </c>
      <c r="AY15">
        <v>0</v>
      </c>
    </row>
    <row r="16" spans="1:63" x14ac:dyDescent="0.2">
      <c r="A16" t="s">
        <v>87</v>
      </c>
      <c r="B16" t="s">
        <v>64</v>
      </c>
      <c r="C16" t="s">
        <v>65</v>
      </c>
      <c r="D16" t="s">
        <v>85</v>
      </c>
      <c r="E16" t="s">
        <v>67</v>
      </c>
      <c r="F16" t="s">
        <v>68</v>
      </c>
      <c r="G16" t="s">
        <v>69</v>
      </c>
      <c r="H16">
        <v>886</v>
      </c>
      <c r="I16" t="s">
        <v>70</v>
      </c>
      <c r="J16">
        <v>17720</v>
      </c>
      <c r="M16">
        <v>907</v>
      </c>
      <c r="N16">
        <v>876</v>
      </c>
      <c r="O16">
        <v>7599</v>
      </c>
      <c r="P16">
        <v>6762</v>
      </c>
      <c r="V16">
        <v>14361</v>
      </c>
      <c r="AN16">
        <v>1</v>
      </c>
      <c r="AO16">
        <v>1</v>
      </c>
      <c r="AP16">
        <v>5287</v>
      </c>
      <c r="AQ16">
        <v>9696</v>
      </c>
      <c r="AR16">
        <v>3711</v>
      </c>
      <c r="AS16">
        <v>6877.9</v>
      </c>
      <c r="AX16">
        <v>900</v>
      </c>
      <c r="AY16">
        <v>0</v>
      </c>
    </row>
    <row r="17" spans="1:51" x14ac:dyDescent="0.2">
      <c r="A17" t="s">
        <v>88</v>
      </c>
      <c r="B17" t="s">
        <v>64</v>
      </c>
      <c r="C17" t="s">
        <v>65</v>
      </c>
      <c r="D17" t="s">
        <v>89</v>
      </c>
      <c r="E17" t="s">
        <v>67</v>
      </c>
      <c r="F17" t="s">
        <v>68</v>
      </c>
      <c r="G17" t="s">
        <v>69</v>
      </c>
      <c r="H17">
        <v>901</v>
      </c>
      <c r="I17" t="s">
        <v>70</v>
      </c>
      <c r="J17">
        <v>18020</v>
      </c>
      <c r="M17">
        <v>923</v>
      </c>
      <c r="N17">
        <v>891</v>
      </c>
      <c r="O17">
        <v>7321</v>
      </c>
      <c r="P17">
        <v>6359</v>
      </c>
      <c r="V17">
        <v>13680</v>
      </c>
      <c r="AN17">
        <v>1</v>
      </c>
      <c r="AO17">
        <v>1</v>
      </c>
      <c r="AP17">
        <v>5287</v>
      </c>
      <c r="AQ17">
        <v>9404.7999999999993</v>
      </c>
      <c r="AR17">
        <v>3631.6</v>
      </c>
      <c r="AS17">
        <v>6721.2</v>
      </c>
      <c r="AX17">
        <v>910</v>
      </c>
      <c r="AY17">
        <v>0</v>
      </c>
    </row>
    <row r="18" spans="1:51" x14ac:dyDescent="0.2">
      <c r="A18" t="s">
        <v>90</v>
      </c>
      <c r="B18" t="s">
        <v>64</v>
      </c>
      <c r="C18" t="s">
        <v>65</v>
      </c>
      <c r="D18" t="s">
        <v>89</v>
      </c>
      <c r="E18" t="s">
        <v>67</v>
      </c>
      <c r="F18" t="s">
        <v>68</v>
      </c>
      <c r="G18" t="s">
        <v>69</v>
      </c>
      <c r="H18">
        <v>885</v>
      </c>
      <c r="I18" t="s">
        <v>70</v>
      </c>
      <c r="J18">
        <v>17700</v>
      </c>
      <c r="M18">
        <v>905</v>
      </c>
      <c r="N18">
        <v>875</v>
      </c>
      <c r="O18">
        <v>8250</v>
      </c>
      <c r="P18">
        <v>7355</v>
      </c>
      <c r="V18">
        <v>15605</v>
      </c>
      <c r="AN18">
        <v>1</v>
      </c>
      <c r="AO18">
        <v>1</v>
      </c>
      <c r="AP18">
        <v>5287</v>
      </c>
      <c r="AQ18">
        <v>9380.2000000000007</v>
      </c>
      <c r="AR18">
        <v>3650</v>
      </c>
      <c r="AS18">
        <v>6679.4</v>
      </c>
      <c r="AX18">
        <v>890</v>
      </c>
      <c r="AY18">
        <v>0</v>
      </c>
    </row>
    <row r="19" spans="1:51" x14ac:dyDescent="0.2">
      <c r="A19" t="s">
        <v>91</v>
      </c>
      <c r="B19" t="s">
        <v>64</v>
      </c>
      <c r="C19" t="s">
        <v>65</v>
      </c>
      <c r="D19" t="s">
        <v>89</v>
      </c>
      <c r="E19" t="s">
        <v>67</v>
      </c>
      <c r="F19" t="s">
        <v>68</v>
      </c>
      <c r="G19" t="s">
        <v>69</v>
      </c>
      <c r="H19">
        <v>915</v>
      </c>
      <c r="I19" t="s">
        <v>70</v>
      </c>
      <c r="J19">
        <v>18300</v>
      </c>
      <c r="M19">
        <v>935</v>
      </c>
      <c r="N19">
        <v>905</v>
      </c>
      <c r="O19">
        <v>8505</v>
      </c>
      <c r="P19">
        <v>7227</v>
      </c>
      <c r="V19">
        <v>15732</v>
      </c>
      <c r="AN19">
        <v>1</v>
      </c>
      <c r="AO19">
        <v>1</v>
      </c>
      <c r="AP19">
        <v>5287</v>
      </c>
      <c r="AQ19">
        <v>9623.5</v>
      </c>
      <c r="AR19">
        <v>3736.1</v>
      </c>
      <c r="AS19">
        <v>6918.9</v>
      </c>
      <c r="AX19">
        <v>930</v>
      </c>
      <c r="AY19">
        <v>0</v>
      </c>
    </row>
    <row r="20" spans="1:51" x14ac:dyDescent="0.2">
      <c r="A20" t="s">
        <v>92</v>
      </c>
      <c r="B20" t="s">
        <v>64</v>
      </c>
      <c r="C20" t="s">
        <v>65</v>
      </c>
      <c r="D20" t="s">
        <v>85</v>
      </c>
      <c r="E20" t="s">
        <v>67</v>
      </c>
      <c r="F20" t="s">
        <v>78</v>
      </c>
      <c r="G20" t="s">
        <v>69</v>
      </c>
      <c r="H20">
        <v>329</v>
      </c>
      <c r="I20" t="s">
        <v>70</v>
      </c>
      <c r="J20">
        <v>6580</v>
      </c>
      <c r="M20">
        <v>341</v>
      </c>
      <c r="N20">
        <v>323</v>
      </c>
      <c r="O20">
        <v>3107</v>
      </c>
      <c r="P20">
        <v>9630</v>
      </c>
      <c r="V20">
        <v>12737</v>
      </c>
      <c r="AN20">
        <v>1</v>
      </c>
      <c r="AO20">
        <v>1</v>
      </c>
      <c r="AP20">
        <v>8171</v>
      </c>
      <c r="AQ20">
        <v>12170</v>
      </c>
      <c r="AR20">
        <v>5837.6</v>
      </c>
      <c r="AS20">
        <v>7382.2</v>
      </c>
      <c r="AX20">
        <v>330</v>
      </c>
      <c r="AY20">
        <v>0</v>
      </c>
    </row>
    <row r="21" spans="1:51" x14ac:dyDescent="0.2">
      <c r="A21" t="s">
        <v>93</v>
      </c>
      <c r="B21" t="s">
        <v>64</v>
      </c>
      <c r="C21" t="s">
        <v>65</v>
      </c>
      <c r="D21" t="s">
        <v>85</v>
      </c>
      <c r="E21" t="s">
        <v>67</v>
      </c>
      <c r="F21" t="s">
        <v>78</v>
      </c>
      <c r="G21" t="s">
        <v>69</v>
      </c>
      <c r="H21">
        <v>305</v>
      </c>
      <c r="I21" t="s">
        <v>70</v>
      </c>
      <c r="J21">
        <v>6100</v>
      </c>
      <c r="M21">
        <v>315</v>
      </c>
      <c r="N21">
        <v>300</v>
      </c>
      <c r="O21">
        <v>3390</v>
      </c>
      <c r="P21">
        <v>11462</v>
      </c>
      <c r="V21">
        <v>14852</v>
      </c>
      <c r="AN21">
        <v>1</v>
      </c>
      <c r="AO21">
        <v>1</v>
      </c>
      <c r="AP21">
        <v>8171</v>
      </c>
      <c r="AQ21">
        <v>12003</v>
      </c>
      <c r="AR21">
        <v>5761.5</v>
      </c>
      <c r="AS21">
        <v>7186.2</v>
      </c>
      <c r="AX21">
        <v>310</v>
      </c>
      <c r="AY21">
        <v>0</v>
      </c>
    </row>
    <row r="22" spans="1:51" x14ac:dyDescent="0.2">
      <c r="A22" t="s">
        <v>94</v>
      </c>
      <c r="B22" t="s">
        <v>64</v>
      </c>
      <c r="C22" t="s">
        <v>65</v>
      </c>
      <c r="D22" t="s">
        <v>85</v>
      </c>
      <c r="E22" t="s">
        <v>67</v>
      </c>
      <c r="F22" t="s">
        <v>78</v>
      </c>
      <c r="G22" t="s">
        <v>69</v>
      </c>
      <c r="H22">
        <v>310</v>
      </c>
      <c r="I22" t="s">
        <v>70</v>
      </c>
      <c r="J22">
        <v>6200</v>
      </c>
      <c r="M22">
        <v>322</v>
      </c>
      <c r="N22">
        <v>304</v>
      </c>
      <c r="O22">
        <v>2696</v>
      </c>
      <c r="P22">
        <v>8929</v>
      </c>
      <c r="V22">
        <v>11625</v>
      </c>
      <c r="AN22">
        <v>1</v>
      </c>
      <c r="AO22">
        <v>1</v>
      </c>
      <c r="AP22">
        <v>8171</v>
      </c>
      <c r="AQ22">
        <v>12206</v>
      </c>
      <c r="AR22">
        <v>5882.8</v>
      </c>
      <c r="AS22">
        <v>7349.2</v>
      </c>
      <c r="AX22">
        <v>320</v>
      </c>
      <c r="AY22">
        <v>0</v>
      </c>
    </row>
    <row r="23" spans="1:51" x14ac:dyDescent="0.2">
      <c r="A23" t="s">
        <v>95</v>
      </c>
      <c r="B23" t="s">
        <v>64</v>
      </c>
      <c r="C23" t="s">
        <v>65</v>
      </c>
      <c r="D23" t="s">
        <v>89</v>
      </c>
      <c r="E23" t="s">
        <v>67</v>
      </c>
      <c r="F23" t="s">
        <v>78</v>
      </c>
      <c r="G23" t="s">
        <v>69</v>
      </c>
      <c r="H23">
        <v>328</v>
      </c>
      <c r="I23" t="s">
        <v>70</v>
      </c>
      <c r="J23">
        <v>6560</v>
      </c>
      <c r="M23">
        <v>339</v>
      </c>
      <c r="N23">
        <v>322</v>
      </c>
      <c r="O23">
        <v>3373</v>
      </c>
      <c r="P23">
        <v>10496</v>
      </c>
      <c r="V23">
        <v>13869</v>
      </c>
      <c r="AN23">
        <v>1</v>
      </c>
      <c r="AO23">
        <v>1</v>
      </c>
      <c r="AP23">
        <v>8171</v>
      </c>
      <c r="AQ23">
        <v>12083</v>
      </c>
      <c r="AR23">
        <v>5796.3</v>
      </c>
      <c r="AS23">
        <v>7325.3</v>
      </c>
      <c r="AX23">
        <v>330</v>
      </c>
      <c r="AY23">
        <v>0</v>
      </c>
    </row>
    <row r="24" spans="1:51" x14ac:dyDescent="0.2">
      <c r="A24" t="s">
        <v>96</v>
      </c>
      <c r="B24" t="s">
        <v>64</v>
      </c>
      <c r="C24" t="s">
        <v>65</v>
      </c>
      <c r="D24" t="s">
        <v>89</v>
      </c>
      <c r="E24" t="s">
        <v>67</v>
      </c>
      <c r="F24" t="s">
        <v>78</v>
      </c>
      <c r="G24" t="s">
        <v>69</v>
      </c>
      <c r="H24">
        <v>316</v>
      </c>
      <c r="I24" t="s">
        <v>70</v>
      </c>
      <c r="J24">
        <v>6320</v>
      </c>
      <c r="M24">
        <v>327</v>
      </c>
      <c r="N24">
        <v>310</v>
      </c>
      <c r="O24">
        <v>3331</v>
      </c>
      <c r="P24">
        <v>10814</v>
      </c>
      <c r="V24">
        <v>14145</v>
      </c>
      <c r="AN24">
        <v>1</v>
      </c>
      <c r="AO24">
        <v>1</v>
      </c>
      <c r="AP24">
        <v>8171</v>
      </c>
      <c r="AQ24">
        <v>12263</v>
      </c>
      <c r="AR24">
        <v>5890.8</v>
      </c>
      <c r="AS24">
        <v>7391.4</v>
      </c>
      <c r="AX24">
        <v>320</v>
      </c>
      <c r="AY24">
        <v>0</v>
      </c>
    </row>
    <row r="25" spans="1:51" x14ac:dyDescent="0.2">
      <c r="A25" t="s">
        <v>97</v>
      </c>
      <c r="B25" t="s">
        <v>64</v>
      </c>
      <c r="C25" t="s">
        <v>65</v>
      </c>
      <c r="D25" t="s">
        <v>89</v>
      </c>
      <c r="E25" t="s">
        <v>67</v>
      </c>
      <c r="F25" t="s">
        <v>78</v>
      </c>
      <c r="G25" t="s">
        <v>69</v>
      </c>
      <c r="H25">
        <v>331</v>
      </c>
      <c r="I25" t="s">
        <v>70</v>
      </c>
      <c r="J25">
        <v>6620</v>
      </c>
      <c r="M25">
        <v>342</v>
      </c>
      <c r="N25">
        <v>326</v>
      </c>
      <c r="O25">
        <v>3539</v>
      </c>
      <c r="P25">
        <v>10888</v>
      </c>
      <c r="V25">
        <v>14427</v>
      </c>
      <c r="AN25">
        <v>1</v>
      </c>
      <c r="AO25">
        <v>1</v>
      </c>
      <c r="AP25">
        <v>8171</v>
      </c>
      <c r="AQ25">
        <v>11981</v>
      </c>
      <c r="AR25">
        <v>5725.6</v>
      </c>
      <c r="AS25">
        <v>7259.9</v>
      </c>
      <c r="AX25">
        <v>340</v>
      </c>
      <c r="AY25">
        <v>0</v>
      </c>
    </row>
    <row r="26" spans="1:51" x14ac:dyDescent="0.2">
      <c r="A26" t="s">
        <v>98</v>
      </c>
      <c r="B26" t="s">
        <v>64</v>
      </c>
      <c r="C26" t="s">
        <v>65</v>
      </c>
      <c r="D26" t="s">
        <v>99</v>
      </c>
      <c r="E26" t="s">
        <v>67</v>
      </c>
      <c r="F26" t="s">
        <v>68</v>
      </c>
      <c r="G26" t="s">
        <v>69</v>
      </c>
      <c r="H26">
        <v>920</v>
      </c>
      <c r="I26" t="s">
        <v>70</v>
      </c>
      <c r="J26">
        <v>18400</v>
      </c>
      <c r="M26">
        <v>941</v>
      </c>
      <c r="N26">
        <v>909</v>
      </c>
      <c r="O26">
        <v>7308</v>
      </c>
      <c r="P26">
        <v>6166</v>
      </c>
      <c r="V26">
        <v>13474</v>
      </c>
      <c r="AN26">
        <v>1</v>
      </c>
      <c r="AO26">
        <v>1</v>
      </c>
      <c r="AP26">
        <v>5287</v>
      </c>
      <c r="AQ26">
        <v>9881.2999999999993</v>
      </c>
      <c r="AR26">
        <v>3730.9</v>
      </c>
      <c r="AS26">
        <v>7066.7</v>
      </c>
      <c r="AX26">
        <v>930</v>
      </c>
      <c r="AY26">
        <v>0</v>
      </c>
    </row>
    <row r="27" spans="1:51" x14ac:dyDescent="0.2">
      <c r="A27" t="s">
        <v>100</v>
      </c>
      <c r="B27" t="s">
        <v>64</v>
      </c>
      <c r="C27" t="s">
        <v>65</v>
      </c>
      <c r="D27" t="s">
        <v>99</v>
      </c>
      <c r="E27" t="s">
        <v>67</v>
      </c>
      <c r="F27" t="s">
        <v>68</v>
      </c>
      <c r="G27" t="s">
        <v>69</v>
      </c>
      <c r="H27">
        <v>878</v>
      </c>
      <c r="I27" t="s">
        <v>70</v>
      </c>
      <c r="J27">
        <v>17560</v>
      </c>
      <c r="M27">
        <v>901</v>
      </c>
      <c r="N27">
        <v>866</v>
      </c>
      <c r="O27">
        <v>6027</v>
      </c>
      <c r="P27">
        <v>5437</v>
      </c>
      <c r="V27">
        <v>11464</v>
      </c>
      <c r="AN27">
        <v>1</v>
      </c>
      <c r="AO27">
        <v>1</v>
      </c>
      <c r="AP27">
        <v>5287</v>
      </c>
      <c r="AQ27">
        <v>9658.2000000000007</v>
      </c>
      <c r="AR27">
        <v>3707.8</v>
      </c>
      <c r="AS27">
        <v>6836.1</v>
      </c>
      <c r="AX27">
        <v>890</v>
      </c>
      <c r="AY27">
        <v>0</v>
      </c>
    </row>
    <row r="28" spans="1:51" x14ac:dyDescent="0.2">
      <c r="A28" t="s">
        <v>101</v>
      </c>
      <c r="B28" t="s">
        <v>64</v>
      </c>
      <c r="C28" t="s">
        <v>65</v>
      </c>
      <c r="D28" t="s">
        <v>99</v>
      </c>
      <c r="E28" t="s">
        <v>67</v>
      </c>
      <c r="F28" t="s">
        <v>68</v>
      </c>
      <c r="G28" t="s">
        <v>69</v>
      </c>
      <c r="H28">
        <v>868</v>
      </c>
      <c r="I28" t="s">
        <v>70</v>
      </c>
      <c r="J28">
        <v>17360</v>
      </c>
      <c r="M28">
        <v>889</v>
      </c>
      <c r="N28">
        <v>858</v>
      </c>
      <c r="O28">
        <v>7188</v>
      </c>
      <c r="P28">
        <v>6585</v>
      </c>
      <c r="V28">
        <v>13773</v>
      </c>
      <c r="AN28">
        <v>1</v>
      </c>
      <c r="AO28">
        <v>1</v>
      </c>
      <c r="AP28">
        <v>5287</v>
      </c>
      <c r="AQ28">
        <v>9642.9</v>
      </c>
      <c r="AR28">
        <v>3729.1</v>
      </c>
      <c r="AS28">
        <v>6815.4</v>
      </c>
      <c r="AX28">
        <v>880</v>
      </c>
      <c r="AY28">
        <v>0</v>
      </c>
    </row>
    <row r="29" spans="1:51" x14ac:dyDescent="0.2">
      <c r="A29" t="s">
        <v>102</v>
      </c>
      <c r="B29" t="s">
        <v>64</v>
      </c>
      <c r="C29" t="s">
        <v>65</v>
      </c>
      <c r="D29" t="s">
        <v>103</v>
      </c>
      <c r="E29" t="s">
        <v>67</v>
      </c>
      <c r="F29" t="s">
        <v>68</v>
      </c>
      <c r="G29" t="s">
        <v>69</v>
      </c>
      <c r="H29">
        <v>945</v>
      </c>
      <c r="I29" t="s">
        <v>70</v>
      </c>
      <c r="J29">
        <v>18900</v>
      </c>
      <c r="M29">
        <v>967</v>
      </c>
      <c r="N29">
        <v>933</v>
      </c>
      <c r="O29">
        <v>7079</v>
      </c>
      <c r="P29">
        <v>5746</v>
      </c>
      <c r="V29">
        <v>12825</v>
      </c>
      <c r="AN29">
        <v>1</v>
      </c>
      <c r="AO29">
        <v>1</v>
      </c>
      <c r="AP29">
        <v>5287</v>
      </c>
      <c r="AQ29">
        <v>9483.7999999999993</v>
      </c>
      <c r="AR29">
        <v>3697.4</v>
      </c>
      <c r="AS29">
        <v>6891.3</v>
      </c>
      <c r="AX29">
        <v>960</v>
      </c>
      <c r="AY29">
        <v>0</v>
      </c>
    </row>
    <row r="30" spans="1:51" x14ac:dyDescent="0.2">
      <c r="A30" t="s">
        <v>104</v>
      </c>
      <c r="B30" t="s">
        <v>64</v>
      </c>
      <c r="C30" t="s">
        <v>65</v>
      </c>
      <c r="D30" t="s">
        <v>103</v>
      </c>
      <c r="E30" t="s">
        <v>67</v>
      </c>
      <c r="F30" t="s">
        <v>68</v>
      </c>
      <c r="G30" t="s">
        <v>69</v>
      </c>
      <c r="H30">
        <v>854</v>
      </c>
      <c r="I30" t="s">
        <v>70</v>
      </c>
      <c r="J30">
        <v>17080</v>
      </c>
      <c r="M30">
        <v>873</v>
      </c>
      <c r="N30">
        <v>844</v>
      </c>
      <c r="O30">
        <v>8226</v>
      </c>
      <c r="P30">
        <v>7717</v>
      </c>
      <c r="V30">
        <v>15943</v>
      </c>
      <c r="AN30">
        <v>1</v>
      </c>
      <c r="AO30">
        <v>1</v>
      </c>
      <c r="AP30">
        <v>5287</v>
      </c>
      <c r="AQ30">
        <v>9400</v>
      </c>
      <c r="AR30">
        <v>3687.7</v>
      </c>
      <c r="AS30">
        <v>6635.1</v>
      </c>
      <c r="AX30">
        <v>860</v>
      </c>
      <c r="AY30">
        <v>0</v>
      </c>
    </row>
    <row r="31" spans="1:51" x14ac:dyDescent="0.2">
      <c r="A31" t="s">
        <v>105</v>
      </c>
      <c r="B31" t="s">
        <v>64</v>
      </c>
      <c r="C31" t="s">
        <v>65</v>
      </c>
      <c r="D31" t="s">
        <v>103</v>
      </c>
      <c r="E31" t="s">
        <v>67</v>
      </c>
      <c r="F31" t="s">
        <v>68</v>
      </c>
      <c r="G31" t="s">
        <v>69</v>
      </c>
      <c r="H31">
        <v>956</v>
      </c>
      <c r="I31" t="s">
        <v>70</v>
      </c>
      <c r="J31">
        <v>19120</v>
      </c>
      <c r="M31">
        <v>979</v>
      </c>
      <c r="N31">
        <v>944</v>
      </c>
      <c r="O31">
        <v>6788</v>
      </c>
      <c r="P31">
        <v>5417</v>
      </c>
      <c r="V31">
        <v>12205</v>
      </c>
      <c r="AN31">
        <v>1</v>
      </c>
      <c r="AO31">
        <v>1</v>
      </c>
      <c r="AP31">
        <v>5287</v>
      </c>
      <c r="AQ31">
        <v>9575.5</v>
      </c>
      <c r="AR31">
        <v>3785.7</v>
      </c>
      <c r="AS31">
        <v>7005.8</v>
      </c>
      <c r="AX31">
        <v>970</v>
      </c>
      <c r="AY31">
        <v>0</v>
      </c>
    </row>
    <row r="32" spans="1:51" x14ac:dyDescent="0.2">
      <c r="A32" t="s">
        <v>106</v>
      </c>
      <c r="B32" t="s">
        <v>64</v>
      </c>
      <c r="C32" t="s">
        <v>65</v>
      </c>
      <c r="D32" t="s">
        <v>99</v>
      </c>
      <c r="E32" t="s">
        <v>67</v>
      </c>
      <c r="F32" t="s">
        <v>78</v>
      </c>
      <c r="G32" t="s">
        <v>69</v>
      </c>
      <c r="H32">
        <v>322</v>
      </c>
      <c r="I32" t="s">
        <v>70</v>
      </c>
      <c r="J32">
        <v>6440</v>
      </c>
      <c r="M32">
        <v>334</v>
      </c>
      <c r="N32">
        <v>317</v>
      </c>
      <c r="O32">
        <v>3131</v>
      </c>
      <c r="P32">
        <v>9934</v>
      </c>
      <c r="V32">
        <v>13065</v>
      </c>
      <c r="AN32">
        <v>1</v>
      </c>
      <c r="AO32">
        <v>1</v>
      </c>
      <c r="AP32">
        <v>8171</v>
      </c>
      <c r="AQ32">
        <v>11953</v>
      </c>
      <c r="AR32">
        <v>5772.3</v>
      </c>
      <c r="AS32">
        <v>7253.4</v>
      </c>
      <c r="AX32">
        <v>330</v>
      </c>
      <c r="AY32">
        <v>0</v>
      </c>
    </row>
    <row r="33" spans="1:51" x14ac:dyDescent="0.2">
      <c r="A33" t="s">
        <v>107</v>
      </c>
      <c r="B33" t="s">
        <v>64</v>
      </c>
      <c r="C33" t="s">
        <v>65</v>
      </c>
      <c r="D33" t="s">
        <v>99</v>
      </c>
      <c r="E33" t="s">
        <v>67</v>
      </c>
      <c r="F33" t="s">
        <v>78</v>
      </c>
      <c r="G33" t="s">
        <v>69</v>
      </c>
      <c r="H33">
        <v>298</v>
      </c>
      <c r="I33" t="s">
        <v>70</v>
      </c>
      <c r="J33">
        <v>5960</v>
      </c>
      <c r="M33">
        <v>309</v>
      </c>
      <c r="N33">
        <v>292</v>
      </c>
      <c r="O33">
        <v>2859</v>
      </c>
      <c r="P33">
        <v>9929</v>
      </c>
      <c r="V33">
        <v>12788</v>
      </c>
      <c r="AN33">
        <v>1</v>
      </c>
      <c r="AO33">
        <v>1</v>
      </c>
      <c r="AP33">
        <v>8171</v>
      </c>
      <c r="AQ33">
        <v>12044</v>
      </c>
      <c r="AR33">
        <v>5851.7</v>
      </c>
      <c r="AS33">
        <v>7236.1</v>
      </c>
      <c r="AX33">
        <v>300</v>
      </c>
      <c r="AY33">
        <v>0</v>
      </c>
    </row>
    <row r="34" spans="1:51" x14ac:dyDescent="0.2">
      <c r="A34" t="s">
        <v>108</v>
      </c>
      <c r="B34" t="s">
        <v>64</v>
      </c>
      <c r="C34" t="s">
        <v>65</v>
      </c>
      <c r="D34" t="s">
        <v>99</v>
      </c>
      <c r="E34" t="s">
        <v>67</v>
      </c>
      <c r="F34" t="s">
        <v>78</v>
      </c>
      <c r="G34" t="s">
        <v>69</v>
      </c>
      <c r="H34">
        <v>296</v>
      </c>
      <c r="I34" t="s">
        <v>70</v>
      </c>
      <c r="J34">
        <v>5920</v>
      </c>
      <c r="M34">
        <v>308</v>
      </c>
      <c r="N34">
        <v>290</v>
      </c>
      <c r="O34">
        <v>2525</v>
      </c>
      <c r="P34">
        <v>8814</v>
      </c>
      <c r="V34">
        <v>11339</v>
      </c>
      <c r="AN34">
        <v>1</v>
      </c>
      <c r="AO34">
        <v>1</v>
      </c>
      <c r="AP34">
        <v>8171</v>
      </c>
      <c r="AQ34">
        <v>12085</v>
      </c>
      <c r="AR34">
        <v>5875.7</v>
      </c>
      <c r="AS34">
        <v>7258.4</v>
      </c>
      <c r="AX34">
        <v>300</v>
      </c>
      <c r="AY34">
        <v>0</v>
      </c>
    </row>
    <row r="35" spans="1:51" x14ac:dyDescent="0.2">
      <c r="A35" t="s">
        <v>109</v>
      </c>
      <c r="B35" t="s">
        <v>64</v>
      </c>
      <c r="C35" t="s">
        <v>65</v>
      </c>
      <c r="D35" t="s">
        <v>103</v>
      </c>
      <c r="E35" t="s">
        <v>67</v>
      </c>
      <c r="F35" t="s">
        <v>78</v>
      </c>
      <c r="G35" t="s">
        <v>69</v>
      </c>
      <c r="H35">
        <v>304</v>
      </c>
      <c r="I35" t="s">
        <v>70</v>
      </c>
      <c r="J35">
        <v>6080</v>
      </c>
      <c r="M35">
        <v>315</v>
      </c>
      <c r="N35">
        <v>299</v>
      </c>
      <c r="O35">
        <v>3438</v>
      </c>
      <c r="P35">
        <v>11642</v>
      </c>
      <c r="V35">
        <v>15080</v>
      </c>
      <c r="AN35">
        <v>1</v>
      </c>
      <c r="AO35">
        <v>1</v>
      </c>
      <c r="AP35">
        <v>8171</v>
      </c>
      <c r="AQ35">
        <v>12030</v>
      </c>
      <c r="AR35">
        <v>5836.5</v>
      </c>
      <c r="AS35">
        <v>7248.6</v>
      </c>
      <c r="AX35">
        <v>310</v>
      </c>
      <c r="AY35">
        <v>0</v>
      </c>
    </row>
    <row r="36" spans="1:51" x14ac:dyDescent="0.2">
      <c r="A36" t="s">
        <v>110</v>
      </c>
      <c r="B36" t="s">
        <v>64</v>
      </c>
      <c r="C36" t="s">
        <v>65</v>
      </c>
      <c r="D36" t="s">
        <v>103</v>
      </c>
      <c r="E36" t="s">
        <v>67</v>
      </c>
      <c r="F36" t="s">
        <v>78</v>
      </c>
      <c r="G36" t="s">
        <v>69</v>
      </c>
      <c r="H36">
        <v>295</v>
      </c>
      <c r="I36" t="s">
        <v>70</v>
      </c>
      <c r="J36">
        <v>5900</v>
      </c>
      <c r="M36">
        <v>305</v>
      </c>
      <c r="N36">
        <v>290</v>
      </c>
      <c r="O36">
        <v>3340</v>
      </c>
      <c r="P36">
        <v>11726</v>
      </c>
      <c r="V36">
        <v>15066</v>
      </c>
      <c r="AN36">
        <v>1</v>
      </c>
      <c r="AO36">
        <v>1</v>
      </c>
      <c r="AP36">
        <v>8171</v>
      </c>
      <c r="AQ36">
        <v>12189</v>
      </c>
      <c r="AR36">
        <v>5878.8</v>
      </c>
      <c r="AS36">
        <v>7277.8</v>
      </c>
      <c r="AX36">
        <v>300</v>
      </c>
      <c r="AY36">
        <v>0</v>
      </c>
    </row>
    <row r="37" spans="1:51" x14ac:dyDescent="0.2">
      <c r="A37" t="s">
        <v>111</v>
      </c>
      <c r="B37" t="s">
        <v>64</v>
      </c>
      <c r="C37" t="s">
        <v>65</v>
      </c>
      <c r="D37" t="s">
        <v>103</v>
      </c>
      <c r="E37" t="s">
        <v>67</v>
      </c>
      <c r="F37" t="s">
        <v>78</v>
      </c>
      <c r="G37" t="s">
        <v>69</v>
      </c>
      <c r="H37">
        <v>313</v>
      </c>
      <c r="I37" t="s">
        <v>70</v>
      </c>
      <c r="J37">
        <v>6260</v>
      </c>
      <c r="M37">
        <v>324</v>
      </c>
      <c r="N37">
        <v>308</v>
      </c>
      <c r="O37">
        <v>3081</v>
      </c>
      <c r="P37">
        <v>10099</v>
      </c>
      <c r="V37">
        <v>13180</v>
      </c>
      <c r="AN37">
        <v>1</v>
      </c>
      <c r="AO37">
        <v>1</v>
      </c>
      <c r="AP37">
        <v>8171</v>
      </c>
      <c r="AQ37">
        <v>12049</v>
      </c>
      <c r="AR37">
        <v>5784.1</v>
      </c>
      <c r="AS37">
        <v>7248.5</v>
      </c>
      <c r="AX37">
        <v>320</v>
      </c>
      <c r="AY37">
        <v>0</v>
      </c>
    </row>
    <row r="38" spans="1:51" x14ac:dyDescent="0.2">
      <c r="A38" t="s">
        <v>112</v>
      </c>
      <c r="B38" t="s">
        <v>64</v>
      </c>
      <c r="C38" t="s">
        <v>65</v>
      </c>
      <c r="D38" t="s">
        <v>113</v>
      </c>
      <c r="E38" t="s">
        <v>67</v>
      </c>
      <c r="F38" t="s">
        <v>68</v>
      </c>
      <c r="G38" t="s">
        <v>69</v>
      </c>
      <c r="H38">
        <v>908</v>
      </c>
      <c r="I38" t="s">
        <v>70</v>
      </c>
      <c r="J38">
        <v>18160</v>
      </c>
      <c r="M38">
        <v>932</v>
      </c>
      <c r="N38">
        <v>897</v>
      </c>
      <c r="O38">
        <v>6085</v>
      </c>
      <c r="P38">
        <v>5226</v>
      </c>
      <c r="V38">
        <v>11311</v>
      </c>
      <c r="AN38">
        <v>1</v>
      </c>
      <c r="AO38">
        <v>1</v>
      </c>
      <c r="AP38">
        <v>5287</v>
      </c>
      <c r="AQ38">
        <v>9843.2000000000007</v>
      </c>
      <c r="AR38">
        <v>3753.9</v>
      </c>
      <c r="AS38">
        <v>7029.7</v>
      </c>
      <c r="AX38">
        <v>920</v>
      </c>
      <c r="AY38">
        <v>0</v>
      </c>
    </row>
    <row r="39" spans="1:51" x14ac:dyDescent="0.2">
      <c r="A39" t="s">
        <v>114</v>
      </c>
      <c r="B39" t="s">
        <v>64</v>
      </c>
      <c r="C39" t="s">
        <v>65</v>
      </c>
      <c r="D39" t="s">
        <v>113</v>
      </c>
      <c r="E39" t="s">
        <v>67</v>
      </c>
      <c r="F39" t="s">
        <v>68</v>
      </c>
      <c r="G39" t="s">
        <v>69</v>
      </c>
      <c r="H39">
        <v>883</v>
      </c>
      <c r="I39" t="s">
        <v>70</v>
      </c>
      <c r="J39">
        <v>17660</v>
      </c>
      <c r="M39">
        <v>906</v>
      </c>
      <c r="N39">
        <v>872</v>
      </c>
      <c r="O39">
        <v>6041</v>
      </c>
      <c r="P39">
        <v>5401</v>
      </c>
      <c r="V39">
        <v>11442</v>
      </c>
      <c r="AN39">
        <v>1</v>
      </c>
      <c r="AO39">
        <v>1</v>
      </c>
      <c r="AP39">
        <v>5287</v>
      </c>
      <c r="AQ39">
        <v>9575.1</v>
      </c>
      <c r="AR39">
        <v>3692.6</v>
      </c>
      <c r="AS39">
        <v>6798.4</v>
      </c>
      <c r="AX39">
        <v>890</v>
      </c>
      <c r="AY39">
        <v>0</v>
      </c>
    </row>
    <row r="40" spans="1:51" x14ac:dyDescent="0.2">
      <c r="A40" t="s">
        <v>115</v>
      </c>
      <c r="B40" t="s">
        <v>64</v>
      </c>
      <c r="C40" t="s">
        <v>65</v>
      </c>
      <c r="D40" t="s">
        <v>113</v>
      </c>
      <c r="E40" t="s">
        <v>67</v>
      </c>
      <c r="F40" t="s">
        <v>68</v>
      </c>
      <c r="G40" t="s">
        <v>69</v>
      </c>
      <c r="H40">
        <v>872</v>
      </c>
      <c r="I40" t="s">
        <v>70</v>
      </c>
      <c r="J40">
        <v>17440</v>
      </c>
      <c r="M40">
        <v>893</v>
      </c>
      <c r="N40">
        <v>861</v>
      </c>
      <c r="O40">
        <v>6904</v>
      </c>
      <c r="P40">
        <v>6287</v>
      </c>
      <c r="V40">
        <v>13191</v>
      </c>
      <c r="AN40">
        <v>1</v>
      </c>
      <c r="AO40">
        <v>1</v>
      </c>
      <c r="AP40">
        <v>5287</v>
      </c>
      <c r="AQ40">
        <v>9646.6</v>
      </c>
      <c r="AR40">
        <v>3759.5</v>
      </c>
      <c r="AS40">
        <v>6840.7</v>
      </c>
      <c r="AX40">
        <v>880</v>
      </c>
      <c r="AY40">
        <v>0</v>
      </c>
    </row>
    <row r="41" spans="1:51" x14ac:dyDescent="0.2">
      <c r="A41" t="s">
        <v>116</v>
      </c>
      <c r="B41" t="s">
        <v>64</v>
      </c>
      <c r="C41" t="s">
        <v>65</v>
      </c>
      <c r="D41" t="s">
        <v>117</v>
      </c>
      <c r="E41" t="s">
        <v>67</v>
      </c>
      <c r="F41" t="s">
        <v>68</v>
      </c>
      <c r="G41" t="s">
        <v>69</v>
      </c>
      <c r="H41">
        <v>929</v>
      </c>
      <c r="I41" t="s">
        <v>70</v>
      </c>
      <c r="J41">
        <v>18580</v>
      </c>
      <c r="M41">
        <v>952</v>
      </c>
      <c r="N41">
        <v>918</v>
      </c>
      <c r="O41">
        <v>7267</v>
      </c>
      <c r="P41">
        <v>6038</v>
      </c>
      <c r="V41">
        <v>13305</v>
      </c>
      <c r="AN41">
        <v>1</v>
      </c>
      <c r="AO41">
        <v>1</v>
      </c>
      <c r="AP41">
        <v>5287</v>
      </c>
      <c r="AQ41">
        <v>9588.9</v>
      </c>
      <c r="AR41">
        <v>3773.4</v>
      </c>
      <c r="AS41">
        <v>6949.7</v>
      </c>
      <c r="AX41">
        <v>940</v>
      </c>
      <c r="AY41">
        <v>0</v>
      </c>
    </row>
    <row r="42" spans="1:51" x14ac:dyDescent="0.2">
      <c r="A42" t="s">
        <v>118</v>
      </c>
      <c r="B42" t="s">
        <v>64</v>
      </c>
      <c r="C42" t="s">
        <v>65</v>
      </c>
      <c r="D42" t="s">
        <v>117</v>
      </c>
      <c r="E42" t="s">
        <v>67</v>
      </c>
      <c r="F42" t="s">
        <v>68</v>
      </c>
      <c r="G42" t="s">
        <v>69</v>
      </c>
      <c r="H42">
        <v>920</v>
      </c>
      <c r="I42" t="s">
        <v>70</v>
      </c>
      <c r="J42">
        <v>18400</v>
      </c>
      <c r="M42">
        <v>940</v>
      </c>
      <c r="N42">
        <v>910</v>
      </c>
      <c r="O42">
        <v>8444</v>
      </c>
      <c r="P42">
        <v>7123</v>
      </c>
      <c r="V42">
        <v>15567</v>
      </c>
      <c r="AN42">
        <v>1</v>
      </c>
      <c r="AO42">
        <v>1</v>
      </c>
      <c r="AP42">
        <v>5287</v>
      </c>
      <c r="AQ42">
        <v>9222.4</v>
      </c>
      <c r="AR42">
        <v>3630.5</v>
      </c>
      <c r="AS42">
        <v>6663.7</v>
      </c>
      <c r="AX42">
        <v>930</v>
      </c>
      <c r="AY42">
        <v>0</v>
      </c>
    </row>
    <row r="43" spans="1:51" x14ac:dyDescent="0.2">
      <c r="A43" t="s">
        <v>119</v>
      </c>
      <c r="B43" t="s">
        <v>64</v>
      </c>
      <c r="C43" t="s">
        <v>65</v>
      </c>
      <c r="D43" t="s">
        <v>117</v>
      </c>
      <c r="E43" t="s">
        <v>67</v>
      </c>
      <c r="F43" t="s">
        <v>68</v>
      </c>
      <c r="G43" t="s">
        <v>69</v>
      </c>
      <c r="H43">
        <v>974</v>
      </c>
      <c r="I43" t="s">
        <v>70</v>
      </c>
      <c r="J43">
        <v>19480</v>
      </c>
      <c r="M43">
        <v>998</v>
      </c>
      <c r="N43">
        <v>962</v>
      </c>
      <c r="O43">
        <v>6613</v>
      </c>
      <c r="P43">
        <v>5133</v>
      </c>
      <c r="V43">
        <v>11746</v>
      </c>
      <c r="AN43">
        <v>1</v>
      </c>
      <c r="AO43">
        <v>1</v>
      </c>
      <c r="AP43">
        <v>5287</v>
      </c>
      <c r="AQ43">
        <v>9651.4</v>
      </c>
      <c r="AR43">
        <v>3852.1</v>
      </c>
      <c r="AS43">
        <v>7117.1</v>
      </c>
      <c r="AX43">
        <v>990</v>
      </c>
      <c r="AY43">
        <v>0</v>
      </c>
    </row>
    <row r="44" spans="1:51" x14ac:dyDescent="0.2">
      <c r="A44" t="s">
        <v>120</v>
      </c>
      <c r="B44" t="s">
        <v>64</v>
      </c>
      <c r="C44" t="s">
        <v>65</v>
      </c>
      <c r="D44" t="s">
        <v>113</v>
      </c>
      <c r="E44" t="s">
        <v>67</v>
      </c>
      <c r="F44" t="s">
        <v>78</v>
      </c>
      <c r="G44" t="s">
        <v>69</v>
      </c>
      <c r="H44">
        <v>341</v>
      </c>
      <c r="I44" t="s">
        <v>70</v>
      </c>
      <c r="J44">
        <v>6820</v>
      </c>
      <c r="M44">
        <v>352</v>
      </c>
      <c r="N44">
        <v>335</v>
      </c>
      <c r="O44">
        <v>3648</v>
      </c>
      <c r="P44">
        <v>10857</v>
      </c>
      <c r="V44">
        <v>14505</v>
      </c>
      <c r="AN44">
        <v>1</v>
      </c>
      <c r="AO44">
        <v>1</v>
      </c>
      <c r="AP44">
        <v>8171</v>
      </c>
      <c r="AQ44">
        <v>12039</v>
      </c>
      <c r="AR44">
        <v>5856.5</v>
      </c>
      <c r="AS44">
        <v>7411.3</v>
      </c>
      <c r="AX44">
        <v>350</v>
      </c>
      <c r="AY44">
        <v>0</v>
      </c>
    </row>
    <row r="45" spans="1:51" x14ac:dyDescent="0.2">
      <c r="A45" t="s">
        <v>121</v>
      </c>
      <c r="B45" t="s">
        <v>64</v>
      </c>
      <c r="C45" t="s">
        <v>65</v>
      </c>
      <c r="D45" t="s">
        <v>113</v>
      </c>
      <c r="E45" t="s">
        <v>67</v>
      </c>
      <c r="F45" t="s">
        <v>78</v>
      </c>
      <c r="G45" t="s">
        <v>69</v>
      </c>
      <c r="H45">
        <v>314</v>
      </c>
      <c r="I45" t="s">
        <v>70</v>
      </c>
      <c r="J45">
        <v>6280</v>
      </c>
      <c r="M45">
        <v>326</v>
      </c>
      <c r="N45">
        <v>308</v>
      </c>
      <c r="O45">
        <v>2590</v>
      </c>
      <c r="P45">
        <v>8460</v>
      </c>
      <c r="V45">
        <v>11050</v>
      </c>
      <c r="AN45">
        <v>1</v>
      </c>
      <c r="AO45">
        <v>1</v>
      </c>
      <c r="AP45">
        <v>8171</v>
      </c>
      <c r="AQ45">
        <v>12055</v>
      </c>
      <c r="AR45">
        <v>5918.5</v>
      </c>
      <c r="AS45">
        <v>7356.9</v>
      </c>
      <c r="AX45">
        <v>320</v>
      </c>
      <c r="AY45">
        <v>0</v>
      </c>
    </row>
    <row r="46" spans="1:51" x14ac:dyDescent="0.2">
      <c r="A46" t="s">
        <v>122</v>
      </c>
      <c r="B46" t="s">
        <v>64</v>
      </c>
      <c r="C46" t="s">
        <v>65</v>
      </c>
      <c r="D46" t="s">
        <v>113</v>
      </c>
      <c r="E46" t="s">
        <v>67</v>
      </c>
      <c r="F46" t="s">
        <v>78</v>
      </c>
      <c r="G46" t="s">
        <v>69</v>
      </c>
      <c r="H46">
        <v>314</v>
      </c>
      <c r="I46" t="s">
        <v>70</v>
      </c>
      <c r="J46">
        <v>6280</v>
      </c>
      <c r="M46">
        <v>325</v>
      </c>
      <c r="N46">
        <v>308</v>
      </c>
      <c r="O46">
        <v>2759</v>
      </c>
      <c r="P46">
        <v>9032</v>
      </c>
      <c r="V46">
        <v>11791</v>
      </c>
      <c r="AN46">
        <v>1</v>
      </c>
      <c r="AO46">
        <v>1</v>
      </c>
      <c r="AP46">
        <v>8171</v>
      </c>
      <c r="AQ46">
        <v>12019</v>
      </c>
      <c r="AR46">
        <v>5874.4</v>
      </c>
      <c r="AS46">
        <v>7312.2</v>
      </c>
      <c r="AX46">
        <v>320</v>
      </c>
      <c r="AY46">
        <v>0</v>
      </c>
    </row>
    <row r="47" spans="1:51" x14ac:dyDescent="0.2">
      <c r="A47" t="s">
        <v>123</v>
      </c>
      <c r="B47" t="s">
        <v>64</v>
      </c>
      <c r="C47" t="s">
        <v>65</v>
      </c>
      <c r="D47" t="s">
        <v>117</v>
      </c>
      <c r="E47" t="s">
        <v>67</v>
      </c>
      <c r="F47" t="s">
        <v>78</v>
      </c>
      <c r="G47" t="s">
        <v>69</v>
      </c>
      <c r="H47">
        <v>284</v>
      </c>
      <c r="I47" t="s">
        <v>70</v>
      </c>
      <c r="J47">
        <v>5680</v>
      </c>
      <c r="M47">
        <v>294</v>
      </c>
      <c r="N47">
        <v>279</v>
      </c>
      <c r="O47">
        <v>3179</v>
      </c>
      <c r="P47">
        <v>11653</v>
      </c>
      <c r="V47">
        <v>14832</v>
      </c>
      <c r="AN47">
        <v>1</v>
      </c>
      <c r="AO47">
        <v>1</v>
      </c>
      <c r="AP47">
        <v>8171</v>
      </c>
      <c r="AQ47">
        <v>11959</v>
      </c>
      <c r="AR47">
        <v>5874.9</v>
      </c>
      <c r="AS47">
        <v>7178.8</v>
      </c>
      <c r="AX47">
        <v>290</v>
      </c>
      <c r="AY47">
        <v>0</v>
      </c>
    </row>
    <row r="48" spans="1:51" x14ac:dyDescent="0.2">
      <c r="A48" t="s">
        <v>124</v>
      </c>
      <c r="B48" t="s">
        <v>64</v>
      </c>
      <c r="C48" t="s">
        <v>65</v>
      </c>
      <c r="D48" t="s">
        <v>117</v>
      </c>
      <c r="E48" t="s">
        <v>67</v>
      </c>
      <c r="F48" t="s">
        <v>78</v>
      </c>
      <c r="G48" t="s">
        <v>69</v>
      </c>
      <c r="H48">
        <v>311</v>
      </c>
      <c r="I48" t="s">
        <v>70</v>
      </c>
      <c r="J48">
        <v>6220</v>
      </c>
      <c r="M48">
        <v>322</v>
      </c>
      <c r="N48">
        <v>306</v>
      </c>
      <c r="O48">
        <v>3126</v>
      </c>
      <c r="P48">
        <v>10320</v>
      </c>
      <c r="V48">
        <v>13446</v>
      </c>
      <c r="AN48">
        <v>1</v>
      </c>
      <c r="AO48">
        <v>1</v>
      </c>
      <c r="AP48">
        <v>8171</v>
      </c>
      <c r="AQ48">
        <v>12187</v>
      </c>
      <c r="AR48">
        <v>5884.9</v>
      </c>
      <c r="AS48">
        <v>7350</v>
      </c>
      <c r="AX48">
        <v>320</v>
      </c>
      <c r="AY48">
        <v>0</v>
      </c>
    </row>
    <row r="49" spans="1:51" x14ac:dyDescent="0.2">
      <c r="A49" t="s">
        <v>125</v>
      </c>
      <c r="B49" t="s">
        <v>64</v>
      </c>
      <c r="C49" t="s">
        <v>65</v>
      </c>
      <c r="D49" t="s">
        <v>117</v>
      </c>
      <c r="E49" t="s">
        <v>67</v>
      </c>
      <c r="F49" t="s">
        <v>78</v>
      </c>
      <c r="G49" t="s">
        <v>69</v>
      </c>
      <c r="H49">
        <v>337</v>
      </c>
      <c r="I49" t="s">
        <v>70</v>
      </c>
      <c r="J49">
        <v>6740</v>
      </c>
      <c r="M49">
        <v>349</v>
      </c>
      <c r="N49">
        <v>332</v>
      </c>
      <c r="O49">
        <v>3478</v>
      </c>
      <c r="P49">
        <v>10473</v>
      </c>
      <c r="V49">
        <v>13951</v>
      </c>
      <c r="AN49">
        <v>1</v>
      </c>
      <c r="AO49">
        <v>1</v>
      </c>
      <c r="AP49">
        <v>8171</v>
      </c>
      <c r="AQ49">
        <v>12137</v>
      </c>
      <c r="AR49">
        <v>5843.9</v>
      </c>
      <c r="AS49">
        <v>7412.8</v>
      </c>
      <c r="AX49">
        <v>340</v>
      </c>
      <c r="AY49">
        <v>0</v>
      </c>
    </row>
    <row r="50" spans="1:51" x14ac:dyDescent="0.2">
      <c r="A50" t="s">
        <v>126</v>
      </c>
      <c r="B50" t="s">
        <v>64</v>
      </c>
      <c r="C50" t="s">
        <v>65</v>
      </c>
      <c r="D50" t="s">
        <v>127</v>
      </c>
      <c r="E50" t="s">
        <v>67</v>
      </c>
      <c r="F50" t="s">
        <v>68</v>
      </c>
      <c r="G50" t="s">
        <v>69</v>
      </c>
      <c r="H50">
        <v>843</v>
      </c>
      <c r="I50" t="s">
        <v>70</v>
      </c>
      <c r="J50">
        <v>16860</v>
      </c>
      <c r="M50">
        <v>864</v>
      </c>
      <c r="N50">
        <v>832</v>
      </c>
      <c r="O50">
        <v>6347</v>
      </c>
      <c r="P50">
        <v>6059</v>
      </c>
      <c r="V50">
        <v>12406</v>
      </c>
      <c r="AN50">
        <v>1</v>
      </c>
      <c r="AO50">
        <v>1</v>
      </c>
      <c r="AP50">
        <v>5287</v>
      </c>
      <c r="AQ50">
        <v>9890</v>
      </c>
      <c r="AR50">
        <v>3797.7</v>
      </c>
      <c r="AS50">
        <v>6914.5</v>
      </c>
      <c r="AX50">
        <v>850</v>
      </c>
      <c r="AY50">
        <v>0</v>
      </c>
    </row>
    <row r="51" spans="1:51" x14ac:dyDescent="0.2">
      <c r="A51" t="s">
        <v>128</v>
      </c>
      <c r="B51" t="s">
        <v>64</v>
      </c>
      <c r="C51" t="s">
        <v>65</v>
      </c>
      <c r="D51" t="s">
        <v>127</v>
      </c>
      <c r="E51" t="s">
        <v>67</v>
      </c>
      <c r="F51" t="s">
        <v>68</v>
      </c>
      <c r="G51" t="s">
        <v>69</v>
      </c>
      <c r="H51">
        <v>943</v>
      </c>
      <c r="I51" t="s">
        <v>70</v>
      </c>
      <c r="J51">
        <v>18860</v>
      </c>
      <c r="M51">
        <v>967</v>
      </c>
      <c r="N51">
        <v>931</v>
      </c>
      <c r="O51">
        <v>6441</v>
      </c>
      <c r="P51">
        <v>5237</v>
      </c>
      <c r="V51">
        <v>11678</v>
      </c>
      <c r="AN51">
        <v>1</v>
      </c>
      <c r="AO51">
        <v>1</v>
      </c>
      <c r="AP51">
        <v>5287</v>
      </c>
      <c r="AQ51">
        <v>9738.9</v>
      </c>
      <c r="AR51">
        <v>3760.6</v>
      </c>
      <c r="AS51">
        <v>7057.9</v>
      </c>
      <c r="AX51">
        <v>960</v>
      </c>
      <c r="AY51">
        <v>0</v>
      </c>
    </row>
    <row r="52" spans="1:51" x14ac:dyDescent="0.2">
      <c r="A52" t="s">
        <v>129</v>
      </c>
      <c r="B52" t="s">
        <v>64</v>
      </c>
      <c r="C52" t="s">
        <v>65</v>
      </c>
      <c r="D52" t="s">
        <v>127</v>
      </c>
      <c r="E52" t="s">
        <v>67</v>
      </c>
      <c r="F52" t="s">
        <v>68</v>
      </c>
      <c r="G52" t="s">
        <v>69</v>
      </c>
      <c r="H52">
        <v>827</v>
      </c>
      <c r="I52" t="s">
        <v>70</v>
      </c>
      <c r="J52">
        <v>16540</v>
      </c>
      <c r="M52">
        <v>847</v>
      </c>
      <c r="N52">
        <v>816</v>
      </c>
      <c r="O52">
        <v>6513</v>
      </c>
      <c r="P52">
        <v>6391</v>
      </c>
      <c r="V52">
        <v>12904</v>
      </c>
      <c r="AN52">
        <v>1</v>
      </c>
      <c r="AO52">
        <v>1</v>
      </c>
      <c r="AP52">
        <v>5287</v>
      </c>
      <c r="AQ52">
        <v>9619.2999999999993</v>
      </c>
      <c r="AR52">
        <v>3716.7</v>
      </c>
      <c r="AS52">
        <v>6695.9</v>
      </c>
      <c r="AX52">
        <v>840</v>
      </c>
      <c r="AY52">
        <v>0</v>
      </c>
    </row>
    <row r="53" spans="1:51" x14ac:dyDescent="0.2">
      <c r="A53" t="s">
        <v>130</v>
      </c>
      <c r="B53" t="s">
        <v>64</v>
      </c>
      <c r="C53" t="s">
        <v>65</v>
      </c>
      <c r="D53" t="s">
        <v>131</v>
      </c>
      <c r="E53" t="s">
        <v>67</v>
      </c>
      <c r="F53" t="s">
        <v>68</v>
      </c>
      <c r="G53" t="s">
        <v>69</v>
      </c>
      <c r="H53">
        <v>880</v>
      </c>
      <c r="I53" t="s">
        <v>70</v>
      </c>
      <c r="J53">
        <v>17600</v>
      </c>
      <c r="M53">
        <v>903</v>
      </c>
      <c r="N53">
        <v>868</v>
      </c>
      <c r="O53">
        <v>5932</v>
      </c>
      <c r="P53">
        <v>5334</v>
      </c>
      <c r="V53">
        <v>11266</v>
      </c>
      <c r="AN53">
        <v>1</v>
      </c>
      <c r="AO53">
        <v>1</v>
      </c>
      <c r="AP53">
        <v>5287</v>
      </c>
      <c r="AQ53">
        <v>9446.9</v>
      </c>
      <c r="AR53">
        <v>3701.4</v>
      </c>
      <c r="AS53">
        <v>6726.6</v>
      </c>
      <c r="AX53">
        <v>890</v>
      </c>
      <c r="AY53">
        <v>0</v>
      </c>
    </row>
    <row r="54" spans="1:51" x14ac:dyDescent="0.2">
      <c r="A54" t="s">
        <v>132</v>
      </c>
      <c r="B54" t="s">
        <v>64</v>
      </c>
      <c r="C54" t="s">
        <v>65</v>
      </c>
      <c r="D54" t="s">
        <v>131</v>
      </c>
      <c r="E54" t="s">
        <v>67</v>
      </c>
      <c r="F54" t="s">
        <v>68</v>
      </c>
      <c r="G54" t="s">
        <v>69</v>
      </c>
      <c r="H54">
        <v>847</v>
      </c>
      <c r="I54" t="s">
        <v>70</v>
      </c>
      <c r="J54">
        <v>16940</v>
      </c>
      <c r="M54">
        <v>866</v>
      </c>
      <c r="N54">
        <v>837</v>
      </c>
      <c r="O54">
        <v>7694</v>
      </c>
      <c r="P54">
        <v>7299</v>
      </c>
      <c r="V54">
        <v>14993</v>
      </c>
      <c r="AN54">
        <v>1</v>
      </c>
      <c r="AO54">
        <v>1</v>
      </c>
      <c r="AP54">
        <v>5287</v>
      </c>
      <c r="AQ54">
        <v>9432.9</v>
      </c>
      <c r="AR54">
        <v>3742.4</v>
      </c>
      <c r="AS54">
        <v>6662.6</v>
      </c>
      <c r="AX54">
        <v>860</v>
      </c>
      <c r="AY54">
        <v>0</v>
      </c>
    </row>
    <row r="55" spans="1:51" x14ac:dyDescent="0.2">
      <c r="A55" t="s">
        <v>133</v>
      </c>
      <c r="B55" t="s">
        <v>64</v>
      </c>
      <c r="C55" t="s">
        <v>65</v>
      </c>
      <c r="D55" t="s">
        <v>131</v>
      </c>
      <c r="E55" t="s">
        <v>67</v>
      </c>
      <c r="F55" t="s">
        <v>68</v>
      </c>
      <c r="G55" t="s">
        <v>69</v>
      </c>
      <c r="H55">
        <v>903</v>
      </c>
      <c r="I55" t="s">
        <v>70</v>
      </c>
      <c r="J55">
        <v>18060</v>
      </c>
      <c r="M55">
        <v>926</v>
      </c>
      <c r="N55">
        <v>891</v>
      </c>
      <c r="O55">
        <v>6438</v>
      </c>
      <c r="P55">
        <v>5578</v>
      </c>
      <c r="V55">
        <v>12016</v>
      </c>
      <c r="AN55">
        <v>1</v>
      </c>
      <c r="AO55">
        <v>1</v>
      </c>
      <c r="AP55">
        <v>5287</v>
      </c>
      <c r="AQ55">
        <v>9589.1</v>
      </c>
      <c r="AR55">
        <v>3834.9</v>
      </c>
      <c r="AS55">
        <v>6917.9</v>
      </c>
      <c r="AX55">
        <v>910</v>
      </c>
      <c r="AY55">
        <v>0</v>
      </c>
    </row>
    <row r="56" spans="1:51" x14ac:dyDescent="0.2">
      <c r="A56" t="s">
        <v>134</v>
      </c>
      <c r="B56" t="s">
        <v>64</v>
      </c>
      <c r="C56" t="s">
        <v>65</v>
      </c>
      <c r="D56" t="s">
        <v>127</v>
      </c>
      <c r="E56" t="s">
        <v>67</v>
      </c>
      <c r="F56" t="s">
        <v>78</v>
      </c>
      <c r="G56" t="s">
        <v>69</v>
      </c>
      <c r="H56">
        <v>310</v>
      </c>
      <c r="I56" t="s">
        <v>70</v>
      </c>
      <c r="J56">
        <v>6200</v>
      </c>
      <c r="M56">
        <v>321</v>
      </c>
      <c r="N56">
        <v>305</v>
      </c>
      <c r="O56">
        <v>3090</v>
      </c>
      <c r="P56">
        <v>10242</v>
      </c>
      <c r="V56">
        <v>13332</v>
      </c>
      <c r="AN56">
        <v>1</v>
      </c>
      <c r="AO56">
        <v>1</v>
      </c>
      <c r="AP56">
        <v>8171</v>
      </c>
      <c r="AQ56">
        <v>12126</v>
      </c>
      <c r="AR56">
        <v>5912.5</v>
      </c>
      <c r="AS56">
        <v>7352.6</v>
      </c>
      <c r="AX56">
        <v>320</v>
      </c>
      <c r="AY56">
        <v>0</v>
      </c>
    </row>
    <row r="57" spans="1:51" x14ac:dyDescent="0.2">
      <c r="A57" t="s">
        <v>135</v>
      </c>
      <c r="B57" t="s">
        <v>64</v>
      </c>
      <c r="C57" t="s">
        <v>65</v>
      </c>
      <c r="D57" t="s">
        <v>127</v>
      </c>
      <c r="E57" t="s">
        <v>67</v>
      </c>
      <c r="F57" t="s">
        <v>78</v>
      </c>
      <c r="G57" t="s">
        <v>69</v>
      </c>
      <c r="H57">
        <v>301</v>
      </c>
      <c r="I57" t="s">
        <v>70</v>
      </c>
      <c r="J57">
        <v>6020</v>
      </c>
      <c r="M57">
        <v>312</v>
      </c>
      <c r="N57">
        <v>296</v>
      </c>
      <c r="O57">
        <v>2844</v>
      </c>
      <c r="P57">
        <v>9743</v>
      </c>
      <c r="V57">
        <v>12587</v>
      </c>
      <c r="AN57">
        <v>1</v>
      </c>
      <c r="AO57">
        <v>1</v>
      </c>
      <c r="AP57">
        <v>8171</v>
      </c>
      <c r="AQ57">
        <v>12161</v>
      </c>
      <c r="AR57">
        <v>5982.2</v>
      </c>
      <c r="AS57">
        <v>7378.2</v>
      </c>
      <c r="AX57">
        <v>310</v>
      </c>
      <c r="AY57">
        <v>0</v>
      </c>
    </row>
    <row r="58" spans="1:51" x14ac:dyDescent="0.2">
      <c r="A58" t="s">
        <v>136</v>
      </c>
      <c r="B58" t="s">
        <v>64</v>
      </c>
      <c r="C58" t="s">
        <v>65</v>
      </c>
      <c r="D58" t="s">
        <v>127</v>
      </c>
      <c r="E58" t="s">
        <v>67</v>
      </c>
      <c r="F58" t="s">
        <v>78</v>
      </c>
      <c r="G58" t="s">
        <v>69</v>
      </c>
      <c r="H58">
        <v>292</v>
      </c>
      <c r="I58" t="s">
        <v>70</v>
      </c>
      <c r="J58">
        <v>5840</v>
      </c>
      <c r="M58">
        <v>303</v>
      </c>
      <c r="N58">
        <v>286</v>
      </c>
      <c r="O58">
        <v>2578</v>
      </c>
      <c r="P58">
        <v>9151</v>
      </c>
      <c r="V58">
        <v>11729</v>
      </c>
      <c r="AN58">
        <v>1</v>
      </c>
      <c r="AO58">
        <v>1</v>
      </c>
      <c r="AP58">
        <v>8171</v>
      </c>
      <c r="AQ58">
        <v>12017</v>
      </c>
      <c r="AR58">
        <v>5867.5</v>
      </c>
      <c r="AS58">
        <v>7219.2</v>
      </c>
      <c r="AX58">
        <v>300</v>
      </c>
      <c r="AY58">
        <v>0</v>
      </c>
    </row>
    <row r="59" spans="1:51" x14ac:dyDescent="0.2">
      <c r="A59" t="s">
        <v>137</v>
      </c>
      <c r="B59" t="s">
        <v>64</v>
      </c>
      <c r="C59" t="s">
        <v>65</v>
      </c>
      <c r="D59" t="s">
        <v>131</v>
      </c>
      <c r="E59" t="s">
        <v>67</v>
      </c>
      <c r="F59" t="s">
        <v>78</v>
      </c>
      <c r="G59" t="s">
        <v>69</v>
      </c>
      <c r="H59">
        <v>307</v>
      </c>
      <c r="I59" t="s">
        <v>70</v>
      </c>
      <c r="J59">
        <v>6140</v>
      </c>
      <c r="M59">
        <v>318</v>
      </c>
      <c r="N59">
        <v>301</v>
      </c>
      <c r="O59">
        <v>3155</v>
      </c>
      <c r="P59">
        <v>10585</v>
      </c>
      <c r="V59">
        <v>13740</v>
      </c>
      <c r="AN59">
        <v>1</v>
      </c>
      <c r="AO59">
        <v>1</v>
      </c>
      <c r="AP59">
        <v>8171</v>
      </c>
      <c r="AQ59">
        <v>11608</v>
      </c>
      <c r="AR59">
        <v>5680.7</v>
      </c>
      <c r="AS59">
        <v>7041.7</v>
      </c>
      <c r="AX59">
        <v>310</v>
      </c>
      <c r="AY59">
        <v>0</v>
      </c>
    </row>
    <row r="60" spans="1:51" x14ac:dyDescent="0.2">
      <c r="A60" t="s">
        <v>138</v>
      </c>
      <c r="B60" t="s">
        <v>64</v>
      </c>
      <c r="C60" t="s">
        <v>65</v>
      </c>
      <c r="D60" t="s">
        <v>131</v>
      </c>
      <c r="E60" t="s">
        <v>67</v>
      </c>
      <c r="F60" t="s">
        <v>78</v>
      </c>
      <c r="G60" t="s">
        <v>69</v>
      </c>
      <c r="H60">
        <v>307</v>
      </c>
      <c r="I60" t="s">
        <v>70</v>
      </c>
      <c r="J60">
        <v>6140</v>
      </c>
      <c r="M60">
        <v>318</v>
      </c>
      <c r="N60">
        <v>301</v>
      </c>
      <c r="O60">
        <v>2992</v>
      </c>
      <c r="P60">
        <v>10046</v>
      </c>
      <c r="V60">
        <v>13038</v>
      </c>
      <c r="AN60">
        <v>1</v>
      </c>
      <c r="AO60">
        <v>1</v>
      </c>
      <c r="AP60">
        <v>8171</v>
      </c>
      <c r="AQ60">
        <v>12053</v>
      </c>
      <c r="AR60">
        <v>5782.8</v>
      </c>
      <c r="AS60">
        <v>7221.7</v>
      </c>
      <c r="AX60">
        <v>310</v>
      </c>
      <c r="AY60">
        <v>0</v>
      </c>
    </row>
    <row r="61" spans="1:51" x14ac:dyDescent="0.2">
      <c r="A61" t="s">
        <v>139</v>
      </c>
      <c r="B61" t="s">
        <v>64</v>
      </c>
      <c r="C61" t="s">
        <v>65</v>
      </c>
      <c r="D61" t="s">
        <v>131</v>
      </c>
      <c r="E61" t="s">
        <v>67</v>
      </c>
      <c r="F61" t="s">
        <v>78</v>
      </c>
      <c r="G61" t="s">
        <v>69</v>
      </c>
      <c r="H61">
        <v>299</v>
      </c>
      <c r="I61" t="s">
        <v>70</v>
      </c>
      <c r="J61">
        <v>5980</v>
      </c>
      <c r="M61">
        <v>309</v>
      </c>
      <c r="N61">
        <v>293</v>
      </c>
      <c r="O61">
        <v>3072</v>
      </c>
      <c r="P61">
        <v>10635</v>
      </c>
      <c r="V61">
        <v>13707</v>
      </c>
      <c r="AN61">
        <v>1</v>
      </c>
      <c r="AO61">
        <v>1</v>
      </c>
      <c r="AP61">
        <v>8171</v>
      </c>
      <c r="AQ61">
        <v>12032</v>
      </c>
      <c r="AR61">
        <v>5748.4</v>
      </c>
      <c r="AS61">
        <v>7156.6</v>
      </c>
      <c r="AX61">
        <v>300</v>
      </c>
      <c r="AY61">
        <v>0</v>
      </c>
    </row>
    <row r="62" spans="1:51" x14ac:dyDescent="0.2">
      <c r="A62" t="s">
        <v>140</v>
      </c>
      <c r="B62" t="s">
        <v>64</v>
      </c>
      <c r="C62" t="s">
        <v>65</v>
      </c>
      <c r="D62" t="s">
        <v>141</v>
      </c>
      <c r="E62" t="s">
        <v>67</v>
      </c>
      <c r="F62" t="s">
        <v>68</v>
      </c>
      <c r="G62" t="s">
        <v>69</v>
      </c>
      <c r="H62">
        <v>857</v>
      </c>
      <c r="I62" t="s">
        <v>70</v>
      </c>
      <c r="J62">
        <v>17140</v>
      </c>
      <c r="M62">
        <v>878</v>
      </c>
      <c r="N62">
        <v>846</v>
      </c>
      <c r="O62">
        <v>6765</v>
      </c>
      <c r="P62">
        <v>6311</v>
      </c>
      <c r="V62">
        <v>13076</v>
      </c>
      <c r="AN62">
        <v>1</v>
      </c>
      <c r="AO62">
        <v>1</v>
      </c>
      <c r="AP62">
        <v>5287</v>
      </c>
      <c r="AQ62">
        <v>9991.9</v>
      </c>
      <c r="AR62">
        <v>3802.6</v>
      </c>
      <c r="AS62">
        <v>7004.7</v>
      </c>
      <c r="AX62">
        <v>870</v>
      </c>
      <c r="AY62">
        <v>0</v>
      </c>
    </row>
    <row r="63" spans="1:51" x14ac:dyDescent="0.2">
      <c r="A63" t="s">
        <v>142</v>
      </c>
      <c r="B63" t="s">
        <v>64</v>
      </c>
      <c r="C63" t="s">
        <v>65</v>
      </c>
      <c r="D63" t="s">
        <v>141</v>
      </c>
      <c r="E63" t="s">
        <v>67</v>
      </c>
      <c r="F63" t="s">
        <v>68</v>
      </c>
      <c r="G63" t="s">
        <v>69</v>
      </c>
      <c r="H63">
        <v>864</v>
      </c>
      <c r="I63" t="s">
        <v>70</v>
      </c>
      <c r="J63">
        <v>17280</v>
      </c>
      <c r="M63">
        <v>886</v>
      </c>
      <c r="N63">
        <v>854</v>
      </c>
      <c r="O63">
        <v>6791</v>
      </c>
      <c r="P63">
        <v>6260</v>
      </c>
      <c r="V63">
        <v>13051</v>
      </c>
      <c r="AN63">
        <v>1</v>
      </c>
      <c r="AO63">
        <v>1</v>
      </c>
      <c r="AP63">
        <v>5287</v>
      </c>
      <c r="AQ63">
        <v>9744.9</v>
      </c>
      <c r="AR63">
        <v>3737.6</v>
      </c>
      <c r="AS63">
        <v>6863.5</v>
      </c>
      <c r="AX63">
        <v>880</v>
      </c>
      <c r="AY63">
        <v>0</v>
      </c>
    </row>
    <row r="64" spans="1:51" x14ac:dyDescent="0.2">
      <c r="A64" t="s">
        <v>143</v>
      </c>
      <c r="B64" t="s">
        <v>64</v>
      </c>
      <c r="C64" t="s">
        <v>65</v>
      </c>
      <c r="D64" t="s">
        <v>141</v>
      </c>
      <c r="E64" t="s">
        <v>67</v>
      </c>
      <c r="F64" t="s">
        <v>68</v>
      </c>
      <c r="G64" t="s">
        <v>69</v>
      </c>
      <c r="H64">
        <v>898</v>
      </c>
      <c r="I64" t="s">
        <v>70</v>
      </c>
      <c r="J64">
        <v>17960</v>
      </c>
      <c r="M64">
        <v>920</v>
      </c>
      <c r="N64">
        <v>887</v>
      </c>
      <c r="O64">
        <v>7071</v>
      </c>
      <c r="P64">
        <v>6171</v>
      </c>
      <c r="V64">
        <v>13242</v>
      </c>
      <c r="AN64">
        <v>1</v>
      </c>
      <c r="AO64">
        <v>1</v>
      </c>
      <c r="AP64">
        <v>5287</v>
      </c>
      <c r="AQ64">
        <v>9637.6</v>
      </c>
      <c r="AR64">
        <v>3726.7</v>
      </c>
      <c r="AS64">
        <v>6883</v>
      </c>
      <c r="AX64">
        <v>910</v>
      </c>
      <c r="AY64">
        <v>0</v>
      </c>
    </row>
    <row r="65" spans="1:51" x14ac:dyDescent="0.2">
      <c r="A65" t="s">
        <v>144</v>
      </c>
      <c r="B65" t="s">
        <v>64</v>
      </c>
      <c r="C65" t="s">
        <v>65</v>
      </c>
      <c r="D65" t="s">
        <v>145</v>
      </c>
      <c r="E65" t="s">
        <v>67</v>
      </c>
      <c r="F65" t="s">
        <v>68</v>
      </c>
      <c r="G65" t="s">
        <v>69</v>
      </c>
      <c r="H65">
        <v>977</v>
      </c>
      <c r="I65" t="s">
        <v>70</v>
      </c>
      <c r="J65">
        <v>19540</v>
      </c>
      <c r="M65">
        <v>999</v>
      </c>
      <c r="N65">
        <v>966</v>
      </c>
      <c r="O65">
        <v>8143</v>
      </c>
      <c r="P65">
        <v>6294</v>
      </c>
      <c r="V65">
        <v>14437</v>
      </c>
      <c r="AN65">
        <v>1</v>
      </c>
      <c r="AO65">
        <v>1</v>
      </c>
      <c r="AP65">
        <v>5287</v>
      </c>
      <c r="AQ65">
        <v>9418.5</v>
      </c>
      <c r="AR65">
        <v>3648.6</v>
      </c>
      <c r="AS65">
        <v>6903.1</v>
      </c>
      <c r="AX65">
        <v>990</v>
      </c>
      <c r="AY65">
        <v>0</v>
      </c>
    </row>
    <row r="66" spans="1:51" x14ac:dyDescent="0.2">
      <c r="A66" t="s">
        <v>146</v>
      </c>
      <c r="B66" t="s">
        <v>64</v>
      </c>
      <c r="C66" t="s">
        <v>65</v>
      </c>
      <c r="D66" t="s">
        <v>145</v>
      </c>
      <c r="E66" t="s">
        <v>67</v>
      </c>
      <c r="F66" t="s">
        <v>68</v>
      </c>
      <c r="G66" t="s">
        <v>69</v>
      </c>
      <c r="H66">
        <v>902</v>
      </c>
      <c r="I66" t="s">
        <v>70</v>
      </c>
      <c r="J66">
        <v>18040</v>
      </c>
      <c r="M66">
        <v>922</v>
      </c>
      <c r="N66">
        <v>892</v>
      </c>
      <c r="O66">
        <v>8091</v>
      </c>
      <c r="P66">
        <v>7018</v>
      </c>
      <c r="V66">
        <v>15109</v>
      </c>
      <c r="AN66">
        <v>1</v>
      </c>
      <c r="AO66">
        <v>1</v>
      </c>
      <c r="AP66">
        <v>5287</v>
      </c>
      <c r="AQ66">
        <v>9489.2999999999993</v>
      </c>
      <c r="AR66">
        <v>3751.7</v>
      </c>
      <c r="AS66">
        <v>6824.2</v>
      </c>
      <c r="AX66">
        <v>910</v>
      </c>
      <c r="AY66">
        <v>0</v>
      </c>
    </row>
    <row r="67" spans="1:51" x14ac:dyDescent="0.2">
      <c r="A67" t="s">
        <v>147</v>
      </c>
      <c r="B67" t="s">
        <v>64</v>
      </c>
      <c r="C67" t="s">
        <v>65</v>
      </c>
      <c r="D67" t="s">
        <v>145</v>
      </c>
      <c r="E67" t="s">
        <v>67</v>
      </c>
      <c r="F67" t="s">
        <v>68</v>
      </c>
      <c r="G67" t="s">
        <v>69</v>
      </c>
      <c r="H67">
        <v>894</v>
      </c>
      <c r="I67" t="s">
        <v>70</v>
      </c>
      <c r="J67">
        <v>17880</v>
      </c>
      <c r="M67">
        <v>919</v>
      </c>
      <c r="N67">
        <v>881</v>
      </c>
      <c r="O67">
        <v>5392</v>
      </c>
      <c r="P67">
        <v>4739</v>
      </c>
      <c r="V67">
        <v>10131</v>
      </c>
      <c r="AN67">
        <v>1</v>
      </c>
      <c r="AO67">
        <v>1</v>
      </c>
      <c r="AP67">
        <v>5287</v>
      </c>
      <c r="AQ67">
        <v>9229.6</v>
      </c>
      <c r="AR67">
        <v>3714.2</v>
      </c>
      <c r="AS67">
        <v>6649.7</v>
      </c>
      <c r="AX67">
        <v>910</v>
      </c>
      <c r="AY67">
        <v>0</v>
      </c>
    </row>
    <row r="68" spans="1:51" x14ac:dyDescent="0.2">
      <c r="A68" t="s">
        <v>148</v>
      </c>
      <c r="B68" t="s">
        <v>64</v>
      </c>
      <c r="C68" t="s">
        <v>65</v>
      </c>
      <c r="D68" t="s">
        <v>141</v>
      </c>
      <c r="E68" t="s">
        <v>67</v>
      </c>
      <c r="F68" t="s">
        <v>78</v>
      </c>
      <c r="G68" t="s">
        <v>69</v>
      </c>
      <c r="H68">
        <v>325</v>
      </c>
      <c r="I68" t="s">
        <v>70</v>
      </c>
      <c r="J68">
        <v>6500</v>
      </c>
      <c r="M68">
        <v>336</v>
      </c>
      <c r="N68">
        <v>319</v>
      </c>
      <c r="O68">
        <v>3381</v>
      </c>
      <c r="P68">
        <v>10627</v>
      </c>
      <c r="V68">
        <v>14008</v>
      </c>
      <c r="AN68">
        <v>1</v>
      </c>
      <c r="AO68">
        <v>1</v>
      </c>
      <c r="AP68">
        <v>8171</v>
      </c>
      <c r="AQ68">
        <v>12087</v>
      </c>
      <c r="AR68">
        <v>5923.7</v>
      </c>
      <c r="AS68">
        <v>7411.4</v>
      </c>
      <c r="AX68">
        <v>330</v>
      </c>
      <c r="AY68">
        <v>0</v>
      </c>
    </row>
    <row r="69" spans="1:51" x14ac:dyDescent="0.2">
      <c r="A69" t="s">
        <v>149</v>
      </c>
      <c r="B69" t="s">
        <v>64</v>
      </c>
      <c r="C69" t="s">
        <v>65</v>
      </c>
      <c r="D69" t="s">
        <v>141</v>
      </c>
      <c r="E69" t="s">
        <v>67</v>
      </c>
      <c r="F69" t="s">
        <v>78</v>
      </c>
      <c r="G69" t="s">
        <v>69</v>
      </c>
      <c r="H69">
        <v>315</v>
      </c>
      <c r="I69" t="s">
        <v>70</v>
      </c>
      <c r="J69">
        <v>6300</v>
      </c>
      <c r="M69">
        <v>325</v>
      </c>
      <c r="N69">
        <v>309</v>
      </c>
      <c r="O69">
        <v>3328</v>
      </c>
      <c r="P69">
        <v>10851</v>
      </c>
      <c r="V69">
        <v>14179</v>
      </c>
      <c r="AN69">
        <v>1</v>
      </c>
      <c r="AO69">
        <v>1</v>
      </c>
      <c r="AP69">
        <v>8171</v>
      </c>
      <c r="AQ69">
        <v>12129</v>
      </c>
      <c r="AR69">
        <v>5947.8</v>
      </c>
      <c r="AS69">
        <v>7398.7</v>
      </c>
      <c r="AX69">
        <v>320</v>
      </c>
      <c r="AY69">
        <v>0</v>
      </c>
    </row>
    <row r="70" spans="1:51" x14ac:dyDescent="0.2">
      <c r="A70" t="s">
        <v>150</v>
      </c>
      <c r="B70" t="s">
        <v>64</v>
      </c>
      <c r="C70" t="s">
        <v>65</v>
      </c>
      <c r="D70" t="s">
        <v>141</v>
      </c>
      <c r="E70" t="s">
        <v>67</v>
      </c>
      <c r="F70" t="s">
        <v>78</v>
      </c>
      <c r="G70" t="s">
        <v>69</v>
      </c>
      <c r="H70">
        <v>289</v>
      </c>
      <c r="I70" t="s">
        <v>70</v>
      </c>
      <c r="J70">
        <v>5780</v>
      </c>
      <c r="M70">
        <v>300</v>
      </c>
      <c r="N70">
        <v>283</v>
      </c>
      <c r="O70">
        <v>2452</v>
      </c>
      <c r="P70">
        <v>8821</v>
      </c>
      <c r="V70">
        <v>11273</v>
      </c>
      <c r="AN70">
        <v>1</v>
      </c>
      <c r="AO70">
        <v>1</v>
      </c>
      <c r="AP70">
        <v>8171</v>
      </c>
      <c r="AQ70">
        <v>11934</v>
      </c>
      <c r="AR70">
        <v>5839.4</v>
      </c>
      <c r="AS70">
        <v>7165.1</v>
      </c>
      <c r="AX70">
        <v>290</v>
      </c>
      <c r="AY70">
        <v>0</v>
      </c>
    </row>
    <row r="71" spans="1:51" x14ac:dyDescent="0.2">
      <c r="A71" t="s">
        <v>151</v>
      </c>
      <c r="B71" t="s">
        <v>64</v>
      </c>
      <c r="C71" t="s">
        <v>65</v>
      </c>
      <c r="D71" t="s">
        <v>145</v>
      </c>
      <c r="E71" t="s">
        <v>67</v>
      </c>
      <c r="F71" t="s">
        <v>78</v>
      </c>
      <c r="G71" t="s">
        <v>69</v>
      </c>
      <c r="H71">
        <v>310</v>
      </c>
      <c r="I71" t="s">
        <v>70</v>
      </c>
      <c r="J71">
        <v>6200</v>
      </c>
      <c r="M71">
        <v>322</v>
      </c>
      <c r="N71">
        <v>304</v>
      </c>
      <c r="O71">
        <v>2723</v>
      </c>
      <c r="P71">
        <v>9026</v>
      </c>
      <c r="V71">
        <v>11749</v>
      </c>
      <c r="AN71">
        <v>1</v>
      </c>
      <c r="AO71">
        <v>1</v>
      </c>
      <c r="AP71">
        <v>8171</v>
      </c>
      <c r="AQ71">
        <v>11867</v>
      </c>
      <c r="AR71">
        <v>5811</v>
      </c>
      <c r="AS71">
        <v>7214.6</v>
      </c>
      <c r="AX71">
        <v>320</v>
      </c>
      <c r="AY71">
        <v>0</v>
      </c>
    </row>
    <row r="72" spans="1:51" x14ac:dyDescent="0.2">
      <c r="A72" t="s">
        <v>152</v>
      </c>
      <c r="B72" t="s">
        <v>64</v>
      </c>
      <c r="C72" t="s">
        <v>65</v>
      </c>
      <c r="D72" t="s">
        <v>145</v>
      </c>
      <c r="E72" t="s">
        <v>67</v>
      </c>
      <c r="F72" t="s">
        <v>78</v>
      </c>
      <c r="G72" t="s">
        <v>69</v>
      </c>
      <c r="H72">
        <v>308</v>
      </c>
      <c r="I72" t="s">
        <v>70</v>
      </c>
      <c r="J72">
        <v>6160</v>
      </c>
      <c r="M72">
        <v>319</v>
      </c>
      <c r="N72">
        <v>302</v>
      </c>
      <c r="O72">
        <v>2801</v>
      </c>
      <c r="P72">
        <v>9361</v>
      </c>
      <c r="V72">
        <v>12162</v>
      </c>
      <c r="AN72">
        <v>1</v>
      </c>
      <c r="AO72">
        <v>1</v>
      </c>
      <c r="AP72">
        <v>8171</v>
      </c>
      <c r="AQ72">
        <v>12086</v>
      </c>
      <c r="AR72">
        <v>5791.4</v>
      </c>
      <c r="AS72">
        <v>7241</v>
      </c>
      <c r="AX72">
        <v>310</v>
      </c>
      <c r="AY72">
        <v>0</v>
      </c>
    </row>
    <row r="73" spans="1:51" x14ac:dyDescent="0.2">
      <c r="A73" t="s">
        <v>153</v>
      </c>
      <c r="B73" t="s">
        <v>64</v>
      </c>
      <c r="C73" t="s">
        <v>65</v>
      </c>
      <c r="D73" t="s">
        <v>145</v>
      </c>
      <c r="E73" t="s">
        <v>67</v>
      </c>
      <c r="F73" t="s">
        <v>78</v>
      </c>
      <c r="G73" t="s">
        <v>69</v>
      </c>
      <c r="H73">
        <v>318</v>
      </c>
      <c r="I73" t="s">
        <v>70</v>
      </c>
      <c r="J73">
        <v>6360</v>
      </c>
      <c r="M73">
        <v>329</v>
      </c>
      <c r="N73">
        <v>312</v>
      </c>
      <c r="O73">
        <v>3223</v>
      </c>
      <c r="P73">
        <v>10402</v>
      </c>
      <c r="V73">
        <v>13625</v>
      </c>
      <c r="AN73">
        <v>1</v>
      </c>
      <c r="AO73">
        <v>1</v>
      </c>
      <c r="AP73">
        <v>8171</v>
      </c>
      <c r="AQ73">
        <v>12095</v>
      </c>
      <c r="AR73">
        <v>5740.2</v>
      </c>
      <c r="AS73">
        <v>7243.4</v>
      </c>
      <c r="AX73">
        <v>320</v>
      </c>
      <c r="AY73">
        <v>0</v>
      </c>
    </row>
    <row r="74" spans="1:51" x14ac:dyDescent="0.2">
      <c r="A74" t="s">
        <v>154</v>
      </c>
      <c r="B74" t="s">
        <v>64</v>
      </c>
      <c r="C74" t="s">
        <v>65</v>
      </c>
      <c r="D74" t="s">
        <v>155</v>
      </c>
      <c r="E74" t="s">
        <v>67</v>
      </c>
      <c r="F74" t="s">
        <v>68</v>
      </c>
      <c r="G74" t="s">
        <v>69</v>
      </c>
      <c r="H74">
        <v>873</v>
      </c>
      <c r="I74" t="s">
        <v>70</v>
      </c>
      <c r="J74">
        <v>17460</v>
      </c>
      <c r="M74">
        <v>894</v>
      </c>
      <c r="N74">
        <v>863</v>
      </c>
      <c r="O74">
        <v>7435</v>
      </c>
      <c r="P74">
        <v>6756</v>
      </c>
      <c r="V74">
        <v>14191</v>
      </c>
      <c r="AN74">
        <v>1</v>
      </c>
      <c r="AO74">
        <v>1</v>
      </c>
      <c r="AP74">
        <v>5287</v>
      </c>
      <c r="AQ74">
        <v>10075</v>
      </c>
      <c r="AR74">
        <v>3802</v>
      </c>
      <c r="AS74">
        <v>7088.5</v>
      </c>
      <c r="AX74">
        <v>880</v>
      </c>
      <c r="AY74">
        <v>0</v>
      </c>
    </row>
    <row r="75" spans="1:51" x14ac:dyDescent="0.2">
      <c r="A75" t="s">
        <v>156</v>
      </c>
      <c r="B75" t="s">
        <v>64</v>
      </c>
      <c r="C75" t="s">
        <v>65</v>
      </c>
      <c r="D75" t="s">
        <v>155</v>
      </c>
      <c r="E75" t="s">
        <v>67</v>
      </c>
      <c r="F75" t="s">
        <v>68</v>
      </c>
      <c r="G75" t="s">
        <v>69</v>
      </c>
      <c r="H75">
        <v>878</v>
      </c>
      <c r="I75" t="s">
        <v>70</v>
      </c>
      <c r="J75">
        <v>17560</v>
      </c>
      <c r="M75">
        <v>899</v>
      </c>
      <c r="N75">
        <v>868</v>
      </c>
      <c r="O75">
        <v>7121</v>
      </c>
      <c r="P75">
        <v>6418</v>
      </c>
      <c r="V75">
        <v>13539</v>
      </c>
      <c r="AN75">
        <v>1</v>
      </c>
      <c r="AO75">
        <v>1</v>
      </c>
      <c r="AP75">
        <v>5287</v>
      </c>
      <c r="AQ75">
        <v>9812.7999999999993</v>
      </c>
      <c r="AR75">
        <v>3743.5</v>
      </c>
      <c r="AS75">
        <v>6935.7</v>
      </c>
      <c r="AX75">
        <v>890</v>
      </c>
      <c r="AY75">
        <v>0</v>
      </c>
    </row>
    <row r="76" spans="1:51" x14ac:dyDescent="0.2">
      <c r="A76" t="s">
        <v>157</v>
      </c>
      <c r="B76" t="s">
        <v>64</v>
      </c>
      <c r="C76" t="s">
        <v>65</v>
      </c>
      <c r="D76" t="s">
        <v>155</v>
      </c>
      <c r="E76" t="s">
        <v>67</v>
      </c>
      <c r="F76" t="s">
        <v>68</v>
      </c>
      <c r="G76" t="s">
        <v>69</v>
      </c>
      <c r="H76">
        <v>872</v>
      </c>
      <c r="I76" t="s">
        <v>70</v>
      </c>
      <c r="J76">
        <v>17440</v>
      </c>
      <c r="M76">
        <v>893</v>
      </c>
      <c r="N76">
        <v>861</v>
      </c>
      <c r="O76">
        <v>6858</v>
      </c>
      <c r="P76">
        <v>6244</v>
      </c>
      <c r="V76">
        <v>13102</v>
      </c>
      <c r="AN76">
        <v>1</v>
      </c>
      <c r="AO76">
        <v>1</v>
      </c>
      <c r="AP76">
        <v>5287</v>
      </c>
      <c r="AQ76">
        <v>9710.4</v>
      </c>
      <c r="AR76">
        <v>3751.2</v>
      </c>
      <c r="AS76">
        <v>6870.4</v>
      </c>
      <c r="AX76">
        <v>880</v>
      </c>
      <c r="AY76">
        <v>0</v>
      </c>
    </row>
    <row r="77" spans="1:51" x14ac:dyDescent="0.2">
      <c r="A77" t="s">
        <v>158</v>
      </c>
      <c r="B77" t="s">
        <v>64</v>
      </c>
      <c r="C77" t="s">
        <v>65</v>
      </c>
      <c r="D77" t="s">
        <v>159</v>
      </c>
      <c r="E77" t="s">
        <v>67</v>
      </c>
      <c r="F77" t="s">
        <v>68</v>
      </c>
      <c r="G77" t="s">
        <v>69</v>
      </c>
      <c r="H77">
        <v>0</v>
      </c>
      <c r="I77" t="s">
        <v>70</v>
      </c>
      <c r="J77">
        <v>0</v>
      </c>
      <c r="M77">
        <v>0.33</v>
      </c>
      <c r="N77">
        <v>0</v>
      </c>
      <c r="O77">
        <v>0</v>
      </c>
      <c r="P77">
        <v>10804</v>
      </c>
      <c r="V77">
        <v>10804</v>
      </c>
      <c r="AN77">
        <v>1</v>
      </c>
      <c r="AO77">
        <v>1</v>
      </c>
      <c r="AP77">
        <v>5287</v>
      </c>
      <c r="AQ77">
        <v>0</v>
      </c>
      <c r="AR77">
        <v>3626.5</v>
      </c>
      <c r="AS77">
        <v>3626.5</v>
      </c>
      <c r="AX77">
        <v>0.15</v>
      </c>
      <c r="AY77">
        <v>0</v>
      </c>
    </row>
    <row r="78" spans="1:51" x14ac:dyDescent="0.2">
      <c r="A78" t="s">
        <v>160</v>
      </c>
      <c r="B78" t="s">
        <v>64</v>
      </c>
      <c r="C78" t="s">
        <v>65</v>
      </c>
      <c r="D78" t="s">
        <v>159</v>
      </c>
      <c r="E78" t="s">
        <v>67</v>
      </c>
      <c r="F78" t="s">
        <v>68</v>
      </c>
      <c r="G78" t="s">
        <v>69</v>
      </c>
      <c r="H78">
        <v>0</v>
      </c>
      <c r="I78" t="s">
        <v>70</v>
      </c>
      <c r="J78">
        <v>0</v>
      </c>
      <c r="M78">
        <v>0.23</v>
      </c>
      <c r="N78">
        <v>0</v>
      </c>
      <c r="O78">
        <v>0</v>
      </c>
      <c r="P78">
        <v>15219</v>
      </c>
      <c r="V78">
        <v>15219</v>
      </c>
      <c r="AN78">
        <v>1</v>
      </c>
      <c r="AO78">
        <v>1</v>
      </c>
      <c r="AP78">
        <v>5287</v>
      </c>
      <c r="AQ78">
        <v>0</v>
      </c>
      <c r="AR78">
        <v>3687.1</v>
      </c>
      <c r="AS78">
        <v>3687.1</v>
      </c>
      <c r="AX78">
        <v>0.11</v>
      </c>
      <c r="AY78">
        <v>0</v>
      </c>
    </row>
    <row r="79" spans="1:51" x14ac:dyDescent="0.2">
      <c r="A79" t="s">
        <v>161</v>
      </c>
      <c r="B79" t="s">
        <v>64</v>
      </c>
      <c r="C79" t="s">
        <v>65</v>
      </c>
      <c r="D79" t="s">
        <v>159</v>
      </c>
      <c r="E79" t="s">
        <v>67</v>
      </c>
      <c r="F79" t="s">
        <v>68</v>
      </c>
      <c r="G79" t="s">
        <v>69</v>
      </c>
      <c r="H79">
        <v>0</v>
      </c>
      <c r="I79" t="s">
        <v>70</v>
      </c>
      <c r="J79">
        <v>0</v>
      </c>
      <c r="M79">
        <v>0.27</v>
      </c>
      <c r="N79">
        <v>0</v>
      </c>
      <c r="O79">
        <v>0</v>
      </c>
      <c r="P79">
        <v>12900</v>
      </c>
      <c r="V79">
        <v>12900</v>
      </c>
      <c r="AN79">
        <v>1</v>
      </c>
      <c r="AO79">
        <v>1</v>
      </c>
      <c r="AP79">
        <v>5287</v>
      </c>
      <c r="AQ79">
        <v>0</v>
      </c>
      <c r="AR79">
        <v>3794.7</v>
      </c>
      <c r="AS79">
        <v>3794.7</v>
      </c>
      <c r="AX79">
        <v>0.12</v>
      </c>
      <c r="AY79">
        <v>0</v>
      </c>
    </row>
    <row r="80" spans="1:51" x14ac:dyDescent="0.2">
      <c r="A80" t="s">
        <v>162</v>
      </c>
      <c r="B80" t="s">
        <v>64</v>
      </c>
      <c r="C80" t="s">
        <v>65</v>
      </c>
      <c r="D80" t="s">
        <v>155</v>
      </c>
      <c r="E80" t="s">
        <v>67</v>
      </c>
      <c r="F80" t="s">
        <v>78</v>
      </c>
      <c r="G80" t="s">
        <v>69</v>
      </c>
      <c r="H80">
        <v>316</v>
      </c>
      <c r="I80" t="s">
        <v>70</v>
      </c>
      <c r="J80">
        <v>6320</v>
      </c>
      <c r="M80">
        <v>327</v>
      </c>
      <c r="N80">
        <v>310</v>
      </c>
      <c r="O80">
        <v>3089</v>
      </c>
      <c r="P80">
        <v>10043</v>
      </c>
      <c r="V80">
        <v>13132</v>
      </c>
      <c r="AN80">
        <v>1</v>
      </c>
      <c r="AO80">
        <v>1</v>
      </c>
      <c r="AP80">
        <v>8171</v>
      </c>
      <c r="AQ80">
        <v>12256</v>
      </c>
      <c r="AR80">
        <v>5935.3</v>
      </c>
      <c r="AS80">
        <v>7422.2</v>
      </c>
      <c r="AX80">
        <v>320</v>
      </c>
      <c r="AY80">
        <v>0</v>
      </c>
    </row>
    <row r="81" spans="1:51" x14ac:dyDescent="0.2">
      <c r="A81" t="s">
        <v>163</v>
      </c>
      <c r="B81" t="s">
        <v>64</v>
      </c>
      <c r="C81" t="s">
        <v>65</v>
      </c>
      <c r="D81" t="s">
        <v>155</v>
      </c>
      <c r="E81" t="s">
        <v>67</v>
      </c>
      <c r="F81" t="s">
        <v>78</v>
      </c>
      <c r="G81" t="s">
        <v>69</v>
      </c>
      <c r="H81">
        <v>324</v>
      </c>
      <c r="I81" t="s">
        <v>70</v>
      </c>
      <c r="J81">
        <v>6480</v>
      </c>
      <c r="M81">
        <v>336</v>
      </c>
      <c r="N81">
        <v>318</v>
      </c>
      <c r="O81">
        <v>2911</v>
      </c>
      <c r="P81">
        <v>9177</v>
      </c>
      <c r="V81">
        <v>12088</v>
      </c>
      <c r="AN81">
        <v>1</v>
      </c>
      <c r="AO81">
        <v>1</v>
      </c>
      <c r="AP81">
        <v>8171</v>
      </c>
      <c r="AQ81">
        <v>12212</v>
      </c>
      <c r="AR81">
        <v>5937.9</v>
      </c>
      <c r="AS81">
        <v>7448.8</v>
      </c>
      <c r="AX81">
        <v>330</v>
      </c>
      <c r="AY81">
        <v>0</v>
      </c>
    </row>
    <row r="82" spans="1:51" x14ac:dyDescent="0.2">
      <c r="A82" t="s">
        <v>164</v>
      </c>
      <c r="B82" t="s">
        <v>64</v>
      </c>
      <c r="C82" t="s">
        <v>65</v>
      </c>
      <c r="D82" t="s">
        <v>155</v>
      </c>
      <c r="E82" t="s">
        <v>67</v>
      </c>
      <c r="F82" t="s">
        <v>78</v>
      </c>
      <c r="G82" t="s">
        <v>69</v>
      </c>
      <c r="H82">
        <v>305</v>
      </c>
      <c r="I82" t="s">
        <v>70</v>
      </c>
      <c r="J82">
        <v>6100</v>
      </c>
      <c r="M82">
        <v>317</v>
      </c>
      <c r="N82">
        <v>299</v>
      </c>
      <c r="O82">
        <v>2501</v>
      </c>
      <c r="P82">
        <v>8440</v>
      </c>
      <c r="V82">
        <v>10941</v>
      </c>
      <c r="AN82">
        <v>1</v>
      </c>
      <c r="AO82">
        <v>1</v>
      </c>
      <c r="AP82">
        <v>8171</v>
      </c>
      <c r="AQ82">
        <v>12082</v>
      </c>
      <c r="AR82">
        <v>5762.8</v>
      </c>
      <c r="AS82">
        <v>7207.4</v>
      </c>
      <c r="AX82">
        <v>310</v>
      </c>
      <c r="AY82">
        <v>0</v>
      </c>
    </row>
    <row r="83" spans="1:51" x14ac:dyDescent="0.2">
      <c r="A83" t="s">
        <v>165</v>
      </c>
      <c r="B83" t="s">
        <v>64</v>
      </c>
      <c r="C83" t="s">
        <v>65</v>
      </c>
      <c r="D83" t="s">
        <v>159</v>
      </c>
      <c r="E83" t="s">
        <v>67</v>
      </c>
      <c r="F83" t="s">
        <v>78</v>
      </c>
      <c r="G83" t="s">
        <v>69</v>
      </c>
      <c r="H83">
        <v>0</v>
      </c>
      <c r="I83" t="s">
        <v>70</v>
      </c>
      <c r="J83">
        <v>0</v>
      </c>
      <c r="M83">
        <v>0.23</v>
      </c>
      <c r="N83">
        <v>0</v>
      </c>
      <c r="O83">
        <v>0</v>
      </c>
      <c r="P83">
        <v>15316</v>
      </c>
      <c r="V83">
        <v>15316</v>
      </c>
      <c r="AN83">
        <v>1</v>
      </c>
      <c r="AO83">
        <v>1</v>
      </c>
      <c r="AP83">
        <v>8171</v>
      </c>
      <c r="AQ83">
        <v>0</v>
      </c>
      <c r="AR83">
        <v>5757.2</v>
      </c>
      <c r="AS83">
        <v>5757.2</v>
      </c>
      <c r="AX83">
        <v>0.11</v>
      </c>
      <c r="AY83">
        <v>0</v>
      </c>
    </row>
    <row r="84" spans="1:51" x14ac:dyDescent="0.2">
      <c r="A84" t="s">
        <v>166</v>
      </c>
      <c r="B84" t="s">
        <v>64</v>
      </c>
      <c r="C84" t="s">
        <v>65</v>
      </c>
      <c r="D84" t="s">
        <v>159</v>
      </c>
      <c r="E84" t="s">
        <v>67</v>
      </c>
      <c r="F84" t="s">
        <v>78</v>
      </c>
      <c r="G84" t="s">
        <v>69</v>
      </c>
      <c r="H84">
        <v>0.19</v>
      </c>
      <c r="I84" t="s">
        <v>70</v>
      </c>
      <c r="J84">
        <v>3.8</v>
      </c>
      <c r="M84">
        <v>0.6</v>
      </c>
      <c r="N84">
        <v>0.08</v>
      </c>
      <c r="O84">
        <v>2</v>
      </c>
      <c r="P84">
        <v>12522</v>
      </c>
      <c r="V84">
        <v>12524</v>
      </c>
      <c r="AN84">
        <v>1</v>
      </c>
      <c r="AO84">
        <v>1</v>
      </c>
      <c r="AP84">
        <v>8171</v>
      </c>
      <c r="AQ84">
        <v>11541</v>
      </c>
      <c r="AR84">
        <v>5648.4</v>
      </c>
      <c r="AS84">
        <v>5649.4</v>
      </c>
      <c r="AX84">
        <v>0.36</v>
      </c>
      <c r="AY84">
        <v>0</v>
      </c>
    </row>
    <row r="85" spans="1:51" x14ac:dyDescent="0.2">
      <c r="A85" t="s">
        <v>167</v>
      </c>
      <c r="B85" t="s">
        <v>64</v>
      </c>
      <c r="C85" t="s">
        <v>65</v>
      </c>
      <c r="D85" t="s">
        <v>159</v>
      </c>
      <c r="E85" t="s">
        <v>67</v>
      </c>
      <c r="F85" t="s">
        <v>78</v>
      </c>
      <c r="G85" t="s">
        <v>69</v>
      </c>
      <c r="H85">
        <v>0</v>
      </c>
      <c r="I85" t="s">
        <v>70</v>
      </c>
      <c r="J85">
        <v>0</v>
      </c>
      <c r="M85">
        <v>0.26</v>
      </c>
      <c r="N85">
        <v>0</v>
      </c>
      <c r="O85">
        <v>0</v>
      </c>
      <c r="P85">
        <v>13606</v>
      </c>
      <c r="V85">
        <v>13606</v>
      </c>
      <c r="AN85">
        <v>1</v>
      </c>
      <c r="AO85">
        <v>1</v>
      </c>
      <c r="AP85">
        <v>8171</v>
      </c>
      <c r="AQ85">
        <v>0</v>
      </c>
      <c r="AR85">
        <v>5786.3</v>
      </c>
      <c r="AS85">
        <v>5786.3</v>
      </c>
      <c r="AX85">
        <v>0.12</v>
      </c>
      <c r="AY85">
        <v>0</v>
      </c>
    </row>
    <row r="86" spans="1:51" x14ac:dyDescent="0.2">
      <c r="A86" t="s">
        <v>168</v>
      </c>
      <c r="B86" t="s">
        <v>64</v>
      </c>
      <c r="C86" t="s">
        <v>65</v>
      </c>
      <c r="D86" t="s">
        <v>169</v>
      </c>
      <c r="E86" t="s">
        <v>67</v>
      </c>
      <c r="F86" t="s">
        <v>68</v>
      </c>
      <c r="G86" t="s">
        <v>69</v>
      </c>
      <c r="H86">
        <v>953</v>
      </c>
      <c r="I86" t="s">
        <v>70</v>
      </c>
      <c r="J86">
        <v>19060</v>
      </c>
      <c r="M86">
        <v>975</v>
      </c>
      <c r="N86">
        <v>942</v>
      </c>
      <c r="O86">
        <v>7839</v>
      </c>
      <c r="P86">
        <v>6280</v>
      </c>
      <c r="V86">
        <v>14119</v>
      </c>
      <c r="AN86">
        <v>1</v>
      </c>
      <c r="AO86">
        <v>1</v>
      </c>
      <c r="AP86">
        <v>5287</v>
      </c>
      <c r="AQ86">
        <v>9994.1</v>
      </c>
      <c r="AR86">
        <v>3728.6</v>
      </c>
      <c r="AS86">
        <v>7207.3</v>
      </c>
      <c r="AX86">
        <v>960</v>
      </c>
      <c r="AY86">
        <v>0</v>
      </c>
    </row>
    <row r="87" spans="1:51" x14ac:dyDescent="0.2">
      <c r="A87" t="s">
        <v>170</v>
      </c>
      <c r="B87" t="s">
        <v>64</v>
      </c>
      <c r="C87" t="s">
        <v>65</v>
      </c>
      <c r="D87" t="s">
        <v>169</v>
      </c>
      <c r="E87" t="s">
        <v>67</v>
      </c>
      <c r="F87" t="s">
        <v>68</v>
      </c>
      <c r="G87" t="s">
        <v>69</v>
      </c>
      <c r="H87">
        <v>901</v>
      </c>
      <c r="I87" t="s">
        <v>70</v>
      </c>
      <c r="J87">
        <v>18020</v>
      </c>
      <c r="M87">
        <v>922</v>
      </c>
      <c r="N87">
        <v>890</v>
      </c>
      <c r="O87">
        <v>7231</v>
      </c>
      <c r="P87">
        <v>6284</v>
      </c>
      <c r="V87">
        <v>13515</v>
      </c>
      <c r="AN87">
        <v>1</v>
      </c>
      <c r="AO87">
        <v>1</v>
      </c>
      <c r="AP87">
        <v>5287</v>
      </c>
      <c r="AQ87">
        <v>9810.4</v>
      </c>
      <c r="AR87">
        <v>3711.2</v>
      </c>
      <c r="AS87">
        <v>6974.4</v>
      </c>
      <c r="AX87">
        <v>910</v>
      </c>
      <c r="AY87">
        <v>0</v>
      </c>
    </row>
    <row r="88" spans="1:51" x14ac:dyDescent="0.2">
      <c r="A88" t="s">
        <v>171</v>
      </c>
      <c r="B88" t="s">
        <v>64</v>
      </c>
      <c r="C88" t="s">
        <v>65</v>
      </c>
      <c r="D88" t="s">
        <v>169</v>
      </c>
      <c r="E88" t="s">
        <v>67</v>
      </c>
      <c r="F88" t="s">
        <v>68</v>
      </c>
      <c r="G88" t="s">
        <v>69</v>
      </c>
      <c r="H88">
        <v>888</v>
      </c>
      <c r="I88" t="s">
        <v>70</v>
      </c>
      <c r="J88">
        <v>17760</v>
      </c>
      <c r="M88">
        <v>911</v>
      </c>
      <c r="N88">
        <v>876</v>
      </c>
      <c r="O88">
        <v>5874</v>
      </c>
      <c r="P88">
        <v>5212</v>
      </c>
      <c r="V88">
        <v>11086</v>
      </c>
      <c r="AN88">
        <v>1</v>
      </c>
      <c r="AO88">
        <v>1</v>
      </c>
      <c r="AP88">
        <v>5287</v>
      </c>
      <c r="AQ88">
        <v>9608.7000000000007</v>
      </c>
      <c r="AR88">
        <v>3709.6</v>
      </c>
      <c r="AS88">
        <v>6835.3</v>
      </c>
      <c r="AX88">
        <v>900</v>
      </c>
      <c r="AY88">
        <v>0</v>
      </c>
    </row>
    <row r="89" spans="1:51" x14ac:dyDescent="0.2">
      <c r="A89" t="s">
        <v>172</v>
      </c>
      <c r="B89" t="s">
        <v>64</v>
      </c>
      <c r="C89" t="s">
        <v>65</v>
      </c>
      <c r="D89" t="s">
        <v>159</v>
      </c>
      <c r="E89" t="s">
        <v>67</v>
      </c>
      <c r="F89" t="s">
        <v>68</v>
      </c>
      <c r="G89" t="s">
        <v>69</v>
      </c>
      <c r="H89">
        <v>0</v>
      </c>
      <c r="I89" t="s">
        <v>70</v>
      </c>
      <c r="J89">
        <v>0</v>
      </c>
      <c r="M89">
        <v>0.26</v>
      </c>
      <c r="N89">
        <v>0</v>
      </c>
      <c r="O89">
        <v>0</v>
      </c>
      <c r="P89">
        <v>13807</v>
      </c>
      <c r="V89">
        <v>13807</v>
      </c>
      <c r="AN89">
        <v>1</v>
      </c>
      <c r="AO89">
        <v>1</v>
      </c>
      <c r="AP89">
        <v>5287</v>
      </c>
      <c r="AQ89">
        <v>0</v>
      </c>
      <c r="AR89">
        <v>3586.1</v>
      </c>
      <c r="AS89">
        <v>3586.1</v>
      </c>
      <c r="AX89">
        <v>0.12</v>
      </c>
      <c r="AY89">
        <v>0</v>
      </c>
    </row>
    <row r="90" spans="1:51" x14ac:dyDescent="0.2">
      <c r="A90" t="s">
        <v>173</v>
      </c>
      <c r="B90" t="s">
        <v>64</v>
      </c>
      <c r="C90" t="s">
        <v>65</v>
      </c>
      <c r="D90" t="s">
        <v>159</v>
      </c>
      <c r="E90" t="s">
        <v>67</v>
      </c>
      <c r="F90" t="s">
        <v>68</v>
      </c>
      <c r="G90" t="s">
        <v>69</v>
      </c>
      <c r="H90">
        <v>0</v>
      </c>
      <c r="I90" t="s">
        <v>70</v>
      </c>
      <c r="J90">
        <v>0</v>
      </c>
      <c r="M90">
        <v>0.24</v>
      </c>
      <c r="N90">
        <v>0</v>
      </c>
      <c r="O90">
        <v>0</v>
      </c>
      <c r="P90">
        <v>14444</v>
      </c>
      <c r="V90">
        <v>14444</v>
      </c>
      <c r="AN90">
        <v>1</v>
      </c>
      <c r="AO90">
        <v>1</v>
      </c>
      <c r="AP90">
        <v>5287</v>
      </c>
      <c r="AQ90">
        <v>0</v>
      </c>
      <c r="AR90">
        <v>3729.7</v>
      </c>
      <c r="AS90">
        <v>3729.7</v>
      </c>
      <c r="AX90">
        <v>0.11</v>
      </c>
      <c r="AY90">
        <v>0</v>
      </c>
    </row>
    <row r="91" spans="1:51" x14ac:dyDescent="0.2">
      <c r="A91" t="s">
        <v>174</v>
      </c>
      <c r="B91" t="s">
        <v>64</v>
      </c>
      <c r="C91" t="s">
        <v>65</v>
      </c>
      <c r="D91" t="s">
        <v>159</v>
      </c>
      <c r="E91" t="s">
        <v>67</v>
      </c>
      <c r="F91" t="s">
        <v>68</v>
      </c>
      <c r="G91" t="s">
        <v>69</v>
      </c>
      <c r="H91">
        <v>0</v>
      </c>
      <c r="I91" t="s">
        <v>70</v>
      </c>
      <c r="J91">
        <v>0</v>
      </c>
      <c r="M91">
        <v>0.26</v>
      </c>
      <c r="N91">
        <v>0</v>
      </c>
      <c r="O91">
        <v>0</v>
      </c>
      <c r="P91">
        <v>13771</v>
      </c>
      <c r="V91">
        <v>13771</v>
      </c>
      <c r="AN91">
        <v>1</v>
      </c>
      <c r="AO91">
        <v>1</v>
      </c>
      <c r="AP91">
        <v>5287</v>
      </c>
      <c r="AQ91">
        <v>0</v>
      </c>
      <c r="AR91">
        <v>3706.2</v>
      </c>
      <c r="AS91">
        <v>3706.2</v>
      </c>
      <c r="AX91">
        <v>0.12</v>
      </c>
      <c r="AY91">
        <v>0</v>
      </c>
    </row>
    <row r="92" spans="1:51" x14ac:dyDescent="0.2">
      <c r="A92" t="s">
        <v>175</v>
      </c>
      <c r="B92" t="s">
        <v>64</v>
      </c>
      <c r="C92" t="s">
        <v>65</v>
      </c>
      <c r="D92" t="s">
        <v>169</v>
      </c>
      <c r="E92" t="s">
        <v>67</v>
      </c>
      <c r="F92" t="s">
        <v>78</v>
      </c>
      <c r="G92" t="s">
        <v>69</v>
      </c>
      <c r="H92">
        <v>344</v>
      </c>
      <c r="I92" t="s">
        <v>70</v>
      </c>
      <c r="J92">
        <v>6880</v>
      </c>
      <c r="M92">
        <v>356</v>
      </c>
      <c r="N92">
        <v>338</v>
      </c>
      <c r="O92">
        <v>3157</v>
      </c>
      <c r="P92">
        <v>9294</v>
      </c>
      <c r="V92">
        <v>12451</v>
      </c>
      <c r="AN92">
        <v>1</v>
      </c>
      <c r="AO92">
        <v>1</v>
      </c>
      <c r="AP92">
        <v>8171</v>
      </c>
      <c r="AQ92">
        <v>12646</v>
      </c>
      <c r="AR92">
        <v>6106.2</v>
      </c>
      <c r="AS92">
        <v>7764.3</v>
      </c>
      <c r="AX92">
        <v>350</v>
      </c>
      <c r="AY92">
        <v>0</v>
      </c>
    </row>
    <row r="93" spans="1:51" x14ac:dyDescent="0.2">
      <c r="A93" t="s">
        <v>176</v>
      </c>
      <c r="B93" t="s">
        <v>64</v>
      </c>
      <c r="C93" t="s">
        <v>65</v>
      </c>
      <c r="D93" t="s">
        <v>169</v>
      </c>
      <c r="E93" t="s">
        <v>67</v>
      </c>
      <c r="F93" t="s">
        <v>78</v>
      </c>
      <c r="G93" t="s">
        <v>69</v>
      </c>
      <c r="H93">
        <v>325</v>
      </c>
      <c r="I93" t="s">
        <v>70</v>
      </c>
      <c r="J93">
        <v>6500</v>
      </c>
      <c r="M93">
        <v>337</v>
      </c>
      <c r="N93">
        <v>319</v>
      </c>
      <c r="O93">
        <v>2941</v>
      </c>
      <c r="P93">
        <v>9228</v>
      </c>
      <c r="V93">
        <v>12169</v>
      </c>
      <c r="AN93">
        <v>1</v>
      </c>
      <c r="AO93">
        <v>1</v>
      </c>
      <c r="AP93">
        <v>8171</v>
      </c>
      <c r="AQ93">
        <v>12351</v>
      </c>
      <c r="AR93">
        <v>5982.7</v>
      </c>
      <c r="AS93">
        <v>7521.7</v>
      </c>
      <c r="AX93">
        <v>330</v>
      </c>
      <c r="AY93">
        <v>0</v>
      </c>
    </row>
    <row r="94" spans="1:51" x14ac:dyDescent="0.2">
      <c r="A94" t="s">
        <v>177</v>
      </c>
      <c r="B94" t="s">
        <v>64</v>
      </c>
      <c r="C94" t="s">
        <v>65</v>
      </c>
      <c r="D94" t="s">
        <v>169</v>
      </c>
      <c r="E94" t="s">
        <v>67</v>
      </c>
      <c r="F94" t="s">
        <v>78</v>
      </c>
      <c r="G94" t="s">
        <v>69</v>
      </c>
      <c r="H94">
        <v>301</v>
      </c>
      <c r="I94" t="s">
        <v>70</v>
      </c>
      <c r="J94">
        <v>6020</v>
      </c>
      <c r="M94">
        <v>312</v>
      </c>
      <c r="N94">
        <v>295</v>
      </c>
      <c r="O94">
        <v>2602</v>
      </c>
      <c r="P94">
        <v>8937</v>
      </c>
      <c r="V94">
        <v>11539</v>
      </c>
      <c r="AN94">
        <v>1</v>
      </c>
      <c r="AO94">
        <v>1</v>
      </c>
      <c r="AP94">
        <v>8171</v>
      </c>
      <c r="AQ94">
        <v>12014</v>
      </c>
      <c r="AR94">
        <v>5769.6</v>
      </c>
      <c r="AS94">
        <v>7177.7</v>
      </c>
      <c r="AX94">
        <v>310</v>
      </c>
      <c r="AY94">
        <v>0</v>
      </c>
    </row>
    <row r="95" spans="1:51" x14ac:dyDescent="0.2">
      <c r="A95" t="s">
        <v>178</v>
      </c>
      <c r="B95" t="s">
        <v>64</v>
      </c>
      <c r="C95" t="s">
        <v>65</v>
      </c>
      <c r="D95" t="s">
        <v>159</v>
      </c>
      <c r="E95" t="s">
        <v>67</v>
      </c>
      <c r="F95" t="s">
        <v>78</v>
      </c>
      <c r="G95" t="s">
        <v>69</v>
      </c>
      <c r="H95">
        <v>0</v>
      </c>
      <c r="I95" t="s">
        <v>70</v>
      </c>
      <c r="J95">
        <v>0</v>
      </c>
      <c r="M95">
        <v>0.22</v>
      </c>
      <c r="N95">
        <v>0</v>
      </c>
      <c r="O95">
        <v>0</v>
      </c>
      <c r="P95">
        <v>16106</v>
      </c>
      <c r="V95">
        <v>16106</v>
      </c>
      <c r="AN95">
        <v>1</v>
      </c>
      <c r="AO95">
        <v>1</v>
      </c>
      <c r="AP95">
        <v>8171</v>
      </c>
      <c r="AQ95">
        <v>0</v>
      </c>
      <c r="AR95">
        <v>5592.8</v>
      </c>
      <c r="AS95">
        <v>5592.8</v>
      </c>
      <c r="AX95">
        <v>0.1</v>
      </c>
      <c r="AY95">
        <v>0</v>
      </c>
    </row>
    <row r="96" spans="1:51" x14ac:dyDescent="0.2">
      <c r="A96" t="s">
        <v>179</v>
      </c>
      <c r="B96" t="s">
        <v>64</v>
      </c>
      <c r="C96" t="s">
        <v>65</v>
      </c>
      <c r="D96" t="s">
        <v>159</v>
      </c>
      <c r="E96" t="s">
        <v>67</v>
      </c>
      <c r="F96" t="s">
        <v>78</v>
      </c>
      <c r="G96" t="s">
        <v>69</v>
      </c>
      <c r="H96">
        <v>0</v>
      </c>
      <c r="I96" t="s">
        <v>70</v>
      </c>
      <c r="J96">
        <v>0</v>
      </c>
      <c r="M96">
        <v>0.28999999999999998</v>
      </c>
      <c r="N96">
        <v>0</v>
      </c>
      <c r="O96">
        <v>0</v>
      </c>
      <c r="P96">
        <v>12116</v>
      </c>
      <c r="V96">
        <v>12116</v>
      </c>
      <c r="AN96">
        <v>1</v>
      </c>
      <c r="AO96">
        <v>1</v>
      </c>
      <c r="AP96">
        <v>8171</v>
      </c>
      <c r="AQ96">
        <v>0</v>
      </c>
      <c r="AR96">
        <v>5728.4</v>
      </c>
      <c r="AS96">
        <v>5728.4</v>
      </c>
      <c r="AX96">
        <v>0.13</v>
      </c>
      <c r="AY96">
        <v>0</v>
      </c>
    </row>
    <row r="97" spans="1:51" x14ac:dyDescent="0.2">
      <c r="A97" t="s">
        <v>180</v>
      </c>
      <c r="B97" t="s">
        <v>64</v>
      </c>
      <c r="C97" t="s">
        <v>65</v>
      </c>
      <c r="D97" t="s">
        <v>159</v>
      </c>
      <c r="E97" t="s">
        <v>67</v>
      </c>
      <c r="F97" t="s">
        <v>78</v>
      </c>
      <c r="G97" t="s">
        <v>69</v>
      </c>
      <c r="H97">
        <v>0</v>
      </c>
      <c r="I97" t="s">
        <v>70</v>
      </c>
      <c r="J97">
        <v>0</v>
      </c>
      <c r="M97">
        <v>0.26</v>
      </c>
      <c r="N97">
        <v>0</v>
      </c>
      <c r="O97">
        <v>0</v>
      </c>
      <c r="P97">
        <v>13495</v>
      </c>
      <c r="V97">
        <v>13495</v>
      </c>
      <c r="AN97">
        <v>1</v>
      </c>
      <c r="AO97">
        <v>1</v>
      </c>
      <c r="AP97">
        <v>8171</v>
      </c>
      <c r="AQ97">
        <v>0</v>
      </c>
      <c r="AR97">
        <v>5825.2</v>
      </c>
      <c r="AS97">
        <v>5825.2</v>
      </c>
      <c r="AX97">
        <v>0.12</v>
      </c>
      <c r="AY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full_summary</vt:lpstr>
      <vt:lpstr>calculations</vt:lpstr>
      <vt:lpstr>2020_05_29_homogeneity_testing_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2022-04-07T18:10:46Z</dcterms:created>
  <dcterms:modified xsi:type="dcterms:W3CDTF">2022-07-17T18:32:02Z</dcterms:modified>
</cp:coreProperties>
</file>