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son/Projects/rtgm10169_manuscript/data/"/>
    </mc:Choice>
  </mc:AlternateContent>
  <xr:revisionPtr revIDLastSave="0" documentId="13_ncr:1_{DBE0D709-5162-E44A-A53C-B82364688C67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for graphs" sheetId="3" r:id="rId1"/>
    <sheet name="calculations" sheetId="2" r:id="rId2"/>
    <sheet name="2020_06_12_homogeneity_testing_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2" i="2"/>
  <c r="H88" i="2"/>
  <c r="I88" i="2" s="1"/>
  <c r="J88" i="2" s="1"/>
  <c r="K88" i="2" s="1"/>
  <c r="L88" i="2" s="1"/>
  <c r="H87" i="2"/>
  <c r="I87" i="2" s="1"/>
  <c r="J87" i="2" s="1"/>
  <c r="K87" i="2" s="1"/>
  <c r="L87" i="2" s="1"/>
  <c r="H86" i="2"/>
  <c r="I86" i="2" s="1"/>
  <c r="J86" i="2" s="1"/>
  <c r="K86" i="2" s="1"/>
  <c r="L86" i="2" s="1"/>
  <c r="H79" i="2"/>
  <c r="I79" i="2" s="1"/>
  <c r="J79" i="2" s="1"/>
  <c r="K79" i="2" s="1"/>
  <c r="L79" i="2" s="1"/>
  <c r="H78" i="2"/>
  <c r="I78" i="2" s="1"/>
  <c r="J78" i="2" s="1"/>
  <c r="K78" i="2" s="1"/>
  <c r="L78" i="2" s="1"/>
  <c r="H77" i="2"/>
  <c r="I77" i="2" s="1"/>
  <c r="J77" i="2" s="1"/>
  <c r="K77" i="2" s="1"/>
  <c r="L77" i="2" s="1"/>
  <c r="N77" i="2" s="1"/>
  <c r="H40" i="2"/>
  <c r="I40" i="2" s="1"/>
  <c r="J40" i="2" s="1"/>
  <c r="K40" i="2" s="1"/>
  <c r="L40" i="2" s="1"/>
  <c r="H39" i="2"/>
  <c r="I39" i="2" s="1"/>
  <c r="J39" i="2" s="1"/>
  <c r="K39" i="2" s="1"/>
  <c r="L39" i="2" s="1"/>
  <c r="H38" i="2"/>
  <c r="I38" i="2" s="1"/>
  <c r="J38" i="2" s="1"/>
  <c r="K38" i="2" s="1"/>
  <c r="L38" i="2" s="1"/>
  <c r="H31" i="2"/>
  <c r="I31" i="2" s="1"/>
  <c r="J31" i="2" s="1"/>
  <c r="K31" i="2" s="1"/>
  <c r="L31" i="2" s="1"/>
  <c r="H30" i="2"/>
  <c r="I30" i="2" s="1"/>
  <c r="J30" i="2" s="1"/>
  <c r="K30" i="2" s="1"/>
  <c r="L30" i="2" s="1"/>
  <c r="H29" i="2"/>
  <c r="I29" i="2" s="1"/>
  <c r="J29" i="2" s="1"/>
  <c r="K29" i="2" s="1"/>
  <c r="L29" i="2" s="1"/>
  <c r="N29" i="2" s="1"/>
  <c r="H85" i="2"/>
  <c r="I85" i="2" s="1"/>
  <c r="J85" i="2" s="1"/>
  <c r="K85" i="2" s="1"/>
  <c r="L85" i="2" s="1"/>
  <c r="H84" i="2"/>
  <c r="I84" i="2" s="1"/>
  <c r="J84" i="2" s="1"/>
  <c r="K84" i="2" s="1"/>
  <c r="L84" i="2" s="1"/>
  <c r="H83" i="2"/>
  <c r="I83" i="2" s="1"/>
  <c r="J83" i="2" s="1"/>
  <c r="K83" i="2" s="1"/>
  <c r="L83" i="2" s="1"/>
  <c r="H76" i="2"/>
  <c r="I76" i="2" s="1"/>
  <c r="J76" i="2" s="1"/>
  <c r="K76" i="2" s="1"/>
  <c r="L76" i="2" s="1"/>
  <c r="N74" i="2" s="1"/>
  <c r="H75" i="2"/>
  <c r="I75" i="2" s="1"/>
  <c r="J75" i="2" s="1"/>
  <c r="K75" i="2" s="1"/>
  <c r="L75" i="2" s="1"/>
  <c r="H74" i="2"/>
  <c r="I74" i="2" s="1"/>
  <c r="J74" i="2" s="1"/>
  <c r="K74" i="2" s="1"/>
  <c r="L74" i="2" s="1"/>
  <c r="M74" i="2" s="1"/>
  <c r="H37" i="2"/>
  <c r="I37" i="2" s="1"/>
  <c r="J37" i="2" s="1"/>
  <c r="K37" i="2" s="1"/>
  <c r="L37" i="2" s="1"/>
  <c r="H36" i="2"/>
  <c r="I36" i="2" s="1"/>
  <c r="J36" i="2" s="1"/>
  <c r="K36" i="2" s="1"/>
  <c r="L36" i="2" s="1"/>
  <c r="H35" i="2"/>
  <c r="I35" i="2" s="1"/>
  <c r="J35" i="2" s="1"/>
  <c r="K35" i="2" s="1"/>
  <c r="L35" i="2" s="1"/>
  <c r="H28" i="2"/>
  <c r="I28" i="2" s="1"/>
  <c r="J28" i="2" s="1"/>
  <c r="K28" i="2" s="1"/>
  <c r="L28" i="2" s="1"/>
  <c r="H27" i="2"/>
  <c r="I27" i="2" s="1"/>
  <c r="J27" i="2" s="1"/>
  <c r="K27" i="2" s="1"/>
  <c r="L27" i="2" s="1"/>
  <c r="H26" i="2"/>
  <c r="I26" i="2" s="1"/>
  <c r="J26" i="2" s="1"/>
  <c r="K26" i="2" s="1"/>
  <c r="L26" i="2" s="1"/>
  <c r="N26" i="2" s="1"/>
  <c r="H96" i="2"/>
  <c r="I96" i="2" s="1"/>
  <c r="J96" i="2" s="1"/>
  <c r="K96" i="2" s="1"/>
  <c r="L96" i="2" s="1"/>
  <c r="H95" i="2"/>
  <c r="I95" i="2" s="1"/>
  <c r="J95" i="2" s="1"/>
  <c r="K95" i="2" s="1"/>
  <c r="L95" i="2" s="1"/>
  <c r="H94" i="2"/>
  <c r="I94" i="2" s="1"/>
  <c r="J94" i="2" s="1"/>
  <c r="K94" i="2" s="1"/>
  <c r="L94" i="2" s="1"/>
  <c r="N94" i="2" s="1"/>
  <c r="H73" i="2"/>
  <c r="I73" i="2" s="1"/>
  <c r="J73" i="2" s="1"/>
  <c r="K73" i="2" s="1"/>
  <c r="L73" i="2" s="1"/>
  <c r="H72" i="2"/>
  <c r="I72" i="2" s="1"/>
  <c r="J72" i="2" s="1"/>
  <c r="K72" i="2" s="1"/>
  <c r="L72" i="2" s="1"/>
  <c r="H71" i="2"/>
  <c r="I71" i="2" s="1"/>
  <c r="J71" i="2" s="1"/>
  <c r="K71" i="2" s="1"/>
  <c r="L71" i="2" s="1"/>
  <c r="N71" i="2" s="1"/>
  <c r="H49" i="2"/>
  <c r="I49" i="2" s="1"/>
  <c r="J49" i="2" s="1"/>
  <c r="K49" i="2" s="1"/>
  <c r="L49" i="2" s="1"/>
  <c r="H48" i="2"/>
  <c r="I48" i="2" s="1"/>
  <c r="J48" i="2" s="1"/>
  <c r="K48" i="2" s="1"/>
  <c r="L48" i="2" s="1"/>
  <c r="N47" i="2" s="1"/>
  <c r="H47" i="2"/>
  <c r="I47" i="2" s="1"/>
  <c r="J47" i="2" s="1"/>
  <c r="K47" i="2" s="1"/>
  <c r="L47" i="2" s="1"/>
  <c r="M47" i="2" s="1"/>
  <c r="H25" i="2"/>
  <c r="I25" i="2" s="1"/>
  <c r="J25" i="2" s="1"/>
  <c r="K25" i="2" s="1"/>
  <c r="L25" i="2" s="1"/>
  <c r="H24" i="2"/>
  <c r="I24" i="2" s="1"/>
  <c r="J24" i="2" s="1"/>
  <c r="K24" i="2" s="1"/>
  <c r="L24" i="2" s="1"/>
  <c r="H23" i="2"/>
  <c r="I23" i="2" s="1"/>
  <c r="J23" i="2" s="1"/>
  <c r="K23" i="2" s="1"/>
  <c r="L23" i="2" s="1"/>
  <c r="M23" i="2" s="1"/>
  <c r="H93" i="2"/>
  <c r="I93" i="2" s="1"/>
  <c r="J93" i="2" s="1"/>
  <c r="K93" i="2" s="1"/>
  <c r="L93" i="2" s="1"/>
  <c r="I92" i="2"/>
  <c r="J92" i="2" s="1"/>
  <c r="K92" i="2" s="1"/>
  <c r="L92" i="2" s="1"/>
  <c r="N92" i="2" s="1"/>
  <c r="H92" i="2"/>
  <c r="H70" i="2"/>
  <c r="I70" i="2" s="1"/>
  <c r="J70" i="2" s="1"/>
  <c r="K70" i="2" s="1"/>
  <c r="L70" i="2" s="1"/>
  <c r="H69" i="2"/>
  <c r="I69" i="2" s="1"/>
  <c r="J69" i="2" s="1"/>
  <c r="K69" i="2" s="1"/>
  <c r="L69" i="2" s="1"/>
  <c r="H68" i="2"/>
  <c r="I68" i="2" s="1"/>
  <c r="J68" i="2" s="1"/>
  <c r="K68" i="2" s="1"/>
  <c r="L68" i="2" s="1"/>
  <c r="H46" i="2"/>
  <c r="I46" i="2" s="1"/>
  <c r="J46" i="2" s="1"/>
  <c r="K46" i="2" s="1"/>
  <c r="L46" i="2" s="1"/>
  <c r="H45" i="2"/>
  <c r="I45" i="2" s="1"/>
  <c r="J45" i="2" s="1"/>
  <c r="K45" i="2" s="1"/>
  <c r="L45" i="2" s="1"/>
  <c r="H44" i="2"/>
  <c r="I44" i="2" s="1"/>
  <c r="J44" i="2" s="1"/>
  <c r="K44" i="2" s="1"/>
  <c r="L44" i="2" s="1"/>
  <c r="H22" i="2"/>
  <c r="I22" i="2" s="1"/>
  <c r="J22" i="2" s="1"/>
  <c r="K22" i="2" s="1"/>
  <c r="L22" i="2" s="1"/>
  <c r="H21" i="2"/>
  <c r="I21" i="2" s="1"/>
  <c r="J21" i="2" s="1"/>
  <c r="K21" i="2" s="1"/>
  <c r="L21" i="2" s="1"/>
  <c r="H20" i="2"/>
  <c r="I20" i="2" s="1"/>
  <c r="J20" i="2" s="1"/>
  <c r="K20" i="2" s="1"/>
  <c r="L20" i="2" s="1"/>
  <c r="N20" i="2" s="1"/>
  <c r="H91" i="2"/>
  <c r="I91" i="2" s="1"/>
  <c r="J91" i="2" s="1"/>
  <c r="K91" i="2" s="1"/>
  <c r="L91" i="2" s="1"/>
  <c r="H90" i="2"/>
  <c r="I90" i="2" s="1"/>
  <c r="J90" i="2" s="1"/>
  <c r="K90" i="2" s="1"/>
  <c r="L90" i="2" s="1"/>
  <c r="H89" i="2"/>
  <c r="I89" i="2" s="1"/>
  <c r="J89" i="2" s="1"/>
  <c r="K89" i="2" s="1"/>
  <c r="L89" i="2" s="1"/>
  <c r="M89" i="2" s="1"/>
  <c r="I67" i="2"/>
  <c r="J67" i="2" s="1"/>
  <c r="K67" i="2" s="1"/>
  <c r="L67" i="2" s="1"/>
  <c r="H67" i="2"/>
  <c r="H66" i="2"/>
  <c r="I66" i="2" s="1"/>
  <c r="J66" i="2" s="1"/>
  <c r="K66" i="2" s="1"/>
  <c r="L66" i="2" s="1"/>
  <c r="H65" i="2"/>
  <c r="I65" i="2" s="1"/>
  <c r="J65" i="2" s="1"/>
  <c r="K65" i="2" s="1"/>
  <c r="L65" i="2" s="1"/>
  <c r="M65" i="2" s="1"/>
  <c r="H43" i="2"/>
  <c r="I43" i="2" s="1"/>
  <c r="J43" i="2" s="1"/>
  <c r="K43" i="2" s="1"/>
  <c r="L43" i="2" s="1"/>
  <c r="H42" i="2"/>
  <c r="I42" i="2" s="1"/>
  <c r="J42" i="2" s="1"/>
  <c r="K42" i="2" s="1"/>
  <c r="L42" i="2" s="1"/>
  <c r="H41" i="2"/>
  <c r="I41" i="2" s="1"/>
  <c r="J41" i="2" s="1"/>
  <c r="K41" i="2" s="1"/>
  <c r="L41" i="2" s="1"/>
  <c r="N41" i="2" s="1"/>
  <c r="H19" i="2"/>
  <c r="I19" i="2" s="1"/>
  <c r="J19" i="2" s="1"/>
  <c r="K19" i="2" s="1"/>
  <c r="L19" i="2" s="1"/>
  <c r="H18" i="2"/>
  <c r="I18" i="2" s="1"/>
  <c r="J18" i="2" s="1"/>
  <c r="K18" i="2" s="1"/>
  <c r="L18" i="2" s="1"/>
  <c r="H17" i="2"/>
  <c r="I17" i="2" s="1"/>
  <c r="J17" i="2" s="1"/>
  <c r="K17" i="2" s="1"/>
  <c r="L17" i="2" s="1"/>
  <c r="H58" i="2"/>
  <c r="I58" i="2" s="1"/>
  <c r="J58" i="2" s="1"/>
  <c r="K58" i="2" s="1"/>
  <c r="L58" i="2" s="1"/>
  <c r="H57" i="2"/>
  <c r="I57" i="2" s="1"/>
  <c r="J57" i="2" s="1"/>
  <c r="K57" i="2" s="1"/>
  <c r="L57" i="2" s="1"/>
  <c r="H56" i="2"/>
  <c r="I56" i="2" s="1"/>
  <c r="J56" i="2" s="1"/>
  <c r="K56" i="2" s="1"/>
  <c r="L56" i="2" s="1"/>
  <c r="H64" i="2"/>
  <c r="I64" i="2" s="1"/>
  <c r="J64" i="2" s="1"/>
  <c r="K64" i="2" s="1"/>
  <c r="L64" i="2" s="1"/>
  <c r="H63" i="2"/>
  <c r="I63" i="2" s="1"/>
  <c r="J63" i="2" s="1"/>
  <c r="K63" i="2" s="1"/>
  <c r="L63" i="2" s="1"/>
  <c r="H62" i="2"/>
  <c r="I62" i="2" s="1"/>
  <c r="J62" i="2" s="1"/>
  <c r="K62" i="2" s="1"/>
  <c r="L62" i="2" s="1"/>
  <c r="N62" i="2" s="1"/>
  <c r="H10" i="2"/>
  <c r="I10" i="2" s="1"/>
  <c r="J10" i="2" s="1"/>
  <c r="K10" i="2" s="1"/>
  <c r="L10" i="2" s="1"/>
  <c r="H9" i="2"/>
  <c r="I9" i="2" s="1"/>
  <c r="J9" i="2" s="1"/>
  <c r="K9" i="2" s="1"/>
  <c r="L9" i="2" s="1"/>
  <c r="H8" i="2"/>
  <c r="I8" i="2" s="1"/>
  <c r="J8" i="2" s="1"/>
  <c r="K8" i="2" s="1"/>
  <c r="L8" i="2" s="1"/>
  <c r="H16" i="2"/>
  <c r="I16" i="2" s="1"/>
  <c r="J16" i="2" s="1"/>
  <c r="K16" i="2" s="1"/>
  <c r="L16" i="2" s="1"/>
  <c r="H15" i="2"/>
  <c r="I15" i="2" s="1"/>
  <c r="J15" i="2" s="1"/>
  <c r="K15" i="2" s="1"/>
  <c r="L15" i="2" s="1"/>
  <c r="H14" i="2"/>
  <c r="I14" i="2" s="1"/>
  <c r="J14" i="2" s="1"/>
  <c r="K14" i="2" s="1"/>
  <c r="L14" i="2" s="1"/>
  <c r="H55" i="2"/>
  <c r="I55" i="2" s="1"/>
  <c r="J55" i="2" s="1"/>
  <c r="K55" i="2" s="1"/>
  <c r="L55" i="2" s="1"/>
  <c r="H54" i="2"/>
  <c r="I54" i="2" s="1"/>
  <c r="J54" i="2" s="1"/>
  <c r="K54" i="2" s="1"/>
  <c r="L54" i="2" s="1"/>
  <c r="H53" i="2"/>
  <c r="I53" i="2" s="1"/>
  <c r="J53" i="2" s="1"/>
  <c r="K53" i="2" s="1"/>
  <c r="L53" i="2" s="1"/>
  <c r="H61" i="2"/>
  <c r="I61" i="2" s="1"/>
  <c r="J61" i="2" s="1"/>
  <c r="K61" i="2" s="1"/>
  <c r="L61" i="2" s="1"/>
  <c r="H60" i="2"/>
  <c r="I60" i="2" s="1"/>
  <c r="J60" i="2" s="1"/>
  <c r="K60" i="2" s="1"/>
  <c r="L60" i="2" s="1"/>
  <c r="H59" i="2"/>
  <c r="I59" i="2" s="1"/>
  <c r="J59" i="2" s="1"/>
  <c r="K59" i="2" s="1"/>
  <c r="L59" i="2" s="1"/>
  <c r="H7" i="2"/>
  <c r="I7" i="2" s="1"/>
  <c r="J7" i="2" s="1"/>
  <c r="K7" i="2" s="1"/>
  <c r="L7" i="2" s="1"/>
  <c r="H6" i="2"/>
  <c r="I6" i="2" s="1"/>
  <c r="J6" i="2" s="1"/>
  <c r="K6" i="2" s="1"/>
  <c r="L6" i="2" s="1"/>
  <c r="H5" i="2"/>
  <c r="I5" i="2" s="1"/>
  <c r="J5" i="2" s="1"/>
  <c r="K5" i="2" s="1"/>
  <c r="L5" i="2" s="1"/>
  <c r="H13" i="2"/>
  <c r="I13" i="2" s="1"/>
  <c r="J13" i="2" s="1"/>
  <c r="K13" i="2" s="1"/>
  <c r="L13" i="2" s="1"/>
  <c r="H12" i="2"/>
  <c r="I12" i="2" s="1"/>
  <c r="J12" i="2" s="1"/>
  <c r="K12" i="2" s="1"/>
  <c r="L12" i="2" s="1"/>
  <c r="H11" i="2"/>
  <c r="I11" i="2" s="1"/>
  <c r="J11" i="2" s="1"/>
  <c r="K11" i="2" s="1"/>
  <c r="L11" i="2" s="1"/>
  <c r="N11" i="2" s="1"/>
  <c r="H82" i="2"/>
  <c r="I82" i="2" s="1"/>
  <c r="J82" i="2" s="1"/>
  <c r="K82" i="2" s="1"/>
  <c r="L82" i="2" s="1"/>
  <c r="H81" i="2"/>
  <c r="I81" i="2" s="1"/>
  <c r="J81" i="2" s="1"/>
  <c r="K81" i="2" s="1"/>
  <c r="L81" i="2" s="1"/>
  <c r="H80" i="2"/>
  <c r="I80" i="2" s="1"/>
  <c r="J80" i="2" s="1"/>
  <c r="K80" i="2" s="1"/>
  <c r="L80" i="2" s="1"/>
  <c r="I52" i="2"/>
  <c r="J52" i="2" s="1"/>
  <c r="K52" i="2" s="1"/>
  <c r="L52" i="2" s="1"/>
  <c r="H52" i="2"/>
  <c r="H51" i="2"/>
  <c r="I51" i="2" s="1"/>
  <c r="J51" i="2" s="1"/>
  <c r="K51" i="2" s="1"/>
  <c r="L51" i="2" s="1"/>
  <c r="H50" i="2"/>
  <c r="I50" i="2" s="1"/>
  <c r="J50" i="2" s="1"/>
  <c r="K50" i="2" s="1"/>
  <c r="L50" i="2" s="1"/>
  <c r="N50" i="2" s="1"/>
  <c r="H34" i="2"/>
  <c r="I34" i="2" s="1"/>
  <c r="J34" i="2" s="1"/>
  <c r="K34" i="2" s="1"/>
  <c r="L34" i="2" s="1"/>
  <c r="H33" i="2"/>
  <c r="I33" i="2" s="1"/>
  <c r="J33" i="2" s="1"/>
  <c r="K33" i="2" s="1"/>
  <c r="L33" i="2" s="1"/>
  <c r="H32" i="2"/>
  <c r="I32" i="2" s="1"/>
  <c r="J32" i="2" s="1"/>
  <c r="K32" i="2" s="1"/>
  <c r="L32" i="2" s="1"/>
  <c r="M32" i="2" s="1"/>
  <c r="H4" i="2"/>
  <c r="I4" i="2" s="1"/>
  <c r="J4" i="2" s="1"/>
  <c r="K4" i="2" s="1"/>
  <c r="L4" i="2" s="1"/>
  <c r="H3" i="2"/>
  <c r="I3" i="2" s="1"/>
  <c r="J3" i="2" s="1"/>
  <c r="K3" i="2" s="1"/>
  <c r="L3" i="2" s="1"/>
  <c r="H2" i="2"/>
  <c r="I2" i="2" s="1"/>
  <c r="J2" i="2" s="1"/>
  <c r="K2" i="2" s="1"/>
  <c r="L2" i="2" s="1"/>
  <c r="N68" i="2" l="1"/>
  <c r="M68" i="2"/>
  <c r="O26" i="2"/>
  <c r="M5" i="2"/>
  <c r="N5" i="2"/>
  <c r="O5" i="2" s="1"/>
  <c r="N53" i="2"/>
  <c r="M53" i="2"/>
  <c r="N8" i="2"/>
  <c r="M56" i="2"/>
  <c r="N56" i="2"/>
  <c r="O74" i="2"/>
  <c r="N44" i="2"/>
  <c r="O44" i="2" s="1"/>
  <c r="M44" i="2"/>
  <c r="N80" i="2"/>
  <c r="O92" i="2"/>
  <c r="O47" i="2"/>
  <c r="N2" i="2"/>
  <c r="M2" i="2"/>
  <c r="N59" i="2"/>
  <c r="M59" i="2"/>
  <c r="M14" i="2"/>
  <c r="N17" i="2"/>
  <c r="O17" i="2" s="1"/>
  <c r="M17" i="2"/>
  <c r="N14" i="2"/>
  <c r="N32" i="2"/>
  <c r="O32" i="2" s="1"/>
  <c r="N65" i="2"/>
  <c r="O65" i="2" s="1"/>
  <c r="N89" i="2"/>
  <c r="O89" i="2" s="1"/>
  <c r="N23" i="2"/>
  <c r="O23" i="2" s="1"/>
  <c r="M8" i="2"/>
  <c r="M26" i="2"/>
  <c r="M41" i="2"/>
  <c r="O41" i="2" s="1"/>
  <c r="M50" i="2"/>
  <c r="O50" i="2" s="1"/>
  <c r="M77" i="2"/>
  <c r="O77" i="2" s="1"/>
  <c r="M94" i="2"/>
  <c r="O94" i="2" s="1"/>
  <c r="M11" i="2"/>
  <c r="O11" i="2" s="1"/>
  <c r="M20" i="2"/>
  <c r="O20" i="2" s="1"/>
  <c r="M29" i="2"/>
  <c r="O29" i="2" s="1"/>
  <c r="M62" i="2"/>
  <c r="O62" i="2" s="1"/>
  <c r="M71" i="2"/>
  <c r="O71" i="2" s="1"/>
  <c r="M80" i="2"/>
  <c r="M92" i="2"/>
  <c r="O53" i="2" l="1"/>
  <c r="O14" i="2"/>
  <c r="O59" i="2"/>
  <c r="O8" i="2"/>
  <c r="O80" i="2"/>
  <c r="O56" i="2"/>
  <c r="O68" i="2"/>
</calcChain>
</file>

<file path=xl/sharedStrings.xml><?xml version="1.0" encoding="utf-8"?>
<sst xmlns="http://schemas.openxmlformats.org/spreadsheetml/2006/main" count="1197" uniqueCount="216">
  <si>
    <t>Well</t>
  </si>
  <si>
    <t>ExptType</t>
  </si>
  <si>
    <t>Experiment</t>
  </si>
  <si>
    <t>Sample</t>
  </si>
  <si>
    <t>TargetType</t>
  </si>
  <si>
    <t>Target</t>
  </si>
  <si>
    <t>Status</t>
  </si>
  <si>
    <t>Concentration</t>
  </si>
  <si>
    <t>Supermix</t>
  </si>
  <si>
    <t>CopiesPer20uLWell</t>
  </si>
  <si>
    <t>TotalConfMax</t>
  </si>
  <si>
    <t>TotalConfMin</t>
  </si>
  <si>
    <t>PoissonConfMax</t>
  </si>
  <si>
    <t>PoissonConfMin</t>
  </si>
  <si>
    <t>Positives</t>
  </si>
  <si>
    <t>Negatives</t>
  </si>
  <si>
    <t>Ch1+Ch2+</t>
  </si>
  <si>
    <t>Ch1+Ch2-</t>
  </si>
  <si>
    <t>Ch1-Ch2+</t>
  </si>
  <si>
    <t>Ch1-Ch2-</t>
  </si>
  <si>
    <t>Linkage</t>
  </si>
  <si>
    <t>AcceptedDroplets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</si>
  <si>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</si>
  <si>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</si>
  <si>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</si>
  <si>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</si>
  <si>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</si>
  <si>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</si>
  <si>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</si>
  <si>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Ratio</t>
  </si>
  <si>
    <t>TotalRatioMax</t>
  </si>
  <si>
    <t>TotalRatioMin</t>
  </si>
  <si>
    <t>PoissonRatioMax</t>
  </si>
  <si>
    <t>PoissonRatioMin</t>
  </si>
  <si>
    <t>FractionalAbundance</t>
  </si>
  <si>
    <t>TotalFractionalAbundanceMax</t>
  </si>
  <si>
    <t>TotalFractionalAbundanceMin</t>
  </si>
  <si>
    <t>PoissonFractionalAbundanceMax</t>
  </si>
  <si>
    <t>PoissonFractionalAbundanceMin</t>
  </si>
  <si>
    <t>ReferenceAssayNumber</t>
  </si>
  <si>
    <t>TargetAssayNumber</t>
  </si>
  <si>
    <t>Threshold</t>
  </si>
  <si>
    <t>MeanAmplitudeofPositives</t>
  </si>
  <si>
    <t>MeanAmplitudeofNegatives</t>
  </si>
  <si>
    <t>MeanAmplitudeTotal</t>
  </si>
  <si>
    <t>ExperimentComments</t>
  </si>
  <si>
    <t>MergedWells</t>
  </si>
  <si>
    <t>TotalConfMax68</t>
  </si>
  <si>
    <t>TotalConfMin68</t>
  </si>
  <si>
    <t>PoissonConfMax68</t>
  </si>
  <si>
    <t>PoissonConfMin68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</si>
  <si>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</si>
  <si>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</si>
  <si>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</si>
  <si>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</si>
  <si>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</si>
  <si>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</si>
  <si>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</si>
  <si>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</si>
  <si>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</si>
  <si>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</si>
  <si>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</si>
  <si>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</si>
  <si>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</si>
  <si>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Absolute Quantification</t>
  </si>
  <si>
    <t>ABS</t>
  </si>
  <si>
    <t>Box 1 Fragment 1</t>
  </si>
  <si>
    <t>Ch1Unknown</t>
  </si>
  <si>
    <t>Pas1</t>
  </si>
  <si>
    <t>Manual</t>
  </si>
  <si>
    <t>One-Step RT-ddPCR Kit for Probes</t>
  </si>
  <si>
    <t>A02</t>
  </si>
  <si>
    <t>A03</t>
  </si>
  <si>
    <t>A04</t>
  </si>
  <si>
    <t>Box 9 Fragment 1</t>
  </si>
  <si>
    <t>A05</t>
  </si>
  <si>
    <t>A06</t>
  </si>
  <si>
    <t>A07</t>
  </si>
  <si>
    <t>Pas2</t>
  </si>
  <si>
    <t>A08</t>
  </si>
  <si>
    <t>A09</t>
  </si>
  <si>
    <t>A10</t>
  </si>
  <si>
    <t>A11</t>
  </si>
  <si>
    <t>A12</t>
  </si>
  <si>
    <t>B01</t>
  </si>
  <si>
    <t>Box 2 Fragment 1</t>
  </si>
  <si>
    <t>B02</t>
  </si>
  <si>
    <t>B03</t>
  </si>
  <si>
    <t>B04</t>
  </si>
  <si>
    <t>Box 10 Fragment 1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</si>
  <si>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</si>
  <si>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</si>
  <si>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</si>
  <si>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</si>
  <si>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</si>
  <si>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</si>
  <si>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</si>
  <si>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</si>
  <si>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</si>
  <si>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Box 3 Fragment 1</t>
  </si>
  <si>
    <t>C02</t>
  </si>
  <si>
    <t>C03</t>
  </si>
  <si>
    <t>C04</t>
  </si>
  <si>
    <t>Box 11 Fragment 1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</si>
  <si>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</si>
  <si>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</si>
  <si>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</si>
  <si>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</si>
  <si>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</si>
  <si>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</si>
  <si>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</si>
  <si>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</si>
  <si>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</si>
  <si>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Box 4 Fragment 1</t>
  </si>
  <si>
    <t>D02</t>
  </si>
  <si>
    <t>D03</t>
  </si>
  <si>
    <t>D04</t>
  </si>
  <si>
    <t>SJ box 1 Fragment 1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</si>
  <si>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</si>
  <si>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</si>
  <si>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</si>
  <si>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</si>
  <si>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</si>
  <si>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</si>
  <si>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</si>
  <si>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</si>
  <si>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</si>
  <si>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Box 5 Fragment 1</t>
  </si>
  <si>
    <t>E02</t>
  </si>
  <si>
    <t>E03</t>
  </si>
  <si>
    <t>E04</t>
  </si>
  <si>
    <t>SJ box 2 Fragment 1</t>
  </si>
  <si>
    <t>E05</t>
  </si>
  <si>
    <t>E06</t>
  </si>
  <si>
    <t>E07</t>
  </si>
  <si>
    <t>E08</t>
  </si>
  <si>
    <t>E09</t>
  </si>
  <si>
    <t>E10</t>
  </si>
  <si>
    <t>E12</t>
  </si>
  <si>
    <t>F01</t>
  </si>
  <si>
    <t>Box 6 Fragment 1</t>
  </si>
  <si>
    <t>F02</t>
  </si>
  <si>
    <t>F03</t>
  </si>
  <si>
    <t>F04</t>
  </si>
  <si>
    <t>SJ box 3 Fragment 1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</si>
  <si>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</si>
  <si>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</si>
  <si>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</si>
  <si>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</si>
  <si>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</si>
  <si>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</si>
  <si>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</si>
  <si>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</si>
  <si>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</si>
  <si>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Box 7 Fragment 1</t>
  </si>
  <si>
    <t>G02</t>
  </si>
  <si>
    <t>G03</t>
  </si>
  <si>
    <t>G04</t>
  </si>
  <si>
    <t>NTC</t>
  </si>
  <si>
    <t>G05</t>
  </si>
  <si>
    <t>G06</t>
  </si>
  <si>
    <t>G07</t>
  </si>
  <si>
    <t>G08</t>
  </si>
  <si>
    <t>G09</t>
  </si>
  <si>
    <t>G10</t>
  </si>
  <si>
    <t>G11</t>
  </si>
  <si>
    <t>G12</t>
  </si>
  <si>
    <t>CHECK</t>
  </si>
  <si>
    <t>No Call</t>
  </si>
  <si>
    <t>H01</t>
  </si>
  <si>
    <t>Box 8 Fragment 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</si>
  <si>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</si>
  <si>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</si>
  <si>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</si>
  <si>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</si>
  <si>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</si>
  <si>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</si>
  <si>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</si>
  <si>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</si>
  <si>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</si>
  <si>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</si>
  <si>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</si>
  <si>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Lamdba</t>
  </si>
  <si>
    <t>Copies/ul</t>
  </si>
  <si>
    <t>PCR dil</t>
  </si>
  <si>
    <t>pre-pcr dilution</t>
  </si>
  <si>
    <t>FracNeg</t>
  </si>
  <si>
    <t>average</t>
  </si>
  <si>
    <t>stddev</t>
  </si>
  <si>
    <t>cv</t>
  </si>
  <si>
    <t>Box 1 Fragment 2</t>
  </si>
  <si>
    <t>Box 10 Fragment 2</t>
  </si>
  <si>
    <t>Box 11 Fragment 2</t>
  </si>
  <si>
    <t>Box 2 Fragment 2</t>
  </si>
  <si>
    <t>Box 3 Fragment 2</t>
  </si>
  <si>
    <t>Box 4 Fragment 2</t>
  </si>
  <si>
    <t>Box 5 Fragment 2</t>
  </si>
  <si>
    <t>Box 6 Fragment 2</t>
  </si>
  <si>
    <t>Box 7 Fragment 2</t>
  </si>
  <si>
    <t>Box 8 Fragment 2</t>
  </si>
  <si>
    <t>Box 9 Fragment 2</t>
  </si>
  <si>
    <t>SJ box 1 Fragment 2</t>
  </si>
  <si>
    <t>SJ box 2 Fragment 2</t>
  </si>
  <si>
    <t>SJ box 3 Fragment 2</t>
  </si>
  <si>
    <t xml:space="preserve"> 10 Fragment 2</t>
  </si>
  <si>
    <t xml:space="preserve"> 11 Fragment 2</t>
  </si>
  <si>
    <t xml:space="preserve"> 01 Fragment 2</t>
  </si>
  <si>
    <t xml:space="preserve"> 02 Fragment 2</t>
  </si>
  <si>
    <t xml:space="preserve"> 03 Fragment 2</t>
  </si>
  <si>
    <t xml:space="preserve"> 04 Fragment 2</t>
  </si>
  <si>
    <t xml:space="preserve"> 05 Fragment 2</t>
  </si>
  <si>
    <t xml:space="preserve"> 06 Fragment 2</t>
  </si>
  <si>
    <t xml:space="preserve"> 07 Fragment 2</t>
  </si>
  <si>
    <t xml:space="preserve"> 08 Fragment 2</t>
  </si>
  <si>
    <t xml:space="preserve"> 09 Fragment 2</t>
  </si>
  <si>
    <t>Box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</si>
</sst>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65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Homogeneity Measurements Fragment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graphs'!$F$2:$F$12</c:f>
                <c:numCache>
                  <c:formatCode>General</c:formatCode>
                  <c:ptCount val="11"/>
                  <c:pt idx="0">
                    <c:v>65768.596706511133</c:v>
                  </c:pt>
                  <c:pt idx="1">
                    <c:v>225334.84395018307</c:v>
                  </c:pt>
                  <c:pt idx="2">
                    <c:v>145017.57823379413</c:v>
                  </c:pt>
                  <c:pt idx="3">
                    <c:v>434199.82606381981</c:v>
                  </c:pt>
                  <c:pt idx="4">
                    <c:v>220120.11583445003</c:v>
                  </c:pt>
                  <c:pt idx="5">
                    <c:v>269582.02982692729</c:v>
                  </c:pt>
                  <c:pt idx="6">
                    <c:v>160248.37596729878</c:v>
                  </c:pt>
                  <c:pt idx="7">
                    <c:v>247465.00596355766</c:v>
                  </c:pt>
                  <c:pt idx="8">
                    <c:v>169662.56336903546</c:v>
                  </c:pt>
                  <c:pt idx="9">
                    <c:v>273447.425663887</c:v>
                  </c:pt>
                  <c:pt idx="10">
                    <c:v>125696.93702302812</c:v>
                  </c:pt>
                </c:numCache>
              </c:numRef>
            </c:plus>
            <c:minus>
              <c:numRef>
                <c:f>'for graphs'!$F$2:$F$12</c:f>
                <c:numCache>
                  <c:formatCode>General</c:formatCode>
                  <c:ptCount val="11"/>
                  <c:pt idx="0">
                    <c:v>65768.596706511133</c:v>
                  </c:pt>
                  <c:pt idx="1">
                    <c:v>225334.84395018307</c:v>
                  </c:pt>
                  <c:pt idx="2">
                    <c:v>145017.57823379413</c:v>
                  </c:pt>
                  <c:pt idx="3">
                    <c:v>434199.82606381981</c:v>
                  </c:pt>
                  <c:pt idx="4">
                    <c:v>220120.11583445003</c:v>
                  </c:pt>
                  <c:pt idx="5">
                    <c:v>269582.02982692729</c:v>
                  </c:pt>
                  <c:pt idx="6">
                    <c:v>160248.37596729878</c:v>
                  </c:pt>
                  <c:pt idx="7">
                    <c:v>247465.00596355766</c:v>
                  </c:pt>
                  <c:pt idx="8">
                    <c:v>169662.56336903546</c:v>
                  </c:pt>
                  <c:pt idx="9">
                    <c:v>273447.425663887</c:v>
                  </c:pt>
                  <c:pt idx="10">
                    <c:v>125696.93702302812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'for graphs'!$E$2:$E$12</c:f>
              <c:numCache>
                <c:formatCode>_(* #,##0_);_(* \(#,##0\);_(* "-"??_);_(@_)</c:formatCode>
                <c:ptCount val="11"/>
                <c:pt idx="0">
                  <c:v>4981870.4392731041</c:v>
                </c:pt>
                <c:pt idx="1">
                  <c:v>5010523.6979819136</c:v>
                </c:pt>
                <c:pt idx="2">
                  <c:v>4986048.4225278283</c:v>
                </c:pt>
                <c:pt idx="3">
                  <c:v>5088951.9004427036</c:v>
                </c:pt>
                <c:pt idx="4">
                  <c:v>5313833.3869800242</c:v>
                </c:pt>
                <c:pt idx="5">
                  <c:v>5637382.8964248337</c:v>
                </c:pt>
                <c:pt idx="6">
                  <c:v>4851705.722581652</c:v>
                </c:pt>
                <c:pt idx="7">
                  <c:v>5070846.9271855149</c:v>
                </c:pt>
                <c:pt idx="8">
                  <c:v>5137444.8157925503</c:v>
                </c:pt>
                <c:pt idx="9">
                  <c:v>5359828.4120011786</c:v>
                </c:pt>
                <c:pt idx="10">
                  <c:v>5133489.850682172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0-4A4B-8336-2F61ED8EAA8A}"/>
            </c:ext>
          </c:extLst>
        </c:ser>
        <c:ser>
          <c:idx val="1"/>
          <c:order val="1"/>
          <c:tx>
            <c:v>IP4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graphs'!$F$13:$F$23</c:f>
                <c:numCache>
                  <c:formatCode>General</c:formatCode>
                  <c:ptCount val="11"/>
                  <c:pt idx="0">
                    <c:v>56142.013884358807</c:v>
                  </c:pt>
                  <c:pt idx="1">
                    <c:v>57588.12815168035</c:v>
                  </c:pt>
                  <c:pt idx="2">
                    <c:v>160246.2406176345</c:v>
                  </c:pt>
                  <c:pt idx="3">
                    <c:v>135283.18231724919</c:v>
                  </c:pt>
                  <c:pt idx="4">
                    <c:v>448564.74502235977</c:v>
                  </c:pt>
                  <c:pt idx="5">
                    <c:v>236029.53543509362</c:v>
                  </c:pt>
                  <c:pt idx="6">
                    <c:v>130257.33523239312</c:v>
                  </c:pt>
                  <c:pt idx="7">
                    <c:v>104820.82517757764</c:v>
                  </c:pt>
                  <c:pt idx="8">
                    <c:v>100709.78960017989</c:v>
                  </c:pt>
                  <c:pt idx="9">
                    <c:v>240684.94843365892</c:v>
                  </c:pt>
                  <c:pt idx="10">
                    <c:v>178227.56865972935</c:v>
                  </c:pt>
                </c:numCache>
              </c:numRef>
            </c:plus>
            <c:minus>
              <c:numRef>
                <c:f>'for graphs'!$F$13:$F$23</c:f>
                <c:numCache>
                  <c:formatCode>General</c:formatCode>
                  <c:ptCount val="11"/>
                  <c:pt idx="0">
                    <c:v>56142.013884358807</c:v>
                  </c:pt>
                  <c:pt idx="1">
                    <c:v>57588.12815168035</c:v>
                  </c:pt>
                  <c:pt idx="2">
                    <c:v>160246.2406176345</c:v>
                  </c:pt>
                  <c:pt idx="3">
                    <c:v>135283.18231724919</c:v>
                  </c:pt>
                  <c:pt idx="4">
                    <c:v>448564.74502235977</c:v>
                  </c:pt>
                  <c:pt idx="5">
                    <c:v>236029.53543509362</c:v>
                  </c:pt>
                  <c:pt idx="6">
                    <c:v>130257.33523239312</c:v>
                  </c:pt>
                  <c:pt idx="7">
                    <c:v>104820.82517757764</c:v>
                  </c:pt>
                  <c:pt idx="8">
                    <c:v>100709.78960017989</c:v>
                  </c:pt>
                  <c:pt idx="9">
                    <c:v>240684.94843365892</c:v>
                  </c:pt>
                  <c:pt idx="10">
                    <c:v>178227.56865972935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'for graphs'!$E$13:$E$23</c:f>
              <c:numCache>
                <c:formatCode>_(* #,##0_);_(* \(#,##0\);_(* "-"??_);_(@_)</c:formatCode>
                <c:ptCount val="11"/>
                <c:pt idx="0">
                  <c:v>4829402.3732534451</c:v>
                </c:pt>
                <c:pt idx="1">
                  <c:v>4570806.6075591957</c:v>
                </c:pt>
                <c:pt idx="2">
                  <c:v>4585215.448813838</c:v>
                </c:pt>
                <c:pt idx="3">
                  <c:v>4757081.9367115237</c:v>
                </c:pt>
                <c:pt idx="4">
                  <c:v>4773324.9909223719</c:v>
                </c:pt>
                <c:pt idx="5">
                  <c:v>5165504.5530192871</c:v>
                </c:pt>
                <c:pt idx="6">
                  <c:v>4419111.6477876576</c:v>
                </c:pt>
                <c:pt idx="7">
                  <c:v>4692362.9131659539</c:v>
                </c:pt>
                <c:pt idx="8">
                  <c:v>4910546.5716581931</c:v>
                </c:pt>
                <c:pt idx="9">
                  <c:v>5176251.685599003</c:v>
                </c:pt>
                <c:pt idx="10">
                  <c:v>4885728.5021888362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0-4A4B-8336-2F61ED8E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84136"/>
        <c:axId val="785282824"/>
      </c:scatterChart>
      <c:valAx>
        <c:axId val="78528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Box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2824"/>
        <c:crosses val="autoZero"/>
        <c:crossBetween val="midCat"/>
        <c:majorUnit val="1"/>
      </c:valAx>
      <c:valAx>
        <c:axId val="7852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copies/</a:t>
                </a:r>
                <a:r>
                  <a:rPr lang="en-US" sz="1400">
                    <a:latin typeface="Calibri" panose="020F0502020204030204" pitchFamily="34" charset="0"/>
                    <a:cs typeface="Calibri" panose="020F0502020204030204" pitchFamily="34" charset="0"/>
                  </a:rPr>
                  <a:t>µL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3</xdr:row>
      <xdr:rowOff>100011</xdr:rowOff>
    </xdr:from>
    <xdr:to>
      <xdr:col>19</xdr:col>
      <xdr:colOff>581025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6F88C-E2BB-47AE-919D-5C274E3B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3E3-D22E-4434-BCD1-5B03A9AA4B37}">
  <dimension ref="A1:G23"/>
  <sheetViews>
    <sheetView workbookViewId="0">
      <selection activeCell="H34" sqref="H34"/>
    </sheetView>
  </sheetViews>
  <sheetFormatPr baseColWidth="10" defaultColWidth="8.83203125" defaultRowHeight="15" x14ac:dyDescent="0.2"/>
  <cols>
    <col min="3" max="3" width="20.5" customWidth="1"/>
    <col min="5" max="5" width="14.33203125" bestFit="1" customWidth="1"/>
    <col min="6" max="6" width="12.5" bestFit="1" customWidth="1"/>
  </cols>
  <sheetData>
    <row r="1" spans="1:7" x14ac:dyDescent="0.2">
      <c r="A1" t="s">
        <v>0</v>
      </c>
      <c r="B1" t="s">
        <v>215</v>
      </c>
      <c r="C1" t="s">
        <v>3</v>
      </c>
      <c r="D1" t="s">
        <v>5</v>
      </c>
      <c r="E1" t="s">
        <v>187</v>
      </c>
      <c r="F1" t="s">
        <v>188</v>
      </c>
      <c r="G1" t="s">
        <v>189</v>
      </c>
    </row>
    <row r="2" spans="1:7" x14ac:dyDescent="0.2">
      <c r="A2" t="s">
        <v>63</v>
      </c>
      <c r="B2">
        <v>1</v>
      </c>
      <c r="C2" t="s">
        <v>206</v>
      </c>
      <c r="D2" t="s">
        <v>68</v>
      </c>
      <c r="E2" s="1">
        <v>4981870.4392731041</v>
      </c>
      <c r="F2" s="1">
        <v>65768.596706511133</v>
      </c>
      <c r="G2" s="2">
        <f>F2/E2</f>
        <v>1.3201587136438521E-2</v>
      </c>
    </row>
    <row r="3" spans="1:7" x14ac:dyDescent="0.2">
      <c r="A3" t="s">
        <v>84</v>
      </c>
      <c r="B3">
        <v>2</v>
      </c>
      <c r="C3" t="s">
        <v>207</v>
      </c>
      <c r="D3" t="s">
        <v>68</v>
      </c>
      <c r="E3" s="1">
        <v>5010523.6979819136</v>
      </c>
      <c r="F3" s="1">
        <v>225334.84395018307</v>
      </c>
      <c r="G3" s="2">
        <f t="shared" ref="G3:G23" si="0">F3/E3</f>
        <v>4.4972313780481887E-2</v>
      </c>
    </row>
    <row r="4" spans="1:7" x14ac:dyDescent="0.2">
      <c r="A4" t="s">
        <v>98</v>
      </c>
      <c r="B4">
        <v>3</v>
      </c>
      <c r="C4" t="s">
        <v>208</v>
      </c>
      <c r="D4" t="s">
        <v>68</v>
      </c>
      <c r="E4" s="1">
        <v>4986048.4225278283</v>
      </c>
      <c r="F4" s="1">
        <v>145017.57823379413</v>
      </c>
      <c r="G4" s="2">
        <f t="shared" si="0"/>
        <v>2.908467105505427E-2</v>
      </c>
    </row>
    <row r="5" spans="1:7" x14ac:dyDescent="0.2">
      <c r="A5" t="s">
        <v>112</v>
      </c>
      <c r="B5">
        <v>4</v>
      </c>
      <c r="C5" t="s">
        <v>209</v>
      </c>
      <c r="D5" t="s">
        <v>68</v>
      </c>
      <c r="E5" s="1">
        <v>5088951.9004427036</v>
      </c>
      <c r="F5" s="1">
        <v>434199.82606381981</v>
      </c>
      <c r="G5" s="2">
        <f t="shared" si="0"/>
        <v>8.5322053451919525E-2</v>
      </c>
    </row>
    <row r="6" spans="1:7" x14ac:dyDescent="0.2">
      <c r="A6" t="s">
        <v>126</v>
      </c>
      <c r="B6">
        <v>5</v>
      </c>
      <c r="C6" t="s">
        <v>210</v>
      </c>
      <c r="D6" t="s">
        <v>68</v>
      </c>
      <c r="E6" s="1">
        <v>5313833.3869800242</v>
      </c>
      <c r="F6" s="1">
        <v>220120.11583445003</v>
      </c>
      <c r="G6" s="2">
        <f t="shared" si="0"/>
        <v>4.142397772082753E-2</v>
      </c>
    </row>
    <row r="7" spans="1:7" x14ac:dyDescent="0.2">
      <c r="A7" t="s">
        <v>139</v>
      </c>
      <c r="B7">
        <v>6</v>
      </c>
      <c r="C7" t="s">
        <v>211</v>
      </c>
      <c r="D7" t="s">
        <v>68</v>
      </c>
      <c r="E7" s="1">
        <v>5637382.8964248337</v>
      </c>
      <c r="F7" s="1">
        <v>269582.02982692729</v>
      </c>
      <c r="G7" s="2">
        <f t="shared" si="0"/>
        <v>4.7820422132031026E-2</v>
      </c>
    </row>
    <row r="8" spans="1:7" x14ac:dyDescent="0.2">
      <c r="A8" t="s">
        <v>153</v>
      </c>
      <c r="B8">
        <v>7</v>
      </c>
      <c r="C8" t="s">
        <v>212</v>
      </c>
      <c r="D8" t="s">
        <v>68</v>
      </c>
      <c r="E8" s="1">
        <v>4851705.722581652</v>
      </c>
      <c r="F8" s="1">
        <v>160248.37596729878</v>
      </c>
      <c r="G8" s="2">
        <f t="shared" si="0"/>
        <v>3.3029286014080152E-2</v>
      </c>
    </row>
    <row r="9" spans="1:7" x14ac:dyDescent="0.2">
      <c r="A9" t="s">
        <v>169</v>
      </c>
      <c r="B9">
        <v>8</v>
      </c>
      <c r="C9" t="s">
        <v>213</v>
      </c>
      <c r="D9" t="s">
        <v>68</v>
      </c>
      <c r="E9" s="1">
        <v>5070846.9271855149</v>
      </c>
      <c r="F9" s="1">
        <v>247465.00596355766</v>
      </c>
      <c r="G9" s="2">
        <f t="shared" si="0"/>
        <v>4.8801513734690626E-2</v>
      </c>
    </row>
    <row r="10" spans="1:7" x14ac:dyDescent="0.2">
      <c r="A10" t="s">
        <v>73</v>
      </c>
      <c r="B10">
        <v>9</v>
      </c>
      <c r="C10" t="s">
        <v>214</v>
      </c>
      <c r="D10" t="s">
        <v>68</v>
      </c>
      <c r="E10" s="1">
        <v>5137444.8157925503</v>
      </c>
      <c r="F10" s="1">
        <v>169662.56336903546</v>
      </c>
      <c r="G10" s="2">
        <f t="shared" si="0"/>
        <v>3.3024697968042645E-2</v>
      </c>
    </row>
    <row r="11" spans="1:7" x14ac:dyDescent="0.2">
      <c r="A11" t="s">
        <v>88</v>
      </c>
      <c r="B11">
        <v>10</v>
      </c>
      <c r="C11" t="s">
        <v>204</v>
      </c>
      <c r="D11" t="s">
        <v>68</v>
      </c>
      <c r="E11" s="1">
        <v>5359828.4120011786</v>
      </c>
      <c r="F11" s="1">
        <v>273447.425663887</v>
      </c>
      <c r="G11" s="2">
        <f t="shared" si="0"/>
        <v>5.1017943979626577E-2</v>
      </c>
    </row>
    <row r="12" spans="1:7" x14ac:dyDescent="0.2">
      <c r="A12" t="s">
        <v>102</v>
      </c>
      <c r="B12">
        <v>11</v>
      </c>
      <c r="C12" t="s">
        <v>205</v>
      </c>
      <c r="D12" t="s">
        <v>68</v>
      </c>
      <c r="E12" s="1">
        <v>5133489.850682172</v>
      </c>
      <c r="F12" s="1">
        <v>125696.93702302812</v>
      </c>
      <c r="G12" s="2">
        <f t="shared" si="0"/>
        <v>2.4485669725503534E-2</v>
      </c>
    </row>
    <row r="13" spans="1:7" x14ac:dyDescent="0.2">
      <c r="A13" t="s">
        <v>77</v>
      </c>
      <c r="B13">
        <v>1</v>
      </c>
      <c r="C13" t="s">
        <v>206</v>
      </c>
      <c r="D13" t="s">
        <v>78</v>
      </c>
      <c r="E13" s="1">
        <v>4829402.3732534451</v>
      </c>
      <c r="F13" s="1">
        <v>56142.013884358807</v>
      </c>
      <c r="G13" s="2">
        <f t="shared" si="0"/>
        <v>1.1625043751849851E-2</v>
      </c>
    </row>
    <row r="14" spans="1:7" x14ac:dyDescent="0.2">
      <c r="A14" t="s">
        <v>92</v>
      </c>
      <c r="B14">
        <v>2</v>
      </c>
      <c r="C14" t="s">
        <v>207</v>
      </c>
      <c r="D14" t="s">
        <v>78</v>
      </c>
      <c r="E14" s="1">
        <v>4570806.6075591957</v>
      </c>
      <c r="F14" s="1">
        <v>57588.12815168035</v>
      </c>
      <c r="G14" s="2">
        <f t="shared" si="0"/>
        <v>1.2599117200986179E-2</v>
      </c>
    </row>
    <row r="15" spans="1:7" x14ac:dyDescent="0.2">
      <c r="A15" t="s">
        <v>106</v>
      </c>
      <c r="B15">
        <v>3</v>
      </c>
      <c r="C15" t="s">
        <v>208</v>
      </c>
      <c r="D15" t="s">
        <v>78</v>
      </c>
      <c r="E15" s="1">
        <v>4585215.448813838</v>
      </c>
      <c r="F15" s="1">
        <v>160246.2406176345</v>
      </c>
      <c r="G15" s="2">
        <f t="shared" si="0"/>
        <v>3.4948464779139016E-2</v>
      </c>
    </row>
    <row r="16" spans="1:7" x14ac:dyDescent="0.2">
      <c r="A16" t="s">
        <v>120</v>
      </c>
      <c r="B16">
        <v>4</v>
      </c>
      <c r="C16" t="s">
        <v>209</v>
      </c>
      <c r="D16" t="s">
        <v>78</v>
      </c>
      <c r="E16" s="1">
        <v>4757081.9367115237</v>
      </c>
      <c r="F16" s="1">
        <v>135283.18231724919</v>
      </c>
      <c r="G16" s="2">
        <f t="shared" si="0"/>
        <v>2.8438270376054897E-2</v>
      </c>
    </row>
    <row r="17" spans="1:7" x14ac:dyDescent="0.2">
      <c r="A17" t="s">
        <v>134</v>
      </c>
      <c r="B17">
        <v>5</v>
      </c>
      <c r="C17" t="s">
        <v>210</v>
      </c>
      <c r="D17" t="s">
        <v>78</v>
      </c>
      <c r="E17" s="1">
        <v>4773324.9909223719</v>
      </c>
      <c r="F17" s="1">
        <v>448564.74502235977</v>
      </c>
      <c r="G17" s="2">
        <f t="shared" si="0"/>
        <v>9.3973225346150491E-2</v>
      </c>
    </row>
    <row r="18" spans="1:7" x14ac:dyDescent="0.2">
      <c r="A18" t="s">
        <v>147</v>
      </c>
      <c r="B18">
        <v>6</v>
      </c>
      <c r="C18" t="s">
        <v>211</v>
      </c>
      <c r="D18" t="s">
        <v>78</v>
      </c>
      <c r="E18" s="1">
        <v>5165504.5530192871</v>
      </c>
      <c r="F18" s="1">
        <v>236029.53543509362</v>
      </c>
      <c r="G18" s="2">
        <f t="shared" si="0"/>
        <v>4.569341349184023E-2</v>
      </c>
    </row>
    <row r="19" spans="1:7" x14ac:dyDescent="0.2">
      <c r="A19" t="s">
        <v>161</v>
      </c>
      <c r="B19">
        <v>7</v>
      </c>
      <c r="C19" t="s">
        <v>212</v>
      </c>
      <c r="D19" t="s">
        <v>78</v>
      </c>
      <c r="E19" s="1">
        <v>4419111.6477876576</v>
      </c>
      <c r="F19" s="1">
        <v>130257.33523239312</v>
      </c>
      <c r="G19" s="2">
        <f t="shared" si="0"/>
        <v>2.9475909552455846E-2</v>
      </c>
    </row>
    <row r="20" spans="1:7" x14ac:dyDescent="0.2">
      <c r="A20" t="s">
        <v>176</v>
      </c>
      <c r="B20">
        <v>8</v>
      </c>
      <c r="C20" t="s">
        <v>213</v>
      </c>
      <c r="D20" t="s">
        <v>78</v>
      </c>
      <c r="E20" s="1">
        <v>4692362.9131659539</v>
      </c>
      <c r="F20" s="1">
        <v>104820.82517757764</v>
      </c>
      <c r="G20" s="2">
        <f t="shared" si="0"/>
        <v>2.2338601492963951E-2</v>
      </c>
    </row>
    <row r="21" spans="1:7" x14ac:dyDescent="0.2">
      <c r="A21" t="s">
        <v>81</v>
      </c>
      <c r="B21">
        <v>9</v>
      </c>
      <c r="C21" t="s">
        <v>214</v>
      </c>
      <c r="D21" t="s">
        <v>78</v>
      </c>
      <c r="E21" s="1">
        <v>4910546.5716581931</v>
      </c>
      <c r="F21" s="1">
        <v>100709.78960017989</v>
      </c>
      <c r="G21" s="2">
        <f t="shared" si="0"/>
        <v>2.0508875769845763E-2</v>
      </c>
    </row>
    <row r="22" spans="1:7" x14ac:dyDescent="0.2">
      <c r="A22" t="s">
        <v>95</v>
      </c>
      <c r="B22">
        <v>10</v>
      </c>
      <c r="C22" t="s">
        <v>204</v>
      </c>
      <c r="D22" t="s">
        <v>78</v>
      </c>
      <c r="E22" s="1">
        <v>5176251.685599003</v>
      </c>
      <c r="F22" s="1">
        <v>240684.94843365892</v>
      </c>
      <c r="G22" s="2">
        <f t="shared" si="0"/>
        <v>4.649792225197924E-2</v>
      </c>
    </row>
    <row r="23" spans="1:7" x14ac:dyDescent="0.2">
      <c r="A23" t="s">
        <v>109</v>
      </c>
      <c r="B23">
        <v>11</v>
      </c>
      <c r="C23" t="s">
        <v>205</v>
      </c>
      <c r="D23" t="s">
        <v>78</v>
      </c>
      <c r="E23" s="1">
        <v>4885728.5021888362</v>
      </c>
      <c r="F23" s="1">
        <v>178227.56865972935</v>
      </c>
      <c r="G23" s="2">
        <f t="shared" si="0"/>
        <v>3.6479220771248815E-2</v>
      </c>
    </row>
  </sheetData>
  <sortState xmlns:xlrd2="http://schemas.microsoft.com/office/spreadsheetml/2017/richdata2" ref="A2:G23">
    <sortCondition ref="D2:D23"/>
    <sortCondition ref="C2:C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abSelected="1" workbookViewId="0">
      <selection activeCell="D85" sqref="D85"/>
    </sheetView>
  </sheetViews>
  <sheetFormatPr baseColWidth="10" defaultColWidth="8.83203125" defaultRowHeight="15" x14ac:dyDescent="0.2"/>
  <cols>
    <col min="2" max="2" width="20.5" customWidth="1"/>
    <col min="7" max="8" width="15.83203125" customWidth="1"/>
  </cols>
  <sheetData>
    <row r="1" spans="1:15" x14ac:dyDescent="0.2">
      <c r="A1" t="s">
        <v>0</v>
      </c>
      <c r="B1" t="s">
        <v>3</v>
      </c>
      <c r="C1" t="s">
        <v>5</v>
      </c>
      <c r="D1" t="s">
        <v>7</v>
      </c>
      <c r="E1" t="s">
        <v>14</v>
      </c>
      <c r="F1" t="s">
        <v>15</v>
      </c>
      <c r="G1" t="s">
        <v>21</v>
      </c>
      <c r="H1" t="s">
        <v>186</v>
      </c>
      <c r="I1" t="s">
        <v>182</v>
      </c>
      <c r="J1" t="s">
        <v>183</v>
      </c>
      <c r="K1" t="s">
        <v>184</v>
      </c>
      <c r="L1" t="s">
        <v>185</v>
      </c>
      <c r="M1" t="s">
        <v>187</v>
      </c>
      <c r="N1" t="s">
        <v>188</v>
      </c>
      <c r="O1" t="s">
        <v>189</v>
      </c>
    </row>
    <row r="2" spans="1:15" x14ac:dyDescent="0.2">
      <c r="A2" t="s">
        <v>63</v>
      </c>
      <c r="B2" t="s">
        <v>190</v>
      </c>
      <c r="C2" t="s">
        <v>68</v>
      </c>
      <c r="D2">
        <v>874</v>
      </c>
      <c r="E2">
        <v>6998</v>
      </c>
      <c r="F2">
        <v>6350</v>
      </c>
      <c r="G2">
        <v>13348</v>
      </c>
      <c r="H2">
        <f t="shared" ref="H2:H33" si="0">F2/G2</f>
        <v>0.47572670062930777</v>
      </c>
      <c r="I2">
        <f t="shared" ref="I2:I33" si="1">-LN(H2)</f>
        <v>0.7429117479845273</v>
      </c>
      <c r="J2">
        <f t="shared" ref="J2:J33" si="2">I2/0.0007472</f>
        <v>994.26090469021324</v>
      </c>
      <c r="K2">
        <f t="shared" ref="K2:K33" si="3">J2*(25/2.5)</f>
        <v>9942.6090469021328</v>
      </c>
      <c r="L2">
        <f t="shared" ref="L2:L33" si="4">K2*500</f>
        <v>4971304.5234510666</v>
      </c>
      <c r="M2">
        <f>AVERAGE(L2:L4)</f>
        <v>4981870.4392731041</v>
      </c>
      <c r="N2">
        <f>STDEV(L2:L4)</f>
        <v>65768.596706511133</v>
      </c>
      <c r="O2">
        <f>(N2/M2)*100</f>
        <v>1.3201587136438522</v>
      </c>
    </row>
    <row r="3" spans="1:15" x14ac:dyDescent="0.2">
      <c r="A3" t="s">
        <v>71</v>
      </c>
      <c r="B3" t="s">
        <v>190</v>
      </c>
      <c r="C3" t="s">
        <v>68</v>
      </c>
      <c r="D3">
        <v>888</v>
      </c>
      <c r="E3">
        <v>5928</v>
      </c>
      <c r="F3">
        <v>5257</v>
      </c>
      <c r="G3">
        <v>11185</v>
      </c>
      <c r="H3">
        <f t="shared" si="0"/>
        <v>0.47000447027268666</v>
      </c>
      <c r="I3">
        <f t="shared" si="1"/>
        <v>0.75501307310478183</v>
      </c>
      <c r="J3">
        <f t="shared" si="2"/>
        <v>1010.4564682879843</v>
      </c>
      <c r="K3">
        <f t="shared" si="3"/>
        <v>10104.564682879844</v>
      </c>
      <c r="L3">
        <f t="shared" si="4"/>
        <v>5052282.3414399214</v>
      </c>
    </row>
    <row r="4" spans="1:15" x14ac:dyDescent="0.2">
      <c r="A4" t="s">
        <v>72</v>
      </c>
      <c r="B4" t="s">
        <v>190</v>
      </c>
      <c r="C4" t="s">
        <v>68</v>
      </c>
      <c r="D4">
        <v>865</v>
      </c>
      <c r="E4">
        <v>6247</v>
      </c>
      <c r="F4">
        <v>5749</v>
      </c>
      <c r="G4">
        <v>11996</v>
      </c>
      <c r="H4">
        <f t="shared" si="0"/>
        <v>0.47924308102700902</v>
      </c>
      <c r="I4">
        <f t="shared" si="1"/>
        <v>0.73554733424560881</v>
      </c>
      <c r="J4">
        <f t="shared" si="2"/>
        <v>984.40489058566493</v>
      </c>
      <c r="K4">
        <f t="shared" si="3"/>
        <v>9844.0489058566491</v>
      </c>
      <c r="L4">
        <f t="shared" si="4"/>
        <v>4922024.4529283242</v>
      </c>
    </row>
    <row r="5" spans="1:15" x14ac:dyDescent="0.2">
      <c r="A5" t="s">
        <v>88</v>
      </c>
      <c r="B5" t="s">
        <v>191</v>
      </c>
      <c r="C5" t="s">
        <v>68</v>
      </c>
      <c r="D5">
        <v>889</v>
      </c>
      <c r="E5">
        <v>8019</v>
      </c>
      <c r="F5">
        <v>7098</v>
      </c>
      <c r="G5">
        <v>15117</v>
      </c>
      <c r="H5">
        <f t="shared" si="0"/>
        <v>0.46953760666798966</v>
      </c>
      <c r="I5">
        <f t="shared" si="1"/>
        <v>0.75600688414226602</v>
      </c>
      <c r="J5">
        <f t="shared" si="2"/>
        <v>1011.7865151796923</v>
      </c>
      <c r="K5">
        <f t="shared" si="3"/>
        <v>10117.865151796923</v>
      </c>
      <c r="L5">
        <f t="shared" si="4"/>
        <v>5058932.575898461</v>
      </c>
      <c r="M5">
        <f>AVERAGE(L5:L7)</f>
        <v>5359828.4120011786</v>
      </c>
      <c r="N5">
        <f>STDEV(L5:L7)</f>
        <v>273447.425663887</v>
      </c>
      <c r="O5">
        <f>(N5/M5)*100</f>
        <v>5.1017943979626574</v>
      </c>
    </row>
    <row r="6" spans="1:15" x14ac:dyDescent="0.2">
      <c r="A6" t="s">
        <v>90</v>
      </c>
      <c r="B6" t="s">
        <v>191</v>
      </c>
      <c r="C6" t="s">
        <v>68</v>
      </c>
      <c r="D6">
        <v>954</v>
      </c>
      <c r="E6">
        <v>5984</v>
      </c>
      <c r="F6">
        <v>4786</v>
      </c>
      <c r="G6">
        <v>10770</v>
      </c>
      <c r="H6">
        <f t="shared" si="0"/>
        <v>0.44438254410399258</v>
      </c>
      <c r="I6">
        <f t="shared" si="1"/>
        <v>0.81106950168211556</v>
      </c>
      <c r="J6">
        <f t="shared" si="2"/>
        <v>1085.4784551420178</v>
      </c>
      <c r="K6">
        <f t="shared" si="3"/>
        <v>10854.784551420178</v>
      </c>
      <c r="L6">
        <f t="shared" si="4"/>
        <v>5427392.2757100891</v>
      </c>
    </row>
    <row r="7" spans="1:15" x14ac:dyDescent="0.2">
      <c r="A7" t="s">
        <v>91</v>
      </c>
      <c r="B7" t="s">
        <v>191</v>
      </c>
      <c r="C7" t="s">
        <v>68</v>
      </c>
      <c r="D7">
        <v>983</v>
      </c>
      <c r="E7">
        <v>7080</v>
      </c>
      <c r="F7">
        <v>5418</v>
      </c>
      <c r="G7">
        <v>12498</v>
      </c>
      <c r="H7">
        <f t="shared" si="0"/>
        <v>0.43350936149783964</v>
      </c>
      <c r="I7">
        <f t="shared" si="1"/>
        <v>0.83584188784398661</v>
      </c>
      <c r="J7">
        <f t="shared" si="2"/>
        <v>1118.6320768789972</v>
      </c>
      <c r="K7">
        <f t="shared" si="3"/>
        <v>11186.320768789972</v>
      </c>
      <c r="L7">
        <f t="shared" si="4"/>
        <v>5593160.3843949856</v>
      </c>
    </row>
    <row r="8" spans="1:15" x14ac:dyDescent="0.2">
      <c r="A8" t="s">
        <v>102</v>
      </c>
      <c r="B8" t="s">
        <v>192</v>
      </c>
      <c r="C8" t="s">
        <v>68</v>
      </c>
      <c r="D8">
        <v>901</v>
      </c>
      <c r="E8">
        <v>8105</v>
      </c>
      <c r="F8">
        <v>7040</v>
      </c>
      <c r="G8">
        <v>15145</v>
      </c>
      <c r="H8">
        <f t="shared" si="0"/>
        <v>0.46483988114889402</v>
      </c>
      <c r="I8">
        <f t="shared" si="1"/>
        <v>0.76606227430924956</v>
      </c>
      <c r="J8">
        <f t="shared" si="2"/>
        <v>1025.2439431333639</v>
      </c>
      <c r="K8">
        <f t="shared" si="3"/>
        <v>10252.43943133364</v>
      </c>
      <c r="L8">
        <f t="shared" si="4"/>
        <v>5126219.7156668203</v>
      </c>
      <c r="M8">
        <f>AVERAGE(L8:L10)</f>
        <v>5133489.850682172</v>
      </c>
      <c r="N8">
        <f>STDEV(L8:L10)</f>
        <v>125696.93702302812</v>
      </c>
      <c r="O8">
        <f>(N8/M8)*100</f>
        <v>2.4485669725503536</v>
      </c>
    </row>
    <row r="9" spans="1:15" x14ac:dyDescent="0.2">
      <c r="A9" t="s">
        <v>104</v>
      </c>
      <c r="B9" t="s">
        <v>192</v>
      </c>
      <c r="C9" t="s">
        <v>68</v>
      </c>
      <c r="D9">
        <v>881</v>
      </c>
      <c r="E9">
        <v>7238</v>
      </c>
      <c r="F9">
        <v>6493</v>
      </c>
      <c r="G9">
        <v>13731</v>
      </c>
      <c r="H9">
        <f t="shared" si="0"/>
        <v>0.4728716043988056</v>
      </c>
      <c r="I9">
        <f t="shared" si="1"/>
        <v>0.74893137681326505</v>
      </c>
      <c r="J9">
        <f t="shared" si="2"/>
        <v>1002.3171531226782</v>
      </c>
      <c r="K9">
        <f t="shared" si="3"/>
        <v>10023.171531226782</v>
      </c>
      <c r="L9">
        <f t="shared" si="4"/>
        <v>5011585.7656133911</v>
      </c>
    </row>
    <row r="10" spans="1:15" x14ac:dyDescent="0.2">
      <c r="A10" t="s">
        <v>105</v>
      </c>
      <c r="B10" t="s">
        <v>192</v>
      </c>
      <c r="C10" t="s">
        <v>68</v>
      </c>
      <c r="D10">
        <v>925</v>
      </c>
      <c r="E10">
        <v>6675</v>
      </c>
      <c r="F10">
        <v>5583</v>
      </c>
      <c r="G10">
        <v>12258</v>
      </c>
      <c r="H10">
        <f t="shared" si="0"/>
        <v>0.45545766030347529</v>
      </c>
      <c r="I10">
        <f t="shared" si="1"/>
        <v>0.78645251873531663</v>
      </c>
      <c r="J10">
        <f t="shared" si="2"/>
        <v>1052.5328141532611</v>
      </c>
      <c r="K10">
        <f t="shared" si="3"/>
        <v>10525.328141532611</v>
      </c>
      <c r="L10">
        <f t="shared" si="4"/>
        <v>5262664.0707663056</v>
      </c>
    </row>
    <row r="11" spans="1:15" x14ac:dyDescent="0.2">
      <c r="A11" t="s">
        <v>84</v>
      </c>
      <c r="B11" t="s">
        <v>193</v>
      </c>
      <c r="C11" t="s">
        <v>68</v>
      </c>
      <c r="D11">
        <v>871</v>
      </c>
      <c r="E11">
        <v>8307</v>
      </c>
      <c r="F11">
        <v>7580</v>
      </c>
      <c r="G11">
        <v>15887</v>
      </c>
      <c r="H11">
        <f t="shared" si="0"/>
        <v>0.47711965758167058</v>
      </c>
      <c r="I11">
        <f t="shared" si="1"/>
        <v>0.73998796508360609</v>
      </c>
      <c r="J11">
        <f t="shared" si="2"/>
        <v>990.34791900910886</v>
      </c>
      <c r="K11">
        <f t="shared" si="3"/>
        <v>9903.4791900910895</v>
      </c>
      <c r="L11">
        <f t="shared" si="4"/>
        <v>4951739.5950455451</v>
      </c>
      <c r="M11">
        <f>AVERAGE(L11:L13)</f>
        <v>5010523.6979819136</v>
      </c>
      <c r="N11">
        <f>STDEV(L11:L13)</f>
        <v>225334.84395018307</v>
      </c>
      <c r="O11">
        <f>(N11/M11)*100</f>
        <v>4.4972313780481885</v>
      </c>
    </row>
    <row r="12" spans="1:15" x14ac:dyDescent="0.2">
      <c r="A12" t="s">
        <v>86</v>
      </c>
      <c r="B12" t="s">
        <v>193</v>
      </c>
      <c r="C12" t="s">
        <v>68</v>
      </c>
      <c r="D12">
        <v>925</v>
      </c>
      <c r="E12">
        <v>6509</v>
      </c>
      <c r="F12">
        <v>5449</v>
      </c>
      <c r="G12">
        <v>11958</v>
      </c>
      <c r="H12">
        <f t="shared" si="0"/>
        <v>0.45567820705803647</v>
      </c>
      <c r="I12">
        <f t="shared" si="1"/>
        <v>0.78596840485775132</v>
      </c>
      <c r="J12">
        <f t="shared" si="2"/>
        <v>1051.8849101415303</v>
      </c>
      <c r="K12">
        <f t="shared" si="3"/>
        <v>10518.849101415304</v>
      </c>
      <c r="L12">
        <f t="shared" si="4"/>
        <v>5259424.5507076522</v>
      </c>
    </row>
    <row r="13" spans="1:15" x14ac:dyDescent="0.2">
      <c r="A13" t="s">
        <v>87</v>
      </c>
      <c r="B13" t="s">
        <v>193</v>
      </c>
      <c r="C13" t="s">
        <v>68</v>
      </c>
      <c r="D13">
        <v>847</v>
      </c>
      <c r="E13">
        <v>7573</v>
      </c>
      <c r="F13">
        <v>7177</v>
      </c>
      <c r="G13">
        <v>14750</v>
      </c>
      <c r="H13">
        <f t="shared" si="0"/>
        <v>0.4865762711864407</v>
      </c>
      <c r="I13">
        <f t="shared" si="1"/>
        <v>0.72036161433789392</v>
      </c>
      <c r="J13">
        <f t="shared" si="2"/>
        <v>964.08138963850911</v>
      </c>
      <c r="K13">
        <f t="shared" si="3"/>
        <v>9640.8138963850906</v>
      </c>
      <c r="L13">
        <f t="shared" si="4"/>
        <v>4820406.9481925452</v>
      </c>
    </row>
    <row r="14" spans="1:15" x14ac:dyDescent="0.2">
      <c r="A14" t="s">
        <v>98</v>
      </c>
      <c r="B14" t="s">
        <v>194</v>
      </c>
      <c r="C14" t="s">
        <v>68</v>
      </c>
      <c r="D14">
        <v>882</v>
      </c>
      <c r="E14">
        <v>7514</v>
      </c>
      <c r="F14">
        <v>6731</v>
      </c>
      <c r="G14">
        <v>14245</v>
      </c>
      <c r="H14">
        <f t="shared" si="0"/>
        <v>0.47251667251667251</v>
      </c>
      <c r="I14">
        <f t="shared" si="1"/>
        <v>0.74968224692129559</v>
      </c>
      <c r="J14">
        <f t="shared" si="2"/>
        <v>1003.3220649374941</v>
      </c>
      <c r="K14">
        <f t="shared" si="3"/>
        <v>10033.220649374942</v>
      </c>
      <c r="L14">
        <f t="shared" si="4"/>
        <v>5016610.3246874707</v>
      </c>
      <c r="M14">
        <f>AVERAGE(L14:L16)</f>
        <v>4986048.4225278283</v>
      </c>
      <c r="N14">
        <f>STDEV(L14:L16)</f>
        <v>145017.57823379413</v>
      </c>
      <c r="O14">
        <f>(N14/M14)*100</f>
        <v>2.908467105505427</v>
      </c>
    </row>
    <row r="15" spans="1:15" x14ac:dyDescent="0.2">
      <c r="A15" t="s">
        <v>100</v>
      </c>
      <c r="B15" t="s">
        <v>194</v>
      </c>
      <c r="C15" t="s">
        <v>68</v>
      </c>
      <c r="D15">
        <v>899</v>
      </c>
      <c r="E15">
        <v>7071</v>
      </c>
      <c r="F15">
        <v>6164</v>
      </c>
      <c r="G15">
        <v>13235</v>
      </c>
      <c r="H15">
        <f t="shared" si="0"/>
        <v>0.46573479410653568</v>
      </c>
      <c r="I15">
        <f t="shared" si="1"/>
        <v>0.76413891822119528</v>
      </c>
      <c r="J15">
        <f t="shared" si="2"/>
        <v>1022.6698584330773</v>
      </c>
      <c r="K15">
        <f t="shared" si="3"/>
        <v>10226.698584330772</v>
      </c>
      <c r="L15">
        <f t="shared" si="4"/>
        <v>5113349.2921653865</v>
      </c>
    </row>
    <row r="16" spans="1:15" x14ac:dyDescent="0.2">
      <c r="A16" t="s">
        <v>101</v>
      </c>
      <c r="B16" t="s">
        <v>194</v>
      </c>
      <c r="C16" t="s">
        <v>68</v>
      </c>
      <c r="D16">
        <v>849</v>
      </c>
      <c r="E16">
        <v>7771</v>
      </c>
      <c r="F16">
        <v>7348</v>
      </c>
      <c r="G16">
        <v>15119</v>
      </c>
      <c r="H16">
        <f t="shared" si="0"/>
        <v>0.48601097956214034</v>
      </c>
      <c r="I16">
        <f t="shared" si="1"/>
        <v>0.72152406364518495</v>
      </c>
      <c r="J16">
        <f t="shared" si="2"/>
        <v>965.63713014612551</v>
      </c>
      <c r="K16">
        <f t="shared" si="3"/>
        <v>9656.3713014612549</v>
      </c>
      <c r="L16">
        <f t="shared" si="4"/>
        <v>4828185.6507306276</v>
      </c>
    </row>
    <row r="17" spans="1:15" x14ac:dyDescent="0.2">
      <c r="A17" t="s">
        <v>112</v>
      </c>
      <c r="B17" t="s">
        <v>195</v>
      </c>
      <c r="C17" t="s">
        <v>68</v>
      </c>
      <c r="D17">
        <v>951</v>
      </c>
      <c r="E17">
        <v>7010</v>
      </c>
      <c r="F17">
        <v>5632</v>
      </c>
      <c r="G17">
        <v>12642</v>
      </c>
      <c r="H17">
        <f t="shared" si="0"/>
        <v>0.44549912988451196</v>
      </c>
      <c r="I17">
        <f t="shared" si="1"/>
        <v>0.80855998519436567</v>
      </c>
      <c r="J17">
        <f t="shared" si="2"/>
        <v>1082.1198945320741</v>
      </c>
      <c r="K17">
        <f t="shared" si="3"/>
        <v>10821.198945320741</v>
      </c>
      <c r="L17">
        <f t="shared" si="4"/>
        <v>5410599.4726603702</v>
      </c>
      <c r="M17">
        <f>AVERAGE(L17:L19)</f>
        <v>5088951.9004427036</v>
      </c>
      <c r="N17">
        <f>STDEV(L17:L19)</f>
        <v>434199.82606381981</v>
      </c>
      <c r="O17">
        <f>(N17/M17)*100</f>
        <v>8.5322053451919526</v>
      </c>
    </row>
    <row r="18" spans="1:15" x14ac:dyDescent="0.2">
      <c r="A18" t="s">
        <v>114</v>
      </c>
      <c r="B18" t="s">
        <v>195</v>
      </c>
      <c r="C18" t="s">
        <v>68</v>
      </c>
      <c r="D18">
        <v>925</v>
      </c>
      <c r="E18">
        <v>6750</v>
      </c>
      <c r="F18">
        <v>5648</v>
      </c>
      <c r="G18">
        <v>12398</v>
      </c>
      <c r="H18">
        <f t="shared" si="0"/>
        <v>0.45555734795934827</v>
      </c>
      <c r="I18">
        <f t="shared" si="1"/>
        <v>0.78623366908878678</v>
      </c>
      <c r="J18">
        <f t="shared" si="2"/>
        <v>1052.23992115737</v>
      </c>
      <c r="K18">
        <f t="shared" si="3"/>
        <v>10522.3992115737</v>
      </c>
      <c r="L18">
        <f t="shared" si="4"/>
        <v>5261199.6057868497</v>
      </c>
    </row>
    <row r="19" spans="1:15" x14ac:dyDescent="0.2">
      <c r="A19" t="s">
        <v>115</v>
      </c>
      <c r="B19" t="s">
        <v>195</v>
      </c>
      <c r="C19" t="s">
        <v>68</v>
      </c>
      <c r="D19">
        <v>808</v>
      </c>
      <c r="E19">
        <v>5747</v>
      </c>
      <c r="F19">
        <v>5822</v>
      </c>
      <c r="G19">
        <v>11569</v>
      </c>
      <c r="H19">
        <f t="shared" si="0"/>
        <v>0.50324142103898351</v>
      </c>
      <c r="I19">
        <f t="shared" si="1"/>
        <v>0.68668526172332034</v>
      </c>
      <c r="J19">
        <f t="shared" si="2"/>
        <v>919.01132457617825</v>
      </c>
      <c r="K19">
        <f t="shared" si="3"/>
        <v>9190.1132457617823</v>
      </c>
      <c r="L19">
        <f t="shared" si="4"/>
        <v>4595056.622880891</v>
      </c>
    </row>
    <row r="20" spans="1:15" x14ac:dyDescent="0.2">
      <c r="A20" t="s">
        <v>126</v>
      </c>
      <c r="B20" t="s">
        <v>196</v>
      </c>
      <c r="C20" t="s">
        <v>68</v>
      </c>
      <c r="D20">
        <v>928</v>
      </c>
      <c r="E20">
        <v>7338</v>
      </c>
      <c r="F20">
        <v>6110</v>
      </c>
      <c r="G20">
        <v>13448</v>
      </c>
      <c r="H20">
        <f t="shared" si="0"/>
        <v>0.4543426531826294</v>
      </c>
      <c r="I20">
        <f t="shared" si="1"/>
        <v>0.78890362292281047</v>
      </c>
      <c r="J20">
        <f t="shared" si="2"/>
        <v>1055.8131998431618</v>
      </c>
      <c r="K20">
        <f t="shared" si="3"/>
        <v>10558.131998431618</v>
      </c>
      <c r="L20">
        <f t="shared" si="4"/>
        <v>5279065.9992158087</v>
      </c>
      <c r="M20">
        <f>AVERAGE(L20:L22)</f>
        <v>5313833.3869800242</v>
      </c>
      <c r="N20">
        <f>STDEV(L20:L22)</f>
        <v>220120.11583445003</v>
      </c>
      <c r="O20">
        <f>(N20/M20)*100</f>
        <v>4.1423977720827532</v>
      </c>
    </row>
    <row r="21" spans="1:15" x14ac:dyDescent="0.2">
      <c r="A21" t="s">
        <v>128</v>
      </c>
      <c r="B21" t="s">
        <v>196</v>
      </c>
      <c r="C21" t="s">
        <v>68</v>
      </c>
      <c r="D21">
        <v>976</v>
      </c>
      <c r="E21">
        <v>7152</v>
      </c>
      <c r="F21">
        <v>5537</v>
      </c>
      <c r="G21">
        <v>12689</v>
      </c>
      <c r="H21">
        <f t="shared" si="0"/>
        <v>0.43636220348333205</v>
      </c>
      <c r="I21">
        <f t="shared" si="1"/>
        <v>0.82928263857394735</v>
      </c>
      <c r="J21">
        <f t="shared" si="2"/>
        <v>1109.8536383484306</v>
      </c>
      <c r="K21">
        <f t="shared" si="3"/>
        <v>11098.536383484306</v>
      </c>
      <c r="L21">
        <f t="shared" si="4"/>
        <v>5549268.1917421529</v>
      </c>
    </row>
    <row r="22" spans="1:15" x14ac:dyDescent="0.2">
      <c r="A22" t="s">
        <v>129</v>
      </c>
      <c r="B22" t="s">
        <v>196</v>
      </c>
      <c r="C22" t="s">
        <v>68</v>
      </c>
      <c r="D22">
        <v>899</v>
      </c>
      <c r="E22">
        <v>7479</v>
      </c>
      <c r="F22">
        <v>6520</v>
      </c>
      <c r="G22">
        <v>13999</v>
      </c>
      <c r="H22">
        <f t="shared" si="0"/>
        <v>0.46574755339667118</v>
      </c>
      <c r="I22">
        <f t="shared" si="1"/>
        <v>0.76411152255412662</v>
      </c>
      <c r="J22">
        <f t="shared" si="2"/>
        <v>1022.6331939964222</v>
      </c>
      <c r="K22">
        <f t="shared" si="3"/>
        <v>10226.331939964222</v>
      </c>
      <c r="L22">
        <f t="shared" si="4"/>
        <v>5113165.9699821109</v>
      </c>
    </row>
    <row r="23" spans="1:15" x14ac:dyDescent="0.2">
      <c r="A23" t="s">
        <v>139</v>
      </c>
      <c r="B23" t="s">
        <v>197</v>
      </c>
      <c r="C23" t="s">
        <v>68</v>
      </c>
      <c r="D23">
        <v>1000</v>
      </c>
      <c r="E23">
        <v>6519</v>
      </c>
      <c r="F23">
        <v>4864</v>
      </c>
      <c r="G23">
        <v>11383</v>
      </c>
      <c r="H23">
        <f t="shared" si="0"/>
        <v>0.42730387419836596</v>
      </c>
      <c r="I23">
        <f t="shared" si="1"/>
        <v>0.85025986967921374</v>
      </c>
      <c r="J23">
        <f t="shared" si="2"/>
        <v>1137.9280911124381</v>
      </c>
      <c r="K23">
        <f t="shared" si="3"/>
        <v>11379.280911124381</v>
      </c>
      <c r="L23">
        <f t="shared" si="4"/>
        <v>5689640.4555621902</v>
      </c>
      <c r="M23">
        <f>AVERAGE(L23:L25)</f>
        <v>5637382.8964248337</v>
      </c>
      <c r="N23">
        <f>STDEV(L23:L25)</f>
        <v>269582.02982692729</v>
      </c>
      <c r="O23">
        <f>(N23/M23)*100</f>
        <v>4.7820422132031029</v>
      </c>
    </row>
    <row r="24" spans="1:15" x14ac:dyDescent="0.2">
      <c r="A24" t="s">
        <v>141</v>
      </c>
      <c r="B24" t="s">
        <v>197</v>
      </c>
      <c r="C24" t="s">
        <v>68</v>
      </c>
      <c r="D24">
        <v>1033</v>
      </c>
      <c r="E24">
        <v>7464</v>
      </c>
      <c r="F24">
        <v>5306</v>
      </c>
      <c r="G24">
        <v>12770</v>
      </c>
      <c r="H24">
        <f t="shared" si="0"/>
        <v>0.41550509005481595</v>
      </c>
      <c r="I24">
        <f t="shared" si="1"/>
        <v>0.87826041432890012</v>
      </c>
      <c r="J24">
        <f t="shared" si="2"/>
        <v>1175.4020534380356</v>
      </c>
      <c r="K24">
        <f t="shared" si="3"/>
        <v>11754.020534380357</v>
      </c>
      <c r="L24">
        <f t="shared" si="4"/>
        <v>5877010.2671901789</v>
      </c>
    </row>
    <row r="25" spans="1:15" x14ac:dyDescent="0.2">
      <c r="A25" t="s">
        <v>142</v>
      </c>
      <c r="B25" t="s">
        <v>197</v>
      </c>
      <c r="C25" t="s">
        <v>68</v>
      </c>
      <c r="D25">
        <v>940</v>
      </c>
      <c r="E25">
        <v>7559</v>
      </c>
      <c r="F25">
        <v>6181</v>
      </c>
      <c r="G25">
        <v>13740</v>
      </c>
      <c r="H25">
        <f t="shared" si="0"/>
        <v>0.44985443959243088</v>
      </c>
      <c r="I25">
        <f t="shared" si="1"/>
        <v>0.79883121611706698</v>
      </c>
      <c r="J25">
        <f t="shared" si="2"/>
        <v>1069.099593304426</v>
      </c>
      <c r="K25">
        <f t="shared" si="3"/>
        <v>10690.99593304426</v>
      </c>
      <c r="L25">
        <f t="shared" si="4"/>
        <v>5345497.9665221302</v>
      </c>
    </row>
    <row r="26" spans="1:15" x14ac:dyDescent="0.2">
      <c r="A26" t="s">
        <v>153</v>
      </c>
      <c r="B26" t="s">
        <v>198</v>
      </c>
      <c r="C26" t="s">
        <v>68</v>
      </c>
      <c r="D26">
        <v>828</v>
      </c>
      <c r="E26">
        <v>8038</v>
      </c>
      <c r="F26">
        <v>7874</v>
      </c>
      <c r="G26">
        <v>15912</v>
      </c>
      <c r="H26">
        <f t="shared" si="0"/>
        <v>0.49484665661136251</v>
      </c>
      <c r="I26">
        <f t="shared" si="1"/>
        <v>0.70350734903012524</v>
      </c>
      <c r="J26">
        <f t="shared" si="2"/>
        <v>941.52482471911844</v>
      </c>
      <c r="K26">
        <f t="shared" si="3"/>
        <v>9415.2482471911844</v>
      </c>
      <c r="L26">
        <f t="shared" si="4"/>
        <v>4707624.1235955926</v>
      </c>
      <c r="M26">
        <f>AVERAGE(L26:L28)</f>
        <v>4851705.722581652</v>
      </c>
      <c r="N26">
        <f>STDEV(L26:L28)</f>
        <v>160248.37596729878</v>
      </c>
      <c r="O26">
        <f>(N26/M26)*100</f>
        <v>3.302928601408015</v>
      </c>
    </row>
    <row r="27" spans="1:15" x14ac:dyDescent="0.2">
      <c r="A27" t="s">
        <v>155</v>
      </c>
      <c r="B27" t="s">
        <v>198</v>
      </c>
      <c r="C27" t="s">
        <v>68</v>
      </c>
      <c r="D27">
        <v>883</v>
      </c>
      <c r="E27">
        <v>6924</v>
      </c>
      <c r="F27">
        <v>6189</v>
      </c>
      <c r="G27">
        <v>13113</v>
      </c>
      <c r="H27">
        <f t="shared" si="0"/>
        <v>0.47197437657286662</v>
      </c>
      <c r="I27">
        <f t="shared" si="1"/>
        <v>0.75083058179206275</v>
      </c>
      <c r="J27">
        <f t="shared" si="2"/>
        <v>1004.8589156746023</v>
      </c>
      <c r="K27">
        <f t="shared" si="3"/>
        <v>10048.589156746022</v>
      </c>
      <c r="L27">
        <f t="shared" si="4"/>
        <v>5024294.5783730112</v>
      </c>
    </row>
    <row r="28" spans="1:15" x14ac:dyDescent="0.2">
      <c r="A28" t="s">
        <v>156</v>
      </c>
      <c r="B28" t="s">
        <v>198</v>
      </c>
      <c r="C28" t="s">
        <v>68</v>
      </c>
      <c r="D28">
        <v>848</v>
      </c>
      <c r="E28">
        <v>6502</v>
      </c>
      <c r="F28">
        <v>6157</v>
      </c>
      <c r="G28">
        <v>12659</v>
      </c>
      <c r="H28">
        <f t="shared" si="0"/>
        <v>0.48637333122679516</v>
      </c>
      <c r="I28">
        <f t="shared" si="1"/>
        <v>0.72077877872561813</v>
      </c>
      <c r="J28">
        <f t="shared" si="2"/>
        <v>964.63969315527061</v>
      </c>
      <c r="K28">
        <f t="shared" si="3"/>
        <v>9646.3969315527065</v>
      </c>
      <c r="L28">
        <f t="shared" si="4"/>
        <v>4823198.4657763531</v>
      </c>
    </row>
    <row r="29" spans="1:15" x14ac:dyDescent="0.2">
      <c r="A29" t="s">
        <v>169</v>
      </c>
      <c r="B29" t="s">
        <v>199</v>
      </c>
      <c r="C29" t="s">
        <v>68</v>
      </c>
      <c r="D29">
        <v>841</v>
      </c>
      <c r="E29">
        <v>7036</v>
      </c>
      <c r="F29">
        <v>6737</v>
      </c>
      <c r="G29">
        <v>13773</v>
      </c>
      <c r="H29">
        <f t="shared" si="0"/>
        <v>0.48914542946344297</v>
      </c>
      <c r="I29">
        <f t="shared" si="1"/>
        <v>0.71509543195667191</v>
      </c>
      <c r="J29">
        <f t="shared" si="2"/>
        <v>957.03350101267665</v>
      </c>
      <c r="K29">
        <f t="shared" si="3"/>
        <v>9570.3350101267661</v>
      </c>
      <c r="L29">
        <f t="shared" si="4"/>
        <v>4785167.5050633829</v>
      </c>
      <c r="M29">
        <f>AVERAGE(L29:L31)</f>
        <v>5070846.9271855149</v>
      </c>
      <c r="N29">
        <f>STDEV(L29:L31)</f>
        <v>247465.00596355766</v>
      </c>
      <c r="O29">
        <f>(N29/M29)*100</f>
        <v>4.8801513734690625</v>
      </c>
    </row>
    <row r="30" spans="1:15" x14ac:dyDescent="0.2">
      <c r="A30" t="s">
        <v>171</v>
      </c>
      <c r="B30" t="s">
        <v>199</v>
      </c>
      <c r="C30" t="s">
        <v>68</v>
      </c>
      <c r="D30">
        <v>918</v>
      </c>
      <c r="E30">
        <v>8006</v>
      </c>
      <c r="F30">
        <v>6777</v>
      </c>
      <c r="G30">
        <v>14783</v>
      </c>
      <c r="H30">
        <f t="shared" si="0"/>
        <v>0.45843198268281132</v>
      </c>
      <c r="I30">
        <f t="shared" si="1"/>
        <v>0.77994334576497693</v>
      </c>
      <c r="J30">
        <f t="shared" si="2"/>
        <v>1043.8213942250763</v>
      </c>
      <c r="K30">
        <f t="shared" si="3"/>
        <v>10438.213942250764</v>
      </c>
      <c r="L30">
        <f t="shared" si="4"/>
        <v>5219106.971125382</v>
      </c>
    </row>
    <row r="31" spans="1:15" x14ac:dyDescent="0.2">
      <c r="A31" t="s">
        <v>172</v>
      </c>
      <c r="B31" t="s">
        <v>199</v>
      </c>
      <c r="C31" t="s">
        <v>68</v>
      </c>
      <c r="D31">
        <v>916</v>
      </c>
      <c r="E31">
        <v>7869</v>
      </c>
      <c r="F31">
        <v>6681</v>
      </c>
      <c r="G31">
        <v>14550</v>
      </c>
      <c r="H31">
        <f t="shared" si="0"/>
        <v>0.45917525773195877</v>
      </c>
      <c r="I31">
        <f t="shared" si="1"/>
        <v>0.77832331667416121</v>
      </c>
      <c r="J31">
        <f t="shared" si="2"/>
        <v>1041.6532610735562</v>
      </c>
      <c r="K31">
        <f t="shared" si="3"/>
        <v>10416.532610735561</v>
      </c>
      <c r="L31">
        <f t="shared" si="4"/>
        <v>5208266.3053677808</v>
      </c>
    </row>
    <row r="32" spans="1:15" x14ac:dyDescent="0.2">
      <c r="A32" t="s">
        <v>73</v>
      </c>
      <c r="B32" t="s">
        <v>200</v>
      </c>
      <c r="C32" t="s">
        <v>68</v>
      </c>
      <c r="D32">
        <v>869</v>
      </c>
      <c r="E32">
        <v>7472</v>
      </c>
      <c r="F32">
        <v>6836</v>
      </c>
      <c r="G32">
        <v>14308</v>
      </c>
      <c r="H32">
        <f t="shared" si="0"/>
        <v>0.47777467151244057</v>
      </c>
      <c r="I32">
        <f t="shared" si="1"/>
        <v>0.73861605614342685</v>
      </c>
      <c r="J32">
        <f t="shared" si="2"/>
        <v>988.5118524403465</v>
      </c>
      <c r="K32">
        <f t="shared" si="3"/>
        <v>9885.1185244034641</v>
      </c>
      <c r="L32">
        <f t="shared" si="4"/>
        <v>4942559.262201732</v>
      </c>
      <c r="M32">
        <f>AVERAGE(L32:L34)</f>
        <v>5137444.8157925503</v>
      </c>
      <c r="N32">
        <f>STDEV(L32:L34)</f>
        <v>169662.56336903546</v>
      </c>
      <c r="O32">
        <f>(N32/M32)*100</f>
        <v>3.3024697968042647</v>
      </c>
    </row>
    <row r="33" spans="1:15" x14ac:dyDescent="0.2">
      <c r="A33" t="s">
        <v>75</v>
      </c>
      <c r="B33" t="s">
        <v>200</v>
      </c>
      <c r="C33" t="s">
        <v>68</v>
      </c>
      <c r="D33">
        <v>917</v>
      </c>
      <c r="E33">
        <v>7176</v>
      </c>
      <c r="F33">
        <v>6077</v>
      </c>
      <c r="G33">
        <v>13253</v>
      </c>
      <c r="H33">
        <f t="shared" si="0"/>
        <v>0.4585376895797178</v>
      </c>
      <c r="I33">
        <f t="shared" si="1"/>
        <v>0.77971278874532346</v>
      </c>
      <c r="J33">
        <f t="shared" si="2"/>
        <v>1043.5128329032702</v>
      </c>
      <c r="K33">
        <f t="shared" si="3"/>
        <v>10435.128329032703</v>
      </c>
      <c r="L33">
        <f t="shared" si="4"/>
        <v>5217564.1645163512</v>
      </c>
    </row>
    <row r="34" spans="1:15" x14ac:dyDescent="0.2">
      <c r="A34" t="s">
        <v>76</v>
      </c>
      <c r="B34" t="s">
        <v>200</v>
      </c>
      <c r="C34" t="s">
        <v>68</v>
      </c>
      <c r="D34">
        <v>923</v>
      </c>
      <c r="E34">
        <v>6179</v>
      </c>
      <c r="F34">
        <v>5183</v>
      </c>
      <c r="G34">
        <v>11362</v>
      </c>
      <c r="H34">
        <f t="shared" ref="H34:H65" si="5">F34/G34</f>
        <v>0.45616968843513467</v>
      </c>
      <c r="I34">
        <f t="shared" ref="I34:I65" si="6">-LN(H34)</f>
        <v>0.78489041492736566</v>
      </c>
      <c r="J34">
        <f t="shared" ref="J34:J65" si="7">I34/0.0007472</f>
        <v>1050.4422041319135</v>
      </c>
      <c r="K34">
        <f t="shared" ref="K34:K65" si="8">J34*(25/2.5)</f>
        <v>10504.422041319136</v>
      </c>
      <c r="L34">
        <f t="shared" ref="L34:L65" si="9">K34*500</f>
        <v>5252211.0206595678</v>
      </c>
    </row>
    <row r="35" spans="1:15" x14ac:dyDescent="0.2">
      <c r="A35" t="s">
        <v>157</v>
      </c>
      <c r="B35" t="s">
        <v>158</v>
      </c>
      <c r="C35" t="s">
        <v>68</v>
      </c>
      <c r="D35">
        <v>0</v>
      </c>
      <c r="E35">
        <v>0</v>
      </c>
      <c r="F35">
        <v>15733</v>
      </c>
      <c r="G35">
        <v>15733</v>
      </c>
      <c r="H35">
        <f t="shared" si="5"/>
        <v>1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</row>
    <row r="36" spans="1:15" x14ac:dyDescent="0.2">
      <c r="A36" t="s">
        <v>159</v>
      </c>
      <c r="B36" t="s">
        <v>158</v>
      </c>
      <c r="C36" t="s">
        <v>68</v>
      </c>
      <c r="D36">
        <v>0</v>
      </c>
      <c r="E36">
        <v>0</v>
      </c>
      <c r="F36">
        <v>14325</v>
      </c>
      <c r="G36">
        <v>14325</v>
      </c>
      <c r="H36">
        <f t="shared" si="5"/>
        <v>1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</row>
    <row r="37" spans="1:15" x14ac:dyDescent="0.2">
      <c r="A37" t="s">
        <v>160</v>
      </c>
      <c r="B37" t="s">
        <v>158</v>
      </c>
      <c r="C37" t="s">
        <v>68</v>
      </c>
      <c r="D37">
        <v>0</v>
      </c>
      <c r="E37">
        <v>0</v>
      </c>
      <c r="F37">
        <v>13192</v>
      </c>
      <c r="G37">
        <v>13192</v>
      </c>
      <c r="H37">
        <f t="shared" si="5"/>
        <v>1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</row>
    <row r="38" spans="1:15" x14ac:dyDescent="0.2">
      <c r="A38" t="s">
        <v>173</v>
      </c>
      <c r="B38" t="s">
        <v>158</v>
      </c>
      <c r="C38" t="s">
        <v>68</v>
      </c>
      <c r="D38">
        <v>0</v>
      </c>
      <c r="E38">
        <v>0</v>
      </c>
      <c r="F38">
        <v>15767</v>
      </c>
      <c r="G38">
        <v>15767</v>
      </c>
      <c r="H38">
        <f t="shared" si="5"/>
        <v>1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</row>
    <row r="39" spans="1:15" x14ac:dyDescent="0.2">
      <c r="A39" t="s">
        <v>174</v>
      </c>
      <c r="B39" t="s">
        <v>158</v>
      </c>
      <c r="C39" t="s">
        <v>68</v>
      </c>
      <c r="D39">
        <v>0.09</v>
      </c>
      <c r="E39">
        <v>1</v>
      </c>
      <c r="F39">
        <v>13714</v>
      </c>
      <c r="G39">
        <v>13715</v>
      </c>
      <c r="H39">
        <f t="shared" si="5"/>
        <v>0.99992708713087863</v>
      </c>
      <c r="I39">
        <f t="shared" si="6"/>
        <v>7.29155273938239E-5</v>
      </c>
      <c r="J39">
        <f t="shared" si="7"/>
        <v>9.7585020602012726E-2</v>
      </c>
      <c r="K39">
        <f t="shared" si="8"/>
        <v>0.97585020602012729</v>
      </c>
      <c r="L39">
        <f t="shared" si="9"/>
        <v>487.92510301006365</v>
      </c>
    </row>
    <row r="40" spans="1:15" x14ac:dyDescent="0.2">
      <c r="A40" t="s">
        <v>175</v>
      </c>
      <c r="B40" t="s">
        <v>158</v>
      </c>
      <c r="C40" t="s">
        <v>68</v>
      </c>
      <c r="D40">
        <v>0</v>
      </c>
      <c r="E40">
        <v>0</v>
      </c>
      <c r="F40">
        <v>7511</v>
      </c>
      <c r="G40">
        <v>7511</v>
      </c>
      <c r="H40">
        <f t="shared" si="5"/>
        <v>1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</row>
    <row r="41" spans="1:15" x14ac:dyDescent="0.2">
      <c r="A41" t="s">
        <v>116</v>
      </c>
      <c r="B41" t="s">
        <v>201</v>
      </c>
      <c r="C41" t="s">
        <v>68</v>
      </c>
      <c r="D41">
        <v>665</v>
      </c>
      <c r="E41">
        <v>5544</v>
      </c>
      <c r="F41">
        <v>7298</v>
      </c>
      <c r="G41">
        <v>12842</v>
      </c>
      <c r="H41">
        <f t="shared" si="5"/>
        <v>0.56829154337330634</v>
      </c>
      <c r="I41">
        <f t="shared" si="6"/>
        <v>0.56512071135760078</v>
      </c>
      <c r="J41">
        <f t="shared" si="7"/>
        <v>756.31786851927302</v>
      </c>
      <c r="K41">
        <f t="shared" si="8"/>
        <v>7563.17868519273</v>
      </c>
      <c r="L41">
        <f t="shared" si="9"/>
        <v>3781589.3425963651</v>
      </c>
      <c r="M41">
        <f>AVERAGE(L41:L43)</f>
        <v>4596728.3749402286</v>
      </c>
      <c r="N41">
        <f>STDEV(L41:L43)</f>
        <v>750776.54373780405</v>
      </c>
      <c r="O41">
        <f>(N41/M41)*100</f>
        <v>16.33284550444133</v>
      </c>
    </row>
    <row r="42" spans="1:15" x14ac:dyDescent="0.2">
      <c r="A42" t="s">
        <v>118</v>
      </c>
      <c r="B42" t="s">
        <v>201</v>
      </c>
      <c r="C42" t="s">
        <v>68</v>
      </c>
      <c r="D42">
        <v>835</v>
      </c>
      <c r="E42">
        <v>6273</v>
      </c>
      <c r="F42">
        <v>6071</v>
      </c>
      <c r="G42">
        <v>12344</v>
      </c>
      <c r="H42">
        <f t="shared" si="5"/>
        <v>0.49181788723266362</v>
      </c>
      <c r="I42">
        <f t="shared" si="6"/>
        <v>0.70964677891256278</v>
      </c>
      <c r="J42">
        <f t="shared" si="7"/>
        <v>949.74140646756268</v>
      </c>
      <c r="K42">
        <f t="shared" si="8"/>
        <v>9497.4140646756277</v>
      </c>
      <c r="L42">
        <f t="shared" si="9"/>
        <v>4748707.0323378136</v>
      </c>
    </row>
    <row r="43" spans="1:15" x14ac:dyDescent="0.2">
      <c r="A43" t="s">
        <v>119</v>
      </c>
      <c r="B43" t="s">
        <v>201</v>
      </c>
      <c r="C43" t="s">
        <v>68</v>
      </c>
      <c r="D43">
        <v>925</v>
      </c>
      <c r="E43">
        <v>7640</v>
      </c>
      <c r="F43">
        <v>6395</v>
      </c>
      <c r="G43">
        <v>14035</v>
      </c>
      <c r="H43">
        <f t="shared" si="5"/>
        <v>0.45564659779123617</v>
      </c>
      <c r="I43">
        <f t="shared" si="6"/>
        <v>0.78603777478303982</v>
      </c>
      <c r="J43">
        <f t="shared" si="7"/>
        <v>1051.9777499773018</v>
      </c>
      <c r="K43">
        <f t="shared" si="8"/>
        <v>10519.777499773018</v>
      </c>
      <c r="L43">
        <f t="shared" si="9"/>
        <v>5259888.749886509</v>
      </c>
    </row>
    <row r="44" spans="1:15" x14ac:dyDescent="0.2">
      <c r="A44" t="s">
        <v>130</v>
      </c>
      <c r="B44" t="s">
        <v>202</v>
      </c>
      <c r="C44" t="s">
        <v>68</v>
      </c>
      <c r="D44">
        <v>924</v>
      </c>
      <c r="E44">
        <v>7662</v>
      </c>
      <c r="F44">
        <v>6421</v>
      </c>
      <c r="G44">
        <v>14083</v>
      </c>
      <c r="H44">
        <f t="shared" si="5"/>
        <v>0.45593978555705461</v>
      </c>
      <c r="I44">
        <f t="shared" si="6"/>
        <v>0.78539452740400195</v>
      </c>
      <c r="J44">
        <f t="shared" si="7"/>
        <v>1051.1168728640284</v>
      </c>
      <c r="K44">
        <f t="shared" si="8"/>
        <v>10511.168728640285</v>
      </c>
      <c r="L44">
        <f t="shared" si="9"/>
        <v>5255584.3643201422</v>
      </c>
      <c r="M44">
        <f>AVERAGE(L44:L46)</f>
        <v>5381852.9937268002</v>
      </c>
      <c r="N44">
        <f>STDEV(L44:L46)</f>
        <v>213137.87448761796</v>
      </c>
      <c r="O44">
        <f>(N44/M44)*100</f>
        <v>3.9603065103423649</v>
      </c>
    </row>
    <row r="45" spans="1:15" x14ac:dyDescent="0.2">
      <c r="A45" t="s">
        <v>132</v>
      </c>
      <c r="B45" t="s">
        <v>202</v>
      </c>
      <c r="C45" t="s">
        <v>68</v>
      </c>
      <c r="D45">
        <v>925</v>
      </c>
      <c r="E45">
        <v>6118</v>
      </c>
      <c r="F45">
        <v>5118</v>
      </c>
      <c r="G45">
        <v>11236</v>
      </c>
      <c r="H45">
        <f t="shared" si="5"/>
        <v>0.45550017799928799</v>
      </c>
      <c r="I45">
        <f t="shared" si="6"/>
        <v>0.78635917150440016</v>
      </c>
      <c r="J45">
        <f t="shared" si="7"/>
        <v>1052.4078847756962</v>
      </c>
      <c r="K45">
        <f t="shared" si="8"/>
        <v>10524.078847756962</v>
      </c>
      <c r="L45">
        <f t="shared" si="9"/>
        <v>5262039.4238784807</v>
      </c>
    </row>
    <row r="46" spans="1:15" x14ac:dyDescent="0.2">
      <c r="A46" t="s">
        <v>133</v>
      </c>
      <c r="B46" t="s">
        <v>202</v>
      </c>
      <c r="C46" t="s">
        <v>68</v>
      </c>
      <c r="D46">
        <v>989</v>
      </c>
      <c r="E46">
        <v>7186</v>
      </c>
      <c r="F46">
        <v>5449</v>
      </c>
      <c r="G46">
        <v>12635</v>
      </c>
      <c r="H46">
        <f t="shared" si="5"/>
        <v>0.43126236644242183</v>
      </c>
      <c r="I46">
        <f t="shared" si="6"/>
        <v>0.84103863523919631</v>
      </c>
      <c r="J46">
        <f t="shared" si="7"/>
        <v>1125.5870385963549</v>
      </c>
      <c r="K46">
        <f t="shared" si="8"/>
        <v>11255.87038596355</v>
      </c>
      <c r="L46">
        <f t="shared" si="9"/>
        <v>5627935.1929817749</v>
      </c>
    </row>
    <row r="47" spans="1:15" x14ac:dyDescent="0.2">
      <c r="A47" t="s">
        <v>143</v>
      </c>
      <c r="B47" t="s">
        <v>203</v>
      </c>
      <c r="C47" t="s">
        <v>68</v>
      </c>
      <c r="D47">
        <v>926</v>
      </c>
      <c r="E47">
        <v>7603</v>
      </c>
      <c r="F47">
        <v>6349</v>
      </c>
      <c r="G47">
        <v>13952</v>
      </c>
      <c r="H47">
        <f t="shared" si="5"/>
        <v>0.45506020642201833</v>
      </c>
      <c r="I47">
        <f t="shared" si="6"/>
        <v>0.78732554697831103</v>
      </c>
      <c r="J47">
        <f t="shared" si="7"/>
        <v>1053.7012138360694</v>
      </c>
      <c r="K47">
        <f t="shared" si="8"/>
        <v>10537.012138360695</v>
      </c>
      <c r="L47">
        <f t="shared" si="9"/>
        <v>5268506.069180347</v>
      </c>
      <c r="M47">
        <f>AVERAGE(L47:L49)</f>
        <v>5285541.273495283</v>
      </c>
      <c r="N47">
        <f>STDEV(L47:L49)</f>
        <v>60755.63437943357</v>
      </c>
      <c r="O47">
        <f>(N47/M47)*100</f>
        <v>1.1494685451440321</v>
      </c>
    </row>
    <row r="48" spans="1:15" x14ac:dyDescent="0.2">
      <c r="A48" t="s">
        <v>145</v>
      </c>
      <c r="B48" t="s">
        <v>203</v>
      </c>
      <c r="C48" t="s">
        <v>68</v>
      </c>
      <c r="D48">
        <v>941</v>
      </c>
      <c r="E48">
        <v>5724</v>
      </c>
      <c r="F48">
        <v>4671</v>
      </c>
      <c r="G48">
        <v>10395</v>
      </c>
      <c r="H48">
        <f t="shared" si="5"/>
        <v>0.44935064935064933</v>
      </c>
      <c r="I48">
        <f t="shared" si="6"/>
        <v>0.79995173979000533</v>
      </c>
      <c r="J48">
        <f t="shared" si="7"/>
        <v>1070.5992234876946</v>
      </c>
      <c r="K48">
        <f t="shared" si="8"/>
        <v>10705.992234876947</v>
      </c>
      <c r="L48">
        <f t="shared" si="9"/>
        <v>5352996.1174384737</v>
      </c>
    </row>
    <row r="49" spans="1:15" x14ac:dyDescent="0.2">
      <c r="A49" t="s">
        <v>146</v>
      </c>
      <c r="B49" t="s">
        <v>203</v>
      </c>
      <c r="C49" t="s">
        <v>68</v>
      </c>
      <c r="D49">
        <v>920</v>
      </c>
      <c r="E49">
        <v>5374</v>
      </c>
      <c r="F49">
        <v>4529</v>
      </c>
      <c r="G49">
        <v>9903</v>
      </c>
      <c r="H49">
        <f t="shared" si="5"/>
        <v>0.45733616075936584</v>
      </c>
      <c r="I49">
        <f t="shared" si="6"/>
        <v>0.78233657696508885</v>
      </c>
      <c r="J49">
        <f t="shared" si="7"/>
        <v>1047.0243267734058</v>
      </c>
      <c r="K49">
        <f t="shared" si="8"/>
        <v>10470.243267734058</v>
      </c>
      <c r="L49">
        <f t="shared" si="9"/>
        <v>5235121.6338670291</v>
      </c>
    </row>
    <row r="50" spans="1:15" x14ac:dyDescent="0.2">
      <c r="A50" t="s">
        <v>77</v>
      </c>
      <c r="B50" t="s">
        <v>190</v>
      </c>
      <c r="C50" t="s">
        <v>78</v>
      </c>
      <c r="D50">
        <v>841</v>
      </c>
      <c r="E50">
        <v>7224</v>
      </c>
      <c r="F50">
        <v>6923</v>
      </c>
      <c r="G50">
        <v>14147</v>
      </c>
      <c r="H50">
        <f t="shared" si="5"/>
        <v>0.48936170212765956</v>
      </c>
      <c r="I50">
        <f t="shared" si="6"/>
        <v>0.71465338578090898</v>
      </c>
      <c r="J50">
        <f t="shared" si="7"/>
        <v>956.44189745839003</v>
      </c>
      <c r="K50">
        <f t="shared" si="8"/>
        <v>9564.4189745838994</v>
      </c>
      <c r="L50">
        <f t="shared" si="9"/>
        <v>4782209.4872919498</v>
      </c>
      <c r="M50">
        <f>AVERAGE(L50:L52)</f>
        <v>4829402.3732534451</v>
      </c>
      <c r="N50">
        <f>STDEV(L50:L52)</f>
        <v>56142.013884358807</v>
      </c>
      <c r="O50">
        <f>(N50/M50)*100</f>
        <v>1.1625043751849851</v>
      </c>
    </row>
    <row r="51" spans="1:15" x14ac:dyDescent="0.2">
      <c r="A51" t="s">
        <v>79</v>
      </c>
      <c r="B51" t="s">
        <v>190</v>
      </c>
      <c r="C51" t="s">
        <v>78</v>
      </c>
      <c r="D51">
        <v>860</v>
      </c>
      <c r="E51">
        <v>6187</v>
      </c>
      <c r="F51">
        <v>5744</v>
      </c>
      <c r="G51">
        <v>11931</v>
      </c>
      <c r="H51">
        <f t="shared" si="5"/>
        <v>0.48143491744195793</v>
      </c>
      <c r="I51">
        <f t="shared" si="6"/>
        <v>0.73098422314774014</v>
      </c>
      <c r="J51">
        <f t="shared" si="7"/>
        <v>978.29794318487711</v>
      </c>
      <c r="K51">
        <f t="shared" si="8"/>
        <v>9782.9794318487711</v>
      </c>
      <c r="L51">
        <f t="shared" si="9"/>
        <v>4891489.7159243859</v>
      </c>
    </row>
    <row r="52" spans="1:15" x14ac:dyDescent="0.2">
      <c r="A52" t="s">
        <v>80</v>
      </c>
      <c r="B52" t="s">
        <v>190</v>
      </c>
      <c r="C52" t="s">
        <v>78</v>
      </c>
      <c r="D52">
        <v>846</v>
      </c>
      <c r="E52">
        <v>7027</v>
      </c>
      <c r="F52">
        <v>6671</v>
      </c>
      <c r="G52">
        <v>13698</v>
      </c>
      <c r="H52">
        <f t="shared" si="5"/>
        <v>0.48700540224850342</v>
      </c>
      <c r="I52">
        <f t="shared" si="6"/>
        <v>0.71948006304833512</v>
      </c>
      <c r="J52">
        <f t="shared" si="7"/>
        <v>962.90158330879979</v>
      </c>
      <c r="K52">
        <f t="shared" si="8"/>
        <v>9629.0158330879985</v>
      </c>
      <c r="L52">
        <f t="shared" si="9"/>
        <v>4814507.9165439997</v>
      </c>
    </row>
    <row r="53" spans="1:15" x14ac:dyDescent="0.2">
      <c r="A53" t="s">
        <v>95</v>
      </c>
      <c r="B53" t="s">
        <v>191</v>
      </c>
      <c r="C53" t="s">
        <v>78</v>
      </c>
      <c r="D53">
        <v>934</v>
      </c>
      <c r="E53">
        <v>6990</v>
      </c>
      <c r="F53">
        <v>5768</v>
      </c>
      <c r="G53">
        <v>12758</v>
      </c>
      <c r="H53">
        <f t="shared" si="5"/>
        <v>0.45210848095312745</v>
      </c>
      <c r="I53">
        <f t="shared" si="6"/>
        <v>0.79383312583711563</v>
      </c>
      <c r="J53">
        <f t="shared" si="7"/>
        <v>1062.410500317339</v>
      </c>
      <c r="K53">
        <f t="shared" si="8"/>
        <v>10624.10500317339</v>
      </c>
      <c r="L53">
        <f t="shared" si="9"/>
        <v>5312052.5015866952</v>
      </c>
      <c r="M53">
        <f>AVERAGE(L53:L55)</f>
        <v>5176251.685599003</v>
      </c>
      <c r="N53">
        <f>STDEV(L53:L55)</f>
        <v>240684.94843365892</v>
      </c>
      <c r="O53">
        <f>(N53/M53)*100</f>
        <v>4.649792225197924</v>
      </c>
    </row>
    <row r="54" spans="1:15" x14ac:dyDescent="0.2">
      <c r="A54" t="s">
        <v>96</v>
      </c>
      <c r="B54" t="s">
        <v>191</v>
      </c>
      <c r="C54" t="s">
        <v>78</v>
      </c>
      <c r="D54">
        <v>861</v>
      </c>
      <c r="E54">
        <v>7258</v>
      </c>
      <c r="F54">
        <v>6725</v>
      </c>
      <c r="G54">
        <v>13983</v>
      </c>
      <c r="H54">
        <f t="shared" si="5"/>
        <v>0.48094114281627692</v>
      </c>
      <c r="I54">
        <f t="shared" si="6"/>
        <v>0.7320103805708108</v>
      </c>
      <c r="J54">
        <f t="shared" si="7"/>
        <v>979.67128020718792</v>
      </c>
      <c r="K54">
        <f t="shared" si="8"/>
        <v>9796.7128020718792</v>
      </c>
      <c r="L54">
        <f t="shared" si="9"/>
        <v>4898356.4010359393</v>
      </c>
    </row>
    <row r="55" spans="1:15" x14ac:dyDescent="0.2">
      <c r="A55" t="s">
        <v>97</v>
      </c>
      <c r="B55" t="s">
        <v>191</v>
      </c>
      <c r="C55" t="s">
        <v>78</v>
      </c>
      <c r="D55">
        <v>935</v>
      </c>
      <c r="E55">
        <v>7019</v>
      </c>
      <c r="F55">
        <v>5782</v>
      </c>
      <c r="G55">
        <v>12801</v>
      </c>
      <c r="H55">
        <f t="shared" si="5"/>
        <v>0.45168346222951333</v>
      </c>
      <c r="I55">
        <f t="shared" si="6"/>
        <v>0.79477364927981831</v>
      </c>
      <c r="J55">
        <f t="shared" si="7"/>
        <v>1063.6692308348747</v>
      </c>
      <c r="K55">
        <f t="shared" si="8"/>
        <v>10636.692308348747</v>
      </c>
      <c r="L55">
        <f t="shared" si="9"/>
        <v>5318346.1541743735</v>
      </c>
    </row>
    <row r="56" spans="1:15" x14ac:dyDescent="0.2">
      <c r="A56" t="s">
        <v>109</v>
      </c>
      <c r="B56" t="s">
        <v>192</v>
      </c>
      <c r="C56" t="s">
        <v>78</v>
      </c>
      <c r="D56">
        <v>839</v>
      </c>
      <c r="E56">
        <v>6049</v>
      </c>
      <c r="F56">
        <v>5813</v>
      </c>
      <c r="G56">
        <v>11862</v>
      </c>
      <c r="H56">
        <f t="shared" si="5"/>
        <v>0.49005226774574273</v>
      </c>
      <c r="I56">
        <f t="shared" si="6"/>
        <v>0.71324322469732127</v>
      </c>
      <c r="J56">
        <f t="shared" si="7"/>
        <v>954.55463690754993</v>
      </c>
      <c r="K56">
        <f t="shared" si="8"/>
        <v>9545.5463690754987</v>
      </c>
      <c r="L56">
        <f t="shared" si="9"/>
        <v>4772773.1845377497</v>
      </c>
      <c r="M56">
        <f>AVERAGE(L56:L58)</f>
        <v>4885728.5021888362</v>
      </c>
      <c r="N56">
        <f>STDEV(L56:L58)</f>
        <v>178227.56865972935</v>
      </c>
      <c r="O56">
        <f>(N56/M56)*100</f>
        <v>3.6479220771248815</v>
      </c>
    </row>
    <row r="57" spans="1:15" x14ac:dyDescent="0.2">
      <c r="A57" t="s">
        <v>110</v>
      </c>
      <c r="B57" t="s">
        <v>192</v>
      </c>
      <c r="C57" t="s">
        <v>78</v>
      </c>
      <c r="D57">
        <v>843</v>
      </c>
      <c r="E57">
        <v>6950</v>
      </c>
      <c r="F57">
        <v>6639</v>
      </c>
      <c r="G57">
        <v>13589</v>
      </c>
      <c r="H57">
        <f t="shared" si="5"/>
        <v>0.48855692103907572</v>
      </c>
      <c r="I57">
        <f t="shared" si="6"/>
        <v>0.71629929220133814</v>
      </c>
      <c r="J57">
        <f t="shared" si="7"/>
        <v>958.64466301035623</v>
      </c>
      <c r="K57">
        <f t="shared" si="8"/>
        <v>9586.4466301035627</v>
      </c>
      <c r="L57">
        <f t="shared" si="9"/>
        <v>4793223.315051781</v>
      </c>
    </row>
    <row r="58" spans="1:15" x14ac:dyDescent="0.2">
      <c r="A58" t="s">
        <v>111</v>
      </c>
      <c r="B58" t="s">
        <v>192</v>
      </c>
      <c r="C58" t="s">
        <v>78</v>
      </c>
      <c r="D58">
        <v>895</v>
      </c>
      <c r="E58">
        <v>6952</v>
      </c>
      <c r="F58">
        <v>6098</v>
      </c>
      <c r="G58">
        <v>13050</v>
      </c>
      <c r="H58">
        <f t="shared" si="5"/>
        <v>0.46727969348659004</v>
      </c>
      <c r="I58">
        <f t="shared" si="6"/>
        <v>0.76082728520263943</v>
      </c>
      <c r="J58">
        <f t="shared" si="7"/>
        <v>1018.2378013953954</v>
      </c>
      <c r="K58">
        <f t="shared" si="8"/>
        <v>10182.378013953954</v>
      </c>
      <c r="L58">
        <f t="shared" si="9"/>
        <v>5091189.006976977</v>
      </c>
    </row>
    <row r="59" spans="1:15" x14ac:dyDescent="0.2">
      <c r="A59" t="s">
        <v>92</v>
      </c>
      <c r="B59" t="s">
        <v>193</v>
      </c>
      <c r="C59" t="s">
        <v>78</v>
      </c>
      <c r="D59">
        <v>812</v>
      </c>
      <c r="E59">
        <v>6655</v>
      </c>
      <c r="F59">
        <v>6700</v>
      </c>
      <c r="G59">
        <v>13355</v>
      </c>
      <c r="H59">
        <f t="shared" si="5"/>
        <v>0.5016847622613253</v>
      </c>
      <c r="I59">
        <f t="shared" si="6"/>
        <v>0.68978332016500388</v>
      </c>
      <c r="J59">
        <f t="shared" si="7"/>
        <v>923.15754840070122</v>
      </c>
      <c r="K59">
        <f t="shared" si="8"/>
        <v>9231.5754840070113</v>
      </c>
      <c r="L59">
        <f t="shared" si="9"/>
        <v>4615787.742003506</v>
      </c>
      <c r="M59">
        <f>AVERAGE(L59:L61)</f>
        <v>4570806.6075591957</v>
      </c>
      <c r="N59">
        <f>STDEV(L59:L61)</f>
        <v>57588.12815168035</v>
      </c>
      <c r="O59">
        <f>(N59/M59)*100</f>
        <v>1.2599117200986178</v>
      </c>
    </row>
    <row r="60" spans="1:15" x14ac:dyDescent="0.2">
      <c r="A60" t="s">
        <v>93</v>
      </c>
      <c r="B60" t="s">
        <v>193</v>
      </c>
      <c r="C60" t="s">
        <v>78</v>
      </c>
      <c r="D60">
        <v>807</v>
      </c>
      <c r="E60">
        <v>7098</v>
      </c>
      <c r="F60">
        <v>7200</v>
      </c>
      <c r="G60">
        <v>14298</v>
      </c>
      <c r="H60">
        <f t="shared" si="5"/>
        <v>0.50356693243810324</v>
      </c>
      <c r="I60">
        <f t="shared" si="6"/>
        <v>0.68603864132265047</v>
      </c>
      <c r="J60">
        <f t="shared" si="7"/>
        <v>918.1459332476586</v>
      </c>
      <c r="K60">
        <f t="shared" si="8"/>
        <v>9181.4593324765865</v>
      </c>
      <c r="L60">
        <f t="shared" si="9"/>
        <v>4590729.6662382931</v>
      </c>
    </row>
    <row r="61" spans="1:15" x14ac:dyDescent="0.2">
      <c r="A61" t="s">
        <v>94</v>
      </c>
      <c r="B61" t="s">
        <v>193</v>
      </c>
      <c r="C61" t="s">
        <v>78</v>
      </c>
      <c r="D61">
        <v>792</v>
      </c>
      <c r="E61">
        <v>7136</v>
      </c>
      <c r="F61">
        <v>7427</v>
      </c>
      <c r="G61">
        <v>14563</v>
      </c>
      <c r="H61">
        <f t="shared" si="5"/>
        <v>0.50999107326787063</v>
      </c>
      <c r="I61">
        <f t="shared" si="6"/>
        <v>0.67336205681328387</v>
      </c>
      <c r="J61">
        <f t="shared" si="7"/>
        <v>901.18048288715727</v>
      </c>
      <c r="K61">
        <f t="shared" si="8"/>
        <v>9011.8048288715727</v>
      </c>
      <c r="L61">
        <f t="shared" si="9"/>
        <v>4505902.4144357862</v>
      </c>
    </row>
    <row r="62" spans="1:15" x14ac:dyDescent="0.2">
      <c r="A62" t="s">
        <v>106</v>
      </c>
      <c r="B62" t="s">
        <v>194</v>
      </c>
      <c r="C62" t="s">
        <v>78</v>
      </c>
      <c r="D62">
        <v>796</v>
      </c>
      <c r="E62">
        <v>7122</v>
      </c>
      <c r="F62">
        <v>7364</v>
      </c>
      <c r="G62">
        <v>14486</v>
      </c>
      <c r="H62">
        <f t="shared" si="5"/>
        <v>0.50835289244788073</v>
      </c>
      <c r="I62">
        <f t="shared" si="6"/>
        <v>0.67657940240230285</v>
      </c>
      <c r="J62">
        <f t="shared" si="7"/>
        <v>905.48635225147609</v>
      </c>
      <c r="K62">
        <f t="shared" si="8"/>
        <v>9054.8635225147609</v>
      </c>
      <c r="L62">
        <f t="shared" si="9"/>
        <v>4527431.7612573802</v>
      </c>
      <c r="M62">
        <f>AVERAGE(L62:L64)</f>
        <v>4585215.448813838</v>
      </c>
      <c r="N62">
        <f>STDEV(L62:L64)</f>
        <v>160246.2406176345</v>
      </c>
      <c r="O62">
        <f>(N62/M62)*100</f>
        <v>3.4948464779139017</v>
      </c>
    </row>
    <row r="63" spans="1:15" x14ac:dyDescent="0.2">
      <c r="A63" t="s">
        <v>107</v>
      </c>
      <c r="B63" t="s">
        <v>194</v>
      </c>
      <c r="C63" t="s">
        <v>78</v>
      </c>
      <c r="D63">
        <v>838</v>
      </c>
      <c r="E63">
        <v>7258</v>
      </c>
      <c r="F63">
        <v>6988</v>
      </c>
      <c r="G63">
        <v>14246</v>
      </c>
      <c r="H63">
        <f t="shared" si="5"/>
        <v>0.4905236557630212</v>
      </c>
      <c r="I63">
        <f t="shared" si="6"/>
        <v>0.71228177328435194</v>
      </c>
      <c r="J63">
        <f t="shared" si="7"/>
        <v>953.26789786449672</v>
      </c>
      <c r="K63">
        <f t="shared" si="8"/>
        <v>9532.6789786449663</v>
      </c>
      <c r="L63">
        <f t="shared" si="9"/>
        <v>4766339.4893224835</v>
      </c>
    </row>
    <row r="64" spans="1:15" x14ac:dyDescent="0.2">
      <c r="A64" t="s">
        <v>108</v>
      </c>
      <c r="B64" t="s">
        <v>194</v>
      </c>
      <c r="C64" t="s">
        <v>78</v>
      </c>
      <c r="D64">
        <v>784</v>
      </c>
      <c r="E64">
        <v>5483</v>
      </c>
      <c r="F64">
        <v>5784</v>
      </c>
      <c r="G64">
        <v>11267</v>
      </c>
      <c r="H64">
        <f t="shared" si="5"/>
        <v>0.51335759297062222</v>
      </c>
      <c r="I64">
        <f t="shared" si="6"/>
        <v>0.66678261432556518</v>
      </c>
      <c r="J64">
        <f t="shared" si="7"/>
        <v>892.37501917233033</v>
      </c>
      <c r="K64">
        <f t="shared" si="8"/>
        <v>8923.7501917233039</v>
      </c>
      <c r="L64">
        <f t="shared" si="9"/>
        <v>4461875.0958616519</v>
      </c>
    </row>
    <row r="65" spans="1:15" x14ac:dyDescent="0.2">
      <c r="A65" t="s">
        <v>120</v>
      </c>
      <c r="B65" t="s">
        <v>195</v>
      </c>
      <c r="C65" t="s">
        <v>78</v>
      </c>
      <c r="D65">
        <v>864</v>
      </c>
      <c r="E65">
        <v>7506</v>
      </c>
      <c r="F65">
        <v>6925</v>
      </c>
      <c r="G65">
        <v>14431</v>
      </c>
      <c r="H65">
        <f t="shared" si="5"/>
        <v>0.47986972489778951</v>
      </c>
      <c r="I65">
        <f t="shared" si="6"/>
        <v>0.73424061838053845</v>
      </c>
      <c r="J65">
        <f t="shared" si="7"/>
        <v>982.65607384975704</v>
      </c>
      <c r="K65">
        <f t="shared" si="8"/>
        <v>9826.5607384975701</v>
      </c>
      <c r="L65">
        <f t="shared" si="9"/>
        <v>4913280.3692487851</v>
      </c>
      <c r="M65">
        <f>AVERAGE(L65:L67)</f>
        <v>4757081.9367115237</v>
      </c>
      <c r="N65">
        <f>STDEV(L65:L67)</f>
        <v>135283.18231724919</v>
      </c>
      <c r="O65">
        <f>(N65/M65)*100</f>
        <v>2.8438270376054895</v>
      </c>
    </row>
    <row r="66" spans="1:15" x14ac:dyDescent="0.2">
      <c r="A66" t="s">
        <v>121</v>
      </c>
      <c r="B66" t="s">
        <v>195</v>
      </c>
      <c r="C66" t="s">
        <v>78</v>
      </c>
      <c r="D66">
        <v>822</v>
      </c>
      <c r="E66">
        <v>6762</v>
      </c>
      <c r="F66">
        <v>6684</v>
      </c>
      <c r="G66">
        <v>13446</v>
      </c>
      <c r="H66">
        <f t="shared" ref="H66:H96" si="10">F66/G66</f>
        <v>0.4970995091477019</v>
      </c>
      <c r="I66">
        <f t="shared" ref="I66:I96" si="11">-LN(H66)</f>
        <v>0.69896505331369774</v>
      </c>
      <c r="J66">
        <f t="shared" ref="J66:J96" si="12">I66/0.0007472</f>
        <v>935.44573516287176</v>
      </c>
      <c r="K66">
        <f t="shared" ref="K66:K96" si="13">J66*(25/2.5)</f>
        <v>9354.4573516287182</v>
      </c>
      <c r="L66">
        <f t="shared" ref="L66:L96" si="14">K66*500</f>
        <v>4677228.6758143594</v>
      </c>
    </row>
    <row r="67" spans="1:15" x14ac:dyDescent="0.2">
      <c r="A67" t="s">
        <v>122</v>
      </c>
      <c r="B67" t="s">
        <v>195</v>
      </c>
      <c r="C67" t="s">
        <v>78</v>
      </c>
      <c r="D67">
        <v>823</v>
      </c>
      <c r="E67">
        <v>5412</v>
      </c>
      <c r="F67">
        <v>5344</v>
      </c>
      <c r="G67">
        <v>10756</v>
      </c>
      <c r="H67">
        <f t="shared" si="10"/>
        <v>0.49683897359613238</v>
      </c>
      <c r="I67">
        <f t="shared" si="11"/>
        <v>0.69948930217227367</v>
      </c>
      <c r="J67">
        <f t="shared" si="12"/>
        <v>936.14735301428493</v>
      </c>
      <c r="K67">
        <f t="shared" si="13"/>
        <v>9361.47353014285</v>
      </c>
      <c r="L67">
        <f t="shared" si="14"/>
        <v>4680736.7650714247</v>
      </c>
    </row>
    <row r="68" spans="1:15" x14ac:dyDescent="0.2">
      <c r="A68" t="s">
        <v>134</v>
      </c>
      <c r="B68" t="s">
        <v>196</v>
      </c>
      <c r="C68" t="s">
        <v>78</v>
      </c>
      <c r="D68">
        <v>907</v>
      </c>
      <c r="E68">
        <v>7523</v>
      </c>
      <c r="F68">
        <v>6478</v>
      </c>
      <c r="G68">
        <v>14001</v>
      </c>
      <c r="H68">
        <f t="shared" si="10"/>
        <v>0.4626812370544961</v>
      </c>
      <c r="I68">
        <f t="shared" si="11"/>
        <v>0.77071693488665072</v>
      </c>
      <c r="J68">
        <f t="shared" si="12"/>
        <v>1031.4734139275304</v>
      </c>
      <c r="K68">
        <f t="shared" si="13"/>
        <v>10314.734139275304</v>
      </c>
      <c r="L68">
        <f t="shared" si="14"/>
        <v>5157367.0696376525</v>
      </c>
      <c r="M68">
        <f>AVERAGE(L68:L70)</f>
        <v>4773324.9909223719</v>
      </c>
      <c r="N68">
        <f>STDEV(L68:L70)</f>
        <v>448564.74502235977</v>
      </c>
      <c r="O68">
        <f>(N68/M68)*100</f>
        <v>9.39732253461505</v>
      </c>
    </row>
    <row r="69" spans="1:15" x14ac:dyDescent="0.2">
      <c r="A69" t="s">
        <v>135</v>
      </c>
      <c r="B69" t="s">
        <v>196</v>
      </c>
      <c r="C69" t="s">
        <v>78</v>
      </c>
      <c r="D69">
        <v>753</v>
      </c>
      <c r="E69">
        <v>7240</v>
      </c>
      <c r="F69">
        <v>8082</v>
      </c>
      <c r="G69">
        <v>15322</v>
      </c>
      <c r="H69">
        <f t="shared" si="10"/>
        <v>0.52747683070095286</v>
      </c>
      <c r="I69">
        <f t="shared" si="11"/>
        <v>0.63965033743834732</v>
      </c>
      <c r="J69">
        <f t="shared" si="12"/>
        <v>856.06308543676039</v>
      </c>
      <c r="K69">
        <f t="shared" si="13"/>
        <v>8560.6308543676041</v>
      </c>
      <c r="L69">
        <f t="shared" si="14"/>
        <v>4280315.4271838022</v>
      </c>
    </row>
    <row r="70" spans="1:15" x14ac:dyDescent="0.2">
      <c r="A70" t="s">
        <v>136</v>
      </c>
      <c r="B70" t="s">
        <v>196</v>
      </c>
      <c r="C70" t="s">
        <v>78</v>
      </c>
      <c r="D70">
        <v>858</v>
      </c>
      <c r="E70">
        <v>5858</v>
      </c>
      <c r="F70">
        <v>5453</v>
      </c>
      <c r="G70">
        <v>11311</v>
      </c>
      <c r="H70">
        <f t="shared" si="10"/>
        <v>0.48209707364512422</v>
      </c>
      <c r="I70">
        <f t="shared" si="11"/>
        <v>0.72960978760531947</v>
      </c>
      <c r="J70">
        <f t="shared" si="12"/>
        <v>976.45849518913212</v>
      </c>
      <c r="K70">
        <f t="shared" si="13"/>
        <v>9764.5849518913219</v>
      </c>
      <c r="L70">
        <f t="shared" si="14"/>
        <v>4882292.4759456608</v>
      </c>
    </row>
    <row r="71" spans="1:15" x14ac:dyDescent="0.2">
      <c r="A71" t="s">
        <v>147</v>
      </c>
      <c r="B71" t="s">
        <v>197</v>
      </c>
      <c r="C71" t="s">
        <v>78</v>
      </c>
      <c r="D71">
        <v>919</v>
      </c>
      <c r="E71">
        <v>6526</v>
      </c>
      <c r="F71">
        <v>5508</v>
      </c>
      <c r="G71">
        <v>12034</v>
      </c>
      <c r="H71">
        <f t="shared" si="10"/>
        <v>0.4577031743393718</v>
      </c>
      <c r="I71">
        <f t="shared" si="11"/>
        <v>0.78153439593175156</v>
      </c>
      <c r="J71">
        <f t="shared" si="12"/>
        <v>1045.9507440200102</v>
      </c>
      <c r="K71">
        <f t="shared" si="13"/>
        <v>10459.507440200103</v>
      </c>
      <c r="L71">
        <f t="shared" si="14"/>
        <v>5229753.7201000517</v>
      </c>
      <c r="M71">
        <f>AVERAGE(L71:L73)</f>
        <v>5165504.5530192871</v>
      </c>
      <c r="N71">
        <f>STDEV(L71:L73)</f>
        <v>236029.53543509362</v>
      </c>
      <c r="O71">
        <f>(N71/M71)*100</f>
        <v>4.5693413491840227</v>
      </c>
    </row>
    <row r="72" spans="1:15" x14ac:dyDescent="0.2">
      <c r="A72" t="s">
        <v>148</v>
      </c>
      <c r="B72" t="s">
        <v>197</v>
      </c>
      <c r="C72" t="s">
        <v>78</v>
      </c>
      <c r="D72">
        <v>943</v>
      </c>
      <c r="E72">
        <v>7291</v>
      </c>
      <c r="F72">
        <v>5934</v>
      </c>
      <c r="G72">
        <v>13225</v>
      </c>
      <c r="H72">
        <f t="shared" si="10"/>
        <v>0.44869565217391305</v>
      </c>
      <c r="I72">
        <f t="shared" si="11"/>
        <v>0.80141045587573301</v>
      </c>
      <c r="J72">
        <f t="shared" si="12"/>
        <v>1072.5514666431118</v>
      </c>
      <c r="K72">
        <f t="shared" si="13"/>
        <v>10725.514666431118</v>
      </c>
      <c r="L72">
        <f t="shared" si="14"/>
        <v>5362757.3332155589</v>
      </c>
    </row>
    <row r="73" spans="1:15" x14ac:dyDescent="0.2">
      <c r="A73" t="s">
        <v>149</v>
      </c>
      <c r="B73" t="s">
        <v>197</v>
      </c>
      <c r="C73" t="s">
        <v>78</v>
      </c>
      <c r="D73">
        <v>862</v>
      </c>
      <c r="E73">
        <v>5471</v>
      </c>
      <c r="F73">
        <v>5061</v>
      </c>
      <c r="G73">
        <v>10532</v>
      </c>
      <c r="H73">
        <f t="shared" si="10"/>
        <v>0.48053551082415497</v>
      </c>
      <c r="I73">
        <f t="shared" si="11"/>
        <v>0.73285414940212201</v>
      </c>
      <c r="J73">
        <f t="shared" si="12"/>
        <v>980.80052114845034</v>
      </c>
      <c r="K73">
        <f t="shared" si="13"/>
        <v>9808.0052114845039</v>
      </c>
      <c r="L73">
        <f t="shared" si="14"/>
        <v>4904002.6057422515</v>
      </c>
    </row>
    <row r="74" spans="1:15" x14ac:dyDescent="0.2">
      <c r="A74" t="s">
        <v>161</v>
      </c>
      <c r="B74" t="s">
        <v>198</v>
      </c>
      <c r="C74" t="s">
        <v>78</v>
      </c>
      <c r="D74">
        <v>777</v>
      </c>
      <c r="E74">
        <v>6926</v>
      </c>
      <c r="F74">
        <v>7399</v>
      </c>
      <c r="G74">
        <v>14325</v>
      </c>
      <c r="H74">
        <f t="shared" si="10"/>
        <v>0.51650959860383949</v>
      </c>
      <c r="I74">
        <f t="shared" si="11"/>
        <v>0.66066140665738926</v>
      </c>
      <c r="J74">
        <f t="shared" si="12"/>
        <v>884.1828247556067</v>
      </c>
      <c r="K74">
        <f t="shared" si="13"/>
        <v>8841.8282475560663</v>
      </c>
      <c r="L74">
        <f t="shared" si="14"/>
        <v>4420914.1237780331</v>
      </c>
      <c r="M74">
        <f>AVERAGE(L74:L76)</f>
        <v>4419111.6477876576</v>
      </c>
      <c r="N74">
        <f>STDEV(L74:L76)</f>
        <v>130257.33523239312</v>
      </c>
      <c r="O74">
        <f>(N74/M74)*100</f>
        <v>2.9475909552455848</v>
      </c>
    </row>
    <row r="75" spans="1:15" x14ac:dyDescent="0.2">
      <c r="A75" t="s">
        <v>162</v>
      </c>
      <c r="B75" t="s">
        <v>198</v>
      </c>
      <c r="C75" t="s">
        <v>78</v>
      </c>
      <c r="D75">
        <v>800</v>
      </c>
      <c r="E75">
        <v>5182</v>
      </c>
      <c r="F75">
        <v>5324</v>
      </c>
      <c r="G75">
        <v>10506</v>
      </c>
      <c r="H75">
        <f t="shared" si="10"/>
        <v>0.50675804302303451</v>
      </c>
      <c r="I75">
        <f t="shared" si="11"/>
        <v>0.67972162199890451</v>
      </c>
      <c r="J75">
        <f t="shared" si="12"/>
        <v>909.69167826405851</v>
      </c>
      <c r="K75">
        <f t="shared" si="13"/>
        <v>9096.9167826405846</v>
      </c>
      <c r="L75">
        <f t="shared" si="14"/>
        <v>4548458.3913202919</v>
      </c>
    </row>
    <row r="76" spans="1:15" x14ac:dyDescent="0.2">
      <c r="A76" t="s">
        <v>163</v>
      </c>
      <c r="B76" t="s">
        <v>198</v>
      </c>
      <c r="C76" t="s">
        <v>78</v>
      </c>
      <c r="D76">
        <v>754</v>
      </c>
      <c r="E76">
        <v>4859</v>
      </c>
      <c r="F76">
        <v>5411</v>
      </c>
      <c r="G76">
        <v>10270</v>
      </c>
      <c r="H76">
        <f t="shared" si="10"/>
        <v>0.52687439143135351</v>
      </c>
      <c r="I76">
        <f t="shared" si="11"/>
        <v>0.64079310527986855</v>
      </c>
      <c r="J76">
        <f t="shared" si="12"/>
        <v>857.5924856529291</v>
      </c>
      <c r="K76">
        <f t="shared" si="13"/>
        <v>8575.924856529291</v>
      </c>
      <c r="L76">
        <f t="shared" si="14"/>
        <v>4287962.4282646459</v>
      </c>
    </row>
    <row r="77" spans="1:15" x14ac:dyDescent="0.2">
      <c r="A77" t="s">
        <v>176</v>
      </c>
      <c r="B77" t="s">
        <v>199</v>
      </c>
      <c r="C77" t="s">
        <v>78</v>
      </c>
      <c r="D77">
        <v>827</v>
      </c>
      <c r="E77">
        <v>6914</v>
      </c>
      <c r="F77">
        <v>6781</v>
      </c>
      <c r="G77">
        <v>13695</v>
      </c>
      <c r="H77">
        <f t="shared" si="10"/>
        <v>0.49514421321650237</v>
      </c>
      <c r="I77">
        <f t="shared" si="11"/>
        <v>0.70290621901333639</v>
      </c>
      <c r="J77">
        <f t="shared" si="12"/>
        <v>940.72031452534316</v>
      </c>
      <c r="K77">
        <f t="shared" si="13"/>
        <v>9407.203145253432</v>
      </c>
      <c r="L77">
        <f t="shared" si="14"/>
        <v>4703601.5726267165</v>
      </c>
      <c r="M77">
        <f>AVERAGE(L77:L79)</f>
        <v>4692362.9131659539</v>
      </c>
      <c r="N77">
        <f>STDEV(L77:L79)</f>
        <v>104820.82517757764</v>
      </c>
      <c r="O77">
        <f>(N77/M77)*100</f>
        <v>2.2338601492963952</v>
      </c>
    </row>
    <row r="78" spans="1:15" x14ac:dyDescent="0.2">
      <c r="A78" t="s">
        <v>177</v>
      </c>
      <c r="B78" t="s">
        <v>199</v>
      </c>
      <c r="C78" t="s">
        <v>78</v>
      </c>
      <c r="D78">
        <v>842</v>
      </c>
      <c r="E78">
        <v>6839</v>
      </c>
      <c r="F78">
        <v>6537</v>
      </c>
      <c r="G78">
        <v>13376</v>
      </c>
      <c r="H78">
        <f t="shared" si="10"/>
        <v>0.48871112440191389</v>
      </c>
      <c r="I78">
        <f t="shared" si="11"/>
        <v>0.71598371171175323</v>
      </c>
      <c r="J78">
        <f t="shared" si="12"/>
        <v>958.22231224806387</v>
      </c>
      <c r="K78">
        <f t="shared" si="13"/>
        <v>9582.2231224806383</v>
      </c>
      <c r="L78">
        <f t="shared" si="14"/>
        <v>4791111.5612403192</v>
      </c>
    </row>
    <row r="79" spans="1:15" x14ac:dyDescent="0.2">
      <c r="A79" t="s">
        <v>178</v>
      </c>
      <c r="B79" t="s">
        <v>199</v>
      </c>
      <c r="C79" t="s">
        <v>78</v>
      </c>
      <c r="D79">
        <v>806</v>
      </c>
      <c r="E79">
        <v>7326</v>
      </c>
      <c r="F79">
        <v>7450</v>
      </c>
      <c r="G79">
        <v>14776</v>
      </c>
      <c r="H79">
        <f t="shared" si="10"/>
        <v>0.50419599350297784</v>
      </c>
      <c r="I79">
        <f t="shared" si="11"/>
        <v>0.68479021050547062</v>
      </c>
      <c r="J79">
        <f t="shared" si="12"/>
        <v>916.47512112616528</v>
      </c>
      <c r="K79">
        <f t="shared" si="13"/>
        <v>9164.7512112616532</v>
      </c>
      <c r="L79">
        <f t="shared" si="14"/>
        <v>4582375.6056308262</v>
      </c>
    </row>
    <row r="80" spans="1:15" x14ac:dyDescent="0.2">
      <c r="A80" t="s">
        <v>81</v>
      </c>
      <c r="B80" t="s">
        <v>200</v>
      </c>
      <c r="C80" t="s">
        <v>78</v>
      </c>
      <c r="D80">
        <v>843</v>
      </c>
      <c r="E80">
        <v>4389</v>
      </c>
      <c r="F80">
        <v>4191</v>
      </c>
      <c r="G80">
        <v>8580</v>
      </c>
      <c r="H80">
        <f t="shared" si="10"/>
        <v>0.48846153846153845</v>
      </c>
      <c r="I80">
        <f t="shared" si="11"/>
        <v>0.71649454455693651</v>
      </c>
      <c r="J80">
        <f t="shared" si="12"/>
        <v>958.90597504943332</v>
      </c>
      <c r="K80">
        <f t="shared" si="13"/>
        <v>9589.0597504943325</v>
      </c>
      <c r="L80">
        <f t="shared" si="14"/>
        <v>4794529.8752471665</v>
      </c>
      <c r="M80">
        <f>AVERAGE(L80:L82)</f>
        <v>4910546.5716581931</v>
      </c>
      <c r="N80">
        <f>STDEV(L80:L82)</f>
        <v>100709.78960017989</v>
      </c>
      <c r="O80">
        <f>(N80/M80)*100</f>
        <v>2.0508875769845765</v>
      </c>
    </row>
    <row r="81" spans="1:15" x14ac:dyDescent="0.2">
      <c r="A81" t="s">
        <v>82</v>
      </c>
      <c r="B81" t="s">
        <v>200</v>
      </c>
      <c r="C81" t="s">
        <v>78</v>
      </c>
      <c r="D81">
        <v>875</v>
      </c>
      <c r="E81">
        <v>6982</v>
      </c>
      <c r="F81">
        <v>6328</v>
      </c>
      <c r="G81">
        <v>13310</v>
      </c>
      <c r="H81">
        <f t="shared" si="10"/>
        <v>0.47543200601051838</v>
      </c>
      <c r="I81">
        <f t="shared" si="11"/>
        <v>0.74353140194166756</v>
      </c>
      <c r="J81">
        <f t="shared" si="12"/>
        <v>995.09020602471571</v>
      </c>
      <c r="K81">
        <f t="shared" si="13"/>
        <v>9950.9020602471574</v>
      </c>
      <c r="L81">
        <f t="shared" si="14"/>
        <v>4975451.0301235784</v>
      </c>
    </row>
    <row r="82" spans="1:15" x14ac:dyDescent="0.2">
      <c r="A82" t="s">
        <v>83</v>
      </c>
      <c r="B82" t="s">
        <v>200</v>
      </c>
      <c r="C82" t="s">
        <v>78</v>
      </c>
      <c r="D82">
        <v>872</v>
      </c>
      <c r="E82">
        <v>5716</v>
      </c>
      <c r="F82">
        <v>5201</v>
      </c>
      <c r="G82">
        <v>10917</v>
      </c>
      <c r="H82">
        <f t="shared" si="10"/>
        <v>0.47641293395621509</v>
      </c>
      <c r="I82">
        <f t="shared" si="11"/>
        <v>0.74147029250719698</v>
      </c>
      <c r="J82">
        <f t="shared" si="12"/>
        <v>992.33176192076689</v>
      </c>
      <c r="K82">
        <f t="shared" si="13"/>
        <v>9923.317619207668</v>
      </c>
      <c r="L82">
        <f t="shared" si="14"/>
        <v>4961658.8096038336</v>
      </c>
    </row>
    <row r="83" spans="1:15" x14ac:dyDescent="0.2">
      <c r="A83" t="s">
        <v>164</v>
      </c>
      <c r="B83" t="s">
        <v>158</v>
      </c>
      <c r="C83" t="s">
        <v>78</v>
      </c>
      <c r="D83">
        <v>0</v>
      </c>
      <c r="E83">
        <v>0</v>
      </c>
      <c r="F83">
        <v>9455</v>
      </c>
      <c r="G83">
        <v>9455</v>
      </c>
      <c r="H83">
        <f t="shared" si="10"/>
        <v>1</v>
      </c>
      <c r="I83">
        <f t="shared" si="11"/>
        <v>0</v>
      </c>
      <c r="J83">
        <f t="shared" si="12"/>
        <v>0</v>
      </c>
      <c r="K83">
        <f t="shared" si="13"/>
        <v>0</v>
      </c>
      <c r="L83">
        <f t="shared" si="14"/>
        <v>0</v>
      </c>
    </row>
    <row r="84" spans="1:15" x14ac:dyDescent="0.2">
      <c r="A84" t="s">
        <v>165</v>
      </c>
      <c r="B84" t="s">
        <v>158</v>
      </c>
      <c r="C84" t="s">
        <v>78</v>
      </c>
      <c r="D84">
        <v>0</v>
      </c>
      <c r="E84">
        <v>0</v>
      </c>
      <c r="F84">
        <v>16802</v>
      </c>
      <c r="G84">
        <v>16802</v>
      </c>
      <c r="H84">
        <f t="shared" si="10"/>
        <v>1</v>
      </c>
      <c r="I84">
        <f t="shared" si="11"/>
        <v>0</v>
      </c>
      <c r="J84">
        <f t="shared" si="12"/>
        <v>0</v>
      </c>
      <c r="K84">
        <f t="shared" si="13"/>
        <v>0</v>
      </c>
      <c r="L84">
        <f t="shared" si="14"/>
        <v>0</v>
      </c>
    </row>
    <row r="85" spans="1:15" x14ac:dyDescent="0.2">
      <c r="A85" t="s">
        <v>166</v>
      </c>
      <c r="B85" t="s">
        <v>158</v>
      </c>
      <c r="C85" t="s">
        <v>78</v>
      </c>
      <c r="E85">
        <v>0</v>
      </c>
      <c r="F85">
        <v>0</v>
      </c>
      <c r="G85">
        <v>0</v>
      </c>
      <c r="H85" t="e">
        <f t="shared" si="10"/>
        <v>#DIV/0!</v>
      </c>
      <c r="I85" t="e">
        <f t="shared" si="11"/>
        <v>#DIV/0!</v>
      </c>
      <c r="J85" t="e">
        <f t="shared" si="12"/>
        <v>#DIV/0!</v>
      </c>
      <c r="K85" t="e">
        <f t="shared" si="13"/>
        <v>#DIV/0!</v>
      </c>
      <c r="L85" t="e">
        <f t="shared" si="14"/>
        <v>#DIV/0!</v>
      </c>
    </row>
    <row r="86" spans="1:15" x14ac:dyDescent="0.2">
      <c r="A86" t="s">
        <v>179</v>
      </c>
      <c r="B86" t="s">
        <v>158</v>
      </c>
      <c r="C86" t="s">
        <v>78</v>
      </c>
      <c r="D86">
        <v>0.09</v>
      </c>
      <c r="E86">
        <v>1</v>
      </c>
      <c r="F86">
        <v>12703</v>
      </c>
      <c r="G86">
        <v>12704</v>
      </c>
      <c r="H86">
        <f t="shared" si="10"/>
        <v>0.99992128463476071</v>
      </c>
      <c r="I86">
        <f t="shared" si="11"/>
        <v>7.8718463456238529E-5</v>
      </c>
      <c r="J86">
        <f t="shared" si="12"/>
        <v>0.10535126265556549</v>
      </c>
      <c r="K86">
        <f t="shared" si="13"/>
        <v>1.0535126265556549</v>
      </c>
      <c r="L86">
        <f t="shared" si="14"/>
        <v>526.75631327782742</v>
      </c>
    </row>
    <row r="87" spans="1:15" x14ac:dyDescent="0.2">
      <c r="A87" t="s">
        <v>180</v>
      </c>
      <c r="B87" t="s">
        <v>158</v>
      </c>
      <c r="C87" t="s">
        <v>78</v>
      </c>
      <c r="D87">
        <v>0</v>
      </c>
      <c r="E87">
        <v>0</v>
      </c>
      <c r="F87">
        <v>15144</v>
      </c>
      <c r="G87">
        <v>15144</v>
      </c>
      <c r="H87">
        <f t="shared" si="10"/>
        <v>1</v>
      </c>
      <c r="I87">
        <f t="shared" si="11"/>
        <v>0</v>
      </c>
      <c r="J87">
        <f t="shared" si="12"/>
        <v>0</v>
      </c>
      <c r="K87">
        <f t="shared" si="13"/>
        <v>0</v>
      </c>
      <c r="L87">
        <f t="shared" si="14"/>
        <v>0</v>
      </c>
    </row>
    <row r="88" spans="1:15" x14ac:dyDescent="0.2">
      <c r="A88" t="s">
        <v>181</v>
      </c>
      <c r="B88" t="s">
        <v>158</v>
      </c>
      <c r="C88" t="s">
        <v>78</v>
      </c>
      <c r="D88">
        <v>0</v>
      </c>
      <c r="E88">
        <v>0</v>
      </c>
      <c r="F88">
        <v>7978</v>
      </c>
      <c r="G88">
        <v>7978</v>
      </c>
      <c r="H88">
        <f t="shared" si="10"/>
        <v>1</v>
      </c>
      <c r="I88">
        <f t="shared" si="11"/>
        <v>0</v>
      </c>
      <c r="J88">
        <f t="shared" si="12"/>
        <v>0</v>
      </c>
      <c r="K88">
        <f t="shared" si="13"/>
        <v>0</v>
      </c>
      <c r="L88">
        <f t="shared" si="14"/>
        <v>0</v>
      </c>
    </row>
    <row r="89" spans="1:15" x14ac:dyDescent="0.2">
      <c r="A89" t="s">
        <v>123</v>
      </c>
      <c r="B89" t="s">
        <v>201</v>
      </c>
      <c r="C89" t="s">
        <v>78</v>
      </c>
      <c r="D89">
        <v>874</v>
      </c>
      <c r="E89">
        <v>6281</v>
      </c>
      <c r="F89">
        <v>5698</v>
      </c>
      <c r="G89">
        <v>11979</v>
      </c>
      <c r="H89">
        <f t="shared" si="10"/>
        <v>0.47566574839302111</v>
      </c>
      <c r="I89">
        <f t="shared" si="11"/>
        <v>0.74303988067347737</v>
      </c>
      <c r="J89">
        <f t="shared" si="12"/>
        <v>994.43238848163469</v>
      </c>
      <c r="K89">
        <f t="shared" si="13"/>
        <v>9944.3238848163473</v>
      </c>
      <c r="L89">
        <f t="shared" si="14"/>
        <v>4972161.9424081733</v>
      </c>
      <c r="M89">
        <f>AVERAGE(L89:L91)</f>
        <v>4936542.5683566397</v>
      </c>
      <c r="N89">
        <f>STDEV(L89:L91)</f>
        <v>59676.711388177144</v>
      </c>
      <c r="O89">
        <f>(N89/M89)*100</f>
        <v>1.2088766694873927</v>
      </c>
    </row>
    <row r="90" spans="1:15" x14ac:dyDescent="0.2">
      <c r="A90" t="s">
        <v>124</v>
      </c>
      <c r="B90" t="s">
        <v>201</v>
      </c>
      <c r="C90" t="s">
        <v>78</v>
      </c>
      <c r="D90">
        <v>856</v>
      </c>
      <c r="E90">
        <v>7179</v>
      </c>
      <c r="F90">
        <v>6711</v>
      </c>
      <c r="G90">
        <v>13890</v>
      </c>
      <c r="H90">
        <f t="shared" si="10"/>
        <v>0.48315334773218144</v>
      </c>
      <c r="I90">
        <f t="shared" si="11"/>
        <v>0.72742118559015012</v>
      </c>
      <c r="J90">
        <f t="shared" si="12"/>
        <v>973.52942396968706</v>
      </c>
      <c r="K90">
        <f t="shared" si="13"/>
        <v>9735.2942396968701</v>
      </c>
      <c r="L90">
        <f t="shared" si="14"/>
        <v>4867647.1198484348</v>
      </c>
    </row>
    <row r="91" spans="1:15" x14ac:dyDescent="0.2">
      <c r="A91" t="s">
        <v>125</v>
      </c>
      <c r="B91" t="s">
        <v>201</v>
      </c>
      <c r="C91" t="s">
        <v>78</v>
      </c>
      <c r="D91">
        <v>874</v>
      </c>
      <c r="E91">
        <v>6203</v>
      </c>
      <c r="F91">
        <v>5631</v>
      </c>
      <c r="G91">
        <v>11834</v>
      </c>
      <c r="H91">
        <f t="shared" si="10"/>
        <v>0.47583234747338177</v>
      </c>
      <c r="I91">
        <f t="shared" si="11"/>
        <v>0.74268969798202089</v>
      </c>
      <c r="J91">
        <f t="shared" si="12"/>
        <v>993.96372856266191</v>
      </c>
      <c r="K91">
        <f t="shared" si="13"/>
        <v>9939.6372856266189</v>
      </c>
      <c r="L91">
        <f t="shared" si="14"/>
        <v>4969818.6428133091</v>
      </c>
    </row>
    <row r="92" spans="1:15" x14ac:dyDescent="0.2">
      <c r="A92" t="s">
        <v>137</v>
      </c>
      <c r="B92" t="s">
        <v>202</v>
      </c>
      <c r="C92" t="s">
        <v>78</v>
      </c>
      <c r="D92">
        <v>849</v>
      </c>
      <c r="E92">
        <v>6486</v>
      </c>
      <c r="F92">
        <v>6131</v>
      </c>
      <c r="G92">
        <v>12617</v>
      </c>
      <c r="H92">
        <f t="shared" si="10"/>
        <v>0.4859316794800666</v>
      </c>
      <c r="I92">
        <f t="shared" si="11"/>
        <v>0.7216872421650532</v>
      </c>
      <c r="J92">
        <f t="shared" si="12"/>
        <v>965.85551681618472</v>
      </c>
      <c r="K92">
        <f t="shared" si="13"/>
        <v>9658.5551681618472</v>
      </c>
      <c r="L92">
        <f t="shared" si="14"/>
        <v>4829277.5840809233</v>
      </c>
      <c r="M92">
        <f>AVERAGE(L92:L93)</f>
        <v>4765323.5050586592</v>
      </c>
      <c r="N92">
        <f>STDEV(L92:L93)</f>
        <v>90444.725922366546</v>
      </c>
      <c r="O92">
        <f>N92/M92*100</f>
        <v>1.8979766185098321</v>
      </c>
    </row>
    <row r="93" spans="1:15" x14ac:dyDescent="0.2">
      <c r="A93" t="s">
        <v>138</v>
      </c>
      <c r="B93" t="s">
        <v>202</v>
      </c>
      <c r="C93" t="s">
        <v>78</v>
      </c>
      <c r="D93">
        <v>827</v>
      </c>
      <c r="E93">
        <v>5864</v>
      </c>
      <c r="F93">
        <v>5755</v>
      </c>
      <c r="G93">
        <v>11619</v>
      </c>
      <c r="H93">
        <f t="shared" si="10"/>
        <v>0.49530940700576642</v>
      </c>
      <c r="I93">
        <f t="shared" si="11"/>
        <v>0.70257264702687883</v>
      </c>
      <c r="J93">
        <f t="shared" si="12"/>
        <v>940.27388520727902</v>
      </c>
      <c r="K93">
        <f t="shared" si="13"/>
        <v>9402.7388520727909</v>
      </c>
      <c r="L93">
        <f t="shared" si="14"/>
        <v>4701369.4260363951</v>
      </c>
    </row>
    <row r="94" spans="1:15" x14ac:dyDescent="0.2">
      <c r="A94" t="s">
        <v>150</v>
      </c>
      <c r="B94" t="s">
        <v>203</v>
      </c>
      <c r="C94" t="s">
        <v>78</v>
      </c>
      <c r="D94">
        <v>789</v>
      </c>
      <c r="E94">
        <v>5998</v>
      </c>
      <c r="F94">
        <v>6280</v>
      </c>
      <c r="G94">
        <v>12278</v>
      </c>
      <c r="H94">
        <f t="shared" si="10"/>
        <v>0.51148395504153776</v>
      </c>
      <c r="I94">
        <f t="shared" si="11"/>
        <v>0.67043906252519714</v>
      </c>
      <c r="J94">
        <f t="shared" si="12"/>
        <v>897.2685526300819</v>
      </c>
      <c r="K94">
        <f t="shared" si="13"/>
        <v>8972.6855263008183</v>
      </c>
      <c r="L94">
        <f t="shared" si="14"/>
        <v>4486342.7631504089</v>
      </c>
      <c r="M94">
        <f>AVERAGE(L94:L96)</f>
        <v>4567960.193347048</v>
      </c>
      <c r="N94">
        <f>STDEV(L94:L96)</f>
        <v>268742.13035941112</v>
      </c>
      <c r="O94">
        <f>(N94/M94)*100</f>
        <v>5.8831977290611563</v>
      </c>
    </row>
    <row r="95" spans="1:15" x14ac:dyDescent="0.2">
      <c r="A95" t="s">
        <v>151</v>
      </c>
      <c r="B95" t="s">
        <v>203</v>
      </c>
      <c r="C95" t="s">
        <v>78</v>
      </c>
      <c r="D95">
        <v>765</v>
      </c>
      <c r="E95">
        <v>7499</v>
      </c>
      <c r="F95">
        <v>8191</v>
      </c>
      <c r="G95">
        <v>15690</v>
      </c>
      <c r="H95">
        <f t="shared" si="10"/>
        <v>0.52205226258763548</v>
      </c>
      <c r="I95">
        <f t="shared" si="11"/>
        <v>0.64998757621147618</v>
      </c>
      <c r="J95">
        <f t="shared" si="12"/>
        <v>869.89771976910629</v>
      </c>
      <c r="K95">
        <f t="shared" si="13"/>
        <v>8698.9771976910633</v>
      </c>
      <c r="L95">
        <f t="shared" si="14"/>
        <v>4349488.5988455312</v>
      </c>
    </row>
    <row r="96" spans="1:15" x14ac:dyDescent="0.2">
      <c r="A96" t="s">
        <v>152</v>
      </c>
      <c r="B96" t="s">
        <v>203</v>
      </c>
      <c r="C96" t="s">
        <v>78</v>
      </c>
      <c r="D96">
        <v>856</v>
      </c>
      <c r="E96">
        <v>6141</v>
      </c>
      <c r="F96">
        <v>5740</v>
      </c>
      <c r="G96">
        <v>11881</v>
      </c>
      <c r="H96">
        <f t="shared" si="10"/>
        <v>0.48312431613500545</v>
      </c>
      <c r="I96">
        <f t="shared" si="11"/>
        <v>0.72748127514467531</v>
      </c>
      <c r="J96">
        <f t="shared" si="12"/>
        <v>973.60984360904092</v>
      </c>
      <c r="K96">
        <f t="shared" si="13"/>
        <v>9736.0984360904095</v>
      </c>
      <c r="L96">
        <f t="shared" si="14"/>
        <v>4868049.2180452049</v>
      </c>
    </row>
  </sheetData>
  <sortState xmlns:xlrd2="http://schemas.microsoft.com/office/spreadsheetml/2017/richdata2" ref="A2:L96">
    <sortCondition ref="C2:C96"/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6"/>
  <sheetViews>
    <sheetView workbookViewId="0"/>
  </sheetViews>
  <sheetFormatPr baseColWidth="10" defaultColWidth="8.83203125" defaultRowHeight="15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>
        <v>874</v>
      </c>
      <c r="I2" t="s">
        <v>70</v>
      </c>
      <c r="J2">
        <v>17480</v>
      </c>
      <c r="M2">
        <v>895</v>
      </c>
      <c r="N2">
        <v>863</v>
      </c>
      <c r="O2">
        <v>6998</v>
      </c>
      <c r="P2">
        <v>6350</v>
      </c>
      <c r="V2">
        <v>13348</v>
      </c>
      <c r="AN2">
        <v>1</v>
      </c>
      <c r="AO2">
        <v>1</v>
      </c>
      <c r="AP2">
        <v>5298</v>
      </c>
      <c r="AQ2">
        <v>8572.2999999999993</v>
      </c>
      <c r="AR2">
        <v>4157.1000000000004</v>
      </c>
      <c r="AS2">
        <v>6471.8</v>
      </c>
      <c r="AX2">
        <v>880</v>
      </c>
      <c r="AY2">
        <v>0</v>
      </c>
    </row>
    <row r="3" spans="1:63" x14ac:dyDescent="0.2">
      <c r="A3" t="s">
        <v>71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>
        <v>888</v>
      </c>
      <c r="I3" t="s">
        <v>70</v>
      </c>
      <c r="J3">
        <v>17760</v>
      </c>
      <c r="M3">
        <v>912</v>
      </c>
      <c r="N3">
        <v>876</v>
      </c>
      <c r="O3">
        <v>5928</v>
      </c>
      <c r="P3">
        <v>5257</v>
      </c>
      <c r="V3">
        <v>11185</v>
      </c>
      <c r="AN3">
        <v>1</v>
      </c>
      <c r="AO3">
        <v>1</v>
      </c>
      <c r="AP3">
        <v>5298</v>
      </c>
      <c r="AQ3">
        <v>8401.4</v>
      </c>
      <c r="AR3">
        <v>4083.8</v>
      </c>
      <c r="AS3">
        <v>6372.1</v>
      </c>
      <c r="AX3">
        <v>900</v>
      </c>
      <c r="AY3">
        <v>0</v>
      </c>
    </row>
    <row r="4" spans="1:63" x14ac:dyDescent="0.2">
      <c r="A4" t="s">
        <v>72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>
        <v>865</v>
      </c>
      <c r="I4" t="s">
        <v>70</v>
      </c>
      <c r="J4">
        <v>17300</v>
      </c>
      <c r="M4">
        <v>888</v>
      </c>
      <c r="N4">
        <v>854</v>
      </c>
      <c r="O4">
        <v>6247</v>
      </c>
      <c r="P4">
        <v>5749</v>
      </c>
      <c r="V4">
        <v>11996</v>
      </c>
      <c r="AN4">
        <v>1</v>
      </c>
      <c r="AO4">
        <v>1</v>
      </c>
      <c r="AP4">
        <v>5298</v>
      </c>
      <c r="AQ4">
        <v>8296</v>
      </c>
      <c r="AR4">
        <v>4007.3</v>
      </c>
      <c r="AS4">
        <v>6240.7</v>
      </c>
      <c r="AX4">
        <v>880</v>
      </c>
      <c r="AY4">
        <v>0</v>
      </c>
    </row>
    <row r="5" spans="1:63" x14ac:dyDescent="0.2">
      <c r="A5" t="s">
        <v>73</v>
      </c>
      <c r="B5" t="s">
        <v>64</v>
      </c>
      <c r="C5" t="s">
        <v>65</v>
      </c>
      <c r="D5" t="s">
        <v>74</v>
      </c>
      <c r="E5" t="s">
        <v>67</v>
      </c>
      <c r="F5" t="s">
        <v>68</v>
      </c>
      <c r="G5" t="s">
        <v>69</v>
      </c>
      <c r="H5">
        <v>869</v>
      </c>
      <c r="I5" t="s">
        <v>70</v>
      </c>
      <c r="J5">
        <v>17380</v>
      </c>
      <c r="M5">
        <v>889</v>
      </c>
      <c r="N5">
        <v>859</v>
      </c>
      <c r="O5">
        <v>7472</v>
      </c>
      <c r="P5">
        <v>6836</v>
      </c>
      <c r="V5">
        <v>14308</v>
      </c>
      <c r="AN5">
        <v>1</v>
      </c>
      <c r="AO5">
        <v>1</v>
      </c>
      <c r="AP5">
        <v>5298</v>
      </c>
      <c r="AQ5">
        <v>8236.2000000000007</v>
      </c>
      <c r="AR5">
        <v>4009.4</v>
      </c>
      <c r="AS5">
        <v>6216.8</v>
      </c>
      <c r="AX5">
        <v>880</v>
      </c>
      <c r="AY5">
        <v>0</v>
      </c>
    </row>
    <row r="6" spans="1:63" x14ac:dyDescent="0.2">
      <c r="A6" t="s">
        <v>75</v>
      </c>
      <c r="B6" t="s">
        <v>64</v>
      </c>
      <c r="C6" t="s">
        <v>65</v>
      </c>
      <c r="D6" t="s">
        <v>74</v>
      </c>
      <c r="E6" t="s">
        <v>67</v>
      </c>
      <c r="F6" t="s">
        <v>68</v>
      </c>
      <c r="G6" t="s">
        <v>69</v>
      </c>
      <c r="H6">
        <v>917</v>
      </c>
      <c r="I6" t="s">
        <v>70</v>
      </c>
      <c r="J6">
        <v>18340</v>
      </c>
      <c r="M6">
        <v>939</v>
      </c>
      <c r="N6">
        <v>906</v>
      </c>
      <c r="O6">
        <v>7176</v>
      </c>
      <c r="P6">
        <v>6077</v>
      </c>
      <c r="V6">
        <v>13253</v>
      </c>
      <c r="AN6">
        <v>1</v>
      </c>
      <c r="AO6">
        <v>1</v>
      </c>
      <c r="AP6">
        <v>5298</v>
      </c>
      <c r="AQ6">
        <v>8204.9</v>
      </c>
      <c r="AR6">
        <v>4006.1</v>
      </c>
      <c r="AS6">
        <v>6279.6</v>
      </c>
      <c r="AX6">
        <v>930</v>
      </c>
      <c r="AY6">
        <v>0</v>
      </c>
    </row>
    <row r="7" spans="1:63" x14ac:dyDescent="0.2">
      <c r="A7" t="s">
        <v>76</v>
      </c>
      <c r="B7" t="s">
        <v>64</v>
      </c>
      <c r="C7" t="s">
        <v>65</v>
      </c>
      <c r="D7" t="s">
        <v>74</v>
      </c>
      <c r="E7" t="s">
        <v>67</v>
      </c>
      <c r="F7" t="s">
        <v>68</v>
      </c>
      <c r="G7" t="s">
        <v>69</v>
      </c>
      <c r="H7">
        <v>923</v>
      </c>
      <c r="I7" t="s">
        <v>70</v>
      </c>
      <c r="J7">
        <v>18460</v>
      </c>
      <c r="M7">
        <v>947</v>
      </c>
      <c r="N7">
        <v>911</v>
      </c>
      <c r="O7">
        <v>6179</v>
      </c>
      <c r="P7">
        <v>5183</v>
      </c>
      <c r="V7">
        <v>11362</v>
      </c>
      <c r="AN7">
        <v>1</v>
      </c>
      <c r="AO7">
        <v>1</v>
      </c>
      <c r="AP7">
        <v>5298</v>
      </c>
      <c r="AQ7">
        <v>8291.6</v>
      </c>
      <c r="AR7">
        <v>4031</v>
      </c>
      <c r="AS7">
        <v>6348</v>
      </c>
      <c r="AX7">
        <v>940</v>
      </c>
      <c r="AY7">
        <v>0</v>
      </c>
    </row>
    <row r="8" spans="1:63" x14ac:dyDescent="0.2">
      <c r="A8" t="s">
        <v>77</v>
      </c>
      <c r="B8" t="s">
        <v>64</v>
      </c>
      <c r="C8" t="s">
        <v>65</v>
      </c>
      <c r="D8" t="s">
        <v>66</v>
      </c>
      <c r="E8" t="s">
        <v>67</v>
      </c>
      <c r="F8" t="s">
        <v>78</v>
      </c>
      <c r="G8" t="s">
        <v>69</v>
      </c>
      <c r="H8">
        <v>841</v>
      </c>
      <c r="I8" t="s">
        <v>70</v>
      </c>
      <c r="J8">
        <v>16820</v>
      </c>
      <c r="M8">
        <v>861</v>
      </c>
      <c r="N8">
        <v>831</v>
      </c>
      <c r="O8">
        <v>7224</v>
      </c>
      <c r="P8">
        <v>6923</v>
      </c>
      <c r="V8">
        <v>14147</v>
      </c>
      <c r="AN8">
        <v>1</v>
      </c>
      <c r="AO8">
        <v>1</v>
      </c>
      <c r="AP8">
        <v>6339</v>
      </c>
      <c r="AQ8">
        <v>9933.7999999999993</v>
      </c>
      <c r="AR8">
        <v>5281.1</v>
      </c>
      <c r="AS8">
        <v>7657</v>
      </c>
      <c r="AX8">
        <v>850</v>
      </c>
      <c r="AY8">
        <v>0</v>
      </c>
    </row>
    <row r="9" spans="1:63" x14ac:dyDescent="0.2">
      <c r="A9" t="s">
        <v>79</v>
      </c>
      <c r="B9" t="s">
        <v>64</v>
      </c>
      <c r="C9" t="s">
        <v>65</v>
      </c>
      <c r="D9" t="s">
        <v>66</v>
      </c>
      <c r="E9" t="s">
        <v>67</v>
      </c>
      <c r="F9" t="s">
        <v>78</v>
      </c>
      <c r="G9" t="s">
        <v>69</v>
      </c>
      <c r="H9">
        <v>860</v>
      </c>
      <c r="I9" t="s">
        <v>70</v>
      </c>
      <c r="J9">
        <v>17200</v>
      </c>
      <c r="M9">
        <v>882</v>
      </c>
      <c r="N9">
        <v>849</v>
      </c>
      <c r="O9">
        <v>6187</v>
      </c>
      <c r="P9">
        <v>5744</v>
      </c>
      <c r="V9">
        <v>11931</v>
      </c>
      <c r="AN9">
        <v>1</v>
      </c>
      <c r="AO9">
        <v>1</v>
      </c>
      <c r="AP9">
        <v>6339</v>
      </c>
      <c r="AQ9">
        <v>9834.2999999999993</v>
      </c>
      <c r="AR9">
        <v>5146</v>
      </c>
      <c r="AS9">
        <v>7577.2</v>
      </c>
      <c r="AX9">
        <v>870</v>
      </c>
      <c r="AY9">
        <v>0</v>
      </c>
    </row>
    <row r="10" spans="1:63" x14ac:dyDescent="0.2">
      <c r="A10" t="s">
        <v>80</v>
      </c>
      <c r="B10" t="s">
        <v>64</v>
      </c>
      <c r="C10" t="s">
        <v>65</v>
      </c>
      <c r="D10" t="s">
        <v>66</v>
      </c>
      <c r="E10" t="s">
        <v>67</v>
      </c>
      <c r="F10" t="s">
        <v>78</v>
      </c>
      <c r="G10" t="s">
        <v>69</v>
      </c>
      <c r="H10">
        <v>846</v>
      </c>
      <c r="I10" t="s">
        <v>70</v>
      </c>
      <c r="J10">
        <v>16920</v>
      </c>
      <c r="M10">
        <v>867</v>
      </c>
      <c r="N10">
        <v>836</v>
      </c>
      <c r="O10">
        <v>7027</v>
      </c>
      <c r="P10">
        <v>6671</v>
      </c>
      <c r="V10">
        <v>13698</v>
      </c>
      <c r="AN10">
        <v>1</v>
      </c>
      <c r="AO10">
        <v>1</v>
      </c>
      <c r="AP10">
        <v>6339</v>
      </c>
      <c r="AQ10">
        <v>9888</v>
      </c>
      <c r="AR10">
        <v>5278</v>
      </c>
      <c r="AS10">
        <v>7642.9</v>
      </c>
      <c r="AX10">
        <v>860</v>
      </c>
      <c r="AY10">
        <v>0</v>
      </c>
    </row>
    <row r="11" spans="1:63" x14ac:dyDescent="0.2">
      <c r="A11" t="s">
        <v>81</v>
      </c>
      <c r="B11" t="s">
        <v>64</v>
      </c>
      <c r="C11" t="s">
        <v>65</v>
      </c>
      <c r="D11" t="s">
        <v>74</v>
      </c>
      <c r="E11" t="s">
        <v>67</v>
      </c>
      <c r="F11" t="s">
        <v>78</v>
      </c>
      <c r="G11" t="s">
        <v>69</v>
      </c>
      <c r="H11">
        <v>843</v>
      </c>
      <c r="I11" t="s">
        <v>70</v>
      </c>
      <c r="J11">
        <v>16860</v>
      </c>
      <c r="M11">
        <v>869</v>
      </c>
      <c r="N11">
        <v>830</v>
      </c>
      <c r="O11">
        <v>4389</v>
      </c>
      <c r="P11">
        <v>4191</v>
      </c>
      <c r="V11">
        <v>8580</v>
      </c>
      <c r="AN11">
        <v>1</v>
      </c>
      <c r="AO11">
        <v>1</v>
      </c>
      <c r="AP11">
        <v>6339</v>
      </c>
      <c r="AQ11">
        <v>9408.7999999999993</v>
      </c>
      <c r="AR11">
        <v>5026.8</v>
      </c>
      <c r="AS11">
        <v>7268.4</v>
      </c>
      <c r="AX11">
        <v>860</v>
      </c>
      <c r="AY11">
        <v>0</v>
      </c>
    </row>
    <row r="12" spans="1:63" x14ac:dyDescent="0.2">
      <c r="A12" t="s">
        <v>82</v>
      </c>
      <c r="B12" t="s">
        <v>64</v>
      </c>
      <c r="C12" t="s">
        <v>65</v>
      </c>
      <c r="D12" t="s">
        <v>74</v>
      </c>
      <c r="E12" t="s">
        <v>67</v>
      </c>
      <c r="F12" t="s">
        <v>78</v>
      </c>
      <c r="G12" t="s">
        <v>69</v>
      </c>
      <c r="H12">
        <v>875</v>
      </c>
      <c r="I12" t="s">
        <v>70</v>
      </c>
      <c r="J12">
        <v>17500</v>
      </c>
      <c r="M12">
        <v>896</v>
      </c>
      <c r="N12">
        <v>864</v>
      </c>
      <c r="O12">
        <v>6982</v>
      </c>
      <c r="P12">
        <v>6328</v>
      </c>
      <c r="V12">
        <v>13310</v>
      </c>
      <c r="AN12">
        <v>1</v>
      </c>
      <c r="AO12">
        <v>1</v>
      </c>
      <c r="AP12">
        <v>6339</v>
      </c>
      <c r="AQ12">
        <v>9822.1</v>
      </c>
      <c r="AR12">
        <v>5241.8999999999996</v>
      </c>
      <c r="AS12">
        <v>7644.5</v>
      </c>
      <c r="AX12">
        <v>890</v>
      </c>
      <c r="AY12">
        <v>0</v>
      </c>
    </row>
    <row r="13" spans="1:63" x14ac:dyDescent="0.2">
      <c r="A13" t="s">
        <v>83</v>
      </c>
      <c r="B13" t="s">
        <v>64</v>
      </c>
      <c r="C13" t="s">
        <v>65</v>
      </c>
      <c r="D13" t="s">
        <v>74</v>
      </c>
      <c r="E13" t="s">
        <v>67</v>
      </c>
      <c r="F13" t="s">
        <v>78</v>
      </c>
      <c r="G13" t="s">
        <v>69</v>
      </c>
      <c r="H13">
        <v>872</v>
      </c>
      <c r="I13" t="s">
        <v>70</v>
      </c>
      <c r="J13">
        <v>17440</v>
      </c>
      <c r="M13">
        <v>896</v>
      </c>
      <c r="N13">
        <v>861</v>
      </c>
      <c r="O13">
        <v>5716</v>
      </c>
      <c r="P13">
        <v>5201</v>
      </c>
      <c r="V13">
        <v>10917</v>
      </c>
      <c r="AN13">
        <v>1</v>
      </c>
      <c r="AO13">
        <v>1</v>
      </c>
      <c r="AP13">
        <v>6339</v>
      </c>
      <c r="AQ13">
        <v>9975.7999999999993</v>
      </c>
      <c r="AR13">
        <v>5306.4</v>
      </c>
      <c r="AS13">
        <v>7751.3</v>
      </c>
      <c r="AX13">
        <v>880</v>
      </c>
      <c r="AY13">
        <v>0</v>
      </c>
    </row>
    <row r="14" spans="1:63" x14ac:dyDescent="0.2">
      <c r="A14" t="s">
        <v>84</v>
      </c>
      <c r="B14" t="s">
        <v>64</v>
      </c>
      <c r="C14" t="s">
        <v>65</v>
      </c>
      <c r="D14" t="s">
        <v>85</v>
      </c>
      <c r="E14" t="s">
        <v>67</v>
      </c>
      <c r="F14" t="s">
        <v>68</v>
      </c>
      <c r="G14" t="s">
        <v>69</v>
      </c>
      <c r="H14">
        <v>871</v>
      </c>
      <c r="I14" t="s">
        <v>70</v>
      </c>
      <c r="J14">
        <v>17420</v>
      </c>
      <c r="M14">
        <v>890</v>
      </c>
      <c r="N14">
        <v>861</v>
      </c>
      <c r="O14">
        <v>8307</v>
      </c>
      <c r="P14">
        <v>7580</v>
      </c>
      <c r="V14">
        <v>15887</v>
      </c>
      <c r="AN14">
        <v>1</v>
      </c>
      <c r="AO14">
        <v>1</v>
      </c>
      <c r="AP14">
        <v>5298</v>
      </c>
      <c r="AQ14">
        <v>8523.6</v>
      </c>
      <c r="AR14">
        <v>4173.6000000000004</v>
      </c>
      <c r="AS14">
        <v>6448.1</v>
      </c>
      <c r="AX14">
        <v>880</v>
      </c>
      <c r="AY14">
        <v>0</v>
      </c>
    </row>
    <row r="15" spans="1:63" x14ac:dyDescent="0.2">
      <c r="A15" t="s">
        <v>86</v>
      </c>
      <c r="B15" t="s">
        <v>64</v>
      </c>
      <c r="C15" t="s">
        <v>65</v>
      </c>
      <c r="D15" t="s">
        <v>85</v>
      </c>
      <c r="E15" t="s">
        <v>67</v>
      </c>
      <c r="F15" t="s">
        <v>68</v>
      </c>
      <c r="G15" t="s">
        <v>69</v>
      </c>
      <c r="H15">
        <v>925</v>
      </c>
      <c r="I15" t="s">
        <v>70</v>
      </c>
      <c r="J15">
        <v>18500</v>
      </c>
      <c r="M15">
        <v>948</v>
      </c>
      <c r="N15">
        <v>913</v>
      </c>
      <c r="O15">
        <v>6509</v>
      </c>
      <c r="P15">
        <v>5449</v>
      </c>
      <c r="V15">
        <v>11958</v>
      </c>
      <c r="AN15">
        <v>1</v>
      </c>
      <c r="AO15">
        <v>1</v>
      </c>
      <c r="AP15">
        <v>5298</v>
      </c>
      <c r="AQ15">
        <v>8395.7000000000007</v>
      </c>
      <c r="AR15">
        <v>4136</v>
      </c>
      <c r="AS15">
        <v>6454.7</v>
      </c>
      <c r="AX15">
        <v>940</v>
      </c>
      <c r="AY15">
        <v>0</v>
      </c>
    </row>
    <row r="16" spans="1:63" x14ac:dyDescent="0.2">
      <c r="A16" t="s">
        <v>87</v>
      </c>
      <c r="B16" t="s">
        <v>64</v>
      </c>
      <c r="C16" t="s">
        <v>65</v>
      </c>
      <c r="D16" t="s">
        <v>85</v>
      </c>
      <c r="E16" t="s">
        <v>67</v>
      </c>
      <c r="F16" t="s">
        <v>68</v>
      </c>
      <c r="G16" t="s">
        <v>69</v>
      </c>
      <c r="H16">
        <v>847</v>
      </c>
      <c r="I16" t="s">
        <v>70</v>
      </c>
      <c r="J16">
        <v>16940</v>
      </c>
      <c r="M16">
        <v>867</v>
      </c>
      <c r="N16">
        <v>838</v>
      </c>
      <c r="O16">
        <v>7573</v>
      </c>
      <c r="P16">
        <v>7177</v>
      </c>
      <c r="V16">
        <v>14750</v>
      </c>
      <c r="AN16">
        <v>1</v>
      </c>
      <c r="AO16">
        <v>1</v>
      </c>
      <c r="AP16">
        <v>5298</v>
      </c>
      <c r="AQ16">
        <v>8340.9</v>
      </c>
      <c r="AR16">
        <v>4120.6000000000004</v>
      </c>
      <c r="AS16">
        <v>6287.4</v>
      </c>
      <c r="AX16">
        <v>860</v>
      </c>
      <c r="AY16">
        <v>0</v>
      </c>
    </row>
    <row r="17" spans="1:51" x14ac:dyDescent="0.2">
      <c r="A17" t="s">
        <v>88</v>
      </c>
      <c r="B17" t="s">
        <v>64</v>
      </c>
      <c r="C17" t="s">
        <v>65</v>
      </c>
      <c r="D17" t="s">
        <v>89</v>
      </c>
      <c r="E17" t="s">
        <v>67</v>
      </c>
      <c r="F17" t="s">
        <v>68</v>
      </c>
      <c r="G17" t="s">
        <v>69</v>
      </c>
      <c r="H17">
        <v>889</v>
      </c>
      <c r="I17" t="s">
        <v>70</v>
      </c>
      <c r="J17">
        <v>17780</v>
      </c>
      <c r="M17">
        <v>910</v>
      </c>
      <c r="N17">
        <v>879</v>
      </c>
      <c r="O17">
        <v>8019</v>
      </c>
      <c r="P17">
        <v>7098</v>
      </c>
      <c r="V17">
        <v>15117</v>
      </c>
      <c r="AN17">
        <v>1</v>
      </c>
      <c r="AO17">
        <v>1</v>
      </c>
      <c r="AP17">
        <v>5298</v>
      </c>
      <c r="AQ17">
        <v>8138.1</v>
      </c>
      <c r="AR17">
        <v>3993.7</v>
      </c>
      <c r="AS17">
        <v>6192.2</v>
      </c>
      <c r="AX17">
        <v>900</v>
      </c>
      <c r="AY17">
        <v>0</v>
      </c>
    </row>
    <row r="18" spans="1:51" x14ac:dyDescent="0.2">
      <c r="A18" t="s">
        <v>90</v>
      </c>
      <c r="B18" t="s">
        <v>64</v>
      </c>
      <c r="C18" t="s">
        <v>65</v>
      </c>
      <c r="D18" t="s">
        <v>89</v>
      </c>
      <c r="E18" t="s">
        <v>67</v>
      </c>
      <c r="F18" t="s">
        <v>68</v>
      </c>
      <c r="G18" t="s">
        <v>69</v>
      </c>
      <c r="H18">
        <v>954</v>
      </c>
      <c r="I18" t="s">
        <v>70</v>
      </c>
      <c r="J18">
        <v>19080</v>
      </c>
      <c r="M18">
        <v>979</v>
      </c>
      <c r="N18">
        <v>942</v>
      </c>
      <c r="O18">
        <v>5984</v>
      </c>
      <c r="P18">
        <v>4786</v>
      </c>
      <c r="V18">
        <v>10770</v>
      </c>
      <c r="AN18">
        <v>1</v>
      </c>
      <c r="AO18">
        <v>1</v>
      </c>
      <c r="AP18">
        <v>5298</v>
      </c>
      <c r="AQ18">
        <v>8078.7</v>
      </c>
      <c r="AR18">
        <v>4000.5</v>
      </c>
      <c r="AS18">
        <v>6266.4</v>
      </c>
      <c r="AX18">
        <v>970</v>
      </c>
      <c r="AY18">
        <v>0</v>
      </c>
    </row>
    <row r="19" spans="1:51" x14ac:dyDescent="0.2">
      <c r="A19" t="s">
        <v>91</v>
      </c>
      <c r="B19" t="s">
        <v>64</v>
      </c>
      <c r="C19" t="s">
        <v>65</v>
      </c>
      <c r="D19" t="s">
        <v>89</v>
      </c>
      <c r="E19" t="s">
        <v>67</v>
      </c>
      <c r="F19" t="s">
        <v>68</v>
      </c>
      <c r="G19" t="s">
        <v>69</v>
      </c>
      <c r="H19">
        <v>983</v>
      </c>
      <c r="I19" t="s">
        <v>70</v>
      </c>
      <c r="J19">
        <v>19660</v>
      </c>
      <c r="M19">
        <v>1007</v>
      </c>
      <c r="N19">
        <v>971</v>
      </c>
      <c r="O19">
        <v>7080</v>
      </c>
      <c r="P19">
        <v>5418</v>
      </c>
      <c r="V19">
        <v>12498</v>
      </c>
      <c r="AN19">
        <v>1</v>
      </c>
      <c r="AO19">
        <v>1</v>
      </c>
      <c r="AP19">
        <v>5298</v>
      </c>
      <c r="AQ19">
        <v>8179.3</v>
      </c>
      <c r="AR19">
        <v>4044.1</v>
      </c>
      <c r="AS19">
        <v>6386.7</v>
      </c>
      <c r="AX19">
        <v>1000</v>
      </c>
      <c r="AY19">
        <v>0</v>
      </c>
    </row>
    <row r="20" spans="1:51" x14ac:dyDescent="0.2">
      <c r="A20" t="s">
        <v>92</v>
      </c>
      <c r="B20" t="s">
        <v>64</v>
      </c>
      <c r="C20" t="s">
        <v>65</v>
      </c>
      <c r="D20" t="s">
        <v>85</v>
      </c>
      <c r="E20" t="s">
        <v>67</v>
      </c>
      <c r="F20" t="s">
        <v>78</v>
      </c>
      <c r="G20" t="s">
        <v>69</v>
      </c>
      <c r="H20">
        <v>812</v>
      </c>
      <c r="I20" t="s">
        <v>70</v>
      </c>
      <c r="J20">
        <v>16240</v>
      </c>
      <c r="M20">
        <v>832</v>
      </c>
      <c r="N20">
        <v>801</v>
      </c>
      <c r="O20">
        <v>6655</v>
      </c>
      <c r="P20">
        <v>6700</v>
      </c>
      <c r="V20">
        <v>13355</v>
      </c>
      <c r="AN20">
        <v>1</v>
      </c>
      <c r="AO20">
        <v>1</v>
      </c>
      <c r="AP20">
        <v>6339</v>
      </c>
      <c r="AQ20">
        <v>9955.6</v>
      </c>
      <c r="AR20">
        <v>5331</v>
      </c>
      <c r="AS20">
        <v>7635.5</v>
      </c>
      <c r="AX20">
        <v>820</v>
      </c>
      <c r="AY20">
        <v>0</v>
      </c>
    </row>
    <row r="21" spans="1:51" x14ac:dyDescent="0.2">
      <c r="A21" t="s">
        <v>93</v>
      </c>
      <c r="B21" t="s">
        <v>64</v>
      </c>
      <c r="C21" t="s">
        <v>65</v>
      </c>
      <c r="D21" t="s">
        <v>85</v>
      </c>
      <c r="E21" t="s">
        <v>67</v>
      </c>
      <c r="F21" t="s">
        <v>78</v>
      </c>
      <c r="G21" t="s">
        <v>69</v>
      </c>
      <c r="H21">
        <v>807</v>
      </c>
      <c r="I21" t="s">
        <v>70</v>
      </c>
      <c r="J21">
        <v>16140</v>
      </c>
      <c r="M21">
        <v>826</v>
      </c>
      <c r="N21">
        <v>797</v>
      </c>
      <c r="O21">
        <v>7098</v>
      </c>
      <c r="P21">
        <v>7200</v>
      </c>
      <c r="V21">
        <v>14298</v>
      </c>
      <c r="AN21">
        <v>1</v>
      </c>
      <c r="AO21">
        <v>1</v>
      </c>
      <c r="AP21">
        <v>6339</v>
      </c>
      <c r="AQ21">
        <v>9851.2999999999993</v>
      </c>
      <c r="AR21">
        <v>5258.3</v>
      </c>
      <c r="AS21">
        <v>7538.4</v>
      </c>
      <c r="AX21">
        <v>820</v>
      </c>
      <c r="AY21">
        <v>0</v>
      </c>
    </row>
    <row r="22" spans="1:51" x14ac:dyDescent="0.2">
      <c r="A22" t="s">
        <v>94</v>
      </c>
      <c r="B22" t="s">
        <v>64</v>
      </c>
      <c r="C22" t="s">
        <v>65</v>
      </c>
      <c r="D22" t="s">
        <v>85</v>
      </c>
      <c r="E22" t="s">
        <v>67</v>
      </c>
      <c r="F22" t="s">
        <v>78</v>
      </c>
      <c r="G22" t="s">
        <v>69</v>
      </c>
      <c r="H22">
        <v>792</v>
      </c>
      <c r="I22" t="s">
        <v>70</v>
      </c>
      <c r="J22">
        <v>15840</v>
      </c>
      <c r="M22">
        <v>811</v>
      </c>
      <c r="N22">
        <v>783</v>
      </c>
      <c r="O22">
        <v>7136</v>
      </c>
      <c r="P22">
        <v>7427</v>
      </c>
      <c r="V22">
        <v>14563</v>
      </c>
      <c r="AN22">
        <v>1</v>
      </c>
      <c r="AO22">
        <v>1</v>
      </c>
      <c r="AP22">
        <v>6339</v>
      </c>
      <c r="AQ22">
        <v>9779</v>
      </c>
      <c r="AR22">
        <v>5255.8</v>
      </c>
      <c r="AS22">
        <v>7472.2</v>
      </c>
      <c r="AX22">
        <v>800</v>
      </c>
      <c r="AY22">
        <v>0</v>
      </c>
    </row>
    <row r="23" spans="1:51" x14ac:dyDescent="0.2">
      <c r="A23" t="s">
        <v>95</v>
      </c>
      <c r="B23" t="s">
        <v>64</v>
      </c>
      <c r="C23" t="s">
        <v>65</v>
      </c>
      <c r="D23" t="s">
        <v>89</v>
      </c>
      <c r="E23" t="s">
        <v>67</v>
      </c>
      <c r="F23" t="s">
        <v>78</v>
      </c>
      <c r="G23" t="s">
        <v>69</v>
      </c>
      <c r="H23">
        <v>934</v>
      </c>
      <c r="I23" t="s">
        <v>70</v>
      </c>
      <c r="J23">
        <v>18680</v>
      </c>
      <c r="M23">
        <v>957</v>
      </c>
      <c r="N23">
        <v>923</v>
      </c>
      <c r="O23">
        <v>6990</v>
      </c>
      <c r="P23">
        <v>5768</v>
      </c>
      <c r="V23">
        <v>12758</v>
      </c>
      <c r="AN23">
        <v>1</v>
      </c>
      <c r="AO23">
        <v>1</v>
      </c>
      <c r="AP23">
        <v>6339</v>
      </c>
      <c r="AQ23">
        <v>9635.2999999999993</v>
      </c>
      <c r="AR23">
        <v>5165.3999999999996</v>
      </c>
      <c r="AS23">
        <v>7614.4</v>
      </c>
      <c r="AX23">
        <v>950</v>
      </c>
      <c r="AY23">
        <v>0</v>
      </c>
    </row>
    <row r="24" spans="1:51" x14ac:dyDescent="0.2">
      <c r="A24" t="s">
        <v>96</v>
      </c>
      <c r="B24" t="s">
        <v>64</v>
      </c>
      <c r="C24" t="s">
        <v>65</v>
      </c>
      <c r="D24" t="s">
        <v>89</v>
      </c>
      <c r="E24" t="s">
        <v>67</v>
      </c>
      <c r="F24" t="s">
        <v>78</v>
      </c>
      <c r="G24" t="s">
        <v>69</v>
      </c>
      <c r="H24">
        <v>861</v>
      </c>
      <c r="I24" t="s">
        <v>70</v>
      </c>
      <c r="J24">
        <v>17220</v>
      </c>
      <c r="M24">
        <v>882</v>
      </c>
      <c r="N24">
        <v>851</v>
      </c>
      <c r="O24">
        <v>7258</v>
      </c>
      <c r="P24">
        <v>6725</v>
      </c>
      <c r="V24">
        <v>13983</v>
      </c>
      <c r="AN24">
        <v>1</v>
      </c>
      <c r="AO24">
        <v>1</v>
      </c>
      <c r="AP24">
        <v>6339</v>
      </c>
      <c r="AQ24">
        <v>9591.1</v>
      </c>
      <c r="AR24">
        <v>5157.8</v>
      </c>
      <c r="AS24">
        <v>7459</v>
      </c>
      <c r="AX24">
        <v>870</v>
      </c>
      <c r="AY24">
        <v>0</v>
      </c>
    </row>
    <row r="25" spans="1:51" x14ac:dyDescent="0.2">
      <c r="A25" t="s">
        <v>97</v>
      </c>
      <c r="B25" t="s">
        <v>64</v>
      </c>
      <c r="C25" t="s">
        <v>65</v>
      </c>
      <c r="D25" t="s">
        <v>89</v>
      </c>
      <c r="E25" t="s">
        <v>67</v>
      </c>
      <c r="F25" t="s">
        <v>78</v>
      </c>
      <c r="G25" t="s">
        <v>69</v>
      </c>
      <c r="H25">
        <v>935</v>
      </c>
      <c r="I25" t="s">
        <v>70</v>
      </c>
      <c r="J25">
        <v>18700</v>
      </c>
      <c r="M25">
        <v>958</v>
      </c>
      <c r="N25">
        <v>924</v>
      </c>
      <c r="O25">
        <v>7019</v>
      </c>
      <c r="P25">
        <v>5782</v>
      </c>
      <c r="V25">
        <v>12801</v>
      </c>
      <c r="AN25">
        <v>1</v>
      </c>
      <c r="AO25">
        <v>1</v>
      </c>
      <c r="AP25">
        <v>6339</v>
      </c>
      <c r="AQ25">
        <v>9963.2999999999993</v>
      </c>
      <c r="AR25">
        <v>5325.5</v>
      </c>
      <c r="AS25">
        <v>7868.5</v>
      </c>
      <c r="AX25">
        <v>950</v>
      </c>
      <c r="AY25">
        <v>0</v>
      </c>
    </row>
    <row r="26" spans="1:51" x14ac:dyDescent="0.2">
      <c r="A26" t="s">
        <v>98</v>
      </c>
      <c r="B26" t="s">
        <v>64</v>
      </c>
      <c r="C26" t="s">
        <v>65</v>
      </c>
      <c r="D26" t="s">
        <v>99</v>
      </c>
      <c r="E26" t="s">
        <v>67</v>
      </c>
      <c r="F26" t="s">
        <v>68</v>
      </c>
      <c r="G26" t="s">
        <v>69</v>
      </c>
      <c r="H26">
        <v>882</v>
      </c>
      <c r="I26" t="s">
        <v>70</v>
      </c>
      <c r="J26">
        <v>17640</v>
      </c>
      <c r="M26">
        <v>903</v>
      </c>
      <c r="N26">
        <v>872</v>
      </c>
      <c r="O26">
        <v>7514</v>
      </c>
      <c r="P26">
        <v>6731</v>
      </c>
      <c r="V26">
        <v>14245</v>
      </c>
      <c r="AN26">
        <v>1</v>
      </c>
      <c r="AO26">
        <v>1</v>
      </c>
      <c r="AP26">
        <v>5298</v>
      </c>
      <c r="AQ26">
        <v>8316.1</v>
      </c>
      <c r="AR26">
        <v>4108.8</v>
      </c>
      <c r="AS26">
        <v>6328</v>
      </c>
      <c r="AX26">
        <v>890</v>
      </c>
      <c r="AY26">
        <v>0</v>
      </c>
    </row>
    <row r="27" spans="1:51" x14ac:dyDescent="0.2">
      <c r="A27" t="s">
        <v>100</v>
      </c>
      <c r="B27" t="s">
        <v>64</v>
      </c>
      <c r="C27" t="s">
        <v>65</v>
      </c>
      <c r="D27" t="s">
        <v>99</v>
      </c>
      <c r="E27" t="s">
        <v>67</v>
      </c>
      <c r="F27" t="s">
        <v>68</v>
      </c>
      <c r="G27" t="s">
        <v>69</v>
      </c>
      <c r="H27">
        <v>899</v>
      </c>
      <c r="I27" t="s">
        <v>70</v>
      </c>
      <c r="J27">
        <v>17980</v>
      </c>
      <c r="M27">
        <v>921</v>
      </c>
      <c r="N27">
        <v>888</v>
      </c>
      <c r="O27">
        <v>7071</v>
      </c>
      <c r="P27">
        <v>6164</v>
      </c>
      <c r="V27">
        <v>13235</v>
      </c>
      <c r="AN27">
        <v>1</v>
      </c>
      <c r="AO27">
        <v>1</v>
      </c>
      <c r="AP27">
        <v>5298</v>
      </c>
      <c r="AQ27">
        <v>8278.9</v>
      </c>
      <c r="AR27">
        <v>4053.8</v>
      </c>
      <c r="AS27">
        <v>6311.1</v>
      </c>
      <c r="AX27">
        <v>910</v>
      </c>
      <c r="AY27">
        <v>0</v>
      </c>
    </row>
    <row r="28" spans="1:51" x14ac:dyDescent="0.2">
      <c r="A28" t="s">
        <v>101</v>
      </c>
      <c r="B28" t="s">
        <v>64</v>
      </c>
      <c r="C28" t="s">
        <v>65</v>
      </c>
      <c r="D28" t="s">
        <v>99</v>
      </c>
      <c r="E28" t="s">
        <v>67</v>
      </c>
      <c r="F28" t="s">
        <v>68</v>
      </c>
      <c r="G28" t="s">
        <v>69</v>
      </c>
      <c r="H28">
        <v>849</v>
      </c>
      <c r="I28" t="s">
        <v>70</v>
      </c>
      <c r="J28">
        <v>16980</v>
      </c>
      <c r="M28">
        <v>868</v>
      </c>
      <c r="N28">
        <v>839</v>
      </c>
      <c r="O28">
        <v>7771</v>
      </c>
      <c r="P28">
        <v>7348</v>
      </c>
      <c r="V28">
        <v>15119</v>
      </c>
      <c r="AN28">
        <v>1</v>
      </c>
      <c r="AO28">
        <v>1</v>
      </c>
      <c r="AP28">
        <v>5298</v>
      </c>
      <c r="AQ28">
        <v>8379.5</v>
      </c>
      <c r="AR28">
        <v>4157.6000000000004</v>
      </c>
      <c r="AS28">
        <v>6327.6</v>
      </c>
      <c r="AX28">
        <v>860</v>
      </c>
      <c r="AY28">
        <v>0</v>
      </c>
    </row>
    <row r="29" spans="1:51" x14ac:dyDescent="0.2">
      <c r="A29" t="s">
        <v>102</v>
      </c>
      <c r="B29" t="s">
        <v>64</v>
      </c>
      <c r="C29" t="s">
        <v>65</v>
      </c>
      <c r="D29" t="s">
        <v>103</v>
      </c>
      <c r="E29" t="s">
        <v>67</v>
      </c>
      <c r="F29" t="s">
        <v>68</v>
      </c>
      <c r="G29" t="s">
        <v>69</v>
      </c>
      <c r="H29">
        <v>901</v>
      </c>
      <c r="I29" t="s">
        <v>70</v>
      </c>
      <c r="J29">
        <v>18020</v>
      </c>
      <c r="M29">
        <v>922</v>
      </c>
      <c r="N29">
        <v>891</v>
      </c>
      <c r="O29">
        <v>8105</v>
      </c>
      <c r="P29">
        <v>7040</v>
      </c>
      <c r="V29">
        <v>15145</v>
      </c>
      <c r="AN29">
        <v>1</v>
      </c>
      <c r="AO29">
        <v>1</v>
      </c>
      <c r="AP29">
        <v>5298</v>
      </c>
      <c r="AQ29">
        <v>8013</v>
      </c>
      <c r="AR29">
        <v>3973.7</v>
      </c>
      <c r="AS29">
        <v>6135.4</v>
      </c>
      <c r="AX29">
        <v>910</v>
      </c>
      <c r="AY29">
        <v>0</v>
      </c>
    </row>
    <row r="30" spans="1:51" x14ac:dyDescent="0.2">
      <c r="A30" t="s">
        <v>104</v>
      </c>
      <c r="B30" t="s">
        <v>64</v>
      </c>
      <c r="C30" t="s">
        <v>65</v>
      </c>
      <c r="D30" t="s">
        <v>103</v>
      </c>
      <c r="E30" t="s">
        <v>67</v>
      </c>
      <c r="F30" t="s">
        <v>68</v>
      </c>
      <c r="G30" t="s">
        <v>69</v>
      </c>
      <c r="H30">
        <v>881</v>
      </c>
      <c r="I30" t="s">
        <v>70</v>
      </c>
      <c r="J30">
        <v>17620</v>
      </c>
      <c r="M30">
        <v>902</v>
      </c>
      <c r="N30">
        <v>871</v>
      </c>
      <c r="O30">
        <v>7238</v>
      </c>
      <c r="P30">
        <v>6493</v>
      </c>
      <c r="V30">
        <v>13731</v>
      </c>
      <c r="AN30">
        <v>1</v>
      </c>
      <c r="AO30">
        <v>1</v>
      </c>
      <c r="AP30">
        <v>5298</v>
      </c>
      <c r="AQ30">
        <v>8062.5</v>
      </c>
      <c r="AR30">
        <v>4036.5</v>
      </c>
      <c r="AS30">
        <v>6158.7</v>
      </c>
      <c r="AX30">
        <v>890</v>
      </c>
      <c r="AY30">
        <v>0</v>
      </c>
    </row>
    <row r="31" spans="1:51" x14ac:dyDescent="0.2">
      <c r="A31" t="s">
        <v>105</v>
      </c>
      <c r="B31" t="s">
        <v>64</v>
      </c>
      <c r="C31" t="s">
        <v>65</v>
      </c>
      <c r="D31" t="s">
        <v>103</v>
      </c>
      <c r="E31" t="s">
        <v>67</v>
      </c>
      <c r="F31" t="s">
        <v>68</v>
      </c>
      <c r="G31" t="s">
        <v>69</v>
      </c>
      <c r="H31">
        <v>925</v>
      </c>
      <c r="I31" t="s">
        <v>70</v>
      </c>
      <c r="J31">
        <v>18500</v>
      </c>
      <c r="M31">
        <v>948</v>
      </c>
      <c r="N31">
        <v>914</v>
      </c>
      <c r="O31">
        <v>6675</v>
      </c>
      <c r="P31">
        <v>5583</v>
      </c>
      <c r="V31">
        <v>12258</v>
      </c>
      <c r="AN31">
        <v>1</v>
      </c>
      <c r="AO31">
        <v>1</v>
      </c>
      <c r="AP31">
        <v>5298</v>
      </c>
      <c r="AQ31">
        <v>8174</v>
      </c>
      <c r="AR31">
        <v>4064.2</v>
      </c>
      <c r="AS31">
        <v>6302.2</v>
      </c>
      <c r="AX31">
        <v>940</v>
      </c>
      <c r="AY31">
        <v>0</v>
      </c>
    </row>
    <row r="32" spans="1:51" x14ac:dyDescent="0.2">
      <c r="A32" t="s">
        <v>106</v>
      </c>
      <c r="B32" t="s">
        <v>64</v>
      </c>
      <c r="C32" t="s">
        <v>65</v>
      </c>
      <c r="D32" t="s">
        <v>99</v>
      </c>
      <c r="E32" t="s">
        <v>67</v>
      </c>
      <c r="F32" t="s">
        <v>78</v>
      </c>
      <c r="G32" t="s">
        <v>69</v>
      </c>
      <c r="H32">
        <v>796</v>
      </c>
      <c r="I32" t="s">
        <v>70</v>
      </c>
      <c r="J32">
        <v>15920</v>
      </c>
      <c r="M32">
        <v>815</v>
      </c>
      <c r="N32">
        <v>786</v>
      </c>
      <c r="O32">
        <v>7122</v>
      </c>
      <c r="P32">
        <v>7364</v>
      </c>
      <c r="V32">
        <v>14486</v>
      </c>
      <c r="AN32">
        <v>1</v>
      </c>
      <c r="AO32">
        <v>1</v>
      </c>
      <c r="AP32">
        <v>6339</v>
      </c>
      <c r="AQ32">
        <v>9887.5</v>
      </c>
      <c r="AR32">
        <v>5340.7</v>
      </c>
      <c r="AS32">
        <v>7576.1</v>
      </c>
      <c r="AX32">
        <v>810</v>
      </c>
      <c r="AY32">
        <v>0</v>
      </c>
    </row>
    <row r="33" spans="1:51" x14ac:dyDescent="0.2">
      <c r="A33" t="s">
        <v>107</v>
      </c>
      <c r="B33" t="s">
        <v>64</v>
      </c>
      <c r="C33" t="s">
        <v>65</v>
      </c>
      <c r="D33" t="s">
        <v>99</v>
      </c>
      <c r="E33" t="s">
        <v>67</v>
      </c>
      <c r="F33" t="s">
        <v>78</v>
      </c>
      <c r="G33" t="s">
        <v>69</v>
      </c>
      <c r="H33">
        <v>838</v>
      </c>
      <c r="I33" t="s">
        <v>70</v>
      </c>
      <c r="J33">
        <v>16760</v>
      </c>
      <c r="M33">
        <v>858</v>
      </c>
      <c r="N33">
        <v>828</v>
      </c>
      <c r="O33">
        <v>7258</v>
      </c>
      <c r="P33">
        <v>6988</v>
      </c>
      <c r="V33">
        <v>14246</v>
      </c>
      <c r="AN33">
        <v>1</v>
      </c>
      <c r="AO33">
        <v>1</v>
      </c>
      <c r="AP33">
        <v>6339</v>
      </c>
      <c r="AQ33">
        <v>9806.6</v>
      </c>
      <c r="AR33">
        <v>5297.6</v>
      </c>
      <c r="AS33">
        <v>7594.8</v>
      </c>
      <c r="AX33">
        <v>850</v>
      </c>
      <c r="AY33">
        <v>0</v>
      </c>
    </row>
    <row r="34" spans="1:51" x14ac:dyDescent="0.2">
      <c r="A34" t="s">
        <v>108</v>
      </c>
      <c r="B34" t="s">
        <v>64</v>
      </c>
      <c r="C34" t="s">
        <v>65</v>
      </c>
      <c r="D34" t="s">
        <v>99</v>
      </c>
      <c r="E34" t="s">
        <v>67</v>
      </c>
      <c r="F34" t="s">
        <v>78</v>
      </c>
      <c r="G34" t="s">
        <v>69</v>
      </c>
      <c r="H34">
        <v>784</v>
      </c>
      <c r="I34" t="s">
        <v>70</v>
      </c>
      <c r="J34">
        <v>15680</v>
      </c>
      <c r="M34">
        <v>806</v>
      </c>
      <c r="N34">
        <v>774</v>
      </c>
      <c r="O34">
        <v>5483</v>
      </c>
      <c r="P34">
        <v>5784</v>
      </c>
      <c r="V34">
        <v>11267</v>
      </c>
      <c r="AN34">
        <v>1</v>
      </c>
      <c r="AO34">
        <v>1</v>
      </c>
      <c r="AP34">
        <v>6339</v>
      </c>
      <c r="AQ34">
        <v>9589.7000000000007</v>
      </c>
      <c r="AR34">
        <v>5155.2</v>
      </c>
      <c r="AS34">
        <v>7313.2</v>
      </c>
      <c r="AX34">
        <v>800</v>
      </c>
      <c r="AY34">
        <v>0</v>
      </c>
    </row>
    <row r="35" spans="1:51" x14ac:dyDescent="0.2">
      <c r="A35" t="s">
        <v>109</v>
      </c>
      <c r="B35" t="s">
        <v>64</v>
      </c>
      <c r="C35" t="s">
        <v>65</v>
      </c>
      <c r="D35" t="s">
        <v>103</v>
      </c>
      <c r="E35" t="s">
        <v>67</v>
      </c>
      <c r="F35" t="s">
        <v>78</v>
      </c>
      <c r="G35" t="s">
        <v>69</v>
      </c>
      <c r="H35">
        <v>839</v>
      </c>
      <c r="I35" t="s">
        <v>70</v>
      </c>
      <c r="J35">
        <v>16780</v>
      </c>
      <c r="M35">
        <v>861</v>
      </c>
      <c r="N35">
        <v>828</v>
      </c>
      <c r="O35">
        <v>6049</v>
      </c>
      <c r="P35">
        <v>5813</v>
      </c>
      <c r="V35">
        <v>11862</v>
      </c>
      <c r="AN35">
        <v>1</v>
      </c>
      <c r="AO35">
        <v>1</v>
      </c>
      <c r="AP35">
        <v>6339</v>
      </c>
      <c r="AQ35">
        <v>9621.4</v>
      </c>
      <c r="AR35">
        <v>5211.3999999999996</v>
      </c>
      <c r="AS35">
        <v>7460.3</v>
      </c>
      <c r="AX35">
        <v>850</v>
      </c>
      <c r="AY35">
        <v>0</v>
      </c>
    </row>
    <row r="36" spans="1:51" x14ac:dyDescent="0.2">
      <c r="A36" t="s">
        <v>110</v>
      </c>
      <c r="B36" t="s">
        <v>64</v>
      </c>
      <c r="C36" t="s">
        <v>65</v>
      </c>
      <c r="D36" t="s">
        <v>103</v>
      </c>
      <c r="E36" t="s">
        <v>67</v>
      </c>
      <c r="F36" t="s">
        <v>78</v>
      </c>
      <c r="G36" t="s">
        <v>69</v>
      </c>
      <c r="H36">
        <v>843</v>
      </c>
      <c r="I36" t="s">
        <v>70</v>
      </c>
      <c r="J36">
        <v>16860</v>
      </c>
      <c r="M36">
        <v>863</v>
      </c>
      <c r="N36">
        <v>832</v>
      </c>
      <c r="O36">
        <v>6950</v>
      </c>
      <c r="P36">
        <v>6639</v>
      </c>
      <c r="V36">
        <v>13589</v>
      </c>
      <c r="AN36">
        <v>1</v>
      </c>
      <c r="AO36">
        <v>1</v>
      </c>
      <c r="AP36">
        <v>6339</v>
      </c>
      <c r="AQ36">
        <v>9514</v>
      </c>
      <c r="AR36">
        <v>5121</v>
      </c>
      <c r="AS36">
        <v>7367.7</v>
      </c>
      <c r="AX36">
        <v>850</v>
      </c>
      <c r="AY36">
        <v>0</v>
      </c>
    </row>
    <row r="37" spans="1:51" x14ac:dyDescent="0.2">
      <c r="A37" t="s">
        <v>111</v>
      </c>
      <c r="B37" t="s">
        <v>64</v>
      </c>
      <c r="C37" t="s">
        <v>65</v>
      </c>
      <c r="D37" t="s">
        <v>103</v>
      </c>
      <c r="E37" t="s">
        <v>67</v>
      </c>
      <c r="F37" t="s">
        <v>78</v>
      </c>
      <c r="G37" t="s">
        <v>69</v>
      </c>
      <c r="H37">
        <v>895</v>
      </c>
      <c r="I37" t="s">
        <v>70</v>
      </c>
      <c r="J37">
        <v>17900</v>
      </c>
      <c r="M37">
        <v>917</v>
      </c>
      <c r="N37">
        <v>884</v>
      </c>
      <c r="O37">
        <v>6952</v>
      </c>
      <c r="P37">
        <v>6098</v>
      </c>
      <c r="V37">
        <v>13050</v>
      </c>
      <c r="AN37">
        <v>1</v>
      </c>
      <c r="AO37">
        <v>1</v>
      </c>
      <c r="AP37">
        <v>6339</v>
      </c>
      <c r="AQ37">
        <v>9933.6</v>
      </c>
      <c r="AR37">
        <v>5325.1</v>
      </c>
      <c r="AS37">
        <v>7780.1</v>
      </c>
      <c r="AX37">
        <v>910</v>
      </c>
      <c r="AY37">
        <v>0</v>
      </c>
    </row>
    <row r="38" spans="1:51" x14ac:dyDescent="0.2">
      <c r="A38" t="s">
        <v>112</v>
      </c>
      <c r="B38" t="s">
        <v>64</v>
      </c>
      <c r="C38" t="s">
        <v>65</v>
      </c>
      <c r="D38" t="s">
        <v>113</v>
      </c>
      <c r="E38" t="s">
        <v>67</v>
      </c>
      <c r="F38" t="s">
        <v>68</v>
      </c>
      <c r="G38" t="s">
        <v>69</v>
      </c>
      <c r="H38">
        <v>951</v>
      </c>
      <c r="I38" t="s">
        <v>70</v>
      </c>
      <c r="J38">
        <v>19020</v>
      </c>
      <c r="M38">
        <v>974</v>
      </c>
      <c r="N38">
        <v>940</v>
      </c>
      <c r="O38">
        <v>7010</v>
      </c>
      <c r="P38">
        <v>5632</v>
      </c>
      <c r="V38">
        <v>12642</v>
      </c>
      <c r="AN38">
        <v>1</v>
      </c>
      <c r="AO38">
        <v>1</v>
      </c>
      <c r="AP38">
        <v>5298</v>
      </c>
      <c r="AQ38">
        <v>8465.7000000000007</v>
      </c>
      <c r="AR38">
        <v>4251.2</v>
      </c>
      <c r="AS38">
        <v>6588.2</v>
      </c>
      <c r="AX38">
        <v>960</v>
      </c>
      <c r="AY38">
        <v>0</v>
      </c>
    </row>
    <row r="39" spans="1:51" x14ac:dyDescent="0.2">
      <c r="A39" t="s">
        <v>114</v>
      </c>
      <c r="B39" t="s">
        <v>64</v>
      </c>
      <c r="C39" t="s">
        <v>65</v>
      </c>
      <c r="D39" t="s">
        <v>113</v>
      </c>
      <c r="E39" t="s">
        <v>67</v>
      </c>
      <c r="F39" t="s">
        <v>68</v>
      </c>
      <c r="G39" t="s">
        <v>69</v>
      </c>
      <c r="H39">
        <v>925</v>
      </c>
      <c r="I39" t="s">
        <v>70</v>
      </c>
      <c r="J39">
        <v>18500</v>
      </c>
      <c r="M39">
        <v>948</v>
      </c>
      <c r="N39">
        <v>913</v>
      </c>
      <c r="O39">
        <v>6750</v>
      </c>
      <c r="P39">
        <v>5648</v>
      </c>
      <c r="V39">
        <v>12398</v>
      </c>
      <c r="AN39">
        <v>1</v>
      </c>
      <c r="AO39">
        <v>1</v>
      </c>
      <c r="AP39">
        <v>5298</v>
      </c>
      <c r="AQ39">
        <v>8334.1</v>
      </c>
      <c r="AR39">
        <v>4172.8999999999996</v>
      </c>
      <c r="AS39">
        <v>6438.4</v>
      </c>
      <c r="AX39">
        <v>940</v>
      </c>
      <c r="AY39">
        <v>0</v>
      </c>
    </row>
    <row r="40" spans="1:51" x14ac:dyDescent="0.2">
      <c r="A40" t="s">
        <v>115</v>
      </c>
      <c r="B40" t="s">
        <v>64</v>
      </c>
      <c r="C40" t="s">
        <v>65</v>
      </c>
      <c r="D40" t="s">
        <v>113</v>
      </c>
      <c r="E40" t="s">
        <v>67</v>
      </c>
      <c r="F40" t="s">
        <v>68</v>
      </c>
      <c r="G40" t="s">
        <v>69</v>
      </c>
      <c r="H40">
        <v>808</v>
      </c>
      <c r="I40" t="s">
        <v>70</v>
      </c>
      <c r="J40">
        <v>16160</v>
      </c>
      <c r="M40">
        <v>829</v>
      </c>
      <c r="N40">
        <v>797</v>
      </c>
      <c r="O40">
        <v>5747</v>
      </c>
      <c r="P40">
        <v>5822</v>
      </c>
      <c r="V40">
        <v>11569</v>
      </c>
      <c r="AN40">
        <v>1</v>
      </c>
      <c r="AO40">
        <v>1</v>
      </c>
      <c r="AP40">
        <v>5298</v>
      </c>
      <c r="AQ40">
        <v>8446.6</v>
      </c>
      <c r="AR40">
        <v>4242.7</v>
      </c>
      <c r="AS40">
        <v>6331.1</v>
      </c>
      <c r="AX40">
        <v>820</v>
      </c>
      <c r="AY40">
        <v>0</v>
      </c>
    </row>
    <row r="41" spans="1:51" x14ac:dyDescent="0.2">
      <c r="A41" t="s">
        <v>116</v>
      </c>
      <c r="B41" t="s">
        <v>64</v>
      </c>
      <c r="C41" t="s">
        <v>65</v>
      </c>
      <c r="D41" t="s">
        <v>117</v>
      </c>
      <c r="E41" t="s">
        <v>67</v>
      </c>
      <c r="F41" t="s">
        <v>68</v>
      </c>
      <c r="G41" t="s">
        <v>69</v>
      </c>
      <c r="H41">
        <v>665</v>
      </c>
      <c r="I41" t="s">
        <v>70</v>
      </c>
      <c r="J41">
        <v>13300</v>
      </c>
      <c r="M41">
        <v>683</v>
      </c>
      <c r="N41">
        <v>656</v>
      </c>
      <c r="O41">
        <v>5544</v>
      </c>
      <c r="P41">
        <v>7298</v>
      </c>
      <c r="V41">
        <v>12842</v>
      </c>
      <c r="AN41">
        <v>1</v>
      </c>
      <c r="AO41">
        <v>1</v>
      </c>
      <c r="AP41">
        <v>5298</v>
      </c>
      <c r="AQ41">
        <v>8095.6</v>
      </c>
      <c r="AR41">
        <v>4085.4</v>
      </c>
      <c r="AS41">
        <v>5816.7</v>
      </c>
      <c r="AX41">
        <v>670</v>
      </c>
      <c r="AY41">
        <v>0</v>
      </c>
    </row>
    <row r="42" spans="1:51" x14ac:dyDescent="0.2">
      <c r="A42" t="s">
        <v>118</v>
      </c>
      <c r="B42" t="s">
        <v>64</v>
      </c>
      <c r="C42" t="s">
        <v>65</v>
      </c>
      <c r="D42" t="s">
        <v>117</v>
      </c>
      <c r="E42" t="s">
        <v>67</v>
      </c>
      <c r="F42" t="s">
        <v>68</v>
      </c>
      <c r="G42" t="s">
        <v>69</v>
      </c>
      <c r="H42">
        <v>835</v>
      </c>
      <c r="I42" t="s">
        <v>70</v>
      </c>
      <c r="J42">
        <v>16700</v>
      </c>
      <c r="M42">
        <v>856</v>
      </c>
      <c r="N42">
        <v>824</v>
      </c>
      <c r="O42">
        <v>6273</v>
      </c>
      <c r="P42">
        <v>6071</v>
      </c>
      <c r="V42">
        <v>12344</v>
      </c>
      <c r="AN42">
        <v>1</v>
      </c>
      <c r="AO42">
        <v>1</v>
      </c>
      <c r="AP42">
        <v>5298</v>
      </c>
      <c r="AQ42">
        <v>8077.7</v>
      </c>
      <c r="AR42">
        <v>4074.4</v>
      </c>
      <c r="AS42">
        <v>6108.8</v>
      </c>
      <c r="AX42">
        <v>850</v>
      </c>
      <c r="AY42">
        <v>0</v>
      </c>
    </row>
    <row r="43" spans="1:51" x14ac:dyDescent="0.2">
      <c r="A43" t="s">
        <v>119</v>
      </c>
      <c r="B43" t="s">
        <v>64</v>
      </c>
      <c r="C43" t="s">
        <v>65</v>
      </c>
      <c r="D43" t="s">
        <v>117</v>
      </c>
      <c r="E43" t="s">
        <v>67</v>
      </c>
      <c r="F43" t="s">
        <v>68</v>
      </c>
      <c r="G43" t="s">
        <v>69</v>
      </c>
      <c r="H43">
        <v>925</v>
      </c>
      <c r="I43" t="s">
        <v>70</v>
      </c>
      <c r="J43">
        <v>18500</v>
      </c>
      <c r="M43">
        <v>946</v>
      </c>
      <c r="N43">
        <v>914</v>
      </c>
      <c r="O43">
        <v>7640</v>
      </c>
      <c r="P43">
        <v>6395</v>
      </c>
      <c r="V43">
        <v>14035</v>
      </c>
      <c r="AN43">
        <v>1</v>
      </c>
      <c r="AO43">
        <v>1</v>
      </c>
      <c r="AP43">
        <v>5298</v>
      </c>
      <c r="AQ43">
        <v>8219</v>
      </c>
      <c r="AR43">
        <v>4111.3999999999996</v>
      </c>
      <c r="AS43">
        <v>6347.4</v>
      </c>
      <c r="AX43">
        <v>940</v>
      </c>
      <c r="AY43">
        <v>0</v>
      </c>
    </row>
    <row r="44" spans="1:51" x14ac:dyDescent="0.2">
      <c r="A44" t="s">
        <v>120</v>
      </c>
      <c r="B44" t="s">
        <v>64</v>
      </c>
      <c r="C44" t="s">
        <v>65</v>
      </c>
      <c r="D44" t="s">
        <v>113</v>
      </c>
      <c r="E44" t="s">
        <v>67</v>
      </c>
      <c r="F44" t="s">
        <v>78</v>
      </c>
      <c r="G44" t="s">
        <v>69</v>
      </c>
      <c r="H44">
        <v>864</v>
      </c>
      <c r="I44" t="s">
        <v>70</v>
      </c>
      <c r="J44">
        <v>17280</v>
      </c>
      <c r="M44">
        <v>884</v>
      </c>
      <c r="N44">
        <v>854</v>
      </c>
      <c r="O44">
        <v>7506</v>
      </c>
      <c r="P44">
        <v>6925</v>
      </c>
      <c r="V44">
        <v>14431</v>
      </c>
      <c r="AN44">
        <v>1</v>
      </c>
      <c r="AO44">
        <v>1</v>
      </c>
      <c r="AP44">
        <v>6339</v>
      </c>
      <c r="AQ44">
        <v>9902</v>
      </c>
      <c r="AR44">
        <v>5381</v>
      </c>
      <c r="AS44">
        <v>7732.5</v>
      </c>
      <c r="AX44">
        <v>870</v>
      </c>
      <c r="AY44">
        <v>0</v>
      </c>
    </row>
    <row r="45" spans="1:51" x14ac:dyDescent="0.2">
      <c r="A45" t="s">
        <v>121</v>
      </c>
      <c r="B45" t="s">
        <v>64</v>
      </c>
      <c r="C45" t="s">
        <v>65</v>
      </c>
      <c r="D45" t="s">
        <v>113</v>
      </c>
      <c r="E45" t="s">
        <v>67</v>
      </c>
      <c r="F45" t="s">
        <v>78</v>
      </c>
      <c r="G45" t="s">
        <v>69</v>
      </c>
      <c r="H45">
        <v>822</v>
      </c>
      <c r="I45" t="s">
        <v>70</v>
      </c>
      <c r="J45">
        <v>16440</v>
      </c>
      <c r="M45">
        <v>842</v>
      </c>
      <c r="N45">
        <v>812</v>
      </c>
      <c r="O45">
        <v>6762</v>
      </c>
      <c r="P45">
        <v>6684</v>
      </c>
      <c r="V45">
        <v>13446</v>
      </c>
      <c r="AN45">
        <v>1</v>
      </c>
      <c r="AO45">
        <v>1</v>
      </c>
      <c r="AP45">
        <v>6339</v>
      </c>
      <c r="AQ45">
        <v>9723.2999999999993</v>
      </c>
      <c r="AR45">
        <v>5289.3</v>
      </c>
      <c r="AS45">
        <v>7519.2</v>
      </c>
      <c r="AX45">
        <v>830</v>
      </c>
      <c r="AY45">
        <v>0</v>
      </c>
    </row>
    <row r="46" spans="1:51" x14ac:dyDescent="0.2">
      <c r="A46" t="s">
        <v>122</v>
      </c>
      <c r="B46" t="s">
        <v>64</v>
      </c>
      <c r="C46" t="s">
        <v>65</v>
      </c>
      <c r="D46" t="s">
        <v>113</v>
      </c>
      <c r="E46" t="s">
        <v>67</v>
      </c>
      <c r="F46" t="s">
        <v>78</v>
      </c>
      <c r="G46" t="s">
        <v>69</v>
      </c>
      <c r="H46">
        <v>823</v>
      </c>
      <c r="I46" t="s">
        <v>70</v>
      </c>
      <c r="J46">
        <v>16460</v>
      </c>
      <c r="M46">
        <v>846</v>
      </c>
      <c r="N46">
        <v>812</v>
      </c>
      <c r="O46">
        <v>5412</v>
      </c>
      <c r="P46">
        <v>5344</v>
      </c>
      <c r="V46">
        <v>10756</v>
      </c>
      <c r="AN46">
        <v>1</v>
      </c>
      <c r="AO46">
        <v>1</v>
      </c>
      <c r="AP46">
        <v>6339</v>
      </c>
      <c r="AQ46">
        <v>9618.4</v>
      </c>
      <c r="AR46">
        <v>5291.3</v>
      </c>
      <c r="AS46">
        <v>7468.5</v>
      </c>
      <c r="AX46">
        <v>830</v>
      </c>
      <c r="AY46">
        <v>0</v>
      </c>
    </row>
    <row r="47" spans="1:51" x14ac:dyDescent="0.2">
      <c r="A47" t="s">
        <v>123</v>
      </c>
      <c r="B47" t="s">
        <v>64</v>
      </c>
      <c r="C47" t="s">
        <v>65</v>
      </c>
      <c r="D47" t="s">
        <v>117</v>
      </c>
      <c r="E47" t="s">
        <v>67</v>
      </c>
      <c r="F47" t="s">
        <v>78</v>
      </c>
      <c r="G47" t="s">
        <v>69</v>
      </c>
      <c r="H47">
        <v>874</v>
      </c>
      <c r="I47" t="s">
        <v>70</v>
      </c>
      <c r="J47">
        <v>17480</v>
      </c>
      <c r="M47">
        <v>896</v>
      </c>
      <c r="N47">
        <v>863</v>
      </c>
      <c r="O47">
        <v>6281</v>
      </c>
      <c r="P47">
        <v>5698</v>
      </c>
      <c r="V47">
        <v>11979</v>
      </c>
      <c r="AN47">
        <v>1</v>
      </c>
      <c r="AO47">
        <v>1</v>
      </c>
      <c r="AP47">
        <v>6339</v>
      </c>
      <c r="AQ47">
        <v>9713</v>
      </c>
      <c r="AR47">
        <v>5276.9</v>
      </c>
      <c r="AS47">
        <v>7602.9</v>
      </c>
      <c r="AX47">
        <v>890</v>
      </c>
      <c r="AY47">
        <v>0</v>
      </c>
    </row>
    <row r="48" spans="1:51" x14ac:dyDescent="0.2">
      <c r="A48" t="s">
        <v>124</v>
      </c>
      <c r="B48" t="s">
        <v>64</v>
      </c>
      <c r="C48" t="s">
        <v>65</v>
      </c>
      <c r="D48" t="s">
        <v>117</v>
      </c>
      <c r="E48" t="s">
        <v>67</v>
      </c>
      <c r="F48" t="s">
        <v>78</v>
      </c>
      <c r="G48" t="s">
        <v>69</v>
      </c>
      <c r="H48">
        <v>856</v>
      </c>
      <c r="I48" t="s">
        <v>70</v>
      </c>
      <c r="J48">
        <v>17120</v>
      </c>
      <c r="M48">
        <v>876</v>
      </c>
      <c r="N48">
        <v>846</v>
      </c>
      <c r="O48">
        <v>7179</v>
      </c>
      <c r="P48">
        <v>6711</v>
      </c>
      <c r="V48">
        <v>13890</v>
      </c>
      <c r="AN48">
        <v>1</v>
      </c>
      <c r="AO48">
        <v>1</v>
      </c>
      <c r="AP48">
        <v>6339</v>
      </c>
      <c r="AQ48">
        <v>9571.7999999999993</v>
      </c>
      <c r="AR48">
        <v>5151.8</v>
      </c>
      <c r="AS48">
        <v>7436.3</v>
      </c>
      <c r="AX48">
        <v>870</v>
      </c>
      <c r="AY48">
        <v>0</v>
      </c>
    </row>
    <row r="49" spans="1:51" x14ac:dyDescent="0.2">
      <c r="A49" t="s">
        <v>125</v>
      </c>
      <c r="B49" t="s">
        <v>64</v>
      </c>
      <c r="C49" t="s">
        <v>65</v>
      </c>
      <c r="D49" t="s">
        <v>117</v>
      </c>
      <c r="E49" t="s">
        <v>67</v>
      </c>
      <c r="F49" t="s">
        <v>78</v>
      </c>
      <c r="G49" t="s">
        <v>69</v>
      </c>
      <c r="H49">
        <v>874</v>
      </c>
      <c r="I49" t="s">
        <v>70</v>
      </c>
      <c r="J49">
        <v>17480</v>
      </c>
      <c r="M49">
        <v>896</v>
      </c>
      <c r="N49">
        <v>862</v>
      </c>
      <c r="O49">
        <v>6203</v>
      </c>
      <c r="P49">
        <v>5631</v>
      </c>
      <c r="V49">
        <v>11834</v>
      </c>
      <c r="AN49">
        <v>1</v>
      </c>
      <c r="AO49">
        <v>1</v>
      </c>
      <c r="AP49">
        <v>6339</v>
      </c>
      <c r="AQ49">
        <v>9935.2999999999993</v>
      </c>
      <c r="AR49">
        <v>5332.2</v>
      </c>
      <c r="AS49">
        <v>7745</v>
      </c>
      <c r="AX49">
        <v>890</v>
      </c>
      <c r="AY49">
        <v>0</v>
      </c>
    </row>
    <row r="50" spans="1:51" x14ac:dyDescent="0.2">
      <c r="A50" t="s">
        <v>126</v>
      </c>
      <c r="B50" t="s">
        <v>64</v>
      </c>
      <c r="C50" t="s">
        <v>65</v>
      </c>
      <c r="D50" t="s">
        <v>127</v>
      </c>
      <c r="E50" t="s">
        <v>67</v>
      </c>
      <c r="F50" t="s">
        <v>68</v>
      </c>
      <c r="G50" t="s">
        <v>69</v>
      </c>
      <c r="H50">
        <v>928</v>
      </c>
      <c r="I50" t="s">
        <v>70</v>
      </c>
      <c r="J50">
        <v>18560</v>
      </c>
      <c r="M50">
        <v>950</v>
      </c>
      <c r="N50">
        <v>917</v>
      </c>
      <c r="O50">
        <v>7338</v>
      </c>
      <c r="P50">
        <v>6110</v>
      </c>
      <c r="V50">
        <v>13448</v>
      </c>
      <c r="AN50">
        <v>1</v>
      </c>
      <c r="AO50">
        <v>1</v>
      </c>
      <c r="AP50">
        <v>5298</v>
      </c>
      <c r="AQ50">
        <v>8444.4</v>
      </c>
      <c r="AR50">
        <v>4181.5</v>
      </c>
      <c r="AS50">
        <v>6507.6</v>
      </c>
      <c r="AX50">
        <v>940</v>
      </c>
      <c r="AY50">
        <v>0</v>
      </c>
    </row>
    <row r="51" spans="1:51" x14ac:dyDescent="0.2">
      <c r="A51" t="s">
        <v>128</v>
      </c>
      <c r="B51" t="s">
        <v>64</v>
      </c>
      <c r="C51" t="s">
        <v>65</v>
      </c>
      <c r="D51" t="s">
        <v>127</v>
      </c>
      <c r="E51" t="s">
        <v>67</v>
      </c>
      <c r="F51" t="s">
        <v>68</v>
      </c>
      <c r="G51" t="s">
        <v>69</v>
      </c>
      <c r="H51">
        <v>976</v>
      </c>
      <c r="I51" t="s">
        <v>70</v>
      </c>
      <c r="J51">
        <v>19520</v>
      </c>
      <c r="M51">
        <v>999</v>
      </c>
      <c r="N51">
        <v>964</v>
      </c>
      <c r="O51">
        <v>7152</v>
      </c>
      <c r="P51">
        <v>5537</v>
      </c>
      <c r="V51">
        <v>12689</v>
      </c>
      <c r="AN51">
        <v>1</v>
      </c>
      <c r="AO51">
        <v>1</v>
      </c>
      <c r="AP51">
        <v>5298</v>
      </c>
      <c r="AQ51">
        <v>8284.7999999999993</v>
      </c>
      <c r="AR51">
        <v>4144.3999999999996</v>
      </c>
      <c r="AS51">
        <v>6478.1</v>
      </c>
      <c r="AX51">
        <v>990</v>
      </c>
      <c r="AY51">
        <v>0</v>
      </c>
    </row>
    <row r="52" spans="1:51" x14ac:dyDescent="0.2">
      <c r="A52" t="s">
        <v>129</v>
      </c>
      <c r="B52" t="s">
        <v>64</v>
      </c>
      <c r="C52" t="s">
        <v>65</v>
      </c>
      <c r="D52" t="s">
        <v>127</v>
      </c>
      <c r="E52" t="s">
        <v>67</v>
      </c>
      <c r="F52" t="s">
        <v>68</v>
      </c>
      <c r="G52" t="s">
        <v>69</v>
      </c>
      <c r="H52">
        <v>899</v>
      </c>
      <c r="I52" t="s">
        <v>70</v>
      </c>
      <c r="J52">
        <v>17980</v>
      </c>
      <c r="M52">
        <v>920</v>
      </c>
      <c r="N52">
        <v>888</v>
      </c>
      <c r="O52">
        <v>7479</v>
      </c>
      <c r="P52">
        <v>6520</v>
      </c>
      <c r="V52">
        <v>13999</v>
      </c>
      <c r="AN52">
        <v>1</v>
      </c>
      <c r="AO52">
        <v>1</v>
      </c>
      <c r="AP52">
        <v>5298</v>
      </c>
      <c r="AQ52">
        <v>8313.1</v>
      </c>
      <c r="AR52">
        <v>4147.6000000000004</v>
      </c>
      <c r="AS52">
        <v>6373</v>
      </c>
      <c r="AX52">
        <v>910</v>
      </c>
      <c r="AY52">
        <v>0</v>
      </c>
    </row>
    <row r="53" spans="1:51" x14ac:dyDescent="0.2">
      <c r="A53" t="s">
        <v>130</v>
      </c>
      <c r="B53" t="s">
        <v>64</v>
      </c>
      <c r="C53" t="s">
        <v>65</v>
      </c>
      <c r="D53" t="s">
        <v>131</v>
      </c>
      <c r="E53" t="s">
        <v>67</v>
      </c>
      <c r="F53" t="s">
        <v>68</v>
      </c>
      <c r="G53" t="s">
        <v>69</v>
      </c>
      <c r="H53">
        <v>924</v>
      </c>
      <c r="I53" t="s">
        <v>70</v>
      </c>
      <c r="J53">
        <v>18480</v>
      </c>
      <c r="M53">
        <v>945</v>
      </c>
      <c r="N53">
        <v>913</v>
      </c>
      <c r="O53">
        <v>7662</v>
      </c>
      <c r="P53">
        <v>6421</v>
      </c>
      <c r="V53">
        <v>14083</v>
      </c>
      <c r="AN53">
        <v>1</v>
      </c>
      <c r="AO53">
        <v>1</v>
      </c>
      <c r="AP53">
        <v>5298</v>
      </c>
      <c r="AQ53">
        <v>8052.2</v>
      </c>
      <c r="AR53">
        <v>4021.6</v>
      </c>
      <c r="AS53">
        <v>6214.5</v>
      </c>
      <c r="AX53">
        <v>930</v>
      </c>
      <c r="AY53">
        <v>0</v>
      </c>
    </row>
    <row r="54" spans="1:51" x14ac:dyDescent="0.2">
      <c r="A54" t="s">
        <v>132</v>
      </c>
      <c r="B54" t="s">
        <v>64</v>
      </c>
      <c r="C54" t="s">
        <v>65</v>
      </c>
      <c r="D54" t="s">
        <v>131</v>
      </c>
      <c r="E54" t="s">
        <v>67</v>
      </c>
      <c r="F54" t="s">
        <v>68</v>
      </c>
      <c r="G54" t="s">
        <v>69</v>
      </c>
      <c r="H54">
        <v>925</v>
      </c>
      <c r="I54" t="s">
        <v>70</v>
      </c>
      <c r="J54">
        <v>18500</v>
      </c>
      <c r="M54">
        <v>949</v>
      </c>
      <c r="N54">
        <v>913</v>
      </c>
      <c r="O54">
        <v>6118</v>
      </c>
      <c r="P54">
        <v>5118</v>
      </c>
      <c r="V54">
        <v>11236</v>
      </c>
      <c r="AN54">
        <v>1</v>
      </c>
      <c r="AO54">
        <v>1</v>
      </c>
      <c r="AP54">
        <v>5298</v>
      </c>
      <c r="AQ54">
        <v>8176.4</v>
      </c>
      <c r="AR54">
        <v>4129.3</v>
      </c>
      <c r="AS54">
        <v>6332.9</v>
      </c>
      <c r="AX54">
        <v>940</v>
      </c>
      <c r="AY54">
        <v>0</v>
      </c>
    </row>
    <row r="55" spans="1:51" x14ac:dyDescent="0.2">
      <c r="A55" t="s">
        <v>133</v>
      </c>
      <c r="B55" t="s">
        <v>64</v>
      </c>
      <c r="C55" t="s">
        <v>65</v>
      </c>
      <c r="D55" t="s">
        <v>131</v>
      </c>
      <c r="E55" t="s">
        <v>67</v>
      </c>
      <c r="F55" t="s">
        <v>68</v>
      </c>
      <c r="G55" t="s">
        <v>69</v>
      </c>
      <c r="H55">
        <v>989</v>
      </c>
      <c r="I55" t="s">
        <v>70</v>
      </c>
      <c r="J55">
        <v>19780</v>
      </c>
      <c r="M55">
        <v>1013</v>
      </c>
      <c r="N55">
        <v>977</v>
      </c>
      <c r="O55">
        <v>7186</v>
      </c>
      <c r="P55">
        <v>5449</v>
      </c>
      <c r="V55">
        <v>12635</v>
      </c>
      <c r="AN55">
        <v>1</v>
      </c>
      <c r="AO55">
        <v>1</v>
      </c>
      <c r="AP55">
        <v>5298</v>
      </c>
      <c r="AQ55">
        <v>8288.7999999999993</v>
      </c>
      <c r="AR55">
        <v>4172.8</v>
      </c>
      <c r="AS55">
        <v>6513.8</v>
      </c>
      <c r="AX55">
        <v>1000</v>
      </c>
      <c r="AY55">
        <v>0</v>
      </c>
    </row>
    <row r="56" spans="1:51" x14ac:dyDescent="0.2">
      <c r="A56" t="s">
        <v>134</v>
      </c>
      <c r="B56" t="s">
        <v>64</v>
      </c>
      <c r="C56" t="s">
        <v>65</v>
      </c>
      <c r="D56" t="s">
        <v>127</v>
      </c>
      <c r="E56" t="s">
        <v>67</v>
      </c>
      <c r="F56" t="s">
        <v>78</v>
      </c>
      <c r="G56" t="s">
        <v>69</v>
      </c>
      <c r="H56">
        <v>907</v>
      </c>
      <c r="I56" t="s">
        <v>70</v>
      </c>
      <c r="J56">
        <v>18140</v>
      </c>
      <c r="M56">
        <v>928</v>
      </c>
      <c r="N56">
        <v>896</v>
      </c>
      <c r="O56">
        <v>7523</v>
      </c>
      <c r="P56">
        <v>6478</v>
      </c>
      <c r="V56">
        <v>14001</v>
      </c>
      <c r="AN56">
        <v>1</v>
      </c>
      <c r="AO56">
        <v>1</v>
      </c>
      <c r="AP56">
        <v>6339</v>
      </c>
      <c r="AQ56">
        <v>9785.7000000000007</v>
      </c>
      <c r="AR56">
        <v>5336.7</v>
      </c>
      <c r="AS56">
        <v>7727.2</v>
      </c>
      <c r="AX56">
        <v>920</v>
      </c>
      <c r="AY56">
        <v>0</v>
      </c>
    </row>
    <row r="57" spans="1:51" x14ac:dyDescent="0.2">
      <c r="A57" t="s">
        <v>135</v>
      </c>
      <c r="B57" t="s">
        <v>64</v>
      </c>
      <c r="C57" t="s">
        <v>65</v>
      </c>
      <c r="D57" t="s">
        <v>127</v>
      </c>
      <c r="E57" t="s">
        <v>67</v>
      </c>
      <c r="F57" t="s">
        <v>78</v>
      </c>
      <c r="G57" t="s">
        <v>69</v>
      </c>
      <c r="H57">
        <v>753</v>
      </c>
      <c r="I57" t="s">
        <v>70</v>
      </c>
      <c r="J57">
        <v>15060</v>
      </c>
      <c r="M57">
        <v>770</v>
      </c>
      <c r="N57">
        <v>744</v>
      </c>
      <c r="O57">
        <v>7240</v>
      </c>
      <c r="P57">
        <v>8082</v>
      </c>
      <c r="V57">
        <v>15322</v>
      </c>
      <c r="AN57">
        <v>1</v>
      </c>
      <c r="AO57">
        <v>1</v>
      </c>
      <c r="AP57">
        <v>6339</v>
      </c>
      <c r="AQ57">
        <v>9944.5</v>
      </c>
      <c r="AR57">
        <v>5434.6</v>
      </c>
      <c r="AS57">
        <v>7565.7</v>
      </c>
      <c r="AX57">
        <v>760</v>
      </c>
      <c r="AY57">
        <v>0</v>
      </c>
    </row>
    <row r="58" spans="1:51" x14ac:dyDescent="0.2">
      <c r="A58" t="s">
        <v>136</v>
      </c>
      <c r="B58" t="s">
        <v>64</v>
      </c>
      <c r="C58" t="s">
        <v>65</v>
      </c>
      <c r="D58" t="s">
        <v>127</v>
      </c>
      <c r="E58" t="s">
        <v>67</v>
      </c>
      <c r="F58" t="s">
        <v>78</v>
      </c>
      <c r="G58" t="s">
        <v>69</v>
      </c>
      <c r="H58">
        <v>858</v>
      </c>
      <c r="I58" t="s">
        <v>70</v>
      </c>
      <c r="J58">
        <v>17160</v>
      </c>
      <c r="M58">
        <v>881</v>
      </c>
      <c r="N58">
        <v>847</v>
      </c>
      <c r="O58">
        <v>5858</v>
      </c>
      <c r="P58">
        <v>5453</v>
      </c>
      <c r="V58">
        <v>11311</v>
      </c>
      <c r="AN58">
        <v>1</v>
      </c>
      <c r="AO58">
        <v>1</v>
      </c>
      <c r="AP58">
        <v>6339</v>
      </c>
      <c r="AQ58">
        <v>9616.6</v>
      </c>
      <c r="AR58">
        <v>5282.8</v>
      </c>
      <c r="AS58">
        <v>7527.3</v>
      </c>
      <c r="AX58">
        <v>870</v>
      </c>
      <c r="AY58">
        <v>0</v>
      </c>
    </row>
    <row r="59" spans="1:51" x14ac:dyDescent="0.2">
      <c r="A59" t="s">
        <v>137</v>
      </c>
      <c r="B59" t="s">
        <v>64</v>
      </c>
      <c r="C59" t="s">
        <v>65</v>
      </c>
      <c r="D59" t="s">
        <v>131</v>
      </c>
      <c r="E59" t="s">
        <v>67</v>
      </c>
      <c r="F59" t="s">
        <v>78</v>
      </c>
      <c r="G59" t="s">
        <v>69</v>
      </c>
      <c r="H59">
        <v>849</v>
      </c>
      <c r="I59" t="s">
        <v>70</v>
      </c>
      <c r="J59">
        <v>16980</v>
      </c>
      <c r="M59">
        <v>870</v>
      </c>
      <c r="N59">
        <v>838</v>
      </c>
      <c r="O59">
        <v>6486</v>
      </c>
      <c r="P59">
        <v>6131</v>
      </c>
      <c r="V59">
        <v>12617</v>
      </c>
      <c r="AN59">
        <v>1</v>
      </c>
      <c r="AO59">
        <v>1</v>
      </c>
      <c r="AP59">
        <v>6339</v>
      </c>
      <c r="AQ59">
        <v>9517.2000000000007</v>
      </c>
      <c r="AR59">
        <v>5217.8999999999996</v>
      </c>
      <c r="AS59">
        <v>7428</v>
      </c>
      <c r="AX59">
        <v>860</v>
      </c>
      <c r="AY59">
        <v>0</v>
      </c>
    </row>
    <row r="60" spans="1:51" x14ac:dyDescent="0.2">
      <c r="A60" t="s">
        <v>138</v>
      </c>
      <c r="B60" t="s">
        <v>64</v>
      </c>
      <c r="C60" t="s">
        <v>65</v>
      </c>
      <c r="D60" t="s">
        <v>131</v>
      </c>
      <c r="E60" t="s">
        <v>67</v>
      </c>
      <c r="F60" t="s">
        <v>78</v>
      </c>
      <c r="G60" t="s">
        <v>69</v>
      </c>
      <c r="H60">
        <v>827</v>
      </c>
      <c r="I60" t="s">
        <v>70</v>
      </c>
      <c r="J60">
        <v>16540</v>
      </c>
      <c r="M60">
        <v>848</v>
      </c>
      <c r="N60">
        <v>816</v>
      </c>
      <c r="O60">
        <v>5864</v>
      </c>
      <c r="P60">
        <v>5755</v>
      </c>
      <c r="V60">
        <v>11619</v>
      </c>
      <c r="AN60">
        <v>1</v>
      </c>
      <c r="AO60">
        <v>1</v>
      </c>
      <c r="AP60">
        <v>6339</v>
      </c>
      <c r="AQ60">
        <v>9816</v>
      </c>
      <c r="AR60">
        <v>5237.7</v>
      </c>
      <c r="AS60">
        <v>7548.3</v>
      </c>
      <c r="AX60">
        <v>840</v>
      </c>
      <c r="AY60">
        <v>0</v>
      </c>
    </row>
    <row r="61" spans="1:51" x14ac:dyDescent="0.2">
      <c r="A61" t="s">
        <v>139</v>
      </c>
      <c r="B61" t="s">
        <v>64</v>
      </c>
      <c r="C61" t="s">
        <v>65</v>
      </c>
      <c r="D61" t="s">
        <v>140</v>
      </c>
      <c r="E61" t="s">
        <v>67</v>
      </c>
      <c r="F61" t="s">
        <v>68</v>
      </c>
      <c r="G61" t="s">
        <v>69</v>
      </c>
      <c r="H61">
        <v>1000</v>
      </c>
      <c r="I61" t="s">
        <v>70</v>
      </c>
      <c r="J61">
        <v>20000</v>
      </c>
      <c r="M61">
        <v>1026</v>
      </c>
      <c r="N61">
        <v>988</v>
      </c>
      <c r="O61">
        <v>6519</v>
      </c>
      <c r="P61">
        <v>4864</v>
      </c>
      <c r="V61">
        <v>11383</v>
      </c>
      <c r="AN61">
        <v>1</v>
      </c>
      <c r="AO61">
        <v>1</v>
      </c>
      <c r="AP61">
        <v>5298</v>
      </c>
      <c r="AQ61">
        <v>8362.7999999999993</v>
      </c>
      <c r="AR61">
        <v>4198.8999999999996</v>
      </c>
      <c r="AS61">
        <v>6583.5</v>
      </c>
      <c r="AX61">
        <v>1000</v>
      </c>
      <c r="AY61">
        <v>0</v>
      </c>
    </row>
    <row r="62" spans="1:51" x14ac:dyDescent="0.2">
      <c r="A62" t="s">
        <v>141</v>
      </c>
      <c r="B62" t="s">
        <v>64</v>
      </c>
      <c r="C62" t="s">
        <v>65</v>
      </c>
      <c r="D62" t="s">
        <v>140</v>
      </c>
      <c r="E62" t="s">
        <v>67</v>
      </c>
      <c r="F62" t="s">
        <v>68</v>
      </c>
      <c r="G62" t="s">
        <v>69</v>
      </c>
      <c r="H62">
        <v>1033</v>
      </c>
      <c r="I62" t="s">
        <v>70</v>
      </c>
      <c r="J62">
        <v>20660</v>
      </c>
      <c r="M62">
        <v>1058</v>
      </c>
      <c r="N62">
        <v>1021</v>
      </c>
      <c r="O62">
        <v>7464</v>
      </c>
      <c r="P62">
        <v>5306</v>
      </c>
      <c r="V62">
        <v>12770</v>
      </c>
      <c r="AN62">
        <v>1</v>
      </c>
      <c r="AO62">
        <v>1</v>
      </c>
      <c r="AP62">
        <v>5298</v>
      </c>
      <c r="AQ62">
        <v>8346.7000000000007</v>
      </c>
      <c r="AR62">
        <v>4168.8</v>
      </c>
      <c r="AS62">
        <v>6610.8</v>
      </c>
      <c r="AX62">
        <v>1000</v>
      </c>
      <c r="AY62">
        <v>0</v>
      </c>
    </row>
    <row r="63" spans="1:51" x14ac:dyDescent="0.2">
      <c r="A63" t="s">
        <v>142</v>
      </c>
      <c r="B63" t="s">
        <v>64</v>
      </c>
      <c r="C63" t="s">
        <v>65</v>
      </c>
      <c r="D63" t="s">
        <v>140</v>
      </c>
      <c r="E63" t="s">
        <v>67</v>
      </c>
      <c r="F63" t="s">
        <v>68</v>
      </c>
      <c r="G63" t="s">
        <v>69</v>
      </c>
      <c r="H63">
        <v>940</v>
      </c>
      <c r="I63" t="s">
        <v>70</v>
      </c>
      <c r="J63">
        <v>18800</v>
      </c>
      <c r="M63">
        <v>962</v>
      </c>
      <c r="N63">
        <v>929</v>
      </c>
      <c r="O63">
        <v>7559</v>
      </c>
      <c r="P63">
        <v>6181</v>
      </c>
      <c r="V63">
        <v>13740</v>
      </c>
      <c r="AN63">
        <v>1</v>
      </c>
      <c r="AO63">
        <v>1</v>
      </c>
      <c r="AP63">
        <v>5298</v>
      </c>
      <c r="AQ63">
        <v>8365.7000000000007</v>
      </c>
      <c r="AR63">
        <v>4157.3</v>
      </c>
      <c r="AS63">
        <v>6472.5</v>
      </c>
      <c r="AX63">
        <v>950</v>
      </c>
      <c r="AY63">
        <v>0</v>
      </c>
    </row>
    <row r="64" spans="1:51" x14ac:dyDescent="0.2">
      <c r="A64" t="s">
        <v>143</v>
      </c>
      <c r="B64" t="s">
        <v>64</v>
      </c>
      <c r="C64" t="s">
        <v>65</v>
      </c>
      <c r="D64" t="s">
        <v>144</v>
      </c>
      <c r="E64" t="s">
        <v>67</v>
      </c>
      <c r="F64" t="s">
        <v>68</v>
      </c>
      <c r="G64" t="s">
        <v>69</v>
      </c>
      <c r="H64">
        <v>926</v>
      </c>
      <c r="I64" t="s">
        <v>70</v>
      </c>
      <c r="J64">
        <v>18520</v>
      </c>
      <c r="M64">
        <v>948</v>
      </c>
      <c r="N64">
        <v>915</v>
      </c>
      <c r="O64">
        <v>7603</v>
      </c>
      <c r="P64">
        <v>6349</v>
      </c>
      <c r="V64">
        <v>13952</v>
      </c>
      <c r="AN64">
        <v>1</v>
      </c>
      <c r="AO64">
        <v>1</v>
      </c>
      <c r="AP64">
        <v>5298</v>
      </c>
      <c r="AQ64">
        <v>8125.2</v>
      </c>
      <c r="AR64">
        <v>4033.9</v>
      </c>
      <c r="AS64">
        <v>6263.4</v>
      </c>
      <c r="AX64">
        <v>940</v>
      </c>
      <c r="AY64">
        <v>0</v>
      </c>
    </row>
    <row r="65" spans="1:51" x14ac:dyDescent="0.2">
      <c r="A65" t="s">
        <v>145</v>
      </c>
      <c r="B65" t="s">
        <v>64</v>
      </c>
      <c r="C65" t="s">
        <v>65</v>
      </c>
      <c r="D65" t="s">
        <v>144</v>
      </c>
      <c r="E65" t="s">
        <v>67</v>
      </c>
      <c r="F65" t="s">
        <v>68</v>
      </c>
      <c r="G65" t="s">
        <v>69</v>
      </c>
      <c r="H65">
        <v>941</v>
      </c>
      <c r="I65" t="s">
        <v>70</v>
      </c>
      <c r="J65">
        <v>18820</v>
      </c>
      <c r="M65">
        <v>966</v>
      </c>
      <c r="N65">
        <v>928</v>
      </c>
      <c r="O65">
        <v>5724</v>
      </c>
      <c r="P65">
        <v>4671</v>
      </c>
      <c r="V65">
        <v>10395</v>
      </c>
      <c r="AN65">
        <v>1</v>
      </c>
      <c r="AO65">
        <v>1</v>
      </c>
      <c r="AP65">
        <v>5298</v>
      </c>
      <c r="AQ65">
        <v>8175.7</v>
      </c>
      <c r="AR65">
        <v>4122.3999999999996</v>
      </c>
      <c r="AS65">
        <v>6354.3</v>
      </c>
      <c r="AX65">
        <v>950</v>
      </c>
      <c r="AY65">
        <v>0</v>
      </c>
    </row>
    <row r="66" spans="1:51" x14ac:dyDescent="0.2">
      <c r="A66" t="s">
        <v>146</v>
      </c>
      <c r="B66" t="s">
        <v>64</v>
      </c>
      <c r="C66" t="s">
        <v>65</v>
      </c>
      <c r="D66" t="s">
        <v>144</v>
      </c>
      <c r="E66" t="s">
        <v>67</v>
      </c>
      <c r="F66" t="s">
        <v>68</v>
      </c>
      <c r="G66" t="s">
        <v>69</v>
      </c>
      <c r="H66">
        <v>920</v>
      </c>
      <c r="I66" t="s">
        <v>70</v>
      </c>
      <c r="J66">
        <v>18400</v>
      </c>
      <c r="M66">
        <v>946</v>
      </c>
      <c r="N66">
        <v>908</v>
      </c>
      <c r="O66">
        <v>5374</v>
      </c>
      <c r="P66">
        <v>4529</v>
      </c>
      <c r="V66">
        <v>9903</v>
      </c>
      <c r="AN66">
        <v>1</v>
      </c>
      <c r="AO66">
        <v>1</v>
      </c>
      <c r="AP66">
        <v>5298</v>
      </c>
      <c r="AQ66">
        <v>8249.2999999999993</v>
      </c>
      <c r="AR66">
        <v>4163.6000000000004</v>
      </c>
      <c r="AS66">
        <v>6380.8</v>
      </c>
      <c r="AX66">
        <v>930</v>
      </c>
      <c r="AY66">
        <v>0</v>
      </c>
    </row>
    <row r="67" spans="1:51" x14ac:dyDescent="0.2">
      <c r="A67" t="s">
        <v>147</v>
      </c>
      <c r="B67" t="s">
        <v>64</v>
      </c>
      <c r="C67" t="s">
        <v>65</v>
      </c>
      <c r="D67" t="s">
        <v>140</v>
      </c>
      <c r="E67" t="s">
        <v>67</v>
      </c>
      <c r="F67" t="s">
        <v>78</v>
      </c>
      <c r="G67" t="s">
        <v>69</v>
      </c>
      <c r="H67">
        <v>919</v>
      </c>
      <c r="I67" t="s">
        <v>70</v>
      </c>
      <c r="J67">
        <v>18380</v>
      </c>
      <c r="M67">
        <v>943</v>
      </c>
      <c r="N67">
        <v>908</v>
      </c>
      <c r="O67">
        <v>6526</v>
      </c>
      <c r="P67">
        <v>5508</v>
      </c>
      <c r="V67">
        <v>12034</v>
      </c>
      <c r="AN67">
        <v>1</v>
      </c>
      <c r="AO67">
        <v>1</v>
      </c>
      <c r="AP67">
        <v>6339</v>
      </c>
      <c r="AQ67">
        <v>9714.9</v>
      </c>
      <c r="AR67">
        <v>5319.9</v>
      </c>
      <c r="AS67">
        <v>7703.3</v>
      </c>
      <c r="AX67">
        <v>930</v>
      </c>
      <c r="AY67">
        <v>0</v>
      </c>
    </row>
    <row r="68" spans="1:51" x14ac:dyDescent="0.2">
      <c r="A68" t="s">
        <v>148</v>
      </c>
      <c r="B68" t="s">
        <v>64</v>
      </c>
      <c r="C68" t="s">
        <v>65</v>
      </c>
      <c r="D68" t="s">
        <v>140</v>
      </c>
      <c r="E68" t="s">
        <v>67</v>
      </c>
      <c r="F68" t="s">
        <v>78</v>
      </c>
      <c r="G68" t="s">
        <v>69</v>
      </c>
      <c r="H68">
        <v>943</v>
      </c>
      <c r="I68" t="s">
        <v>70</v>
      </c>
      <c r="J68">
        <v>18860</v>
      </c>
      <c r="M68">
        <v>965</v>
      </c>
      <c r="N68">
        <v>932</v>
      </c>
      <c r="O68">
        <v>7291</v>
      </c>
      <c r="P68">
        <v>5934</v>
      </c>
      <c r="V68">
        <v>13225</v>
      </c>
      <c r="AN68">
        <v>1</v>
      </c>
      <c r="AO68">
        <v>1</v>
      </c>
      <c r="AP68">
        <v>6339</v>
      </c>
      <c r="AQ68">
        <v>9849</v>
      </c>
      <c r="AR68">
        <v>5396.7</v>
      </c>
      <c r="AS68">
        <v>7851.2</v>
      </c>
      <c r="AX68">
        <v>950</v>
      </c>
      <c r="AY68">
        <v>0</v>
      </c>
    </row>
    <row r="69" spans="1:51" x14ac:dyDescent="0.2">
      <c r="A69" t="s">
        <v>149</v>
      </c>
      <c r="B69" t="s">
        <v>64</v>
      </c>
      <c r="C69" t="s">
        <v>65</v>
      </c>
      <c r="D69" t="s">
        <v>140</v>
      </c>
      <c r="E69" t="s">
        <v>67</v>
      </c>
      <c r="F69" t="s">
        <v>78</v>
      </c>
      <c r="G69" t="s">
        <v>69</v>
      </c>
      <c r="H69">
        <v>862</v>
      </c>
      <c r="I69" t="s">
        <v>70</v>
      </c>
      <c r="J69">
        <v>17240</v>
      </c>
      <c r="M69">
        <v>886</v>
      </c>
      <c r="N69">
        <v>850</v>
      </c>
      <c r="O69">
        <v>5471</v>
      </c>
      <c r="P69">
        <v>5061</v>
      </c>
      <c r="V69">
        <v>10532</v>
      </c>
      <c r="AN69">
        <v>1</v>
      </c>
      <c r="AO69">
        <v>1</v>
      </c>
      <c r="AP69">
        <v>6339</v>
      </c>
      <c r="AQ69">
        <v>9572.2999999999993</v>
      </c>
      <c r="AR69">
        <v>4942.2</v>
      </c>
      <c r="AS69">
        <v>7347.4</v>
      </c>
      <c r="AX69">
        <v>870</v>
      </c>
      <c r="AY69">
        <v>0</v>
      </c>
    </row>
    <row r="70" spans="1:51" x14ac:dyDescent="0.2">
      <c r="A70" t="s">
        <v>150</v>
      </c>
      <c r="B70" t="s">
        <v>64</v>
      </c>
      <c r="C70" t="s">
        <v>65</v>
      </c>
      <c r="D70" t="s">
        <v>144</v>
      </c>
      <c r="E70" t="s">
        <v>67</v>
      </c>
      <c r="F70" t="s">
        <v>78</v>
      </c>
      <c r="G70" t="s">
        <v>69</v>
      </c>
      <c r="H70">
        <v>789</v>
      </c>
      <c r="I70" t="s">
        <v>70</v>
      </c>
      <c r="J70">
        <v>15780</v>
      </c>
      <c r="M70">
        <v>809</v>
      </c>
      <c r="N70">
        <v>778</v>
      </c>
      <c r="O70">
        <v>5998</v>
      </c>
      <c r="P70">
        <v>6280</v>
      </c>
      <c r="V70">
        <v>12278</v>
      </c>
      <c r="AN70">
        <v>1</v>
      </c>
      <c r="AO70">
        <v>1</v>
      </c>
      <c r="AP70">
        <v>6339</v>
      </c>
      <c r="AQ70">
        <v>9579.7000000000007</v>
      </c>
      <c r="AR70">
        <v>5219.8999999999996</v>
      </c>
      <c r="AS70">
        <v>7349.7</v>
      </c>
      <c r="AX70">
        <v>800</v>
      </c>
      <c r="AY70">
        <v>0</v>
      </c>
    </row>
    <row r="71" spans="1:51" x14ac:dyDescent="0.2">
      <c r="A71" t="s">
        <v>151</v>
      </c>
      <c r="B71" t="s">
        <v>64</v>
      </c>
      <c r="C71" t="s">
        <v>65</v>
      </c>
      <c r="D71" t="s">
        <v>144</v>
      </c>
      <c r="E71" t="s">
        <v>67</v>
      </c>
      <c r="F71" t="s">
        <v>78</v>
      </c>
      <c r="G71" t="s">
        <v>69</v>
      </c>
      <c r="H71">
        <v>765</v>
      </c>
      <c r="I71" t="s">
        <v>70</v>
      </c>
      <c r="J71">
        <v>15300</v>
      </c>
      <c r="M71">
        <v>782</v>
      </c>
      <c r="N71">
        <v>756</v>
      </c>
      <c r="O71">
        <v>7499</v>
      </c>
      <c r="P71">
        <v>8191</v>
      </c>
      <c r="V71">
        <v>15690</v>
      </c>
      <c r="AN71">
        <v>1</v>
      </c>
      <c r="AO71">
        <v>1</v>
      </c>
      <c r="AP71">
        <v>6339</v>
      </c>
      <c r="AQ71">
        <v>9792.5</v>
      </c>
      <c r="AR71">
        <v>5221</v>
      </c>
      <c r="AS71">
        <v>7405.9</v>
      </c>
      <c r="AX71">
        <v>770</v>
      </c>
      <c r="AY71">
        <v>0</v>
      </c>
    </row>
    <row r="72" spans="1:51" x14ac:dyDescent="0.2">
      <c r="A72" t="s">
        <v>152</v>
      </c>
      <c r="B72" t="s">
        <v>64</v>
      </c>
      <c r="C72" t="s">
        <v>65</v>
      </c>
      <c r="D72" t="s">
        <v>144</v>
      </c>
      <c r="E72" t="s">
        <v>67</v>
      </c>
      <c r="F72" t="s">
        <v>78</v>
      </c>
      <c r="G72" t="s">
        <v>69</v>
      </c>
      <c r="H72">
        <v>856</v>
      </c>
      <c r="I72" t="s">
        <v>70</v>
      </c>
      <c r="J72">
        <v>17120</v>
      </c>
      <c r="M72">
        <v>878</v>
      </c>
      <c r="N72">
        <v>845</v>
      </c>
      <c r="O72">
        <v>6141</v>
      </c>
      <c r="P72">
        <v>5740</v>
      </c>
      <c r="V72">
        <v>11881</v>
      </c>
      <c r="AN72">
        <v>1</v>
      </c>
      <c r="AO72">
        <v>1</v>
      </c>
      <c r="AP72">
        <v>6339</v>
      </c>
      <c r="AQ72">
        <v>10010</v>
      </c>
      <c r="AR72">
        <v>5306.5</v>
      </c>
      <c r="AS72">
        <v>7737.8</v>
      </c>
      <c r="AX72">
        <v>870</v>
      </c>
      <c r="AY72">
        <v>0</v>
      </c>
    </row>
    <row r="73" spans="1:51" x14ac:dyDescent="0.2">
      <c r="A73" t="s">
        <v>153</v>
      </c>
      <c r="B73" t="s">
        <v>64</v>
      </c>
      <c r="C73" t="s">
        <v>65</v>
      </c>
      <c r="D73" t="s">
        <v>154</v>
      </c>
      <c r="E73" t="s">
        <v>67</v>
      </c>
      <c r="F73" t="s">
        <v>68</v>
      </c>
      <c r="G73" t="s">
        <v>69</v>
      </c>
      <c r="H73">
        <v>828</v>
      </c>
      <c r="I73" t="s">
        <v>70</v>
      </c>
      <c r="J73">
        <v>16560</v>
      </c>
      <c r="M73">
        <v>846</v>
      </c>
      <c r="N73">
        <v>818</v>
      </c>
      <c r="O73">
        <v>8038</v>
      </c>
      <c r="P73">
        <v>7874</v>
      </c>
      <c r="V73">
        <v>15912</v>
      </c>
      <c r="AN73">
        <v>1</v>
      </c>
      <c r="AO73">
        <v>1</v>
      </c>
      <c r="AP73">
        <v>5298</v>
      </c>
      <c r="AQ73">
        <v>8510.6</v>
      </c>
      <c r="AR73">
        <v>4205.8</v>
      </c>
      <c r="AS73">
        <v>6380.4</v>
      </c>
      <c r="AX73">
        <v>840</v>
      </c>
      <c r="AY73">
        <v>0</v>
      </c>
    </row>
    <row r="74" spans="1:51" x14ac:dyDescent="0.2">
      <c r="A74" t="s">
        <v>155</v>
      </c>
      <c r="B74" t="s">
        <v>64</v>
      </c>
      <c r="C74" t="s">
        <v>65</v>
      </c>
      <c r="D74" t="s">
        <v>154</v>
      </c>
      <c r="E74" t="s">
        <v>67</v>
      </c>
      <c r="F74" t="s">
        <v>68</v>
      </c>
      <c r="G74" t="s">
        <v>69</v>
      </c>
      <c r="H74">
        <v>883</v>
      </c>
      <c r="I74" t="s">
        <v>70</v>
      </c>
      <c r="J74">
        <v>17660</v>
      </c>
      <c r="M74">
        <v>905</v>
      </c>
      <c r="N74">
        <v>873</v>
      </c>
      <c r="O74">
        <v>6924</v>
      </c>
      <c r="P74">
        <v>6189</v>
      </c>
      <c r="V74">
        <v>13113</v>
      </c>
      <c r="AN74">
        <v>1</v>
      </c>
      <c r="AO74">
        <v>1</v>
      </c>
      <c r="AP74">
        <v>5298</v>
      </c>
      <c r="AQ74">
        <v>8399.7999999999993</v>
      </c>
      <c r="AR74">
        <v>4152.3</v>
      </c>
      <c r="AS74">
        <v>6395.1</v>
      </c>
      <c r="AX74">
        <v>890</v>
      </c>
      <c r="AY74">
        <v>0</v>
      </c>
    </row>
    <row r="75" spans="1:51" x14ac:dyDescent="0.2">
      <c r="A75" t="s">
        <v>156</v>
      </c>
      <c r="B75" t="s">
        <v>64</v>
      </c>
      <c r="C75" t="s">
        <v>65</v>
      </c>
      <c r="D75" t="s">
        <v>154</v>
      </c>
      <c r="E75" t="s">
        <v>67</v>
      </c>
      <c r="F75" t="s">
        <v>68</v>
      </c>
      <c r="G75" t="s">
        <v>69</v>
      </c>
      <c r="H75">
        <v>848</v>
      </c>
      <c r="I75" t="s">
        <v>70</v>
      </c>
      <c r="J75">
        <v>16960</v>
      </c>
      <c r="M75">
        <v>869</v>
      </c>
      <c r="N75">
        <v>837</v>
      </c>
      <c r="O75">
        <v>6502</v>
      </c>
      <c r="P75">
        <v>6157</v>
      </c>
      <c r="V75">
        <v>12659</v>
      </c>
      <c r="AN75">
        <v>1</v>
      </c>
      <c r="AO75">
        <v>1</v>
      </c>
      <c r="AP75">
        <v>5298</v>
      </c>
      <c r="AQ75">
        <v>8313.4</v>
      </c>
      <c r="AR75">
        <v>4135.1000000000004</v>
      </c>
      <c r="AS75">
        <v>6281.2</v>
      </c>
      <c r="AX75">
        <v>860</v>
      </c>
      <c r="AY75">
        <v>0</v>
      </c>
    </row>
    <row r="76" spans="1:51" x14ac:dyDescent="0.2">
      <c r="A76" t="s">
        <v>157</v>
      </c>
      <c r="B76" t="s">
        <v>64</v>
      </c>
      <c r="C76" t="s">
        <v>65</v>
      </c>
      <c r="D76" t="s">
        <v>158</v>
      </c>
      <c r="E76" t="s">
        <v>67</v>
      </c>
      <c r="F76" t="s">
        <v>68</v>
      </c>
      <c r="G76" t="s">
        <v>69</v>
      </c>
      <c r="H76">
        <v>0</v>
      </c>
      <c r="I76" t="s">
        <v>70</v>
      </c>
      <c r="J76">
        <v>0</v>
      </c>
      <c r="M76">
        <v>0.22</v>
      </c>
      <c r="N76">
        <v>0</v>
      </c>
      <c r="O76">
        <v>0</v>
      </c>
      <c r="P76">
        <v>15733</v>
      </c>
      <c r="V76">
        <v>15733</v>
      </c>
      <c r="AN76">
        <v>1</v>
      </c>
      <c r="AO76">
        <v>1</v>
      </c>
      <c r="AP76">
        <v>5298</v>
      </c>
      <c r="AQ76">
        <v>0</v>
      </c>
      <c r="AR76">
        <v>3995.2</v>
      </c>
      <c r="AS76">
        <v>3995.2</v>
      </c>
      <c r="AX76">
        <v>0.1</v>
      </c>
      <c r="AY76">
        <v>0</v>
      </c>
    </row>
    <row r="77" spans="1:51" x14ac:dyDescent="0.2">
      <c r="A77" t="s">
        <v>159</v>
      </c>
      <c r="B77" t="s">
        <v>64</v>
      </c>
      <c r="C77" t="s">
        <v>65</v>
      </c>
      <c r="D77" t="s">
        <v>158</v>
      </c>
      <c r="E77" t="s">
        <v>67</v>
      </c>
      <c r="F77" t="s">
        <v>68</v>
      </c>
      <c r="G77" t="s">
        <v>69</v>
      </c>
      <c r="H77">
        <v>0</v>
      </c>
      <c r="I77" t="s">
        <v>70</v>
      </c>
      <c r="J77">
        <v>0</v>
      </c>
      <c r="M77">
        <v>0.25</v>
      </c>
      <c r="N77">
        <v>0</v>
      </c>
      <c r="O77">
        <v>0</v>
      </c>
      <c r="P77">
        <v>14325</v>
      </c>
      <c r="V77">
        <v>14325</v>
      </c>
      <c r="AN77">
        <v>1</v>
      </c>
      <c r="AO77">
        <v>1</v>
      </c>
      <c r="AP77">
        <v>5298</v>
      </c>
      <c r="AQ77">
        <v>0</v>
      </c>
      <c r="AR77">
        <v>4112.3999999999996</v>
      </c>
      <c r="AS77">
        <v>4112.3999999999996</v>
      </c>
      <c r="AX77">
        <v>0.11</v>
      </c>
      <c r="AY77">
        <v>0</v>
      </c>
    </row>
    <row r="78" spans="1:51" x14ac:dyDescent="0.2">
      <c r="A78" t="s">
        <v>160</v>
      </c>
      <c r="B78" t="s">
        <v>64</v>
      </c>
      <c r="C78" t="s">
        <v>65</v>
      </c>
      <c r="D78" t="s">
        <v>158</v>
      </c>
      <c r="E78" t="s">
        <v>67</v>
      </c>
      <c r="F78" t="s">
        <v>68</v>
      </c>
      <c r="G78" t="s">
        <v>69</v>
      </c>
      <c r="H78">
        <v>0</v>
      </c>
      <c r="I78" t="s">
        <v>70</v>
      </c>
      <c r="J78">
        <v>0</v>
      </c>
      <c r="M78">
        <v>0.27</v>
      </c>
      <c r="N78">
        <v>0</v>
      </c>
      <c r="O78">
        <v>0</v>
      </c>
      <c r="P78">
        <v>13192</v>
      </c>
      <c r="V78">
        <v>13192</v>
      </c>
      <c r="AN78">
        <v>1</v>
      </c>
      <c r="AO78">
        <v>1</v>
      </c>
      <c r="AP78">
        <v>5298</v>
      </c>
      <c r="AQ78">
        <v>0</v>
      </c>
      <c r="AR78">
        <v>4180.2</v>
      </c>
      <c r="AS78">
        <v>4180.2</v>
      </c>
      <c r="AX78">
        <v>0.12</v>
      </c>
      <c r="AY78">
        <v>0</v>
      </c>
    </row>
    <row r="79" spans="1:51" x14ac:dyDescent="0.2">
      <c r="A79" t="s">
        <v>161</v>
      </c>
      <c r="B79" t="s">
        <v>64</v>
      </c>
      <c r="C79" t="s">
        <v>65</v>
      </c>
      <c r="D79" t="s">
        <v>154</v>
      </c>
      <c r="E79" t="s">
        <v>67</v>
      </c>
      <c r="F79" t="s">
        <v>78</v>
      </c>
      <c r="G79" t="s">
        <v>69</v>
      </c>
      <c r="H79">
        <v>777</v>
      </c>
      <c r="I79" t="s">
        <v>70</v>
      </c>
      <c r="J79">
        <v>15540</v>
      </c>
      <c r="M79">
        <v>796</v>
      </c>
      <c r="N79">
        <v>768</v>
      </c>
      <c r="O79">
        <v>6926</v>
      </c>
      <c r="P79">
        <v>7399</v>
      </c>
      <c r="V79">
        <v>14325</v>
      </c>
      <c r="AN79">
        <v>1</v>
      </c>
      <c r="AO79">
        <v>1</v>
      </c>
      <c r="AP79">
        <v>6339</v>
      </c>
      <c r="AQ79">
        <v>9883.1</v>
      </c>
      <c r="AR79">
        <v>5378.4</v>
      </c>
      <c r="AS79">
        <v>7556.4</v>
      </c>
      <c r="AX79">
        <v>790</v>
      </c>
      <c r="AY79">
        <v>0</v>
      </c>
    </row>
    <row r="80" spans="1:51" x14ac:dyDescent="0.2">
      <c r="A80" t="s">
        <v>162</v>
      </c>
      <c r="B80" t="s">
        <v>64</v>
      </c>
      <c r="C80" t="s">
        <v>65</v>
      </c>
      <c r="D80" t="s">
        <v>154</v>
      </c>
      <c r="E80" t="s">
        <v>67</v>
      </c>
      <c r="F80" t="s">
        <v>78</v>
      </c>
      <c r="G80" t="s">
        <v>69</v>
      </c>
      <c r="H80">
        <v>800</v>
      </c>
      <c r="I80" t="s">
        <v>70</v>
      </c>
      <c r="J80">
        <v>16000</v>
      </c>
      <c r="M80">
        <v>822</v>
      </c>
      <c r="N80">
        <v>788</v>
      </c>
      <c r="O80">
        <v>5182</v>
      </c>
      <c r="P80">
        <v>5324</v>
      </c>
      <c r="V80">
        <v>10506</v>
      </c>
      <c r="AN80">
        <v>1</v>
      </c>
      <c r="AO80">
        <v>1</v>
      </c>
      <c r="AP80">
        <v>6339</v>
      </c>
      <c r="AQ80">
        <v>9921.2999999999993</v>
      </c>
      <c r="AR80">
        <v>5425.7</v>
      </c>
      <c r="AS80">
        <v>7643.1</v>
      </c>
      <c r="AX80">
        <v>810</v>
      </c>
      <c r="AY80">
        <v>0</v>
      </c>
    </row>
    <row r="81" spans="1:51" x14ac:dyDescent="0.2">
      <c r="A81" t="s">
        <v>163</v>
      </c>
      <c r="B81" t="s">
        <v>64</v>
      </c>
      <c r="C81" t="s">
        <v>65</v>
      </c>
      <c r="D81" t="s">
        <v>154</v>
      </c>
      <c r="E81" t="s">
        <v>67</v>
      </c>
      <c r="F81" t="s">
        <v>78</v>
      </c>
      <c r="G81" t="s">
        <v>69</v>
      </c>
      <c r="H81">
        <v>754</v>
      </c>
      <c r="I81" t="s">
        <v>70</v>
      </c>
      <c r="J81">
        <v>15080</v>
      </c>
      <c r="M81">
        <v>776</v>
      </c>
      <c r="N81">
        <v>743</v>
      </c>
      <c r="O81">
        <v>4859</v>
      </c>
      <c r="P81">
        <v>5411</v>
      </c>
      <c r="V81">
        <v>10270</v>
      </c>
      <c r="AN81">
        <v>1</v>
      </c>
      <c r="AO81">
        <v>1</v>
      </c>
      <c r="AP81">
        <v>6339</v>
      </c>
      <c r="AQ81">
        <v>9651.2999999999993</v>
      </c>
      <c r="AR81">
        <v>5275</v>
      </c>
      <c r="AS81">
        <v>7345.5</v>
      </c>
      <c r="AX81">
        <v>760</v>
      </c>
      <c r="AY81">
        <v>0</v>
      </c>
    </row>
    <row r="82" spans="1:51" x14ac:dyDescent="0.2">
      <c r="A82" t="s">
        <v>164</v>
      </c>
      <c r="B82" t="s">
        <v>64</v>
      </c>
      <c r="C82" t="s">
        <v>65</v>
      </c>
      <c r="D82" t="s">
        <v>158</v>
      </c>
      <c r="E82" t="s">
        <v>67</v>
      </c>
      <c r="F82" t="s">
        <v>78</v>
      </c>
      <c r="G82" t="s">
        <v>69</v>
      </c>
      <c r="H82">
        <v>0</v>
      </c>
      <c r="I82" t="s">
        <v>70</v>
      </c>
      <c r="J82">
        <v>0</v>
      </c>
      <c r="M82">
        <v>0.37</v>
      </c>
      <c r="N82">
        <v>0</v>
      </c>
      <c r="O82">
        <v>0</v>
      </c>
      <c r="P82">
        <v>9455</v>
      </c>
      <c r="V82">
        <v>9455</v>
      </c>
      <c r="AN82">
        <v>1</v>
      </c>
      <c r="AO82">
        <v>1</v>
      </c>
      <c r="AP82">
        <v>6339</v>
      </c>
      <c r="AQ82">
        <v>0</v>
      </c>
      <c r="AR82">
        <v>5161.8999999999996</v>
      </c>
      <c r="AS82">
        <v>5161.8999999999996</v>
      </c>
      <c r="AX82">
        <v>0.17</v>
      </c>
      <c r="AY82">
        <v>0</v>
      </c>
    </row>
    <row r="83" spans="1:51" x14ac:dyDescent="0.2">
      <c r="A83" t="s">
        <v>165</v>
      </c>
      <c r="B83" t="s">
        <v>64</v>
      </c>
      <c r="C83" t="s">
        <v>65</v>
      </c>
      <c r="D83" t="s">
        <v>158</v>
      </c>
      <c r="E83" t="s">
        <v>67</v>
      </c>
      <c r="F83" t="s">
        <v>78</v>
      </c>
      <c r="G83" t="s">
        <v>69</v>
      </c>
      <c r="H83">
        <v>0</v>
      </c>
      <c r="I83" t="s">
        <v>70</v>
      </c>
      <c r="J83">
        <v>0</v>
      </c>
      <c r="M83">
        <v>0.21</v>
      </c>
      <c r="N83">
        <v>0</v>
      </c>
      <c r="O83">
        <v>0</v>
      </c>
      <c r="P83">
        <v>16802</v>
      </c>
      <c r="V83">
        <v>16802</v>
      </c>
      <c r="AN83">
        <v>1</v>
      </c>
      <c r="AO83">
        <v>1</v>
      </c>
      <c r="AP83">
        <v>6339</v>
      </c>
      <c r="AQ83">
        <v>0</v>
      </c>
      <c r="AR83">
        <v>5157.5</v>
      </c>
      <c r="AS83">
        <v>5157.5</v>
      </c>
      <c r="AX83">
        <v>9.6000000000000002E-2</v>
      </c>
      <c r="AY83">
        <v>0</v>
      </c>
    </row>
    <row r="84" spans="1:51" x14ac:dyDescent="0.2">
      <c r="A84" t="s">
        <v>166</v>
      </c>
      <c r="B84" t="s">
        <v>64</v>
      </c>
      <c r="C84" t="s">
        <v>65</v>
      </c>
      <c r="D84" t="s">
        <v>158</v>
      </c>
      <c r="E84" t="s">
        <v>67</v>
      </c>
      <c r="F84" t="s">
        <v>78</v>
      </c>
      <c r="G84" t="s">
        <v>167</v>
      </c>
      <c r="H84" t="s">
        <v>168</v>
      </c>
      <c r="I84" t="s">
        <v>70</v>
      </c>
      <c r="O84">
        <v>0</v>
      </c>
      <c r="P84">
        <v>0</v>
      </c>
      <c r="V84">
        <v>0</v>
      </c>
      <c r="AN84">
        <v>1</v>
      </c>
      <c r="AO84">
        <v>1</v>
      </c>
      <c r="AP84">
        <v>6339</v>
      </c>
      <c r="AQ84">
        <v>0</v>
      </c>
      <c r="AR84">
        <v>0</v>
      </c>
      <c r="AS84">
        <v>0</v>
      </c>
    </row>
    <row r="85" spans="1:51" x14ac:dyDescent="0.2">
      <c r="A85" t="s">
        <v>169</v>
      </c>
      <c r="B85" t="s">
        <v>64</v>
      </c>
      <c r="C85" t="s">
        <v>65</v>
      </c>
      <c r="D85" t="s">
        <v>170</v>
      </c>
      <c r="E85" t="s">
        <v>67</v>
      </c>
      <c r="F85" t="s">
        <v>68</v>
      </c>
      <c r="G85" t="s">
        <v>69</v>
      </c>
      <c r="H85">
        <v>841</v>
      </c>
      <c r="I85" t="s">
        <v>70</v>
      </c>
      <c r="J85">
        <v>16820</v>
      </c>
      <c r="M85">
        <v>862</v>
      </c>
      <c r="N85">
        <v>831</v>
      </c>
      <c r="O85">
        <v>7036</v>
      </c>
      <c r="P85">
        <v>6737</v>
      </c>
      <c r="V85">
        <v>13773</v>
      </c>
      <c r="AN85">
        <v>1</v>
      </c>
      <c r="AO85">
        <v>1</v>
      </c>
      <c r="AP85">
        <v>5298</v>
      </c>
      <c r="AQ85">
        <v>8410.9</v>
      </c>
      <c r="AR85">
        <v>4160.2</v>
      </c>
      <c r="AS85">
        <v>6331.7</v>
      </c>
      <c r="AX85">
        <v>850</v>
      </c>
      <c r="AY85">
        <v>0</v>
      </c>
    </row>
    <row r="86" spans="1:51" x14ac:dyDescent="0.2">
      <c r="A86" t="s">
        <v>171</v>
      </c>
      <c r="B86" t="s">
        <v>64</v>
      </c>
      <c r="C86" t="s">
        <v>65</v>
      </c>
      <c r="D86" t="s">
        <v>170</v>
      </c>
      <c r="E86" t="s">
        <v>67</v>
      </c>
      <c r="F86" t="s">
        <v>68</v>
      </c>
      <c r="G86" t="s">
        <v>69</v>
      </c>
      <c r="H86">
        <v>918</v>
      </c>
      <c r="I86" t="s">
        <v>70</v>
      </c>
      <c r="J86">
        <v>18360</v>
      </c>
      <c r="M86">
        <v>938</v>
      </c>
      <c r="N86">
        <v>907</v>
      </c>
      <c r="O86">
        <v>8006</v>
      </c>
      <c r="P86">
        <v>6777</v>
      </c>
      <c r="V86">
        <v>14783</v>
      </c>
      <c r="AN86">
        <v>1</v>
      </c>
      <c r="AO86">
        <v>1</v>
      </c>
      <c r="AP86">
        <v>5298</v>
      </c>
      <c r="AQ86">
        <v>8311.1</v>
      </c>
      <c r="AR86">
        <v>4061.8</v>
      </c>
      <c r="AS86">
        <v>6363.1</v>
      </c>
      <c r="AX86">
        <v>930</v>
      </c>
      <c r="AY86">
        <v>0</v>
      </c>
    </row>
    <row r="87" spans="1:51" x14ac:dyDescent="0.2">
      <c r="A87" t="s">
        <v>172</v>
      </c>
      <c r="B87" t="s">
        <v>64</v>
      </c>
      <c r="C87" t="s">
        <v>65</v>
      </c>
      <c r="D87" t="s">
        <v>170</v>
      </c>
      <c r="E87" t="s">
        <v>67</v>
      </c>
      <c r="F87" t="s">
        <v>68</v>
      </c>
      <c r="G87" t="s">
        <v>69</v>
      </c>
      <c r="H87">
        <v>916</v>
      </c>
      <c r="I87" t="s">
        <v>70</v>
      </c>
      <c r="J87">
        <v>18320</v>
      </c>
      <c r="M87">
        <v>937</v>
      </c>
      <c r="N87">
        <v>905</v>
      </c>
      <c r="O87">
        <v>7869</v>
      </c>
      <c r="P87">
        <v>6681</v>
      </c>
      <c r="V87">
        <v>14550</v>
      </c>
      <c r="AN87">
        <v>1</v>
      </c>
      <c r="AO87">
        <v>1</v>
      </c>
      <c r="AP87">
        <v>5298</v>
      </c>
      <c r="AQ87">
        <v>8321.6</v>
      </c>
      <c r="AR87">
        <v>4087.5</v>
      </c>
      <c r="AS87">
        <v>6377.4</v>
      </c>
      <c r="AX87">
        <v>930</v>
      </c>
      <c r="AY87">
        <v>0</v>
      </c>
    </row>
    <row r="88" spans="1:51" x14ac:dyDescent="0.2">
      <c r="A88" t="s">
        <v>173</v>
      </c>
      <c r="B88" t="s">
        <v>64</v>
      </c>
      <c r="C88" t="s">
        <v>65</v>
      </c>
      <c r="D88" t="s">
        <v>158</v>
      </c>
      <c r="E88" t="s">
        <v>67</v>
      </c>
      <c r="F88" t="s">
        <v>68</v>
      </c>
      <c r="G88" t="s">
        <v>69</v>
      </c>
      <c r="H88">
        <v>0</v>
      </c>
      <c r="I88" t="s">
        <v>70</v>
      </c>
      <c r="J88">
        <v>0</v>
      </c>
      <c r="M88">
        <v>0.22</v>
      </c>
      <c r="N88">
        <v>0</v>
      </c>
      <c r="O88">
        <v>0</v>
      </c>
      <c r="P88">
        <v>15767</v>
      </c>
      <c r="V88">
        <v>15767</v>
      </c>
      <c r="AN88">
        <v>1</v>
      </c>
      <c r="AO88">
        <v>1</v>
      </c>
      <c r="AP88">
        <v>5298</v>
      </c>
      <c r="AQ88">
        <v>0</v>
      </c>
      <c r="AR88">
        <v>3987.4</v>
      </c>
      <c r="AS88">
        <v>3987.4</v>
      </c>
      <c r="AX88">
        <v>0.1</v>
      </c>
      <c r="AY88">
        <v>0</v>
      </c>
    </row>
    <row r="89" spans="1:51" x14ac:dyDescent="0.2">
      <c r="A89" t="s">
        <v>174</v>
      </c>
      <c r="B89" t="s">
        <v>64</v>
      </c>
      <c r="C89" t="s">
        <v>65</v>
      </c>
      <c r="D89" t="s">
        <v>158</v>
      </c>
      <c r="E89" t="s">
        <v>67</v>
      </c>
      <c r="F89" t="s">
        <v>68</v>
      </c>
      <c r="G89" t="s">
        <v>69</v>
      </c>
      <c r="H89">
        <v>0.09</v>
      </c>
      <c r="I89" t="s">
        <v>70</v>
      </c>
      <c r="J89">
        <v>1.8</v>
      </c>
      <c r="M89">
        <v>0.41</v>
      </c>
      <c r="N89">
        <v>0.02</v>
      </c>
      <c r="O89">
        <v>1</v>
      </c>
      <c r="P89">
        <v>13714</v>
      </c>
      <c r="V89">
        <v>13715</v>
      </c>
      <c r="AN89">
        <v>1</v>
      </c>
      <c r="AO89">
        <v>1</v>
      </c>
      <c r="AP89">
        <v>5298</v>
      </c>
      <c r="AQ89">
        <v>5399.1</v>
      </c>
      <c r="AR89">
        <v>4154.5</v>
      </c>
      <c r="AS89">
        <v>4154.6000000000004</v>
      </c>
      <c r="AX89">
        <v>0.21</v>
      </c>
      <c r="AY89">
        <v>0</v>
      </c>
    </row>
    <row r="90" spans="1:51" x14ac:dyDescent="0.2">
      <c r="A90" t="s">
        <v>175</v>
      </c>
      <c r="B90" t="s">
        <v>64</v>
      </c>
      <c r="C90" t="s">
        <v>65</v>
      </c>
      <c r="D90" t="s">
        <v>158</v>
      </c>
      <c r="E90" t="s">
        <v>67</v>
      </c>
      <c r="F90" t="s">
        <v>68</v>
      </c>
      <c r="G90" t="s">
        <v>69</v>
      </c>
      <c r="H90">
        <v>0</v>
      </c>
      <c r="I90" t="s">
        <v>70</v>
      </c>
      <c r="J90">
        <v>0</v>
      </c>
      <c r="M90">
        <v>0.47</v>
      </c>
      <c r="N90">
        <v>0</v>
      </c>
      <c r="O90">
        <v>0</v>
      </c>
      <c r="P90">
        <v>7511</v>
      </c>
      <c r="V90">
        <v>7511</v>
      </c>
      <c r="AN90">
        <v>1</v>
      </c>
      <c r="AO90">
        <v>1</v>
      </c>
      <c r="AP90">
        <v>5298</v>
      </c>
      <c r="AQ90">
        <v>0</v>
      </c>
      <c r="AR90">
        <v>3874.4</v>
      </c>
      <c r="AS90">
        <v>3874.4</v>
      </c>
      <c r="AX90">
        <v>0.21</v>
      </c>
      <c r="AY90">
        <v>0</v>
      </c>
    </row>
    <row r="91" spans="1:51" x14ac:dyDescent="0.2">
      <c r="A91" t="s">
        <v>176</v>
      </c>
      <c r="B91" t="s">
        <v>64</v>
      </c>
      <c r="C91" t="s">
        <v>65</v>
      </c>
      <c r="D91" t="s">
        <v>170</v>
      </c>
      <c r="E91" t="s">
        <v>67</v>
      </c>
      <c r="F91" t="s">
        <v>78</v>
      </c>
      <c r="G91" t="s">
        <v>69</v>
      </c>
      <c r="H91">
        <v>827</v>
      </c>
      <c r="I91" t="s">
        <v>70</v>
      </c>
      <c r="J91">
        <v>16540</v>
      </c>
      <c r="M91">
        <v>847</v>
      </c>
      <c r="N91">
        <v>817</v>
      </c>
      <c r="O91">
        <v>6914</v>
      </c>
      <c r="P91">
        <v>6781</v>
      </c>
      <c r="V91">
        <v>13695</v>
      </c>
      <c r="AN91">
        <v>1</v>
      </c>
      <c r="AO91">
        <v>1</v>
      </c>
      <c r="AP91">
        <v>6339</v>
      </c>
      <c r="AQ91">
        <v>9689.7999999999993</v>
      </c>
      <c r="AR91">
        <v>5256.8</v>
      </c>
      <c r="AS91">
        <v>7494.8</v>
      </c>
      <c r="AX91">
        <v>840</v>
      </c>
      <c r="AY91">
        <v>0</v>
      </c>
    </row>
    <row r="92" spans="1:51" x14ac:dyDescent="0.2">
      <c r="A92" t="s">
        <v>177</v>
      </c>
      <c r="B92" t="s">
        <v>64</v>
      </c>
      <c r="C92" t="s">
        <v>65</v>
      </c>
      <c r="D92" t="s">
        <v>170</v>
      </c>
      <c r="E92" t="s">
        <v>67</v>
      </c>
      <c r="F92" t="s">
        <v>78</v>
      </c>
      <c r="G92" t="s">
        <v>69</v>
      </c>
      <c r="H92">
        <v>842</v>
      </c>
      <c r="I92" t="s">
        <v>70</v>
      </c>
      <c r="J92">
        <v>16840</v>
      </c>
      <c r="M92">
        <v>863</v>
      </c>
      <c r="N92">
        <v>832</v>
      </c>
      <c r="O92">
        <v>6839</v>
      </c>
      <c r="P92">
        <v>6537</v>
      </c>
      <c r="V92">
        <v>13376</v>
      </c>
      <c r="AN92">
        <v>1</v>
      </c>
      <c r="AO92">
        <v>1</v>
      </c>
      <c r="AP92">
        <v>6339</v>
      </c>
      <c r="AQ92">
        <v>9903.1</v>
      </c>
      <c r="AR92">
        <v>5356.7</v>
      </c>
      <c r="AS92">
        <v>7681.2</v>
      </c>
      <c r="AX92">
        <v>850</v>
      </c>
      <c r="AY92">
        <v>0</v>
      </c>
    </row>
    <row r="93" spans="1:51" x14ac:dyDescent="0.2">
      <c r="A93" t="s">
        <v>178</v>
      </c>
      <c r="B93" t="s">
        <v>64</v>
      </c>
      <c r="C93" t="s">
        <v>65</v>
      </c>
      <c r="D93" t="s">
        <v>170</v>
      </c>
      <c r="E93" t="s">
        <v>67</v>
      </c>
      <c r="F93" t="s">
        <v>78</v>
      </c>
      <c r="G93" t="s">
        <v>69</v>
      </c>
      <c r="H93">
        <v>806</v>
      </c>
      <c r="I93" t="s">
        <v>70</v>
      </c>
      <c r="J93">
        <v>16120</v>
      </c>
      <c r="M93">
        <v>825</v>
      </c>
      <c r="N93">
        <v>796</v>
      </c>
      <c r="O93">
        <v>7326</v>
      </c>
      <c r="P93">
        <v>7450</v>
      </c>
      <c r="V93">
        <v>14776</v>
      </c>
      <c r="AN93">
        <v>1</v>
      </c>
      <c r="AO93">
        <v>1</v>
      </c>
      <c r="AP93">
        <v>6339</v>
      </c>
      <c r="AQ93">
        <v>9738.9</v>
      </c>
      <c r="AR93">
        <v>5233.6000000000004</v>
      </c>
      <c r="AS93">
        <v>7467.3</v>
      </c>
      <c r="AX93">
        <v>820</v>
      </c>
      <c r="AY93">
        <v>0</v>
      </c>
    </row>
    <row r="94" spans="1:51" x14ac:dyDescent="0.2">
      <c r="A94" t="s">
        <v>179</v>
      </c>
      <c r="B94" t="s">
        <v>64</v>
      </c>
      <c r="C94" t="s">
        <v>65</v>
      </c>
      <c r="D94" t="s">
        <v>158</v>
      </c>
      <c r="E94" t="s">
        <v>67</v>
      </c>
      <c r="F94" t="s">
        <v>78</v>
      </c>
      <c r="G94" t="s">
        <v>69</v>
      </c>
      <c r="H94">
        <v>0.09</v>
      </c>
      <c r="I94" t="s">
        <v>70</v>
      </c>
      <c r="J94">
        <v>1.8</v>
      </c>
      <c r="M94">
        <v>0.44</v>
      </c>
      <c r="N94">
        <v>0.03</v>
      </c>
      <c r="O94">
        <v>1</v>
      </c>
      <c r="P94">
        <v>12703</v>
      </c>
      <c r="V94">
        <v>12704</v>
      </c>
      <c r="AN94">
        <v>1</v>
      </c>
      <c r="AO94">
        <v>1</v>
      </c>
      <c r="AP94">
        <v>6339</v>
      </c>
      <c r="AQ94">
        <v>6577.6</v>
      </c>
      <c r="AR94">
        <v>5212.3999999999996</v>
      </c>
      <c r="AS94">
        <v>5212.6000000000004</v>
      </c>
      <c r="AX94">
        <v>0.23</v>
      </c>
      <c r="AY94">
        <v>0</v>
      </c>
    </row>
    <row r="95" spans="1:51" x14ac:dyDescent="0.2">
      <c r="A95" t="s">
        <v>180</v>
      </c>
      <c r="B95" t="s">
        <v>64</v>
      </c>
      <c r="C95" t="s">
        <v>65</v>
      </c>
      <c r="D95" t="s">
        <v>158</v>
      </c>
      <c r="E95" t="s">
        <v>67</v>
      </c>
      <c r="F95" t="s">
        <v>78</v>
      </c>
      <c r="G95" t="s">
        <v>69</v>
      </c>
      <c r="H95">
        <v>0</v>
      </c>
      <c r="I95" t="s">
        <v>70</v>
      </c>
      <c r="J95">
        <v>0</v>
      </c>
      <c r="M95">
        <v>0.23</v>
      </c>
      <c r="N95">
        <v>0</v>
      </c>
      <c r="O95">
        <v>0</v>
      </c>
      <c r="P95">
        <v>15144</v>
      </c>
      <c r="V95">
        <v>15144</v>
      </c>
      <c r="AN95">
        <v>1</v>
      </c>
      <c r="AO95">
        <v>1</v>
      </c>
      <c r="AP95">
        <v>6339</v>
      </c>
      <c r="AQ95">
        <v>0</v>
      </c>
      <c r="AR95">
        <v>5143.2</v>
      </c>
      <c r="AS95">
        <v>5143.2</v>
      </c>
      <c r="AX95">
        <v>0.11</v>
      </c>
      <c r="AY95">
        <v>0</v>
      </c>
    </row>
    <row r="96" spans="1:51" x14ac:dyDescent="0.2">
      <c r="A96" t="s">
        <v>181</v>
      </c>
      <c r="B96" t="s">
        <v>64</v>
      </c>
      <c r="C96" t="s">
        <v>65</v>
      </c>
      <c r="D96" t="s">
        <v>158</v>
      </c>
      <c r="E96" t="s">
        <v>67</v>
      </c>
      <c r="F96" t="s">
        <v>78</v>
      </c>
      <c r="G96" t="s">
        <v>69</v>
      </c>
      <c r="H96">
        <v>0</v>
      </c>
      <c r="I96" t="s">
        <v>70</v>
      </c>
      <c r="J96">
        <v>0</v>
      </c>
      <c r="M96">
        <v>0.44</v>
      </c>
      <c r="N96">
        <v>0</v>
      </c>
      <c r="O96">
        <v>0</v>
      </c>
      <c r="P96">
        <v>7978</v>
      </c>
      <c r="V96">
        <v>7978</v>
      </c>
      <c r="AN96">
        <v>1</v>
      </c>
      <c r="AO96">
        <v>1</v>
      </c>
      <c r="AP96">
        <v>6339</v>
      </c>
      <c r="AQ96">
        <v>0</v>
      </c>
      <c r="AR96">
        <v>4779.8</v>
      </c>
      <c r="AS96">
        <v>4779.8</v>
      </c>
      <c r="AX96">
        <v>0.2</v>
      </c>
      <c r="AY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graphs</vt:lpstr>
      <vt:lpstr>calculations</vt:lpstr>
      <vt:lpstr>2020_06_12_homogeneity_testing_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Megan H. (Fed)</dc:creator>
  <cp:lastModifiedBy>Microsoft Office User</cp:lastModifiedBy>
  <dcterms:created xsi:type="dcterms:W3CDTF">2020-06-13T17:39:52Z</dcterms:created>
  <dcterms:modified xsi:type="dcterms:W3CDTF">2022-07-18T01:00:17Z</dcterms:modified>
</cp:coreProperties>
</file>