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lson/Projects/rtgm10169_manuscript/data/"/>
    </mc:Choice>
  </mc:AlternateContent>
  <xr:revisionPtr revIDLastSave="0" documentId="13_ncr:1_{07DAFF56-FD04-EE41-ADDD-9A24757E63B9}" xr6:coauthVersionLast="47" xr6:coauthVersionMax="47" xr10:uidLastSave="{00000000-0000-0000-0000-000000000000}"/>
  <bookViews>
    <workbookView xWindow="0" yWindow="500" windowWidth="28800" windowHeight="15800" xr2:uid="{0E28070E-7A72-412E-9597-804185E4CB49}"/>
  </bookViews>
  <sheets>
    <sheet name="original" sheetId="2" r:id="rId1"/>
    <sheet name="Sheet1" sheetId="1" r:id="rId2"/>
    <sheet name="paste12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07" i="1" l="1"/>
  <c r="S107" i="1" s="1"/>
  <c r="Q107" i="1"/>
  <c r="R104" i="1"/>
  <c r="S104" i="1" s="1"/>
  <c r="Q104" i="1"/>
  <c r="R101" i="1"/>
  <c r="Q101" i="1"/>
  <c r="S101" i="1" s="1"/>
  <c r="R98" i="1"/>
  <c r="S98" i="1" s="1"/>
  <c r="Q98" i="1"/>
  <c r="R95" i="1"/>
  <c r="S95" i="1" s="1"/>
  <c r="Q95" i="1"/>
  <c r="R92" i="1"/>
  <c r="S92" i="1" s="1"/>
  <c r="Q92" i="1"/>
  <c r="R89" i="1"/>
  <c r="S89" i="1" s="1"/>
  <c r="Q89" i="1"/>
  <c r="R86" i="1"/>
  <c r="S86" i="1" s="1"/>
  <c r="Q86" i="1"/>
  <c r="R83" i="1"/>
  <c r="S83" i="1" s="1"/>
  <c r="Q83" i="1"/>
  <c r="R80" i="1"/>
  <c r="S80" i="1" s="1"/>
  <c r="Q80" i="1"/>
  <c r="R77" i="1"/>
  <c r="S77" i="1" s="1"/>
  <c r="Q77" i="1"/>
  <c r="R74" i="1"/>
  <c r="S74" i="1" s="1"/>
  <c r="Q74" i="1"/>
  <c r="R71" i="1"/>
  <c r="S71" i="1" s="1"/>
  <c r="Q71" i="1"/>
  <c r="R68" i="1"/>
  <c r="S68" i="1" s="1"/>
  <c r="Q68" i="1"/>
  <c r="R65" i="1"/>
  <c r="S65" i="1" s="1"/>
  <c r="Q65" i="1"/>
  <c r="R62" i="1"/>
  <c r="S62" i="1" s="1"/>
  <c r="Q62" i="1"/>
  <c r="R59" i="1"/>
  <c r="S59" i="1" s="1"/>
  <c r="Q59" i="1"/>
  <c r="R56" i="1"/>
  <c r="S56" i="1" s="1"/>
  <c r="Q56" i="1"/>
  <c r="R53" i="1"/>
  <c r="S53" i="1" s="1"/>
  <c r="Q53" i="1"/>
  <c r="R50" i="1"/>
  <c r="S50" i="1" s="1"/>
  <c r="Q50" i="1"/>
  <c r="R47" i="1"/>
  <c r="S47" i="1" s="1"/>
  <c r="Q47" i="1"/>
  <c r="R44" i="1"/>
  <c r="S44" i="1" s="1"/>
  <c r="Q44" i="1"/>
  <c r="R41" i="1"/>
  <c r="S41" i="1" s="1"/>
  <c r="Q41" i="1"/>
  <c r="R38" i="1"/>
  <c r="S38" i="1" s="1"/>
  <c r="Q38" i="1"/>
  <c r="R35" i="1"/>
  <c r="S35" i="1" s="1"/>
  <c r="Q35" i="1"/>
  <c r="R32" i="1"/>
  <c r="S32" i="1" s="1"/>
  <c r="Q32" i="1"/>
  <c r="R29" i="1"/>
  <c r="S29" i="1" s="1"/>
  <c r="Q29" i="1"/>
  <c r="R26" i="1"/>
  <c r="S26" i="1" s="1"/>
  <c r="Q26" i="1"/>
  <c r="R23" i="1"/>
  <c r="S23" i="1" s="1"/>
  <c r="Q23" i="1"/>
  <c r="R20" i="1"/>
  <c r="S20" i="1" s="1"/>
  <c r="Q20" i="1"/>
  <c r="R17" i="1"/>
  <c r="S17" i="1" s="1"/>
  <c r="Q17" i="1"/>
  <c r="R14" i="1"/>
  <c r="S14" i="1" s="1"/>
  <c r="Q14" i="1"/>
  <c r="R11" i="1"/>
  <c r="S11" i="1" s="1"/>
  <c r="Q11" i="1"/>
  <c r="R8" i="1"/>
  <c r="S8" i="1" s="1"/>
  <c r="Q8" i="1"/>
  <c r="R5" i="1"/>
  <c r="S5" i="1" s="1"/>
  <c r="Q5" i="1"/>
  <c r="S2" i="1"/>
  <c r="R2" i="1"/>
  <c r="Q2" i="1"/>
  <c r="I136" i="2"/>
  <c r="J136" i="2" s="1"/>
  <c r="K136" i="2" s="1"/>
  <c r="L136" i="2" s="1"/>
  <c r="M136" i="2" s="1"/>
  <c r="J135" i="2"/>
  <c r="K135" i="2" s="1"/>
  <c r="L135" i="2" s="1"/>
  <c r="M135" i="2" s="1"/>
  <c r="I135" i="2"/>
  <c r="J134" i="2"/>
  <c r="K134" i="2" s="1"/>
  <c r="L134" i="2" s="1"/>
  <c r="M134" i="2" s="1"/>
  <c r="I134" i="2"/>
  <c r="I133" i="2"/>
  <c r="J133" i="2" s="1"/>
  <c r="K133" i="2" s="1"/>
  <c r="L133" i="2" s="1"/>
  <c r="M133" i="2" s="1"/>
  <c r="J132" i="2"/>
  <c r="K132" i="2" s="1"/>
  <c r="L132" i="2" s="1"/>
  <c r="M132" i="2" s="1"/>
  <c r="I132" i="2"/>
  <c r="J131" i="2"/>
  <c r="K131" i="2" s="1"/>
  <c r="L131" i="2" s="1"/>
  <c r="M131" i="2" s="1"/>
  <c r="I131" i="2"/>
  <c r="I128" i="2"/>
  <c r="J128" i="2" s="1"/>
  <c r="K128" i="2" s="1"/>
  <c r="L128" i="2" s="1"/>
  <c r="M128" i="2" s="1"/>
  <c r="J127" i="2"/>
  <c r="K127" i="2" s="1"/>
  <c r="L127" i="2" s="1"/>
  <c r="M127" i="2" s="1"/>
  <c r="I127" i="2"/>
  <c r="J126" i="2"/>
  <c r="K126" i="2" s="1"/>
  <c r="L126" i="2" s="1"/>
  <c r="M126" i="2" s="1"/>
  <c r="I126" i="2"/>
  <c r="I125" i="2"/>
  <c r="J125" i="2" s="1"/>
  <c r="K125" i="2" s="1"/>
  <c r="L125" i="2" s="1"/>
  <c r="M125" i="2" s="1"/>
  <c r="J124" i="2"/>
  <c r="K124" i="2" s="1"/>
  <c r="L124" i="2" s="1"/>
  <c r="M124" i="2" s="1"/>
  <c r="I124" i="2"/>
  <c r="J123" i="2"/>
  <c r="K123" i="2" s="1"/>
  <c r="L123" i="2" s="1"/>
  <c r="M123" i="2" s="1"/>
  <c r="I123" i="2"/>
  <c r="I122" i="2"/>
  <c r="J122" i="2" s="1"/>
  <c r="K122" i="2" s="1"/>
  <c r="L122" i="2" s="1"/>
  <c r="M122" i="2" s="1"/>
  <c r="J121" i="2"/>
  <c r="K121" i="2" s="1"/>
  <c r="L121" i="2" s="1"/>
  <c r="M121" i="2" s="1"/>
  <c r="I121" i="2"/>
  <c r="I112" i="2"/>
  <c r="J112" i="2" s="1"/>
  <c r="K112" i="2" s="1"/>
  <c r="L112" i="2" s="1"/>
  <c r="M112" i="2" s="1"/>
  <c r="J111" i="2"/>
  <c r="K111" i="2" s="1"/>
  <c r="L111" i="2" s="1"/>
  <c r="M111" i="2" s="1"/>
  <c r="I111" i="2"/>
  <c r="J110" i="2"/>
  <c r="K110" i="2" s="1"/>
  <c r="L110" i="2" s="1"/>
  <c r="M110" i="2" s="1"/>
  <c r="I110" i="2"/>
  <c r="I109" i="2"/>
  <c r="J109" i="2" s="1"/>
  <c r="K109" i="2" s="1"/>
  <c r="L109" i="2" s="1"/>
  <c r="M109" i="2" s="1"/>
  <c r="J108" i="2"/>
  <c r="K108" i="2" s="1"/>
  <c r="L108" i="2" s="1"/>
  <c r="M108" i="2" s="1"/>
  <c r="I108" i="2"/>
  <c r="J107" i="2"/>
  <c r="K107" i="2" s="1"/>
  <c r="L107" i="2" s="1"/>
  <c r="M107" i="2" s="1"/>
  <c r="I107" i="2"/>
  <c r="I104" i="2"/>
  <c r="J104" i="2" s="1"/>
  <c r="K104" i="2" s="1"/>
  <c r="L104" i="2" s="1"/>
  <c r="M104" i="2" s="1"/>
  <c r="J103" i="2"/>
  <c r="K103" i="2" s="1"/>
  <c r="L103" i="2" s="1"/>
  <c r="M103" i="2" s="1"/>
  <c r="I103" i="2"/>
  <c r="J102" i="2"/>
  <c r="K102" i="2" s="1"/>
  <c r="L102" i="2" s="1"/>
  <c r="M102" i="2" s="1"/>
  <c r="I102" i="2"/>
  <c r="I101" i="2"/>
  <c r="J101" i="2" s="1"/>
  <c r="K101" i="2" s="1"/>
  <c r="L101" i="2" s="1"/>
  <c r="M101" i="2" s="1"/>
  <c r="J100" i="2"/>
  <c r="K100" i="2" s="1"/>
  <c r="L100" i="2" s="1"/>
  <c r="M100" i="2" s="1"/>
  <c r="I100" i="2"/>
  <c r="J99" i="2"/>
  <c r="K99" i="2" s="1"/>
  <c r="L99" i="2" s="1"/>
  <c r="M99" i="2" s="1"/>
  <c r="I99" i="2"/>
  <c r="I98" i="2"/>
  <c r="J98" i="2" s="1"/>
  <c r="K98" i="2" s="1"/>
  <c r="L98" i="2" s="1"/>
  <c r="M98" i="2" s="1"/>
  <c r="J97" i="2"/>
  <c r="K97" i="2" s="1"/>
  <c r="L97" i="2" s="1"/>
  <c r="M97" i="2" s="1"/>
  <c r="I97" i="2"/>
  <c r="K88" i="2"/>
  <c r="L88" i="2" s="1"/>
  <c r="M88" i="2" s="1"/>
  <c r="I88" i="2"/>
  <c r="J88" i="2" s="1"/>
  <c r="J87" i="2"/>
  <c r="K87" i="2" s="1"/>
  <c r="L87" i="2" s="1"/>
  <c r="M87" i="2" s="1"/>
  <c r="I87" i="2"/>
  <c r="J86" i="2"/>
  <c r="K86" i="2" s="1"/>
  <c r="L86" i="2" s="1"/>
  <c r="M86" i="2" s="1"/>
  <c r="I86" i="2"/>
  <c r="I85" i="2"/>
  <c r="J85" i="2" s="1"/>
  <c r="K85" i="2" s="1"/>
  <c r="L85" i="2" s="1"/>
  <c r="M85" i="2" s="1"/>
  <c r="J84" i="2"/>
  <c r="K84" i="2" s="1"/>
  <c r="L84" i="2" s="1"/>
  <c r="M84" i="2" s="1"/>
  <c r="I84" i="2"/>
  <c r="J83" i="2"/>
  <c r="K83" i="2" s="1"/>
  <c r="L83" i="2" s="1"/>
  <c r="M83" i="2" s="1"/>
  <c r="I83" i="2"/>
  <c r="I80" i="2"/>
  <c r="J80" i="2" s="1"/>
  <c r="K80" i="2" s="1"/>
  <c r="L80" i="2" s="1"/>
  <c r="M80" i="2" s="1"/>
  <c r="J79" i="2"/>
  <c r="K79" i="2" s="1"/>
  <c r="L79" i="2" s="1"/>
  <c r="M79" i="2" s="1"/>
  <c r="I79" i="2"/>
  <c r="L78" i="2"/>
  <c r="M78" i="2" s="1"/>
  <c r="J78" i="2"/>
  <c r="K78" i="2" s="1"/>
  <c r="I78" i="2"/>
  <c r="I77" i="2"/>
  <c r="J77" i="2" s="1"/>
  <c r="K77" i="2" s="1"/>
  <c r="L77" i="2" s="1"/>
  <c r="M77" i="2" s="1"/>
  <c r="J76" i="2"/>
  <c r="K76" i="2" s="1"/>
  <c r="L76" i="2" s="1"/>
  <c r="M76" i="2" s="1"/>
  <c r="I76" i="2"/>
  <c r="J75" i="2"/>
  <c r="K75" i="2" s="1"/>
  <c r="L75" i="2" s="1"/>
  <c r="M75" i="2" s="1"/>
  <c r="I75" i="2"/>
  <c r="I74" i="2"/>
  <c r="J74" i="2" s="1"/>
  <c r="K74" i="2" s="1"/>
  <c r="L74" i="2" s="1"/>
  <c r="M74" i="2" s="1"/>
  <c r="J73" i="2"/>
  <c r="K73" i="2" s="1"/>
  <c r="L73" i="2" s="1"/>
  <c r="M73" i="2" s="1"/>
  <c r="I73" i="2"/>
  <c r="I64" i="2"/>
  <c r="J64" i="2" s="1"/>
  <c r="K64" i="2" s="1"/>
  <c r="L64" i="2" s="1"/>
  <c r="M64" i="2" s="1"/>
  <c r="J63" i="2"/>
  <c r="K63" i="2" s="1"/>
  <c r="L63" i="2" s="1"/>
  <c r="M63" i="2" s="1"/>
  <c r="I63" i="2"/>
  <c r="J62" i="2"/>
  <c r="K62" i="2" s="1"/>
  <c r="L62" i="2" s="1"/>
  <c r="M62" i="2" s="1"/>
  <c r="I62" i="2"/>
  <c r="I61" i="2"/>
  <c r="J61" i="2" s="1"/>
  <c r="K61" i="2" s="1"/>
  <c r="L61" i="2" s="1"/>
  <c r="M61" i="2" s="1"/>
  <c r="J60" i="2"/>
  <c r="K60" i="2" s="1"/>
  <c r="L60" i="2" s="1"/>
  <c r="M60" i="2" s="1"/>
  <c r="I60" i="2"/>
  <c r="J59" i="2"/>
  <c r="K59" i="2" s="1"/>
  <c r="L59" i="2" s="1"/>
  <c r="M59" i="2" s="1"/>
  <c r="I59" i="2"/>
  <c r="I56" i="2"/>
  <c r="J56" i="2" s="1"/>
  <c r="K56" i="2" s="1"/>
  <c r="L56" i="2" s="1"/>
  <c r="M56" i="2" s="1"/>
  <c r="J55" i="2"/>
  <c r="K55" i="2" s="1"/>
  <c r="L55" i="2" s="1"/>
  <c r="M55" i="2" s="1"/>
  <c r="I55" i="2"/>
  <c r="J54" i="2"/>
  <c r="K54" i="2" s="1"/>
  <c r="L54" i="2" s="1"/>
  <c r="M54" i="2" s="1"/>
  <c r="I54" i="2"/>
  <c r="I53" i="2"/>
  <c r="J53" i="2" s="1"/>
  <c r="K53" i="2" s="1"/>
  <c r="L53" i="2" s="1"/>
  <c r="M53" i="2" s="1"/>
  <c r="J52" i="2"/>
  <c r="K52" i="2" s="1"/>
  <c r="L52" i="2" s="1"/>
  <c r="M52" i="2" s="1"/>
  <c r="I52" i="2"/>
  <c r="J51" i="2"/>
  <c r="K51" i="2" s="1"/>
  <c r="L51" i="2" s="1"/>
  <c r="M51" i="2" s="1"/>
  <c r="I51" i="2"/>
  <c r="I50" i="2"/>
  <c r="J50" i="2" s="1"/>
  <c r="K50" i="2" s="1"/>
  <c r="L50" i="2" s="1"/>
  <c r="M50" i="2" s="1"/>
  <c r="J49" i="2"/>
  <c r="K49" i="2" s="1"/>
  <c r="L49" i="2" s="1"/>
  <c r="M49" i="2" s="1"/>
  <c r="I49" i="2"/>
  <c r="I40" i="2"/>
  <c r="J40" i="2" s="1"/>
  <c r="K40" i="2" s="1"/>
  <c r="L40" i="2" s="1"/>
  <c r="M40" i="2" s="1"/>
  <c r="J39" i="2"/>
  <c r="K39" i="2" s="1"/>
  <c r="L39" i="2" s="1"/>
  <c r="M39" i="2" s="1"/>
  <c r="I39" i="2"/>
  <c r="J38" i="2"/>
  <c r="K38" i="2" s="1"/>
  <c r="L38" i="2" s="1"/>
  <c r="M38" i="2" s="1"/>
  <c r="I38" i="2"/>
  <c r="I37" i="2"/>
  <c r="J37" i="2" s="1"/>
  <c r="K37" i="2" s="1"/>
  <c r="L37" i="2" s="1"/>
  <c r="M37" i="2" s="1"/>
  <c r="J36" i="2"/>
  <c r="K36" i="2" s="1"/>
  <c r="L36" i="2" s="1"/>
  <c r="M36" i="2" s="1"/>
  <c r="I36" i="2"/>
  <c r="J35" i="2"/>
  <c r="K35" i="2" s="1"/>
  <c r="L35" i="2" s="1"/>
  <c r="M35" i="2" s="1"/>
  <c r="I35" i="2"/>
  <c r="I32" i="2"/>
  <c r="J32" i="2" s="1"/>
  <c r="K32" i="2" s="1"/>
  <c r="L32" i="2" s="1"/>
  <c r="M32" i="2" s="1"/>
  <c r="J31" i="2"/>
  <c r="K31" i="2" s="1"/>
  <c r="L31" i="2" s="1"/>
  <c r="M31" i="2" s="1"/>
  <c r="I31" i="2"/>
  <c r="J30" i="2"/>
  <c r="K30" i="2" s="1"/>
  <c r="L30" i="2" s="1"/>
  <c r="M30" i="2" s="1"/>
  <c r="I30" i="2"/>
  <c r="I29" i="2"/>
  <c r="J29" i="2" s="1"/>
  <c r="K29" i="2" s="1"/>
  <c r="L29" i="2" s="1"/>
  <c r="M29" i="2" s="1"/>
  <c r="J28" i="2"/>
  <c r="K28" i="2" s="1"/>
  <c r="L28" i="2" s="1"/>
  <c r="M28" i="2" s="1"/>
  <c r="I28" i="2"/>
  <c r="J27" i="2"/>
  <c r="K27" i="2" s="1"/>
  <c r="L27" i="2" s="1"/>
  <c r="M27" i="2" s="1"/>
  <c r="N27" i="2" s="1"/>
  <c r="I27" i="2"/>
  <c r="K26" i="2"/>
  <c r="L26" i="2" s="1"/>
  <c r="M26" i="2" s="1"/>
  <c r="I26" i="2"/>
  <c r="J26" i="2" s="1"/>
  <c r="J17" i="2"/>
  <c r="K17" i="2" s="1"/>
  <c r="L17" i="2" s="1"/>
  <c r="M17" i="2" s="1"/>
  <c r="I17" i="2"/>
  <c r="K16" i="2"/>
  <c r="L16" i="2" s="1"/>
  <c r="M16" i="2" s="1"/>
  <c r="I16" i="2"/>
  <c r="J16" i="2" s="1"/>
  <c r="I15" i="2"/>
  <c r="J15" i="2" s="1"/>
  <c r="K15" i="2" s="1"/>
  <c r="L15" i="2" s="1"/>
  <c r="M15" i="2" s="1"/>
  <c r="L14" i="2"/>
  <c r="M14" i="2" s="1"/>
  <c r="J14" i="2"/>
  <c r="K14" i="2" s="1"/>
  <c r="I14" i="2"/>
  <c r="I13" i="2"/>
  <c r="J13" i="2" s="1"/>
  <c r="K13" i="2" s="1"/>
  <c r="L13" i="2" s="1"/>
  <c r="M13" i="2" s="1"/>
  <c r="I12" i="2"/>
  <c r="J12" i="2" s="1"/>
  <c r="K12" i="2" s="1"/>
  <c r="L12" i="2" s="1"/>
  <c r="M12" i="2" s="1"/>
  <c r="J9" i="2"/>
  <c r="K9" i="2" s="1"/>
  <c r="L9" i="2" s="1"/>
  <c r="M9" i="2" s="1"/>
  <c r="I9" i="2"/>
  <c r="I8" i="2"/>
  <c r="J8" i="2" s="1"/>
  <c r="K8" i="2" s="1"/>
  <c r="L8" i="2" s="1"/>
  <c r="M8" i="2" s="1"/>
  <c r="K7" i="2"/>
  <c r="L7" i="2" s="1"/>
  <c r="M7" i="2" s="1"/>
  <c r="I7" i="2"/>
  <c r="J7" i="2" s="1"/>
  <c r="J6" i="2"/>
  <c r="K6" i="2" s="1"/>
  <c r="L6" i="2" s="1"/>
  <c r="M6" i="2" s="1"/>
  <c r="I6" i="2"/>
  <c r="K5" i="2"/>
  <c r="L5" i="2" s="1"/>
  <c r="M5" i="2" s="1"/>
  <c r="I5" i="2"/>
  <c r="J5" i="2" s="1"/>
  <c r="I4" i="2"/>
  <c r="J4" i="2" s="1"/>
  <c r="K4" i="2" s="1"/>
  <c r="L4" i="2" s="1"/>
  <c r="M4" i="2" s="1"/>
  <c r="L3" i="2"/>
  <c r="M3" i="2" s="1"/>
  <c r="J3" i="2"/>
  <c r="K3" i="2" s="1"/>
  <c r="I3" i="2"/>
  <c r="I2" i="2"/>
  <c r="J2" i="2" s="1"/>
  <c r="K2" i="2" s="1"/>
  <c r="L2" i="2" s="1"/>
  <c r="M2" i="2" s="1"/>
  <c r="N4" i="2" l="1"/>
  <c r="O4" i="2"/>
  <c r="P4" i="2" s="1"/>
  <c r="N7" i="2"/>
  <c r="O7" i="2"/>
  <c r="O86" i="2"/>
  <c r="P86" i="2" s="1"/>
  <c r="N86" i="2"/>
  <c r="O83" i="2"/>
  <c r="N83" i="2"/>
  <c r="N15" i="2"/>
  <c r="O15" i="2"/>
  <c r="P15" i="2" s="1"/>
  <c r="O75" i="2"/>
  <c r="P75" i="2" s="1"/>
  <c r="N75" i="2"/>
  <c r="N12" i="2"/>
  <c r="O12" i="2"/>
  <c r="P12" i="2" s="1"/>
  <c r="N30" i="2"/>
  <c r="N107" i="2"/>
  <c r="O38" i="2"/>
  <c r="P38" i="2" s="1"/>
  <c r="N51" i="2"/>
  <c r="O51" i="2"/>
  <c r="P51" i="2" s="1"/>
  <c r="N134" i="2"/>
  <c r="O134" i="2"/>
  <c r="P134" i="2" s="1"/>
  <c r="N38" i="2"/>
  <c r="O35" i="2"/>
  <c r="P35" i="2" s="1"/>
  <c r="O102" i="2"/>
  <c r="N35" i="2"/>
  <c r="N102" i="2"/>
  <c r="O107" i="2"/>
  <c r="O99" i="2"/>
  <c r="O110" i="2"/>
  <c r="P110" i="2" s="1"/>
  <c r="O30" i="2"/>
  <c r="O59" i="2"/>
  <c r="N59" i="2"/>
  <c r="N123" i="2"/>
  <c r="O123" i="2"/>
  <c r="P123" i="2" s="1"/>
  <c r="N99" i="2"/>
  <c r="N110" i="2"/>
  <c r="N54" i="2"/>
  <c r="O54" i="2"/>
  <c r="P54" i="2" s="1"/>
  <c r="O78" i="2"/>
  <c r="N78" i="2"/>
  <c r="N126" i="2"/>
  <c r="O126" i="2"/>
  <c r="O62" i="2"/>
  <c r="N62" i="2"/>
  <c r="N131" i="2"/>
  <c r="O131" i="2"/>
  <c r="P131" i="2" s="1"/>
  <c r="O27" i="2"/>
  <c r="P27" i="2" s="1"/>
  <c r="P78" i="2" l="1"/>
  <c r="P126" i="2"/>
  <c r="P30" i="2"/>
  <c r="P102" i="2"/>
  <c r="P99" i="2"/>
  <c r="P7" i="2"/>
  <c r="P107" i="2"/>
  <c r="P62" i="2"/>
  <c r="P59" i="2"/>
  <c r="P83" i="2"/>
  <c r="I103" i="1"/>
  <c r="J103" i="1" s="1"/>
  <c r="K103" i="1" s="1"/>
  <c r="L103" i="1" s="1"/>
  <c r="M103" i="1" s="1"/>
  <c r="I102" i="1"/>
  <c r="J102" i="1" s="1"/>
  <c r="K102" i="1" s="1"/>
  <c r="L102" i="1" s="1"/>
  <c r="M102" i="1" s="1"/>
  <c r="I101" i="1"/>
  <c r="J101" i="1" s="1"/>
  <c r="K101" i="1" s="1"/>
  <c r="L101" i="1" s="1"/>
  <c r="M101" i="1" s="1"/>
  <c r="I100" i="1"/>
  <c r="J100" i="1" s="1"/>
  <c r="K100" i="1" s="1"/>
  <c r="L100" i="1" s="1"/>
  <c r="M100" i="1" s="1"/>
  <c r="I99" i="1"/>
  <c r="J99" i="1" s="1"/>
  <c r="K99" i="1" s="1"/>
  <c r="L99" i="1" s="1"/>
  <c r="M99" i="1" s="1"/>
  <c r="I98" i="1"/>
  <c r="J98" i="1" s="1"/>
  <c r="K98" i="1" s="1"/>
  <c r="L98" i="1" s="1"/>
  <c r="M98" i="1" s="1"/>
  <c r="I85" i="1"/>
  <c r="J85" i="1" s="1"/>
  <c r="K85" i="1" s="1"/>
  <c r="L85" i="1" s="1"/>
  <c r="M85" i="1" s="1"/>
  <c r="I84" i="1"/>
  <c r="J84" i="1" s="1"/>
  <c r="K84" i="1" s="1"/>
  <c r="L84" i="1" s="1"/>
  <c r="M84" i="1" s="1"/>
  <c r="I83" i="1"/>
  <c r="J83" i="1" s="1"/>
  <c r="K83" i="1" s="1"/>
  <c r="L83" i="1" s="1"/>
  <c r="M83" i="1" s="1"/>
  <c r="I82" i="1"/>
  <c r="J82" i="1" s="1"/>
  <c r="K82" i="1" s="1"/>
  <c r="L82" i="1" s="1"/>
  <c r="M82" i="1" s="1"/>
  <c r="I81" i="1"/>
  <c r="J81" i="1" s="1"/>
  <c r="K81" i="1" s="1"/>
  <c r="L81" i="1" s="1"/>
  <c r="M81" i="1" s="1"/>
  <c r="I80" i="1"/>
  <c r="J80" i="1" s="1"/>
  <c r="K80" i="1" s="1"/>
  <c r="L80" i="1" s="1"/>
  <c r="M80" i="1" s="1"/>
  <c r="I67" i="1"/>
  <c r="J67" i="1" s="1"/>
  <c r="K67" i="1" s="1"/>
  <c r="L67" i="1" s="1"/>
  <c r="M67" i="1" s="1"/>
  <c r="I66" i="1"/>
  <c r="J66" i="1" s="1"/>
  <c r="K66" i="1" s="1"/>
  <c r="L66" i="1" s="1"/>
  <c r="M66" i="1" s="1"/>
  <c r="I65" i="1"/>
  <c r="J65" i="1" s="1"/>
  <c r="K65" i="1" s="1"/>
  <c r="L65" i="1" s="1"/>
  <c r="M65" i="1" s="1"/>
  <c r="I64" i="1"/>
  <c r="J64" i="1" s="1"/>
  <c r="K64" i="1" s="1"/>
  <c r="L64" i="1" s="1"/>
  <c r="M64" i="1" s="1"/>
  <c r="I63" i="1"/>
  <c r="J63" i="1" s="1"/>
  <c r="K63" i="1" s="1"/>
  <c r="L63" i="1" s="1"/>
  <c r="M63" i="1" s="1"/>
  <c r="I62" i="1"/>
  <c r="J62" i="1" s="1"/>
  <c r="K62" i="1" s="1"/>
  <c r="L62" i="1" s="1"/>
  <c r="M62" i="1" s="1"/>
  <c r="I49" i="1"/>
  <c r="J49" i="1" s="1"/>
  <c r="K49" i="1" s="1"/>
  <c r="L49" i="1" s="1"/>
  <c r="M49" i="1" s="1"/>
  <c r="I48" i="1"/>
  <c r="J48" i="1" s="1"/>
  <c r="K48" i="1" s="1"/>
  <c r="L48" i="1" s="1"/>
  <c r="M48" i="1" s="1"/>
  <c r="I47" i="1"/>
  <c r="J47" i="1" s="1"/>
  <c r="K47" i="1" s="1"/>
  <c r="L47" i="1" s="1"/>
  <c r="M47" i="1" s="1"/>
  <c r="I46" i="1"/>
  <c r="J46" i="1" s="1"/>
  <c r="K46" i="1" s="1"/>
  <c r="L46" i="1" s="1"/>
  <c r="M46" i="1" s="1"/>
  <c r="I45" i="1"/>
  <c r="J45" i="1" s="1"/>
  <c r="K45" i="1" s="1"/>
  <c r="L45" i="1" s="1"/>
  <c r="M45" i="1" s="1"/>
  <c r="I44" i="1"/>
  <c r="J44" i="1" s="1"/>
  <c r="K44" i="1" s="1"/>
  <c r="L44" i="1" s="1"/>
  <c r="M44" i="1" s="1"/>
  <c r="I31" i="1"/>
  <c r="J31" i="1" s="1"/>
  <c r="K31" i="1" s="1"/>
  <c r="L31" i="1" s="1"/>
  <c r="M31" i="1" s="1"/>
  <c r="I30" i="1"/>
  <c r="J30" i="1" s="1"/>
  <c r="K30" i="1" s="1"/>
  <c r="L30" i="1" s="1"/>
  <c r="M30" i="1" s="1"/>
  <c r="I29" i="1"/>
  <c r="J29" i="1" s="1"/>
  <c r="K29" i="1" s="1"/>
  <c r="L29" i="1" s="1"/>
  <c r="M29" i="1" s="1"/>
  <c r="I28" i="1"/>
  <c r="J28" i="1" s="1"/>
  <c r="K28" i="1" s="1"/>
  <c r="L28" i="1" s="1"/>
  <c r="M28" i="1" s="1"/>
  <c r="I27" i="1"/>
  <c r="J27" i="1" s="1"/>
  <c r="K27" i="1" s="1"/>
  <c r="L27" i="1" s="1"/>
  <c r="M27" i="1" s="1"/>
  <c r="I26" i="1"/>
  <c r="J26" i="1" s="1"/>
  <c r="K26" i="1" s="1"/>
  <c r="L26" i="1" s="1"/>
  <c r="M26" i="1" s="1"/>
  <c r="I13" i="1"/>
  <c r="J13" i="1" s="1"/>
  <c r="K13" i="1" s="1"/>
  <c r="L13" i="1" s="1"/>
  <c r="M13" i="1" s="1"/>
  <c r="I12" i="1"/>
  <c r="J12" i="1" s="1"/>
  <c r="K12" i="1" s="1"/>
  <c r="L12" i="1" s="1"/>
  <c r="M12" i="1" s="1"/>
  <c r="I11" i="1"/>
  <c r="J11" i="1" s="1"/>
  <c r="K11" i="1" s="1"/>
  <c r="L11" i="1" s="1"/>
  <c r="M11" i="1" s="1"/>
  <c r="I10" i="1"/>
  <c r="J10" i="1" s="1"/>
  <c r="K10" i="1" s="1"/>
  <c r="L10" i="1" s="1"/>
  <c r="M10" i="1" s="1"/>
  <c r="I9" i="1"/>
  <c r="J9" i="1" s="1"/>
  <c r="K9" i="1" s="1"/>
  <c r="L9" i="1" s="1"/>
  <c r="M9" i="1" s="1"/>
  <c r="I8" i="1"/>
  <c r="J8" i="1" s="1"/>
  <c r="K8" i="1" s="1"/>
  <c r="L8" i="1" s="1"/>
  <c r="M8" i="1" s="1"/>
  <c r="I97" i="1"/>
  <c r="J97" i="1" s="1"/>
  <c r="K97" i="1" s="1"/>
  <c r="L97" i="1" s="1"/>
  <c r="M97" i="1" s="1"/>
  <c r="I96" i="1"/>
  <c r="J96" i="1" s="1"/>
  <c r="K96" i="1" s="1"/>
  <c r="L96" i="1" s="1"/>
  <c r="M96" i="1" s="1"/>
  <c r="I95" i="1"/>
  <c r="J95" i="1" s="1"/>
  <c r="K95" i="1" s="1"/>
  <c r="L95" i="1" s="1"/>
  <c r="M95" i="1" s="1"/>
  <c r="I94" i="1"/>
  <c r="J94" i="1" s="1"/>
  <c r="K94" i="1" s="1"/>
  <c r="L94" i="1" s="1"/>
  <c r="M94" i="1" s="1"/>
  <c r="I93" i="1"/>
  <c r="J93" i="1" s="1"/>
  <c r="K93" i="1" s="1"/>
  <c r="L93" i="1" s="1"/>
  <c r="M93" i="1" s="1"/>
  <c r="I92" i="1"/>
  <c r="J92" i="1" s="1"/>
  <c r="K92" i="1" s="1"/>
  <c r="L92" i="1" s="1"/>
  <c r="M92" i="1" s="1"/>
  <c r="I79" i="1"/>
  <c r="J79" i="1" s="1"/>
  <c r="K79" i="1" s="1"/>
  <c r="L79" i="1" s="1"/>
  <c r="M79" i="1" s="1"/>
  <c r="I78" i="1"/>
  <c r="J78" i="1" s="1"/>
  <c r="K78" i="1" s="1"/>
  <c r="L78" i="1" s="1"/>
  <c r="M78" i="1" s="1"/>
  <c r="I77" i="1"/>
  <c r="J77" i="1" s="1"/>
  <c r="K77" i="1" s="1"/>
  <c r="L77" i="1" s="1"/>
  <c r="M77" i="1" s="1"/>
  <c r="I76" i="1"/>
  <c r="J76" i="1" s="1"/>
  <c r="K76" i="1" s="1"/>
  <c r="L76" i="1" s="1"/>
  <c r="M76" i="1" s="1"/>
  <c r="I75" i="1"/>
  <c r="J75" i="1" s="1"/>
  <c r="K75" i="1" s="1"/>
  <c r="L75" i="1" s="1"/>
  <c r="M75" i="1" s="1"/>
  <c r="I74" i="1"/>
  <c r="J74" i="1" s="1"/>
  <c r="K74" i="1" s="1"/>
  <c r="L74" i="1" s="1"/>
  <c r="I61" i="1"/>
  <c r="J61" i="1" s="1"/>
  <c r="K61" i="1" s="1"/>
  <c r="L61" i="1" s="1"/>
  <c r="M61" i="1" s="1"/>
  <c r="I60" i="1"/>
  <c r="J60" i="1" s="1"/>
  <c r="K60" i="1" s="1"/>
  <c r="L60" i="1" s="1"/>
  <c r="M60" i="1" s="1"/>
  <c r="I59" i="1"/>
  <c r="J59" i="1" s="1"/>
  <c r="K59" i="1" s="1"/>
  <c r="L59" i="1" s="1"/>
  <c r="M59" i="1" s="1"/>
  <c r="I58" i="1"/>
  <c r="J58" i="1" s="1"/>
  <c r="K58" i="1" s="1"/>
  <c r="L58" i="1" s="1"/>
  <c r="M58" i="1" s="1"/>
  <c r="I57" i="1"/>
  <c r="J57" i="1" s="1"/>
  <c r="K57" i="1" s="1"/>
  <c r="L57" i="1" s="1"/>
  <c r="M57" i="1" s="1"/>
  <c r="I56" i="1"/>
  <c r="J56" i="1" s="1"/>
  <c r="K56" i="1" s="1"/>
  <c r="L56" i="1" s="1"/>
  <c r="M56" i="1" s="1"/>
  <c r="I43" i="1"/>
  <c r="J43" i="1" s="1"/>
  <c r="K43" i="1" s="1"/>
  <c r="L43" i="1" s="1"/>
  <c r="M43" i="1" s="1"/>
  <c r="I42" i="1"/>
  <c r="J42" i="1" s="1"/>
  <c r="K42" i="1" s="1"/>
  <c r="L42" i="1" s="1"/>
  <c r="M42" i="1" s="1"/>
  <c r="I41" i="1"/>
  <c r="J41" i="1" s="1"/>
  <c r="K41" i="1" s="1"/>
  <c r="L41" i="1" s="1"/>
  <c r="M41" i="1" s="1"/>
  <c r="I40" i="1"/>
  <c r="J40" i="1" s="1"/>
  <c r="K40" i="1" s="1"/>
  <c r="L40" i="1" s="1"/>
  <c r="M40" i="1" s="1"/>
  <c r="I39" i="1"/>
  <c r="J39" i="1" s="1"/>
  <c r="K39" i="1" s="1"/>
  <c r="L39" i="1" s="1"/>
  <c r="M39" i="1" s="1"/>
  <c r="I38" i="1"/>
  <c r="J38" i="1" s="1"/>
  <c r="K38" i="1" s="1"/>
  <c r="L38" i="1" s="1"/>
  <c r="M38" i="1" s="1"/>
  <c r="I25" i="1"/>
  <c r="J25" i="1" s="1"/>
  <c r="K25" i="1" s="1"/>
  <c r="L25" i="1" s="1"/>
  <c r="M25" i="1" s="1"/>
  <c r="I24" i="1"/>
  <c r="J24" i="1" s="1"/>
  <c r="K24" i="1" s="1"/>
  <c r="L24" i="1" s="1"/>
  <c r="M24" i="1" s="1"/>
  <c r="I23" i="1"/>
  <c r="J23" i="1" s="1"/>
  <c r="K23" i="1" s="1"/>
  <c r="L23" i="1" s="1"/>
  <c r="M23" i="1" s="1"/>
  <c r="I22" i="1"/>
  <c r="J22" i="1" s="1"/>
  <c r="K22" i="1" s="1"/>
  <c r="L22" i="1" s="1"/>
  <c r="M22" i="1" s="1"/>
  <c r="I21" i="1"/>
  <c r="J21" i="1" s="1"/>
  <c r="K21" i="1" s="1"/>
  <c r="L21" i="1" s="1"/>
  <c r="M21" i="1" s="1"/>
  <c r="I20" i="1"/>
  <c r="J20" i="1" s="1"/>
  <c r="K20" i="1" s="1"/>
  <c r="L20" i="1" s="1"/>
  <c r="M20" i="1" s="1"/>
  <c r="I7" i="1"/>
  <c r="J7" i="1" s="1"/>
  <c r="K7" i="1" s="1"/>
  <c r="L7" i="1" s="1"/>
  <c r="M7" i="1" s="1"/>
  <c r="I6" i="1"/>
  <c r="J6" i="1" s="1"/>
  <c r="K6" i="1" s="1"/>
  <c r="L6" i="1" s="1"/>
  <c r="M6" i="1" s="1"/>
  <c r="I5" i="1"/>
  <c r="J5" i="1" s="1"/>
  <c r="K5" i="1" s="1"/>
  <c r="L5" i="1" s="1"/>
  <c r="M5" i="1" s="1"/>
  <c r="I4" i="1"/>
  <c r="J4" i="1" s="1"/>
  <c r="K4" i="1" s="1"/>
  <c r="L4" i="1" s="1"/>
  <c r="M4" i="1" s="1"/>
  <c r="I3" i="1"/>
  <c r="J3" i="1" s="1"/>
  <c r="K3" i="1" s="1"/>
  <c r="L3" i="1" s="1"/>
  <c r="M3" i="1" s="1"/>
  <c r="I2" i="1"/>
  <c r="J2" i="1" s="1"/>
  <c r="K2" i="1" s="1"/>
  <c r="L2" i="1" s="1"/>
  <c r="O8" i="1" l="1"/>
  <c r="N8" i="1"/>
  <c r="N29" i="1"/>
  <c r="O29" i="1"/>
  <c r="O62" i="1"/>
  <c r="N62" i="1"/>
  <c r="N83" i="1"/>
  <c r="O83" i="1"/>
  <c r="O26" i="1"/>
  <c r="N26" i="1"/>
  <c r="N47" i="1"/>
  <c r="O47" i="1"/>
  <c r="N80" i="1"/>
  <c r="O80" i="1"/>
  <c r="N101" i="1"/>
  <c r="O101" i="1"/>
  <c r="N11" i="1"/>
  <c r="O11" i="1"/>
  <c r="N44" i="1"/>
  <c r="O44" i="1"/>
  <c r="O65" i="1"/>
  <c r="N65" i="1"/>
  <c r="N98" i="1"/>
  <c r="O98" i="1"/>
  <c r="O56" i="1"/>
  <c r="N56" i="1"/>
  <c r="N92" i="1"/>
  <c r="O92" i="1"/>
  <c r="O5" i="1"/>
  <c r="P5" i="1" s="1"/>
  <c r="N5" i="1"/>
  <c r="O59" i="1"/>
  <c r="N59" i="1"/>
  <c r="N77" i="1"/>
  <c r="O77" i="1"/>
  <c r="N20" i="1"/>
  <c r="O20" i="1"/>
  <c r="N23" i="1"/>
  <c r="O23" i="1"/>
  <c r="N41" i="1"/>
  <c r="O41" i="1"/>
  <c r="N74" i="1"/>
  <c r="O74" i="1"/>
  <c r="N38" i="1"/>
  <c r="O38" i="1"/>
  <c r="N95" i="1"/>
  <c r="O95" i="1"/>
  <c r="O2" i="1"/>
  <c r="N2" i="1"/>
  <c r="P2" i="1" l="1"/>
  <c r="P101" i="1"/>
  <c r="P29" i="1"/>
  <c r="P98" i="1"/>
  <c r="P11" i="1"/>
  <c r="P47" i="1"/>
  <c r="P26" i="1"/>
  <c r="P38" i="1"/>
  <c r="P23" i="1"/>
  <c r="P44" i="1"/>
  <c r="P80" i="1"/>
  <c r="P83" i="1"/>
  <c r="P62" i="1"/>
  <c r="P8" i="1"/>
  <c r="P65" i="1"/>
  <c r="P59" i="1"/>
  <c r="P56" i="1"/>
  <c r="P74" i="1"/>
  <c r="P20" i="1"/>
  <c r="P95" i="1"/>
  <c r="P41" i="1"/>
  <c r="P77" i="1"/>
  <c r="P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tc={21F15039-6D76-4716-AA42-98DC68559542}</author>
    <author>tc={B4041A3D-A54E-4180-88A1-F5191F66DD12}</author>
  </authors>
  <commentList>
    <comment ref="H2" authorId="0" shapeId="0" xr:uid="{21F15039-6D76-4716-AA42-98DC68559542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excluded due to low droplet count</t>
      </text>
    </comment>
    <comment ref="H74" authorId="1" shapeId="0" xr:uid="{B4041A3D-A54E-4180-88A1-F5191F66DD12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excluded due to low droplet count</t>
      </text>
    </comment>
  </commentList>
</comments>
</file>

<file path=xl/sharedStrings.xml><?xml version="1.0" encoding="utf-8"?>
<sst xmlns="http://schemas.openxmlformats.org/spreadsheetml/2006/main" count="903" uniqueCount="77">
  <si>
    <t>Well</t>
  </si>
  <si>
    <t>Sample</t>
  </si>
  <si>
    <t>Target</t>
  </si>
  <si>
    <t>Bio-Rad Concentration</t>
  </si>
  <si>
    <t>Positives</t>
  </si>
  <si>
    <t>Negatives</t>
  </si>
  <si>
    <t>AcceptedDroplets</t>
  </si>
  <si>
    <t>FracNeg</t>
  </si>
  <si>
    <t>Lambda</t>
  </si>
  <si>
    <t>copies/uL</t>
  </si>
  <si>
    <t>PCR dilution</t>
  </si>
  <si>
    <t>pre-pcr dilution</t>
  </si>
  <si>
    <t>average</t>
  </si>
  <si>
    <t>std</t>
  </si>
  <si>
    <t>cv</t>
  </si>
  <si>
    <t>G02</t>
  </si>
  <si>
    <t>NTC</t>
  </si>
  <si>
    <t>BK-D</t>
  </si>
  <si>
    <t>H02</t>
  </si>
  <si>
    <t>A02</t>
  </si>
  <si>
    <t>Tube 2 1:500 2 ul in 22 ul</t>
  </si>
  <si>
    <t>B02</t>
  </si>
  <si>
    <t>C02</t>
  </si>
  <si>
    <t>D02</t>
  </si>
  <si>
    <t>Tube 8 1:500 2 ul in 22 ul</t>
  </si>
  <si>
    <t>E02</t>
  </si>
  <si>
    <t>F02</t>
  </si>
  <si>
    <t>H01</t>
  </si>
  <si>
    <t>BK-E</t>
  </si>
  <si>
    <t>A01</t>
  </si>
  <si>
    <t>B01</t>
  </si>
  <si>
    <t>C01</t>
  </si>
  <si>
    <t>D01</t>
  </si>
  <si>
    <t>E01</t>
  </si>
  <si>
    <t>F01</t>
  </si>
  <si>
    <t>G03</t>
  </si>
  <si>
    <t>China</t>
  </si>
  <si>
    <t>H03</t>
  </si>
  <si>
    <t>A03</t>
  </si>
  <si>
    <t>B03</t>
  </si>
  <si>
    <t>C03</t>
  </si>
  <si>
    <t>D03</t>
  </si>
  <si>
    <t>E03</t>
  </si>
  <si>
    <t>F03</t>
  </si>
  <si>
    <t>G06</t>
  </si>
  <si>
    <t>Pas1</t>
  </si>
  <si>
    <t>H06</t>
  </si>
  <si>
    <t>A06</t>
  </si>
  <si>
    <t>B06</t>
  </si>
  <si>
    <t>C06</t>
  </si>
  <si>
    <t>D06</t>
  </si>
  <si>
    <t>E06</t>
  </si>
  <si>
    <t>F06</t>
  </si>
  <si>
    <t>G07</t>
  </si>
  <si>
    <t>Pas2</t>
  </si>
  <si>
    <t>H07</t>
  </si>
  <si>
    <t>A07</t>
  </si>
  <si>
    <t>B07</t>
  </si>
  <si>
    <t>C07</t>
  </si>
  <si>
    <t>D07</t>
  </si>
  <si>
    <t>E07</t>
  </si>
  <si>
    <t>F07</t>
  </si>
  <si>
    <t>G05</t>
  </si>
  <si>
    <t>WHO1</t>
  </si>
  <si>
    <t>H05</t>
  </si>
  <si>
    <t>A05</t>
  </si>
  <si>
    <t>B05</t>
  </si>
  <si>
    <t>C05</t>
  </si>
  <si>
    <t>D05</t>
  </si>
  <si>
    <t>E05</t>
  </si>
  <si>
    <t>F05</t>
  </si>
  <si>
    <t>Day</t>
  </si>
  <si>
    <t>Tube 10 1:500 2 ul in 22 ul</t>
  </si>
  <si>
    <t>Tube 4 1:500 2 ul in 22 ul</t>
  </si>
  <si>
    <t>G01</t>
  </si>
  <si>
    <t>Tube 11 1:500 2 ul in 22 ul</t>
  </si>
  <si>
    <t>Tube 6 1:500 2 ul in 22 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</si>
</sst>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10" fontId="0" fillId="0" borderId="0" xfId="2" applyNumberFormat="1" applyFont="1"/>
    <xf numFmtId="164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10" fontId="0" fillId="2" borderId="0" xfId="2" applyNumberFormat="1" applyFont="1" applyFill="1"/>
    <xf numFmtId="164" fontId="0" fillId="2" borderId="0" xfId="0" applyNumberFormat="1" applyFill="1"/>
    <xf numFmtId="165" fontId="0" fillId="0" borderId="0" xfId="2" applyNumberFormat="1" applyFont="1"/>
    <xf numFmtId="0" fontId="0" fillId="0" borderId="1" xfId="0" applyBorder="1"/>
    <xf numFmtId="164" fontId="0" fillId="0" borderId="1" xfId="0" applyNumberFormat="1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0" fontId="0" fillId="2" borderId="1" xfId="0" applyFill="1" applyBorder="1"/>
    <xf numFmtId="0" fontId="0" fillId="3" borderId="0" xfId="0" applyFill="1"/>
    <xf numFmtId="164" fontId="0" fillId="3" borderId="0" xfId="1" applyNumberFormat="1" applyFont="1" applyFill="1"/>
    <xf numFmtId="165" fontId="0" fillId="3" borderId="0" xfId="2" applyNumberFormat="1" applyFont="1" applyFill="1"/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RT-dPCR</a:t>
            </a:r>
            <a:r>
              <a:rPr lang="en-US" baseline="0">
                <a:solidFill>
                  <a:sysClr val="windowText" lastClr="000000"/>
                </a:solidFill>
              </a:rPr>
              <a:t> Measurements for Fragment 2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3' Tag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paste123!$G$2:$G$7</c:f>
                <c:numCache>
                  <c:formatCode>General</c:formatCode>
                  <c:ptCount val="6"/>
                  <c:pt idx="0">
                    <c:v>39895.209547787526</c:v>
                  </c:pt>
                  <c:pt idx="1">
                    <c:v>40362.022514677388</c:v>
                  </c:pt>
                  <c:pt idx="2">
                    <c:v>307707.62837752549</c:v>
                  </c:pt>
                  <c:pt idx="3">
                    <c:v>376886.12280656252</c:v>
                  </c:pt>
                  <c:pt idx="4">
                    <c:v>100010.89877365783</c:v>
                  </c:pt>
                  <c:pt idx="5">
                    <c:v>129464.40407292188</c:v>
                  </c:pt>
                </c:numCache>
              </c:numRef>
            </c:plus>
            <c:minus>
              <c:numRef>
                <c:f>paste123!$G$2:$G$7</c:f>
                <c:numCache>
                  <c:formatCode>General</c:formatCode>
                  <c:ptCount val="6"/>
                  <c:pt idx="0">
                    <c:v>39895.209547787526</c:v>
                  </c:pt>
                  <c:pt idx="1">
                    <c:v>40362.022514677388</c:v>
                  </c:pt>
                  <c:pt idx="2">
                    <c:v>307707.62837752549</c:v>
                  </c:pt>
                  <c:pt idx="3">
                    <c:v>376886.12280656252</c:v>
                  </c:pt>
                  <c:pt idx="4">
                    <c:v>100010.89877365783</c:v>
                  </c:pt>
                  <c:pt idx="5">
                    <c:v>129464.40407292188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paste123!$F$2:$F$7</c:f>
              <c:numCache>
                <c:formatCode>_(* #,##0_);_(* \(#,##0\);_(* "-"??_);_(@_)</c:formatCode>
                <c:ptCount val="6"/>
                <c:pt idx="0">
                  <c:v>4009422.6762223551</c:v>
                </c:pt>
                <c:pt idx="1">
                  <c:v>3682443.5863062367</c:v>
                </c:pt>
                <c:pt idx="2">
                  <c:v>4077527.8945105262</c:v>
                </c:pt>
                <c:pt idx="3">
                  <c:v>4006092.9162692116</c:v>
                </c:pt>
                <c:pt idx="4">
                  <c:v>3905234.4262785204</c:v>
                </c:pt>
                <c:pt idx="5">
                  <c:v>3648211.0044531897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A-482E-95AC-71FBD83994F2}"/>
            </c:ext>
          </c:extLst>
        </c:ser>
        <c:ser>
          <c:idx val="1"/>
          <c:order val="1"/>
          <c:tx>
            <c:v>5' Tag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paste123!$G$8:$G$13</c:f>
                <c:numCache>
                  <c:formatCode>General</c:formatCode>
                  <c:ptCount val="6"/>
                  <c:pt idx="0">
                    <c:v>314202.54447620007</c:v>
                  </c:pt>
                  <c:pt idx="1">
                    <c:v>96995.668890515444</c:v>
                  </c:pt>
                  <c:pt idx="2">
                    <c:v>295185.73917231295</c:v>
                  </c:pt>
                  <c:pt idx="3">
                    <c:v>102315.13028452599</c:v>
                  </c:pt>
                  <c:pt idx="4">
                    <c:v>278627.73219406849</c:v>
                  </c:pt>
                  <c:pt idx="5">
                    <c:v>161932.2977540415</c:v>
                  </c:pt>
                </c:numCache>
              </c:numRef>
            </c:plus>
            <c:minus>
              <c:numRef>
                <c:f>paste123!$G$8:$G$13</c:f>
                <c:numCache>
                  <c:formatCode>General</c:formatCode>
                  <c:ptCount val="6"/>
                  <c:pt idx="0">
                    <c:v>314202.54447620007</c:v>
                  </c:pt>
                  <c:pt idx="1">
                    <c:v>96995.668890515444</c:v>
                  </c:pt>
                  <c:pt idx="2">
                    <c:v>295185.73917231295</c:v>
                  </c:pt>
                  <c:pt idx="3">
                    <c:v>102315.13028452599</c:v>
                  </c:pt>
                  <c:pt idx="4">
                    <c:v>278627.73219406849</c:v>
                  </c:pt>
                  <c:pt idx="5">
                    <c:v>161932.2977540415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paste123!$F$8:$F$13</c:f>
              <c:numCache>
                <c:formatCode>_(* #,##0_);_(* \(#,##0\);_(* "-"??_);_(@_)</c:formatCode>
                <c:ptCount val="6"/>
                <c:pt idx="0">
                  <c:v>5546701.8609635606</c:v>
                </c:pt>
                <c:pt idx="1">
                  <c:v>5469262.8491614023</c:v>
                </c:pt>
                <c:pt idx="2">
                  <c:v>5309021.1528002089</c:v>
                </c:pt>
                <c:pt idx="3">
                  <c:v>5250374.6089617833</c:v>
                </c:pt>
                <c:pt idx="4">
                  <c:v>5029635.304274329</c:v>
                </c:pt>
                <c:pt idx="5">
                  <c:v>4658585.6098585976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2A-482E-95AC-71FBD83994F2}"/>
            </c:ext>
          </c:extLst>
        </c:ser>
        <c:ser>
          <c:idx val="2"/>
          <c:order val="2"/>
          <c:tx>
            <c:v>China ORF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paste123!$G$14:$G$19</c:f>
                <c:numCache>
                  <c:formatCode>General</c:formatCode>
                  <c:ptCount val="6"/>
                  <c:pt idx="0">
                    <c:v>89224.571543548649</c:v>
                  </c:pt>
                  <c:pt idx="1">
                    <c:v>47923.890120445336</c:v>
                  </c:pt>
                  <c:pt idx="2">
                    <c:v>289428.94892329536</c:v>
                  </c:pt>
                  <c:pt idx="3">
                    <c:v>142637.14034780135</c:v>
                  </c:pt>
                  <c:pt idx="4">
                    <c:v>170958.48869039002</c:v>
                  </c:pt>
                  <c:pt idx="5">
                    <c:v>90452.408341300223</c:v>
                  </c:pt>
                </c:numCache>
              </c:numRef>
            </c:plus>
            <c:minus>
              <c:numRef>
                <c:f>paste123!$G$14:$G$19</c:f>
                <c:numCache>
                  <c:formatCode>General</c:formatCode>
                  <c:ptCount val="6"/>
                  <c:pt idx="0">
                    <c:v>89224.571543548649</c:v>
                  </c:pt>
                  <c:pt idx="1">
                    <c:v>47923.890120445336</c:v>
                  </c:pt>
                  <c:pt idx="2">
                    <c:v>289428.94892329536</c:v>
                  </c:pt>
                  <c:pt idx="3">
                    <c:v>142637.14034780135</c:v>
                  </c:pt>
                  <c:pt idx="4">
                    <c:v>170958.48869039002</c:v>
                  </c:pt>
                  <c:pt idx="5">
                    <c:v>90452.408341300223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paste123!$F$14:$F$19</c:f>
              <c:numCache>
                <c:formatCode>_(* #,##0_);_(* \(#,##0\);_(* "-"??_);_(@_)</c:formatCode>
                <c:ptCount val="6"/>
                <c:pt idx="0">
                  <c:v>5505887.7581899883</c:v>
                </c:pt>
                <c:pt idx="1">
                  <c:v>5206553.1114493059</c:v>
                </c:pt>
                <c:pt idx="2">
                  <c:v>5512389.4107096074</c:v>
                </c:pt>
                <c:pt idx="3">
                  <c:v>5232963.8093518727</c:v>
                </c:pt>
                <c:pt idx="4">
                  <c:v>5181537.0163074695</c:v>
                </c:pt>
                <c:pt idx="5">
                  <c:v>4962315.5980810374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2A-482E-95AC-71FBD83994F2}"/>
            </c:ext>
          </c:extLst>
        </c:ser>
        <c:ser>
          <c:idx val="3"/>
          <c:order val="3"/>
          <c:tx>
            <c:v>IP2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paste123!$G$20:$G$25</c:f>
                <c:numCache>
                  <c:formatCode>General</c:formatCode>
                  <c:ptCount val="6"/>
                  <c:pt idx="0">
                    <c:v>3593.6081762099252</c:v>
                  </c:pt>
                  <c:pt idx="1">
                    <c:v>100417.07406327836</c:v>
                  </c:pt>
                  <c:pt idx="2">
                    <c:v>24382.891673105565</c:v>
                  </c:pt>
                  <c:pt idx="3">
                    <c:v>330159.62632878812</c:v>
                  </c:pt>
                  <c:pt idx="4">
                    <c:v>65410.070360332596</c:v>
                  </c:pt>
                  <c:pt idx="5">
                    <c:v>32823.603287790575</c:v>
                  </c:pt>
                </c:numCache>
              </c:numRef>
            </c:plus>
            <c:minus>
              <c:numRef>
                <c:f>paste123!$G$20:$G$25</c:f>
                <c:numCache>
                  <c:formatCode>General</c:formatCode>
                  <c:ptCount val="6"/>
                  <c:pt idx="0">
                    <c:v>3593.6081762099252</c:v>
                  </c:pt>
                  <c:pt idx="1">
                    <c:v>100417.07406327836</c:v>
                  </c:pt>
                  <c:pt idx="2">
                    <c:v>24382.891673105565</c:v>
                  </c:pt>
                  <c:pt idx="3">
                    <c:v>330159.62632878812</c:v>
                  </c:pt>
                  <c:pt idx="4">
                    <c:v>65410.070360332596</c:v>
                  </c:pt>
                  <c:pt idx="5">
                    <c:v>32823.603287790575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paste123!$F$20:$F$25</c:f>
              <c:numCache>
                <c:formatCode>_(* #,##0_);_(* \(#,##0\);_(* "-"??_);_(@_)</c:formatCode>
                <c:ptCount val="6"/>
                <c:pt idx="0">
                  <c:v>5614039.5248808311</c:v>
                </c:pt>
                <c:pt idx="1">
                  <c:v>5466373.903325364</c:v>
                </c:pt>
                <c:pt idx="2">
                  <c:v>5312175.082261377</c:v>
                </c:pt>
                <c:pt idx="3">
                  <c:v>5249662.9423186211</c:v>
                </c:pt>
                <c:pt idx="4">
                  <c:v>5070286.7564821364</c:v>
                </c:pt>
                <c:pt idx="5">
                  <c:v>4912545.2125753807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2A-482E-95AC-71FBD83994F2}"/>
            </c:ext>
          </c:extLst>
        </c:ser>
        <c:ser>
          <c:idx val="4"/>
          <c:order val="4"/>
          <c:tx>
            <c:v>IP4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paste123!$G$26:$G$31</c:f>
                <c:numCache>
                  <c:formatCode>General</c:formatCode>
                  <c:ptCount val="6"/>
                  <c:pt idx="0">
                    <c:v>164494.27173711749</c:v>
                  </c:pt>
                  <c:pt idx="1">
                    <c:v>157101.08267179801</c:v>
                  </c:pt>
                  <c:pt idx="2">
                    <c:v>154862.8633333107</c:v>
                  </c:pt>
                  <c:pt idx="3">
                    <c:v>131210.61515122157</c:v>
                  </c:pt>
                  <c:pt idx="4">
                    <c:v>196163.14063897351</c:v>
                  </c:pt>
                  <c:pt idx="5">
                    <c:v>71210.827406959608</c:v>
                  </c:pt>
                </c:numCache>
              </c:numRef>
            </c:plus>
            <c:minus>
              <c:numRef>
                <c:f>paste123!$G$26:$G$31</c:f>
                <c:numCache>
                  <c:formatCode>General</c:formatCode>
                  <c:ptCount val="6"/>
                  <c:pt idx="0">
                    <c:v>164494.27173711749</c:v>
                  </c:pt>
                  <c:pt idx="1">
                    <c:v>157101.08267179801</c:v>
                  </c:pt>
                  <c:pt idx="2">
                    <c:v>154862.8633333107</c:v>
                  </c:pt>
                  <c:pt idx="3">
                    <c:v>131210.61515122157</c:v>
                  </c:pt>
                  <c:pt idx="4">
                    <c:v>196163.14063897351</c:v>
                  </c:pt>
                  <c:pt idx="5">
                    <c:v>71210.827406959608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paste123!$F$26:$F$31</c:f>
              <c:numCache>
                <c:formatCode>_(* #,##0_);_(* \(#,##0\);_(* "-"??_);_(@_)</c:formatCode>
                <c:ptCount val="6"/>
                <c:pt idx="0">
                  <c:v>5506598.0597295109</c:v>
                </c:pt>
                <c:pt idx="1">
                  <c:v>5114865.6202463191</c:v>
                </c:pt>
                <c:pt idx="2">
                  <c:v>5128983.5883531207</c:v>
                </c:pt>
                <c:pt idx="3">
                  <c:v>5018137.1205674298</c:v>
                </c:pt>
                <c:pt idx="4">
                  <c:v>5294695.2018161165</c:v>
                </c:pt>
                <c:pt idx="5">
                  <c:v>5043629.8591279099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2A-482E-95AC-71FBD83994F2}"/>
            </c:ext>
          </c:extLst>
        </c:ser>
        <c:ser>
          <c:idx val="5"/>
          <c:order val="5"/>
          <c:tx>
            <c:v>RdRp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paste123!$G$32:$G$37</c:f>
                <c:numCache>
                  <c:formatCode>General</c:formatCode>
                  <c:ptCount val="6"/>
                  <c:pt idx="0">
                    <c:v>23086.969477062627</c:v>
                  </c:pt>
                  <c:pt idx="1">
                    <c:v>6736.8721693441221</c:v>
                  </c:pt>
                  <c:pt idx="2">
                    <c:v>18611.070739390507</c:v>
                  </c:pt>
                  <c:pt idx="3">
                    <c:v>8477.2199467469345</c:v>
                  </c:pt>
                  <c:pt idx="4">
                    <c:v>8626.0612016188661</c:v>
                  </c:pt>
                  <c:pt idx="5">
                    <c:v>17656.297632854144</c:v>
                  </c:pt>
                </c:numCache>
              </c:numRef>
            </c:plus>
            <c:minus>
              <c:numRef>
                <c:f>paste123!$G$32:$G$37</c:f>
                <c:numCache>
                  <c:formatCode>General</c:formatCode>
                  <c:ptCount val="6"/>
                  <c:pt idx="0">
                    <c:v>23086.969477062627</c:v>
                  </c:pt>
                  <c:pt idx="1">
                    <c:v>6736.8721693441221</c:v>
                  </c:pt>
                  <c:pt idx="2">
                    <c:v>18611.070739390507</c:v>
                  </c:pt>
                  <c:pt idx="3">
                    <c:v>8477.2199467469345</c:v>
                  </c:pt>
                  <c:pt idx="4">
                    <c:v>8626.0612016188661</c:v>
                  </c:pt>
                  <c:pt idx="5">
                    <c:v>17656.297632854144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paste123!$F$32:$F$37</c:f>
              <c:numCache>
                <c:formatCode>_(* #,##0_);_(* \(#,##0\);_(* "-"??_);_(@_)</c:formatCode>
                <c:ptCount val="6"/>
                <c:pt idx="0">
                  <c:v>481543.68029931141</c:v>
                </c:pt>
                <c:pt idx="1">
                  <c:v>441631.24936781969</c:v>
                </c:pt>
                <c:pt idx="2">
                  <c:v>408698.76335827337</c:v>
                </c:pt>
                <c:pt idx="3">
                  <c:v>404446.7420929147</c:v>
                </c:pt>
                <c:pt idx="4">
                  <c:v>364780.42444200115</c:v>
                </c:pt>
                <c:pt idx="5">
                  <c:v>362448.69241988426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2A-482E-95AC-71FBD8399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717784"/>
        <c:axId val="605720736"/>
      </c:barChart>
      <c:catAx>
        <c:axId val="605717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20736"/>
        <c:crosses val="autoZero"/>
        <c:auto val="1"/>
        <c:lblAlgn val="ctr"/>
        <c:lblOffset val="100"/>
        <c:noMultiLvlLbl val="0"/>
      </c:catAx>
      <c:valAx>
        <c:axId val="6057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1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RT-dPCR</a:t>
            </a:r>
            <a:r>
              <a:rPr lang="en-US" baseline="0">
                <a:solidFill>
                  <a:sysClr val="windowText" lastClr="000000"/>
                </a:solidFill>
              </a:rPr>
              <a:t> Measurements for Fragment 2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3' Tag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paste123!$G$2:$G$7</c:f>
                <c:numCache>
                  <c:formatCode>General</c:formatCode>
                  <c:ptCount val="6"/>
                  <c:pt idx="0">
                    <c:v>39895.209547787526</c:v>
                  </c:pt>
                  <c:pt idx="1">
                    <c:v>40362.022514677388</c:v>
                  </c:pt>
                  <c:pt idx="2">
                    <c:v>307707.62837752549</c:v>
                  </c:pt>
                  <c:pt idx="3">
                    <c:v>376886.12280656252</c:v>
                  </c:pt>
                  <c:pt idx="4">
                    <c:v>100010.89877365783</c:v>
                  </c:pt>
                  <c:pt idx="5">
                    <c:v>129464.40407292188</c:v>
                  </c:pt>
                </c:numCache>
              </c:numRef>
            </c:plus>
            <c:minus>
              <c:numRef>
                <c:f>paste123!$G$2:$G$7</c:f>
                <c:numCache>
                  <c:formatCode>General</c:formatCode>
                  <c:ptCount val="6"/>
                  <c:pt idx="0">
                    <c:v>39895.209547787526</c:v>
                  </c:pt>
                  <c:pt idx="1">
                    <c:v>40362.022514677388</c:v>
                  </c:pt>
                  <c:pt idx="2">
                    <c:v>307707.62837752549</c:v>
                  </c:pt>
                  <c:pt idx="3">
                    <c:v>376886.12280656252</c:v>
                  </c:pt>
                  <c:pt idx="4">
                    <c:v>100010.89877365783</c:v>
                  </c:pt>
                  <c:pt idx="5">
                    <c:v>129464.40407292188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paste123!$F$2:$F$7</c:f>
              <c:numCache>
                <c:formatCode>_(* #,##0_);_(* \(#,##0\);_(* "-"??_);_(@_)</c:formatCode>
                <c:ptCount val="6"/>
                <c:pt idx="0">
                  <c:v>4009422.6762223551</c:v>
                </c:pt>
                <c:pt idx="1">
                  <c:v>3682443.5863062367</c:v>
                </c:pt>
                <c:pt idx="2">
                  <c:v>4077527.8945105262</c:v>
                </c:pt>
                <c:pt idx="3">
                  <c:v>4006092.9162692116</c:v>
                </c:pt>
                <c:pt idx="4">
                  <c:v>3905234.4262785204</c:v>
                </c:pt>
                <c:pt idx="5">
                  <c:v>3648211.0044531897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9-4531-8B2A-4E844FC1C62B}"/>
            </c:ext>
          </c:extLst>
        </c:ser>
        <c:ser>
          <c:idx val="1"/>
          <c:order val="1"/>
          <c:tx>
            <c:v>5' Tag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paste123!$G$8:$G$13</c:f>
                <c:numCache>
                  <c:formatCode>General</c:formatCode>
                  <c:ptCount val="6"/>
                  <c:pt idx="0">
                    <c:v>314202.54447620007</c:v>
                  </c:pt>
                  <c:pt idx="1">
                    <c:v>96995.668890515444</c:v>
                  </c:pt>
                  <c:pt idx="2">
                    <c:v>295185.73917231295</c:v>
                  </c:pt>
                  <c:pt idx="3">
                    <c:v>102315.13028452599</c:v>
                  </c:pt>
                  <c:pt idx="4">
                    <c:v>278627.73219406849</c:v>
                  </c:pt>
                  <c:pt idx="5">
                    <c:v>161932.2977540415</c:v>
                  </c:pt>
                </c:numCache>
              </c:numRef>
            </c:plus>
            <c:minus>
              <c:numRef>
                <c:f>paste123!$G$8:$G$13</c:f>
                <c:numCache>
                  <c:formatCode>General</c:formatCode>
                  <c:ptCount val="6"/>
                  <c:pt idx="0">
                    <c:v>314202.54447620007</c:v>
                  </c:pt>
                  <c:pt idx="1">
                    <c:v>96995.668890515444</c:v>
                  </c:pt>
                  <c:pt idx="2">
                    <c:v>295185.73917231295</c:v>
                  </c:pt>
                  <c:pt idx="3">
                    <c:v>102315.13028452599</c:v>
                  </c:pt>
                  <c:pt idx="4">
                    <c:v>278627.73219406849</c:v>
                  </c:pt>
                  <c:pt idx="5">
                    <c:v>161932.2977540415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paste123!$F$8:$F$13</c:f>
              <c:numCache>
                <c:formatCode>_(* #,##0_);_(* \(#,##0\);_(* "-"??_);_(@_)</c:formatCode>
                <c:ptCount val="6"/>
                <c:pt idx="0">
                  <c:v>5546701.8609635606</c:v>
                </c:pt>
                <c:pt idx="1">
                  <c:v>5469262.8491614023</c:v>
                </c:pt>
                <c:pt idx="2">
                  <c:v>5309021.1528002089</c:v>
                </c:pt>
                <c:pt idx="3">
                  <c:v>5250374.6089617833</c:v>
                </c:pt>
                <c:pt idx="4">
                  <c:v>5029635.304274329</c:v>
                </c:pt>
                <c:pt idx="5">
                  <c:v>4658585.6098585976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39-4531-8B2A-4E844FC1C62B}"/>
            </c:ext>
          </c:extLst>
        </c:ser>
        <c:ser>
          <c:idx val="2"/>
          <c:order val="2"/>
          <c:tx>
            <c:v>China ORF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9050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paste123!$G$14:$G$19</c:f>
                <c:numCache>
                  <c:formatCode>General</c:formatCode>
                  <c:ptCount val="6"/>
                  <c:pt idx="0">
                    <c:v>89224.571543548649</c:v>
                  </c:pt>
                  <c:pt idx="1">
                    <c:v>47923.890120445336</c:v>
                  </c:pt>
                  <c:pt idx="2">
                    <c:v>289428.94892329536</c:v>
                  </c:pt>
                  <c:pt idx="3">
                    <c:v>142637.14034780135</c:v>
                  </c:pt>
                  <c:pt idx="4">
                    <c:v>170958.48869039002</c:v>
                  </c:pt>
                  <c:pt idx="5">
                    <c:v>90452.408341300223</c:v>
                  </c:pt>
                </c:numCache>
              </c:numRef>
            </c:plus>
            <c:minus>
              <c:numRef>
                <c:f>paste123!$G$14:$G$19</c:f>
                <c:numCache>
                  <c:formatCode>General</c:formatCode>
                  <c:ptCount val="6"/>
                  <c:pt idx="0">
                    <c:v>89224.571543548649</c:v>
                  </c:pt>
                  <c:pt idx="1">
                    <c:v>47923.890120445336</c:v>
                  </c:pt>
                  <c:pt idx="2">
                    <c:v>289428.94892329536</c:v>
                  </c:pt>
                  <c:pt idx="3">
                    <c:v>142637.14034780135</c:v>
                  </c:pt>
                  <c:pt idx="4">
                    <c:v>170958.48869039002</c:v>
                  </c:pt>
                  <c:pt idx="5">
                    <c:v>90452.408341300223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paste123!$F$14:$F$19</c:f>
              <c:numCache>
                <c:formatCode>_(* #,##0_);_(* \(#,##0\);_(* "-"??_);_(@_)</c:formatCode>
                <c:ptCount val="6"/>
                <c:pt idx="0">
                  <c:v>5505887.7581899883</c:v>
                </c:pt>
                <c:pt idx="1">
                  <c:v>5206553.1114493059</c:v>
                </c:pt>
                <c:pt idx="2">
                  <c:v>5512389.4107096074</c:v>
                </c:pt>
                <c:pt idx="3">
                  <c:v>5232963.8093518727</c:v>
                </c:pt>
                <c:pt idx="4">
                  <c:v>5181537.0163074695</c:v>
                </c:pt>
                <c:pt idx="5">
                  <c:v>4962315.5980810374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39-4531-8B2A-4E844FC1C62B}"/>
            </c:ext>
          </c:extLst>
        </c:ser>
        <c:ser>
          <c:idx val="3"/>
          <c:order val="3"/>
          <c:tx>
            <c:v>IP2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paste123!$G$20:$G$25</c:f>
                <c:numCache>
                  <c:formatCode>General</c:formatCode>
                  <c:ptCount val="6"/>
                  <c:pt idx="0">
                    <c:v>3593.6081762099252</c:v>
                  </c:pt>
                  <c:pt idx="1">
                    <c:v>100417.07406327836</c:v>
                  </c:pt>
                  <c:pt idx="2">
                    <c:v>24382.891673105565</c:v>
                  </c:pt>
                  <c:pt idx="3">
                    <c:v>330159.62632878812</c:v>
                  </c:pt>
                  <c:pt idx="4">
                    <c:v>65410.070360332596</c:v>
                  </c:pt>
                  <c:pt idx="5">
                    <c:v>32823.603287790575</c:v>
                  </c:pt>
                </c:numCache>
              </c:numRef>
            </c:plus>
            <c:minus>
              <c:numRef>
                <c:f>paste123!$G$20:$G$25</c:f>
                <c:numCache>
                  <c:formatCode>General</c:formatCode>
                  <c:ptCount val="6"/>
                  <c:pt idx="0">
                    <c:v>3593.6081762099252</c:v>
                  </c:pt>
                  <c:pt idx="1">
                    <c:v>100417.07406327836</c:v>
                  </c:pt>
                  <c:pt idx="2">
                    <c:v>24382.891673105565</c:v>
                  </c:pt>
                  <c:pt idx="3">
                    <c:v>330159.62632878812</c:v>
                  </c:pt>
                  <c:pt idx="4">
                    <c:v>65410.070360332596</c:v>
                  </c:pt>
                  <c:pt idx="5">
                    <c:v>32823.603287790575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paste123!$F$20:$F$25</c:f>
              <c:numCache>
                <c:formatCode>_(* #,##0_);_(* \(#,##0\);_(* "-"??_);_(@_)</c:formatCode>
                <c:ptCount val="6"/>
                <c:pt idx="0">
                  <c:v>5614039.5248808311</c:v>
                </c:pt>
                <c:pt idx="1">
                  <c:v>5466373.903325364</c:v>
                </c:pt>
                <c:pt idx="2">
                  <c:v>5312175.082261377</c:v>
                </c:pt>
                <c:pt idx="3">
                  <c:v>5249662.9423186211</c:v>
                </c:pt>
                <c:pt idx="4">
                  <c:v>5070286.7564821364</c:v>
                </c:pt>
                <c:pt idx="5">
                  <c:v>4912545.2125753807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39-4531-8B2A-4E844FC1C62B}"/>
            </c:ext>
          </c:extLst>
        </c:ser>
        <c:ser>
          <c:idx val="4"/>
          <c:order val="4"/>
          <c:tx>
            <c:v>IP4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9050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paste123!$G$26:$G$31</c:f>
                <c:numCache>
                  <c:formatCode>General</c:formatCode>
                  <c:ptCount val="6"/>
                  <c:pt idx="0">
                    <c:v>164494.27173711749</c:v>
                  </c:pt>
                  <c:pt idx="1">
                    <c:v>157101.08267179801</c:v>
                  </c:pt>
                  <c:pt idx="2">
                    <c:v>154862.8633333107</c:v>
                  </c:pt>
                  <c:pt idx="3">
                    <c:v>131210.61515122157</c:v>
                  </c:pt>
                  <c:pt idx="4">
                    <c:v>196163.14063897351</c:v>
                  </c:pt>
                  <c:pt idx="5">
                    <c:v>71210.827406959608</c:v>
                  </c:pt>
                </c:numCache>
              </c:numRef>
            </c:plus>
            <c:minus>
              <c:numRef>
                <c:f>paste123!$G$26:$G$31</c:f>
                <c:numCache>
                  <c:formatCode>General</c:formatCode>
                  <c:ptCount val="6"/>
                  <c:pt idx="0">
                    <c:v>164494.27173711749</c:v>
                  </c:pt>
                  <c:pt idx="1">
                    <c:v>157101.08267179801</c:v>
                  </c:pt>
                  <c:pt idx="2">
                    <c:v>154862.8633333107</c:v>
                  </c:pt>
                  <c:pt idx="3">
                    <c:v>131210.61515122157</c:v>
                  </c:pt>
                  <c:pt idx="4">
                    <c:v>196163.14063897351</c:v>
                  </c:pt>
                  <c:pt idx="5">
                    <c:v>71210.827406959608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paste123!$F$26:$F$31</c:f>
              <c:numCache>
                <c:formatCode>_(* #,##0_);_(* \(#,##0\);_(* "-"??_);_(@_)</c:formatCode>
                <c:ptCount val="6"/>
                <c:pt idx="0">
                  <c:v>5506598.0597295109</c:v>
                </c:pt>
                <c:pt idx="1">
                  <c:v>5114865.6202463191</c:v>
                </c:pt>
                <c:pt idx="2">
                  <c:v>5128983.5883531207</c:v>
                </c:pt>
                <c:pt idx="3">
                  <c:v>5018137.1205674298</c:v>
                </c:pt>
                <c:pt idx="4">
                  <c:v>5294695.2018161165</c:v>
                </c:pt>
                <c:pt idx="5">
                  <c:v>5043629.8591279099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39-4531-8B2A-4E844FC1C62B}"/>
            </c:ext>
          </c:extLst>
        </c:ser>
        <c:ser>
          <c:idx val="5"/>
          <c:order val="5"/>
          <c:tx>
            <c:v>RdRp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9050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paste123!$G$32:$G$37</c:f>
                <c:numCache>
                  <c:formatCode>General</c:formatCode>
                  <c:ptCount val="6"/>
                  <c:pt idx="0">
                    <c:v>23086.969477062627</c:v>
                  </c:pt>
                  <c:pt idx="1">
                    <c:v>6736.8721693441221</c:v>
                  </c:pt>
                  <c:pt idx="2">
                    <c:v>18611.070739390507</c:v>
                  </c:pt>
                  <c:pt idx="3">
                    <c:v>8477.2199467469345</c:v>
                  </c:pt>
                  <c:pt idx="4">
                    <c:v>8626.0612016188661</c:v>
                  </c:pt>
                  <c:pt idx="5">
                    <c:v>17656.297632854144</c:v>
                  </c:pt>
                </c:numCache>
              </c:numRef>
            </c:plus>
            <c:minus>
              <c:numRef>
                <c:f>paste123!$G$32:$G$37</c:f>
                <c:numCache>
                  <c:formatCode>General</c:formatCode>
                  <c:ptCount val="6"/>
                  <c:pt idx="0">
                    <c:v>23086.969477062627</c:v>
                  </c:pt>
                  <c:pt idx="1">
                    <c:v>6736.8721693441221</c:v>
                  </c:pt>
                  <c:pt idx="2">
                    <c:v>18611.070739390507</c:v>
                  </c:pt>
                  <c:pt idx="3">
                    <c:v>8477.2199467469345</c:v>
                  </c:pt>
                  <c:pt idx="4">
                    <c:v>8626.0612016188661</c:v>
                  </c:pt>
                  <c:pt idx="5">
                    <c:v>17656.297632854144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paste123!$F$32:$F$37</c:f>
              <c:numCache>
                <c:formatCode>_(* #,##0_);_(* \(#,##0\);_(* "-"??_);_(@_)</c:formatCode>
                <c:ptCount val="6"/>
                <c:pt idx="0">
                  <c:v>481543.68029931141</c:v>
                </c:pt>
                <c:pt idx="1">
                  <c:v>441631.24936781969</c:v>
                </c:pt>
                <c:pt idx="2">
                  <c:v>408698.76335827337</c:v>
                </c:pt>
                <c:pt idx="3">
                  <c:v>404446.7420929147</c:v>
                </c:pt>
                <c:pt idx="4">
                  <c:v>364780.42444200115</c:v>
                </c:pt>
                <c:pt idx="5">
                  <c:v>362448.69241988426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39-4531-8B2A-4E844FC1C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717784"/>
        <c:axId val="605720736"/>
      </c:scatterChart>
      <c:valAx>
        <c:axId val="605717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20736"/>
        <c:crosses val="autoZero"/>
        <c:crossBetween val="midCat"/>
      </c:valAx>
      <c:valAx>
        <c:axId val="60572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71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4</xdr:row>
      <xdr:rowOff>157162</xdr:rowOff>
    </xdr:from>
    <xdr:to>
      <xdr:col>21</xdr:col>
      <xdr:colOff>361950</xdr:colOff>
      <xdr:row>19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69D83-5FF8-45A6-8B68-EFAAA04F6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20</xdr:row>
      <xdr:rowOff>38100</xdr:rowOff>
    </xdr:from>
    <xdr:to>
      <xdr:col>21</xdr:col>
      <xdr:colOff>428625</xdr:colOff>
      <xdr:row>42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DC427F-241A-478A-ACC9-3BAC5724F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leveland, Megan H. (Fed)" id="{8C9DF1E9-4338-4246-8746-CD4A87031720}" userId="S::mhc2@NIST.GOV::6a554389-f703-497d-8064-34803051a74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2-04-07T17:05:28.09" personId="{8C9DF1E9-4338-4246-8746-CD4A87031720}" id="{21F15039-6D76-4716-AA42-98DC68559542}">
    <text>excluded due to low droplet count</text>
  </threadedComment>
  <threadedComment ref="H74" dT="2022-04-07T17:05:42.57" personId="{8C9DF1E9-4338-4246-8746-CD4A87031720}" id="{B4041A3D-A54E-4180-88A1-F5191F66DD12}">
    <text>excluded due to low droplet count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F95BD-345C-4B2F-A983-3F2AE176781D}">
  <dimension ref="A1:P144"/>
  <sheetViews>
    <sheetView tabSelected="1" workbookViewId="0">
      <selection activeCell="E1" sqref="E1:E1048576"/>
    </sheetView>
  </sheetViews>
  <sheetFormatPr baseColWidth="10" defaultColWidth="8.83203125" defaultRowHeight="15" x14ac:dyDescent="0.2"/>
  <cols>
    <col min="3" max="3" width="20" customWidth="1"/>
    <col min="5" max="5" width="8.83203125" style="17"/>
    <col min="13" max="13" width="12" customWidth="1"/>
  </cols>
  <sheetData>
    <row r="1" spans="1:16" x14ac:dyDescent="0.2">
      <c r="A1" t="s">
        <v>71</v>
      </c>
      <c r="B1" t="s">
        <v>0</v>
      </c>
      <c r="C1" t="s">
        <v>1</v>
      </c>
      <c r="D1" t="s">
        <v>2</v>
      </c>
      <c r="E1" s="17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">
      <c r="A2">
        <v>1</v>
      </c>
      <c r="B2" t="s">
        <v>15</v>
      </c>
      <c r="C2" t="s">
        <v>16</v>
      </c>
      <c r="D2" t="s">
        <v>17</v>
      </c>
      <c r="E2" s="17">
        <v>0</v>
      </c>
      <c r="F2">
        <v>0</v>
      </c>
      <c r="G2">
        <v>12933</v>
      </c>
      <c r="H2">
        <v>12933</v>
      </c>
      <c r="I2">
        <f t="shared" ref="I2:I9" si="0">G2/H2</f>
        <v>1</v>
      </c>
      <c r="J2">
        <f t="shared" ref="J2:J9" si="1">-LN(I2)</f>
        <v>0</v>
      </c>
      <c r="K2">
        <f t="shared" ref="K2:K9" si="2">J2/0.0007472</f>
        <v>0</v>
      </c>
      <c r="L2">
        <f t="shared" ref="L2:L9" si="3">K2*(22/2)</f>
        <v>0</v>
      </c>
      <c r="M2" s="1">
        <f t="shared" ref="M2:M9" si="4">L2*500</f>
        <v>0</v>
      </c>
    </row>
    <row r="3" spans="1:16" x14ac:dyDescent="0.2">
      <c r="A3">
        <v>1</v>
      </c>
      <c r="B3" t="s">
        <v>18</v>
      </c>
      <c r="C3" t="s">
        <v>16</v>
      </c>
      <c r="D3" t="s">
        <v>17</v>
      </c>
      <c r="E3" s="17">
        <v>0</v>
      </c>
      <c r="F3">
        <v>0</v>
      </c>
      <c r="G3">
        <v>12930</v>
      </c>
      <c r="H3">
        <v>12930</v>
      </c>
      <c r="I3">
        <f t="shared" si="0"/>
        <v>1</v>
      </c>
      <c r="J3">
        <f t="shared" si="1"/>
        <v>0</v>
      </c>
      <c r="K3">
        <f t="shared" si="2"/>
        <v>0</v>
      </c>
      <c r="L3">
        <f t="shared" si="3"/>
        <v>0</v>
      </c>
      <c r="M3" s="1">
        <f t="shared" si="4"/>
        <v>0</v>
      </c>
    </row>
    <row r="4" spans="1:16" x14ac:dyDescent="0.2">
      <c r="A4">
        <v>1</v>
      </c>
      <c r="B4" t="s">
        <v>19</v>
      </c>
      <c r="C4" t="s">
        <v>20</v>
      </c>
      <c r="D4" t="s">
        <v>17</v>
      </c>
      <c r="E4" s="17">
        <v>670</v>
      </c>
      <c r="F4">
        <v>1994</v>
      </c>
      <c r="G4">
        <v>2600</v>
      </c>
      <c r="H4">
        <v>4594</v>
      </c>
      <c r="I4">
        <f t="shared" si="0"/>
        <v>0.56595559425337394</v>
      </c>
      <c r="J4">
        <f t="shared" si="1"/>
        <v>0.56923965923947017</v>
      </c>
      <c r="K4">
        <f t="shared" si="2"/>
        <v>761.83037906781351</v>
      </c>
      <c r="L4">
        <f t="shared" si="3"/>
        <v>8380.1341697459484</v>
      </c>
      <c r="M4" s="1">
        <f t="shared" si="4"/>
        <v>4190067.0848729741</v>
      </c>
      <c r="N4" s="1">
        <f>AVERAGE(M4:M6)</f>
        <v>4069637.4791058949</v>
      </c>
      <c r="O4" s="1">
        <f>STDEV(M4:M6)</f>
        <v>108042.96058208303</v>
      </c>
      <c r="P4" s="2">
        <f>O4/N4</f>
        <v>2.6548546679351945E-2</v>
      </c>
    </row>
    <row r="5" spans="1:16" x14ac:dyDescent="0.2">
      <c r="A5">
        <v>1</v>
      </c>
      <c r="B5" t="s">
        <v>21</v>
      </c>
      <c r="C5" t="s">
        <v>20</v>
      </c>
      <c r="D5" t="s">
        <v>17</v>
      </c>
      <c r="E5" s="17">
        <v>645</v>
      </c>
      <c r="F5">
        <v>3693</v>
      </c>
      <c r="G5">
        <v>5054</v>
      </c>
      <c r="H5">
        <v>8747</v>
      </c>
      <c r="I5">
        <f t="shared" si="0"/>
        <v>0.57779810220647077</v>
      </c>
      <c r="J5">
        <f t="shared" si="1"/>
        <v>0.54853077547171547</v>
      </c>
      <c r="K5">
        <f t="shared" si="2"/>
        <v>734.11506353280981</v>
      </c>
      <c r="L5">
        <f t="shared" si="3"/>
        <v>8075.2656988609078</v>
      </c>
      <c r="M5" s="1">
        <f t="shared" si="4"/>
        <v>4037632.849430454</v>
      </c>
    </row>
    <row r="6" spans="1:16" x14ac:dyDescent="0.2">
      <c r="A6">
        <v>1</v>
      </c>
      <c r="B6" t="s">
        <v>22</v>
      </c>
      <c r="C6" t="s">
        <v>20</v>
      </c>
      <c r="D6" t="s">
        <v>17</v>
      </c>
      <c r="E6" s="17">
        <v>636</v>
      </c>
      <c r="F6">
        <v>5049</v>
      </c>
      <c r="G6">
        <v>7037</v>
      </c>
      <c r="H6">
        <v>12086</v>
      </c>
      <c r="I6">
        <f t="shared" si="0"/>
        <v>0.58224391858348501</v>
      </c>
      <c r="J6">
        <f t="shared" si="1"/>
        <v>0.54086581495495489</v>
      </c>
      <c r="K6">
        <f t="shared" si="2"/>
        <v>723.8568187298647</v>
      </c>
      <c r="L6">
        <f t="shared" si="3"/>
        <v>7962.4250060285121</v>
      </c>
      <c r="M6" s="1">
        <f t="shared" si="4"/>
        <v>3981212.5030142562</v>
      </c>
    </row>
    <row r="7" spans="1:16" x14ac:dyDescent="0.2">
      <c r="A7">
        <v>1</v>
      </c>
      <c r="B7" t="s">
        <v>23</v>
      </c>
      <c r="C7" t="s">
        <v>24</v>
      </c>
      <c r="D7" t="s">
        <v>17</v>
      </c>
      <c r="E7" s="17">
        <v>596</v>
      </c>
      <c r="F7">
        <v>4709</v>
      </c>
      <c r="G7">
        <v>7146</v>
      </c>
      <c r="H7">
        <v>11855</v>
      </c>
      <c r="I7">
        <f t="shared" si="0"/>
        <v>0.6027836355967946</v>
      </c>
      <c r="J7">
        <f t="shared" si="1"/>
        <v>0.50619695991615077</v>
      </c>
      <c r="K7">
        <f t="shared" si="2"/>
        <v>677.45845813189351</v>
      </c>
      <c r="L7">
        <f t="shared" si="3"/>
        <v>7452.0430394508285</v>
      </c>
      <c r="M7" s="1">
        <f t="shared" si="4"/>
        <v>3726021.5197254145</v>
      </c>
      <c r="N7" s="1">
        <f>AVERAGE(M7:M9)</f>
        <v>3682443.5863062367</v>
      </c>
      <c r="O7" s="1">
        <f>STDEV(M7:M9)</f>
        <v>40362.022514677388</v>
      </c>
      <c r="P7" s="2">
        <f>O7/N7</f>
        <v>1.0960662823123784E-2</v>
      </c>
    </row>
    <row r="8" spans="1:16" x14ac:dyDescent="0.2">
      <c r="A8">
        <v>1</v>
      </c>
      <c r="B8" t="s">
        <v>25</v>
      </c>
      <c r="C8" t="s">
        <v>24</v>
      </c>
      <c r="D8" t="s">
        <v>17</v>
      </c>
      <c r="E8" s="17">
        <v>587</v>
      </c>
      <c r="F8">
        <v>5316</v>
      </c>
      <c r="G8">
        <v>8210</v>
      </c>
      <c r="H8">
        <v>13526</v>
      </c>
      <c r="I8">
        <f t="shared" si="0"/>
        <v>0.60697915126423185</v>
      </c>
      <c r="J8">
        <f t="shared" si="1"/>
        <v>0.49926083568841134</v>
      </c>
      <c r="K8">
        <f t="shared" si="2"/>
        <v>668.17563662795953</v>
      </c>
      <c r="L8">
        <f t="shared" si="3"/>
        <v>7349.9320029075552</v>
      </c>
      <c r="M8" s="1">
        <f t="shared" si="4"/>
        <v>3674966.0014537778</v>
      </c>
    </row>
    <row r="9" spans="1:16" x14ac:dyDescent="0.2">
      <c r="A9">
        <v>1</v>
      </c>
      <c r="B9" t="s">
        <v>26</v>
      </c>
      <c r="C9" t="s">
        <v>24</v>
      </c>
      <c r="D9" t="s">
        <v>17</v>
      </c>
      <c r="E9" s="17">
        <v>583</v>
      </c>
      <c r="F9">
        <v>5711</v>
      </c>
      <c r="G9">
        <v>8908</v>
      </c>
      <c r="H9">
        <v>14619</v>
      </c>
      <c r="I9">
        <f t="shared" si="0"/>
        <v>0.6093440043778644</v>
      </c>
      <c r="J9">
        <f t="shared" si="1"/>
        <v>0.49537230313435765</v>
      </c>
      <c r="K9">
        <f t="shared" si="2"/>
        <v>662.97149777082132</v>
      </c>
      <c r="L9">
        <f t="shared" si="3"/>
        <v>7292.6864754790349</v>
      </c>
      <c r="M9" s="1">
        <f t="shared" si="4"/>
        <v>3646343.2377395174</v>
      </c>
    </row>
    <row r="10" spans="1:16" x14ac:dyDescent="0.2">
      <c r="A10">
        <v>2</v>
      </c>
      <c r="B10" t="s">
        <v>15</v>
      </c>
      <c r="C10" t="s">
        <v>16</v>
      </c>
      <c r="D10" t="s">
        <v>17</v>
      </c>
      <c r="E10" s="17">
        <v>0</v>
      </c>
      <c r="F10">
        <v>0</v>
      </c>
      <c r="G10">
        <v>12337</v>
      </c>
      <c r="H10">
        <v>12337</v>
      </c>
    </row>
    <row r="11" spans="1:16" x14ac:dyDescent="0.2">
      <c r="A11">
        <v>2</v>
      </c>
      <c r="B11" t="s">
        <v>18</v>
      </c>
      <c r="C11" t="s">
        <v>16</v>
      </c>
      <c r="D11" t="s">
        <v>17</v>
      </c>
      <c r="E11" s="17">
        <v>0.1</v>
      </c>
      <c r="F11">
        <v>1</v>
      </c>
      <c r="G11">
        <v>12252</v>
      </c>
      <c r="H11">
        <v>12253</v>
      </c>
      <c r="M11" s="1"/>
    </row>
    <row r="12" spans="1:16" x14ac:dyDescent="0.2">
      <c r="A12">
        <v>2</v>
      </c>
      <c r="B12" t="s">
        <v>23</v>
      </c>
      <c r="C12" t="s">
        <v>72</v>
      </c>
      <c r="D12" t="s">
        <v>17</v>
      </c>
      <c r="E12" s="17">
        <v>679</v>
      </c>
      <c r="F12">
        <v>6396</v>
      </c>
      <c r="G12">
        <v>8184</v>
      </c>
      <c r="H12">
        <v>14580</v>
      </c>
      <c r="I12">
        <f t="shared" ref="I12:I17" si="5">G12/H12</f>
        <v>0.56131687242798356</v>
      </c>
      <c r="J12">
        <f t="shared" ref="J12:J17" si="6">-LN(I12)</f>
        <v>0.57746969793118674</v>
      </c>
      <c r="K12">
        <f t="shared" ref="K12:K17" si="7">J12/0.0007472</f>
        <v>772.84488481154551</v>
      </c>
      <c r="L12">
        <f t="shared" ref="L12:L17" si="8">K12*(22/2)</f>
        <v>8501.2937329270007</v>
      </c>
      <c r="M12" s="1">
        <f t="shared" ref="M12:M17" si="9">L12*500</f>
        <v>4250646.8664635001</v>
      </c>
      <c r="N12" s="3">
        <f>AVERAGE(M12:M14)</f>
        <v>4006092.9162692116</v>
      </c>
      <c r="O12" s="1">
        <f>STDEV(M12:M14)</f>
        <v>376886.12280656252</v>
      </c>
      <c r="P12" s="2">
        <f>O12/N12</f>
        <v>9.407822801013524E-2</v>
      </c>
    </row>
    <row r="13" spans="1:16" x14ac:dyDescent="0.2">
      <c r="A13">
        <v>2</v>
      </c>
      <c r="B13" t="s">
        <v>25</v>
      </c>
      <c r="C13" t="s">
        <v>72</v>
      </c>
      <c r="D13" t="s">
        <v>17</v>
      </c>
      <c r="E13" s="17">
        <v>671</v>
      </c>
      <c r="F13">
        <v>6106</v>
      </c>
      <c r="G13">
        <v>7948</v>
      </c>
      <c r="H13">
        <v>14054</v>
      </c>
      <c r="I13">
        <f t="shared" si="5"/>
        <v>0.56553294435747825</v>
      </c>
      <c r="J13">
        <f t="shared" si="6"/>
        <v>0.5699867280804356</v>
      </c>
      <c r="K13">
        <f t="shared" si="7"/>
        <v>762.83020353377356</v>
      </c>
      <c r="L13">
        <f t="shared" si="8"/>
        <v>8391.1322388715089</v>
      </c>
      <c r="M13" s="1">
        <f t="shared" si="9"/>
        <v>4195566.1194357546</v>
      </c>
    </row>
    <row r="14" spans="1:16" x14ac:dyDescent="0.2">
      <c r="A14">
        <v>2</v>
      </c>
      <c r="B14" t="s">
        <v>26</v>
      </c>
      <c r="C14" t="s">
        <v>72</v>
      </c>
      <c r="D14" t="s">
        <v>17</v>
      </c>
      <c r="E14" s="17">
        <v>571</v>
      </c>
      <c r="F14">
        <v>4032</v>
      </c>
      <c r="G14">
        <v>6455</v>
      </c>
      <c r="H14">
        <v>10487</v>
      </c>
      <c r="I14">
        <f t="shared" si="5"/>
        <v>0.61552398207304282</v>
      </c>
      <c r="J14">
        <f t="shared" si="6"/>
        <v>0.48528137055366222</v>
      </c>
      <c r="K14">
        <f t="shared" si="7"/>
        <v>649.46650234697836</v>
      </c>
      <c r="L14">
        <f t="shared" si="8"/>
        <v>7144.1315258167615</v>
      </c>
      <c r="M14" s="1">
        <f t="shared" si="9"/>
        <v>3572065.7629083809</v>
      </c>
    </row>
    <row r="15" spans="1:16" x14ac:dyDescent="0.2">
      <c r="A15">
        <v>2</v>
      </c>
      <c r="B15" t="s">
        <v>19</v>
      </c>
      <c r="C15" t="s">
        <v>73</v>
      </c>
      <c r="D15" t="s">
        <v>17</v>
      </c>
      <c r="E15" s="17">
        <v>691</v>
      </c>
      <c r="F15">
        <v>7164</v>
      </c>
      <c r="G15">
        <v>8968</v>
      </c>
      <c r="H15">
        <v>16132</v>
      </c>
      <c r="I15">
        <f t="shared" si="5"/>
        <v>0.55591371187701466</v>
      </c>
      <c r="J15">
        <f t="shared" si="6"/>
        <v>0.58714219124126288</v>
      </c>
      <c r="K15">
        <f t="shared" si="7"/>
        <v>785.78987050490218</v>
      </c>
      <c r="L15">
        <f t="shared" si="8"/>
        <v>8643.6885755539242</v>
      </c>
      <c r="M15" s="1">
        <f t="shared" si="9"/>
        <v>4321844.2877769619</v>
      </c>
      <c r="N15" s="3">
        <f>AVERAGE(M15:M17)</f>
        <v>4077527.8945105262</v>
      </c>
      <c r="O15" s="1">
        <f>STDEV(M15:M17)</f>
        <v>307707.62837752549</v>
      </c>
      <c r="P15" s="2">
        <f>O15/N15</f>
        <v>7.5464260782074494E-2</v>
      </c>
    </row>
    <row r="16" spans="1:16" x14ac:dyDescent="0.2">
      <c r="A16">
        <v>2</v>
      </c>
      <c r="B16" t="s">
        <v>21</v>
      </c>
      <c r="C16" t="s">
        <v>73</v>
      </c>
      <c r="D16" t="s">
        <v>17</v>
      </c>
      <c r="E16" s="17">
        <v>668</v>
      </c>
      <c r="F16">
        <v>6356</v>
      </c>
      <c r="G16">
        <v>8317</v>
      </c>
      <c r="H16">
        <v>14673</v>
      </c>
      <c r="I16">
        <f t="shared" si="5"/>
        <v>0.56682341716077145</v>
      </c>
      <c r="J16">
        <f t="shared" si="6"/>
        <v>0.56770745733877948</v>
      </c>
      <c r="K16">
        <f t="shared" si="7"/>
        <v>759.77978765896614</v>
      </c>
      <c r="L16">
        <f t="shared" si="8"/>
        <v>8357.5776642486271</v>
      </c>
      <c r="M16" s="1">
        <f t="shared" si="9"/>
        <v>4178788.8321243133</v>
      </c>
    </row>
    <row r="17" spans="1:16" x14ac:dyDescent="0.2">
      <c r="A17">
        <v>2</v>
      </c>
      <c r="B17" t="s">
        <v>22</v>
      </c>
      <c r="C17" t="s">
        <v>73</v>
      </c>
      <c r="D17" t="s">
        <v>17</v>
      </c>
      <c r="E17" s="17">
        <v>596</v>
      </c>
      <c r="F17">
        <v>4949</v>
      </c>
      <c r="G17">
        <v>7495</v>
      </c>
      <c r="H17">
        <v>12444</v>
      </c>
      <c r="I17">
        <f t="shared" si="5"/>
        <v>0.60229829636772747</v>
      </c>
      <c r="J17">
        <f t="shared" si="6"/>
        <v>0.50700244748082945</v>
      </c>
      <c r="K17">
        <f t="shared" si="7"/>
        <v>678.53646611460044</v>
      </c>
      <c r="L17">
        <f t="shared" si="8"/>
        <v>7463.9011272606049</v>
      </c>
      <c r="M17" s="1">
        <f t="shared" si="9"/>
        <v>3731950.5636303024</v>
      </c>
    </row>
    <row r="18" spans="1:16" x14ac:dyDescent="0.2">
      <c r="A18">
        <v>3</v>
      </c>
      <c r="B18" t="s">
        <v>15</v>
      </c>
      <c r="C18" t="s">
        <v>16</v>
      </c>
      <c r="D18" t="s">
        <v>17</v>
      </c>
      <c r="E18" s="17">
        <v>0</v>
      </c>
      <c r="F18">
        <v>0</v>
      </c>
      <c r="G18">
        <v>11132</v>
      </c>
      <c r="H18">
        <v>11132</v>
      </c>
      <c r="I18">
        <v>1</v>
      </c>
      <c r="J18">
        <v>0</v>
      </c>
      <c r="K18">
        <v>0</v>
      </c>
      <c r="L18">
        <v>0</v>
      </c>
      <c r="M18">
        <v>0</v>
      </c>
    </row>
    <row r="19" spans="1:16" x14ac:dyDescent="0.2">
      <c r="A19">
        <v>3</v>
      </c>
      <c r="B19" t="s">
        <v>18</v>
      </c>
      <c r="C19" t="s">
        <v>16</v>
      </c>
      <c r="D19" t="s">
        <v>17</v>
      </c>
      <c r="E19" s="17">
        <v>0</v>
      </c>
      <c r="F19">
        <v>0</v>
      </c>
      <c r="G19">
        <v>11698</v>
      </c>
      <c r="H19">
        <v>11698</v>
      </c>
      <c r="I19">
        <v>1</v>
      </c>
      <c r="J19">
        <v>0</v>
      </c>
      <c r="K19">
        <v>0</v>
      </c>
      <c r="L19">
        <v>0</v>
      </c>
      <c r="M19">
        <v>0</v>
      </c>
    </row>
    <row r="20" spans="1:16" x14ac:dyDescent="0.2">
      <c r="A20">
        <v>3</v>
      </c>
      <c r="B20" t="s">
        <v>23</v>
      </c>
      <c r="C20" t="s">
        <v>75</v>
      </c>
      <c r="D20" t="s">
        <v>17</v>
      </c>
      <c r="E20" s="17">
        <v>599</v>
      </c>
      <c r="F20">
        <v>3992</v>
      </c>
      <c r="G20">
        <v>6010</v>
      </c>
      <c r="H20">
        <v>10002</v>
      </c>
      <c r="I20">
        <v>0.60087982403519291</v>
      </c>
      <c r="J20">
        <v>0.50936032444959578</v>
      </c>
      <c r="K20">
        <v>681.69208304282097</v>
      </c>
      <c r="L20">
        <v>7498.6129134710309</v>
      </c>
      <c r="M20">
        <v>3749306.4567355155</v>
      </c>
      <c r="N20">
        <v>3648211.0044531897</v>
      </c>
      <c r="O20">
        <v>129464.40407292188</v>
      </c>
      <c r="P20">
        <v>3.5487093239642969E-2</v>
      </c>
    </row>
    <row r="21" spans="1:16" x14ac:dyDescent="0.2">
      <c r="A21">
        <v>3</v>
      </c>
      <c r="B21" t="s">
        <v>25</v>
      </c>
      <c r="C21" t="s">
        <v>75</v>
      </c>
      <c r="D21" t="s">
        <v>17</v>
      </c>
      <c r="E21" s="17">
        <v>560</v>
      </c>
      <c r="F21">
        <v>3654</v>
      </c>
      <c r="G21">
        <v>5997</v>
      </c>
      <c r="H21">
        <v>9651</v>
      </c>
      <c r="I21">
        <v>0.6213863848305875</v>
      </c>
      <c r="J21">
        <v>0.47580219273862628</v>
      </c>
      <c r="K21">
        <v>636.7802365345641</v>
      </c>
      <c r="L21">
        <v>7004.5826018802054</v>
      </c>
      <c r="M21">
        <v>3502291.3009401029</v>
      </c>
    </row>
    <row r="22" spans="1:16" x14ac:dyDescent="0.2">
      <c r="A22">
        <v>3</v>
      </c>
      <c r="B22" t="s">
        <v>26</v>
      </c>
      <c r="C22" t="s">
        <v>75</v>
      </c>
      <c r="D22" t="s">
        <v>17</v>
      </c>
      <c r="E22" s="17">
        <v>590</v>
      </c>
      <c r="F22">
        <v>3190</v>
      </c>
      <c r="G22">
        <v>4896</v>
      </c>
      <c r="H22">
        <v>8086</v>
      </c>
      <c r="I22">
        <v>0.60549097205045754</v>
      </c>
      <c r="J22">
        <v>0.50171562600855424</v>
      </c>
      <c r="K22">
        <v>671.46095557890021</v>
      </c>
      <c r="L22">
        <v>7386.0705113679023</v>
      </c>
      <c r="M22">
        <v>3693035.2556839511</v>
      </c>
    </row>
    <row r="23" spans="1:16" x14ac:dyDescent="0.2">
      <c r="A23">
        <v>3</v>
      </c>
      <c r="B23" t="s">
        <v>19</v>
      </c>
      <c r="C23" t="s">
        <v>76</v>
      </c>
      <c r="D23" t="s">
        <v>17</v>
      </c>
      <c r="E23" s="17">
        <v>607</v>
      </c>
      <c r="F23">
        <v>4294</v>
      </c>
      <c r="G23">
        <v>6361</v>
      </c>
      <c r="H23">
        <v>10655</v>
      </c>
      <c r="I23">
        <v>0.59699671515720321</v>
      </c>
      <c r="J23">
        <v>0.51584366785391322</v>
      </c>
      <c r="K23">
        <v>690.36893449399531</v>
      </c>
      <c r="L23">
        <v>7594.058279433948</v>
      </c>
      <c r="M23">
        <v>3797029.139716974</v>
      </c>
      <c r="N23">
        <v>3905234.4262785204</v>
      </c>
      <c r="O23">
        <v>100010.89877365783</v>
      </c>
      <c r="P23">
        <v>2.5609448206407127E-2</v>
      </c>
    </row>
    <row r="24" spans="1:16" x14ac:dyDescent="0.2">
      <c r="A24">
        <v>3</v>
      </c>
      <c r="B24" t="s">
        <v>21</v>
      </c>
      <c r="C24" t="s">
        <v>76</v>
      </c>
      <c r="D24" t="s">
        <v>17</v>
      </c>
      <c r="E24" s="17">
        <v>638</v>
      </c>
      <c r="F24">
        <v>4128</v>
      </c>
      <c r="G24">
        <v>5729</v>
      </c>
      <c r="H24">
        <v>9857</v>
      </c>
      <c r="I24">
        <v>0.581211321903216</v>
      </c>
      <c r="J24">
        <v>0.54264086725686111</v>
      </c>
      <c r="K24">
        <v>726.23242405896838</v>
      </c>
      <c r="L24">
        <v>7988.5566646486523</v>
      </c>
      <c r="M24">
        <v>3994278.332324326</v>
      </c>
    </row>
    <row r="25" spans="1:16" x14ac:dyDescent="0.2">
      <c r="A25">
        <v>3</v>
      </c>
      <c r="B25" t="s">
        <v>22</v>
      </c>
      <c r="C25" t="s">
        <v>76</v>
      </c>
      <c r="D25" t="s">
        <v>17</v>
      </c>
      <c r="E25" s="17">
        <v>627</v>
      </c>
      <c r="F25">
        <v>3844</v>
      </c>
      <c r="G25">
        <v>5458</v>
      </c>
      <c r="H25">
        <v>9302</v>
      </c>
      <c r="I25">
        <v>0.58675553644377554</v>
      </c>
      <c r="J25">
        <v>0.53314700851575858</v>
      </c>
      <c r="K25">
        <v>713.52651032622941</v>
      </c>
      <c r="L25">
        <v>7848.7916135885234</v>
      </c>
      <c r="M25">
        <v>3924395.8067942616</v>
      </c>
    </row>
    <row r="26" spans="1:16" x14ac:dyDescent="0.2">
      <c r="A26">
        <v>1</v>
      </c>
      <c r="B26" t="s">
        <v>27</v>
      </c>
      <c r="C26" t="s">
        <v>16</v>
      </c>
      <c r="D26" t="s">
        <v>28</v>
      </c>
      <c r="E26" s="17">
        <v>0</v>
      </c>
      <c r="F26">
        <v>0</v>
      </c>
      <c r="G26">
        <v>7090</v>
      </c>
      <c r="H26">
        <v>7090</v>
      </c>
      <c r="I26">
        <f t="shared" ref="I26:I32" si="10">G26/H26</f>
        <v>1</v>
      </c>
      <c r="J26">
        <f t="shared" ref="J26:J32" si="11">-LN(I26)</f>
        <v>0</v>
      </c>
      <c r="K26">
        <f t="shared" ref="K26:K32" si="12">J26/0.0007472</f>
        <v>0</v>
      </c>
      <c r="L26">
        <f t="shared" ref="L26:L32" si="13">K26*(22/2)</f>
        <v>0</v>
      </c>
      <c r="M26" s="1">
        <f t="shared" ref="M26:M32" si="14">L26*500</f>
        <v>0</v>
      </c>
    </row>
    <row r="27" spans="1:16" x14ac:dyDescent="0.2">
      <c r="A27">
        <v>1</v>
      </c>
      <c r="B27" t="s">
        <v>29</v>
      </c>
      <c r="C27" t="s">
        <v>20</v>
      </c>
      <c r="D27" t="s">
        <v>28</v>
      </c>
      <c r="E27" s="17">
        <v>839</v>
      </c>
      <c r="F27">
        <v>5054</v>
      </c>
      <c r="G27">
        <v>4855</v>
      </c>
      <c r="H27">
        <v>9909</v>
      </c>
      <c r="I27">
        <f t="shared" si="10"/>
        <v>0.48995862347360986</v>
      </c>
      <c r="J27">
        <f t="shared" si="11"/>
        <v>0.71343433333347406</v>
      </c>
      <c r="K27">
        <f t="shared" si="12"/>
        <v>954.81040328355743</v>
      </c>
      <c r="L27">
        <f t="shared" si="13"/>
        <v>10502.914436119132</v>
      </c>
      <c r="M27" s="1">
        <f t="shared" si="14"/>
        <v>5251457.2180595659</v>
      </c>
      <c r="N27" s="1">
        <f>AVERAGE(M27:M29)</f>
        <v>5546701.8609635606</v>
      </c>
      <c r="O27" s="1">
        <f>STDEV(M27:M29)</f>
        <v>314202.54447620007</v>
      </c>
      <c r="P27" s="2">
        <f>O27/N27</f>
        <v>5.6646733924440189E-2</v>
      </c>
    </row>
    <row r="28" spans="1:16" x14ac:dyDescent="0.2">
      <c r="A28">
        <v>1</v>
      </c>
      <c r="B28" t="s">
        <v>30</v>
      </c>
      <c r="C28" t="s">
        <v>20</v>
      </c>
      <c r="D28" t="s">
        <v>28</v>
      </c>
      <c r="E28" s="17">
        <v>939</v>
      </c>
      <c r="F28">
        <v>7365</v>
      </c>
      <c r="G28">
        <v>6027</v>
      </c>
      <c r="H28">
        <v>13392</v>
      </c>
      <c r="I28">
        <f t="shared" si="10"/>
        <v>0.45004480286738352</v>
      </c>
      <c r="J28">
        <f t="shared" si="11"/>
        <v>0.79840813924621246</v>
      </c>
      <c r="K28">
        <f t="shared" si="12"/>
        <v>1068.5333769355093</v>
      </c>
      <c r="L28">
        <f t="shared" si="13"/>
        <v>11753.867146290602</v>
      </c>
      <c r="M28" s="1">
        <f t="shared" si="14"/>
        <v>5876933.5731453011</v>
      </c>
    </row>
    <row r="29" spans="1:16" x14ac:dyDescent="0.2">
      <c r="A29">
        <v>1</v>
      </c>
      <c r="B29" t="s">
        <v>31</v>
      </c>
      <c r="C29" t="s">
        <v>20</v>
      </c>
      <c r="D29" t="s">
        <v>28</v>
      </c>
      <c r="E29" s="17">
        <v>881</v>
      </c>
      <c r="F29">
        <v>6875</v>
      </c>
      <c r="G29">
        <v>6169</v>
      </c>
      <c r="H29">
        <v>13044</v>
      </c>
      <c r="I29">
        <f t="shared" si="10"/>
        <v>0.47293774915670039</v>
      </c>
      <c r="J29">
        <f t="shared" si="11"/>
        <v>0.74879150769957115</v>
      </c>
      <c r="K29">
        <f t="shared" si="12"/>
        <v>1002.1299621246937</v>
      </c>
      <c r="L29">
        <f t="shared" si="13"/>
        <v>11023.429583371631</v>
      </c>
      <c r="M29" s="1">
        <f t="shared" si="14"/>
        <v>5511714.7916858159</v>
      </c>
    </row>
    <row r="30" spans="1:16" x14ac:dyDescent="0.2">
      <c r="A30">
        <v>1</v>
      </c>
      <c r="B30" t="s">
        <v>32</v>
      </c>
      <c r="C30" t="s">
        <v>24</v>
      </c>
      <c r="D30" t="s">
        <v>28</v>
      </c>
      <c r="E30" s="17">
        <v>856</v>
      </c>
      <c r="F30">
        <v>5021</v>
      </c>
      <c r="G30">
        <v>4690</v>
      </c>
      <c r="H30">
        <v>9711</v>
      </c>
      <c r="I30">
        <f t="shared" si="10"/>
        <v>0.48295747090927815</v>
      </c>
      <c r="J30">
        <f t="shared" si="11"/>
        <v>0.72782668115402893</v>
      </c>
      <c r="K30">
        <f t="shared" si="12"/>
        <v>974.07211075218015</v>
      </c>
      <c r="L30">
        <f t="shared" si="13"/>
        <v>10714.793218273982</v>
      </c>
      <c r="M30" s="1">
        <f t="shared" si="14"/>
        <v>5357396.6091369912</v>
      </c>
      <c r="N30" s="1">
        <f>AVERAGE(M30:M32)</f>
        <v>5469262.8491614023</v>
      </c>
      <c r="O30" s="1">
        <f>STDEV(M30:M32)</f>
        <v>96995.668890515444</v>
      </c>
      <c r="P30" s="2">
        <f>O30/N30</f>
        <v>1.7734687756941085E-2</v>
      </c>
    </row>
    <row r="31" spans="1:16" x14ac:dyDescent="0.2">
      <c r="A31">
        <v>1</v>
      </c>
      <c r="B31" t="s">
        <v>33</v>
      </c>
      <c r="C31" t="s">
        <v>24</v>
      </c>
      <c r="D31" t="s">
        <v>28</v>
      </c>
      <c r="E31" s="17">
        <v>882</v>
      </c>
      <c r="F31">
        <v>4909</v>
      </c>
      <c r="G31">
        <v>4395</v>
      </c>
      <c r="H31">
        <v>9304</v>
      </c>
      <c r="I31">
        <f t="shared" si="10"/>
        <v>0.47237747205503011</v>
      </c>
      <c r="J31">
        <f t="shared" si="11"/>
        <v>0.74997688407922292</v>
      </c>
      <c r="K31">
        <f t="shared" si="12"/>
        <v>1003.7163866156625</v>
      </c>
      <c r="L31">
        <f t="shared" si="13"/>
        <v>11040.880252772287</v>
      </c>
      <c r="M31" s="1">
        <f t="shared" si="14"/>
        <v>5520440.1263861433</v>
      </c>
    </row>
    <row r="32" spans="1:16" x14ac:dyDescent="0.2">
      <c r="A32">
        <v>1</v>
      </c>
      <c r="B32" t="s">
        <v>34</v>
      </c>
      <c r="C32" t="s">
        <v>24</v>
      </c>
      <c r="D32" t="s">
        <v>28</v>
      </c>
      <c r="E32" s="17">
        <v>884</v>
      </c>
      <c r="F32">
        <v>4743</v>
      </c>
      <c r="G32">
        <v>4236</v>
      </c>
      <c r="H32">
        <v>8979</v>
      </c>
      <c r="I32">
        <f t="shared" si="10"/>
        <v>0.47176745740060139</v>
      </c>
      <c r="J32">
        <f t="shared" si="11"/>
        <v>0.75126908979951157</v>
      </c>
      <c r="K32">
        <f t="shared" si="12"/>
        <v>1005.4457839929224</v>
      </c>
      <c r="L32">
        <f t="shared" si="13"/>
        <v>11059.903623922146</v>
      </c>
      <c r="M32" s="1">
        <f t="shared" si="14"/>
        <v>5529951.8119610734</v>
      </c>
    </row>
    <row r="33" spans="1:16" x14ac:dyDescent="0.2">
      <c r="A33">
        <v>2</v>
      </c>
      <c r="B33" t="s">
        <v>74</v>
      </c>
      <c r="C33" t="s">
        <v>16</v>
      </c>
      <c r="D33" t="s">
        <v>28</v>
      </c>
      <c r="E33" s="17">
        <v>0</v>
      </c>
      <c r="F33">
        <v>0</v>
      </c>
      <c r="G33">
        <v>12262</v>
      </c>
      <c r="H33">
        <v>12262</v>
      </c>
      <c r="M33" s="1"/>
    </row>
    <row r="34" spans="1:16" x14ac:dyDescent="0.2">
      <c r="A34">
        <v>2</v>
      </c>
      <c r="B34" t="s">
        <v>27</v>
      </c>
      <c r="C34" t="s">
        <v>16</v>
      </c>
      <c r="D34" t="s">
        <v>28</v>
      </c>
      <c r="E34" s="17">
        <v>0.11</v>
      </c>
      <c r="F34">
        <v>1</v>
      </c>
      <c r="G34">
        <v>10520</v>
      </c>
      <c r="H34">
        <v>10521</v>
      </c>
      <c r="M34" s="1"/>
    </row>
    <row r="35" spans="1:16" x14ac:dyDescent="0.2">
      <c r="A35">
        <v>2</v>
      </c>
      <c r="B35" t="s">
        <v>32</v>
      </c>
      <c r="C35" t="s">
        <v>72</v>
      </c>
      <c r="D35" t="s">
        <v>28</v>
      </c>
      <c r="E35" s="17">
        <v>794</v>
      </c>
      <c r="F35">
        <v>5107</v>
      </c>
      <c r="G35">
        <v>5295</v>
      </c>
      <c r="H35">
        <v>10402</v>
      </c>
      <c r="I35">
        <f t="shared" ref="I35:I40" si="15">G35/H35</f>
        <v>0.50903672370697939</v>
      </c>
      <c r="J35">
        <f t="shared" ref="J35:J40" si="16">-LN(I35)</f>
        <v>0.67523511629751098</v>
      </c>
      <c r="K35">
        <f t="shared" ref="K35:K40" si="17">J35/0.0007472</f>
        <v>903.68725414549124</v>
      </c>
      <c r="L35">
        <f t="shared" ref="L35:L40" si="18">K35*(22/2)</f>
        <v>9940.559795600404</v>
      </c>
      <c r="M35" s="1">
        <f t="shared" ref="M35:M40" si="19">L35*500</f>
        <v>4970279.8978002016</v>
      </c>
      <c r="N35" s="3">
        <f>AVERAGE(M35:M37)</f>
        <v>5309021.1528002089</v>
      </c>
      <c r="O35" s="1">
        <f>STDEV(M35:M37)</f>
        <v>295185.73917231295</v>
      </c>
      <c r="P35" s="2">
        <f>O35/N35</f>
        <v>5.5600784151447417E-2</v>
      </c>
    </row>
    <row r="36" spans="1:16" x14ac:dyDescent="0.2">
      <c r="A36">
        <v>2</v>
      </c>
      <c r="B36" t="s">
        <v>33</v>
      </c>
      <c r="C36" t="s">
        <v>72</v>
      </c>
      <c r="D36" t="s">
        <v>28</v>
      </c>
      <c r="E36" s="17">
        <v>870</v>
      </c>
      <c r="F36">
        <v>5080</v>
      </c>
      <c r="G36">
        <v>4637</v>
      </c>
      <c r="H36">
        <v>9717</v>
      </c>
      <c r="I36">
        <f t="shared" si="15"/>
        <v>0.47720489863126481</v>
      </c>
      <c r="J36">
        <f t="shared" si="16"/>
        <v>0.73980932344797812</v>
      </c>
      <c r="K36">
        <f t="shared" si="17"/>
        <v>990.10883759097726</v>
      </c>
      <c r="L36">
        <f t="shared" si="18"/>
        <v>10891.197213500749</v>
      </c>
      <c r="M36" s="1">
        <f t="shared" si="19"/>
        <v>5445598.6067503747</v>
      </c>
    </row>
    <row r="37" spans="1:16" x14ac:dyDescent="0.2">
      <c r="A37">
        <v>2</v>
      </c>
      <c r="B37" t="s">
        <v>34</v>
      </c>
      <c r="C37" t="s">
        <v>72</v>
      </c>
      <c r="D37" t="s">
        <v>28</v>
      </c>
      <c r="E37" s="17">
        <v>881</v>
      </c>
      <c r="F37">
        <v>6035</v>
      </c>
      <c r="G37">
        <v>5416</v>
      </c>
      <c r="H37">
        <v>11451</v>
      </c>
      <c r="I37">
        <f t="shared" si="15"/>
        <v>0.47297179285651908</v>
      </c>
      <c r="J37">
        <f t="shared" si="16"/>
        <v>0.74871952682122855</v>
      </c>
      <c r="K37">
        <f t="shared" si="17"/>
        <v>1002.0336279727363</v>
      </c>
      <c r="L37">
        <f t="shared" si="18"/>
        <v>11022.3699077001</v>
      </c>
      <c r="M37" s="1">
        <f t="shared" si="19"/>
        <v>5511184.9538500505</v>
      </c>
    </row>
    <row r="38" spans="1:16" x14ac:dyDescent="0.2">
      <c r="A38">
        <v>2</v>
      </c>
      <c r="B38" t="s">
        <v>29</v>
      </c>
      <c r="C38" t="s">
        <v>73</v>
      </c>
      <c r="D38" t="s">
        <v>28</v>
      </c>
      <c r="E38" s="17">
        <v>858</v>
      </c>
      <c r="F38">
        <v>5492</v>
      </c>
      <c r="G38">
        <v>5115</v>
      </c>
      <c r="H38">
        <v>10607</v>
      </c>
      <c r="I38">
        <f t="shared" si="15"/>
        <v>0.4822287168850759</v>
      </c>
      <c r="J38">
        <f t="shared" si="16"/>
        <v>0.72933676111974333</v>
      </c>
      <c r="K38">
        <f t="shared" si="17"/>
        <v>976.09309571700135</v>
      </c>
      <c r="L38">
        <f t="shared" si="18"/>
        <v>10737.024052887014</v>
      </c>
      <c r="M38" s="1">
        <f t="shared" si="19"/>
        <v>5368512.0264435075</v>
      </c>
      <c r="N38" s="3">
        <f>AVERAGE(M38:M40)</f>
        <v>5250374.6089617833</v>
      </c>
      <c r="O38" s="1">
        <f>STDEV(M38:M40)</f>
        <v>102315.13028452599</v>
      </c>
      <c r="P38" s="2">
        <f>O38/N38</f>
        <v>1.9487205752878257E-2</v>
      </c>
    </row>
    <row r="39" spans="1:16" x14ac:dyDescent="0.2">
      <c r="A39">
        <v>2</v>
      </c>
      <c r="B39" t="s">
        <v>30</v>
      </c>
      <c r="C39" t="s">
        <v>73</v>
      </c>
      <c r="D39" t="s">
        <v>28</v>
      </c>
      <c r="E39" s="17">
        <v>830</v>
      </c>
      <c r="F39">
        <v>5194</v>
      </c>
      <c r="G39">
        <v>5069</v>
      </c>
      <c r="H39">
        <v>10263</v>
      </c>
      <c r="I39">
        <f t="shared" si="15"/>
        <v>0.49391016272045213</v>
      </c>
      <c r="J39">
        <f t="shared" si="16"/>
        <v>0.70540163517336496</v>
      </c>
      <c r="K39">
        <f t="shared" si="17"/>
        <v>944.06000424700881</v>
      </c>
      <c r="L39">
        <f t="shared" si="18"/>
        <v>10384.660046717097</v>
      </c>
      <c r="M39" s="1">
        <f t="shared" si="19"/>
        <v>5192330.023358549</v>
      </c>
    </row>
    <row r="40" spans="1:16" x14ac:dyDescent="0.2">
      <c r="A40">
        <v>2</v>
      </c>
      <c r="B40" t="s">
        <v>31</v>
      </c>
      <c r="C40" t="s">
        <v>73</v>
      </c>
      <c r="D40" t="s">
        <v>28</v>
      </c>
      <c r="E40" s="17">
        <v>830</v>
      </c>
      <c r="F40">
        <v>4420</v>
      </c>
      <c r="G40">
        <v>4316</v>
      </c>
      <c r="H40">
        <v>8736</v>
      </c>
      <c r="I40">
        <f t="shared" si="15"/>
        <v>0.49404761904761907</v>
      </c>
      <c r="J40">
        <f t="shared" si="16"/>
        <v>0.70512337160666094</v>
      </c>
      <c r="K40">
        <f t="shared" si="17"/>
        <v>943.68759583332576</v>
      </c>
      <c r="L40">
        <f t="shared" si="18"/>
        <v>10380.563554166583</v>
      </c>
      <c r="M40" s="1">
        <f t="shared" si="19"/>
        <v>5190281.7770832917</v>
      </c>
    </row>
    <row r="41" spans="1:16" x14ac:dyDescent="0.2">
      <c r="A41">
        <v>3</v>
      </c>
      <c r="B41" t="s">
        <v>74</v>
      </c>
      <c r="C41" t="s">
        <v>16</v>
      </c>
      <c r="D41" t="s">
        <v>28</v>
      </c>
      <c r="E41" s="17">
        <v>0</v>
      </c>
      <c r="F41">
        <v>0</v>
      </c>
      <c r="G41">
        <v>13194</v>
      </c>
      <c r="H41">
        <v>13194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6" x14ac:dyDescent="0.2">
      <c r="A42">
        <v>3</v>
      </c>
      <c r="B42" t="s">
        <v>27</v>
      </c>
      <c r="C42" t="s">
        <v>16</v>
      </c>
      <c r="D42" t="s">
        <v>28</v>
      </c>
      <c r="E42" s="17">
        <v>0</v>
      </c>
      <c r="F42">
        <v>0</v>
      </c>
      <c r="G42">
        <v>13939</v>
      </c>
      <c r="H42">
        <v>13939</v>
      </c>
      <c r="I42">
        <v>1</v>
      </c>
      <c r="J42">
        <v>0</v>
      </c>
      <c r="K42">
        <v>0</v>
      </c>
      <c r="L42">
        <v>0</v>
      </c>
      <c r="M42">
        <v>0</v>
      </c>
    </row>
    <row r="43" spans="1:16" x14ac:dyDescent="0.2">
      <c r="A43">
        <v>3</v>
      </c>
      <c r="B43" t="s">
        <v>32</v>
      </c>
      <c r="C43" t="s">
        <v>75</v>
      </c>
      <c r="D43" t="s">
        <v>28</v>
      </c>
      <c r="E43" s="17">
        <v>737</v>
      </c>
      <c r="F43">
        <v>5789</v>
      </c>
      <c r="G43">
        <v>6649</v>
      </c>
      <c r="H43">
        <v>12438</v>
      </c>
      <c r="I43">
        <v>0.53457147451358744</v>
      </c>
      <c r="J43">
        <v>0.6262898352613796</v>
      </c>
      <c r="K43">
        <v>838.18232770527254</v>
      </c>
      <c r="L43">
        <v>9220.0056047579983</v>
      </c>
      <c r="M43">
        <v>4610002.8023789991</v>
      </c>
      <c r="N43">
        <v>4658585.6098585976</v>
      </c>
      <c r="O43">
        <v>161932.2977540415</v>
      </c>
      <c r="P43">
        <v>3.4759970367692059E-2</v>
      </c>
    </row>
    <row r="44" spans="1:16" x14ac:dyDescent="0.2">
      <c r="A44">
        <v>3</v>
      </c>
      <c r="B44" t="s">
        <v>33</v>
      </c>
      <c r="C44" t="s">
        <v>75</v>
      </c>
      <c r="D44" t="s">
        <v>28</v>
      </c>
      <c r="E44" s="17">
        <v>773</v>
      </c>
      <c r="F44">
        <v>5367</v>
      </c>
      <c r="G44">
        <v>5772</v>
      </c>
      <c r="H44">
        <v>11139</v>
      </c>
      <c r="I44">
        <v>0.51817936978184753</v>
      </c>
      <c r="J44">
        <v>0.65743382295142838</v>
      </c>
      <c r="K44">
        <v>879.8632534146526</v>
      </c>
      <c r="L44">
        <v>9678.4957875611781</v>
      </c>
      <c r="M44">
        <v>4839247.8937805891</v>
      </c>
    </row>
    <row r="45" spans="1:16" x14ac:dyDescent="0.2">
      <c r="A45">
        <v>3</v>
      </c>
      <c r="B45" t="s">
        <v>34</v>
      </c>
      <c r="C45" t="s">
        <v>75</v>
      </c>
      <c r="D45" t="s">
        <v>28</v>
      </c>
      <c r="E45" s="17">
        <v>723</v>
      </c>
      <c r="F45">
        <v>5376</v>
      </c>
      <c r="G45">
        <v>6328</v>
      </c>
      <c r="H45">
        <v>11704</v>
      </c>
      <c r="I45">
        <v>0.54066985645933019</v>
      </c>
      <c r="J45">
        <v>0.61494643325247034</v>
      </c>
      <c r="K45">
        <v>823.00111516658239</v>
      </c>
      <c r="L45">
        <v>9053.0122668324057</v>
      </c>
      <c r="M45">
        <v>4526506.1334162029</v>
      </c>
    </row>
    <row r="46" spans="1:16" x14ac:dyDescent="0.2">
      <c r="A46">
        <v>3</v>
      </c>
      <c r="B46" t="s">
        <v>29</v>
      </c>
      <c r="C46" t="s">
        <v>76</v>
      </c>
      <c r="D46" t="s">
        <v>28</v>
      </c>
      <c r="E46" s="17">
        <v>851</v>
      </c>
      <c r="F46">
        <v>5503</v>
      </c>
      <c r="G46">
        <v>5185</v>
      </c>
      <c r="H46">
        <v>10688</v>
      </c>
      <c r="I46">
        <v>0.48512350299401197</v>
      </c>
      <c r="J46">
        <v>0.72335177511279924</v>
      </c>
      <c r="K46">
        <v>968.08321080406756</v>
      </c>
      <c r="L46">
        <v>10648.915318844744</v>
      </c>
      <c r="M46">
        <v>5324457.6594223715</v>
      </c>
      <c r="N46">
        <v>5029635.304274329</v>
      </c>
      <c r="O46">
        <v>278627.73219406849</v>
      </c>
      <c r="P46">
        <v>5.5397203840461873E-2</v>
      </c>
    </row>
    <row r="47" spans="1:16" x14ac:dyDescent="0.2">
      <c r="A47">
        <v>3</v>
      </c>
      <c r="B47" t="s">
        <v>30</v>
      </c>
      <c r="C47" t="s">
        <v>76</v>
      </c>
      <c r="D47" t="s">
        <v>28</v>
      </c>
      <c r="E47" s="17">
        <v>798</v>
      </c>
      <c r="F47">
        <v>6577</v>
      </c>
      <c r="G47">
        <v>6775</v>
      </c>
      <c r="H47">
        <v>13352</v>
      </c>
      <c r="I47">
        <v>0.50741461953265432</v>
      </c>
      <c r="J47">
        <v>0.67842681959376927</v>
      </c>
      <c r="K47">
        <v>907.9588056661795</v>
      </c>
      <c r="L47">
        <v>9987.5468623279739</v>
      </c>
      <c r="M47">
        <v>4993773.4311639871</v>
      </c>
    </row>
    <row r="48" spans="1:16" x14ac:dyDescent="0.2">
      <c r="A48">
        <v>3</v>
      </c>
      <c r="B48" t="s">
        <v>31</v>
      </c>
      <c r="C48" t="s">
        <v>76</v>
      </c>
      <c r="D48" t="s">
        <v>28</v>
      </c>
      <c r="E48" s="17">
        <v>762</v>
      </c>
      <c r="F48">
        <v>5851</v>
      </c>
      <c r="G48">
        <v>6416</v>
      </c>
      <c r="H48">
        <v>12267</v>
      </c>
      <c r="I48">
        <v>0.52302926550908946</v>
      </c>
      <c r="J48">
        <v>0.64811785948640155</v>
      </c>
      <c r="K48">
        <v>867.39542222484158</v>
      </c>
      <c r="L48">
        <v>9541.3496444732573</v>
      </c>
      <c r="M48">
        <v>4770674.8222366283</v>
      </c>
    </row>
    <row r="49" spans="1:16" x14ac:dyDescent="0.2">
      <c r="A49">
        <v>1</v>
      </c>
      <c r="B49" t="s">
        <v>35</v>
      </c>
      <c r="C49" t="s">
        <v>16</v>
      </c>
      <c r="D49" t="s">
        <v>36</v>
      </c>
      <c r="E49" s="17">
        <v>0</v>
      </c>
      <c r="F49">
        <v>0</v>
      </c>
      <c r="G49">
        <v>12785</v>
      </c>
      <c r="H49">
        <v>12785</v>
      </c>
      <c r="I49">
        <f t="shared" ref="I49:I56" si="20">G49/H49</f>
        <v>1</v>
      </c>
      <c r="J49">
        <f t="shared" ref="J49:J56" si="21">-LN(I49)</f>
        <v>0</v>
      </c>
      <c r="K49">
        <f t="shared" ref="K49:K56" si="22">J49/0.0007472</f>
        <v>0</v>
      </c>
      <c r="L49">
        <f t="shared" ref="L49:L56" si="23">K49*(22/2)</f>
        <v>0</v>
      </c>
      <c r="M49" s="1">
        <f t="shared" ref="M49:M56" si="24">L49*500</f>
        <v>0</v>
      </c>
    </row>
    <row r="50" spans="1:16" x14ac:dyDescent="0.2">
      <c r="A50">
        <v>1</v>
      </c>
      <c r="B50" t="s">
        <v>37</v>
      </c>
      <c r="C50" t="s">
        <v>16</v>
      </c>
      <c r="D50" t="s">
        <v>36</v>
      </c>
      <c r="E50" s="17">
        <v>0</v>
      </c>
      <c r="F50">
        <v>0</v>
      </c>
      <c r="G50">
        <v>10547</v>
      </c>
      <c r="H50">
        <v>10547</v>
      </c>
      <c r="I50">
        <f t="shared" si="20"/>
        <v>1</v>
      </c>
      <c r="J50">
        <f t="shared" si="21"/>
        <v>0</v>
      </c>
      <c r="K50">
        <f t="shared" si="22"/>
        <v>0</v>
      </c>
      <c r="L50">
        <f t="shared" si="23"/>
        <v>0</v>
      </c>
      <c r="M50" s="1">
        <f t="shared" si="24"/>
        <v>0</v>
      </c>
    </row>
    <row r="51" spans="1:16" x14ac:dyDescent="0.2">
      <c r="A51">
        <v>1</v>
      </c>
      <c r="B51" t="s">
        <v>38</v>
      </c>
      <c r="C51" t="s">
        <v>20</v>
      </c>
      <c r="D51" t="s">
        <v>36</v>
      </c>
      <c r="E51" s="17">
        <v>896</v>
      </c>
      <c r="F51">
        <v>6624</v>
      </c>
      <c r="G51">
        <v>5799</v>
      </c>
      <c r="H51">
        <v>12423</v>
      </c>
      <c r="I51">
        <f t="shared" si="20"/>
        <v>0.46679546003380828</v>
      </c>
      <c r="J51">
        <f t="shared" si="21"/>
        <v>0.76186410433723628</v>
      </c>
      <c r="K51">
        <f t="shared" si="22"/>
        <v>1019.6254073035818</v>
      </c>
      <c r="L51">
        <f t="shared" si="23"/>
        <v>11215.879480339399</v>
      </c>
      <c r="M51" s="1">
        <f t="shared" si="24"/>
        <v>5607939.7401696993</v>
      </c>
      <c r="N51" s="1">
        <f>AVERAGE(M51:M53)</f>
        <v>5505887.7581899883</v>
      </c>
      <c r="O51" s="1">
        <f>STDEV(M51:M53)</f>
        <v>89224.571543548649</v>
      </c>
      <c r="P51" s="2">
        <f>O51/N51</f>
        <v>1.6205301572090245E-2</v>
      </c>
    </row>
    <row r="52" spans="1:16" x14ac:dyDescent="0.2">
      <c r="A52">
        <v>1</v>
      </c>
      <c r="B52" t="s">
        <v>39</v>
      </c>
      <c r="C52" t="s">
        <v>20</v>
      </c>
      <c r="D52" t="s">
        <v>36</v>
      </c>
      <c r="E52" s="17">
        <v>870</v>
      </c>
      <c r="F52">
        <v>6983</v>
      </c>
      <c r="G52">
        <v>6379</v>
      </c>
      <c r="H52">
        <v>13362</v>
      </c>
      <c r="I52">
        <f t="shared" si="20"/>
        <v>0.47739859302499627</v>
      </c>
      <c r="J52">
        <f t="shared" si="21"/>
        <v>0.73940351224346734</v>
      </c>
      <c r="K52">
        <f t="shared" si="22"/>
        <v>989.56572837723149</v>
      </c>
      <c r="L52">
        <f t="shared" si="23"/>
        <v>10885.223012149547</v>
      </c>
      <c r="M52" s="1">
        <f t="shared" si="24"/>
        <v>5442611.5060747731</v>
      </c>
    </row>
    <row r="53" spans="1:16" x14ac:dyDescent="0.2">
      <c r="A53">
        <v>1</v>
      </c>
      <c r="B53" t="s">
        <v>40</v>
      </c>
      <c r="C53" t="s">
        <v>20</v>
      </c>
      <c r="D53" t="s">
        <v>36</v>
      </c>
      <c r="E53" s="17">
        <v>874</v>
      </c>
      <c r="F53">
        <v>5873</v>
      </c>
      <c r="G53">
        <v>5331</v>
      </c>
      <c r="H53">
        <v>11204</v>
      </c>
      <c r="I53">
        <f t="shared" si="20"/>
        <v>0.47581220992502676</v>
      </c>
      <c r="J53">
        <f t="shared" si="21"/>
        <v>0.74273201955723811</v>
      </c>
      <c r="K53">
        <f t="shared" si="22"/>
        <v>994.02036878645367</v>
      </c>
      <c r="L53">
        <f t="shared" si="23"/>
        <v>10934.22405665099</v>
      </c>
      <c r="M53" s="1">
        <f t="shared" si="24"/>
        <v>5467112.0283254953</v>
      </c>
    </row>
    <row r="54" spans="1:16" x14ac:dyDescent="0.2">
      <c r="A54">
        <v>1</v>
      </c>
      <c r="B54" t="s">
        <v>41</v>
      </c>
      <c r="C54" t="s">
        <v>24</v>
      </c>
      <c r="D54" t="s">
        <v>36</v>
      </c>
      <c r="E54" s="17">
        <v>823</v>
      </c>
      <c r="F54">
        <v>7112</v>
      </c>
      <c r="G54">
        <v>7016</v>
      </c>
      <c r="H54">
        <v>14128</v>
      </c>
      <c r="I54">
        <f t="shared" si="20"/>
        <v>0.49660249150622876</v>
      </c>
      <c r="J54">
        <f t="shared" si="21"/>
        <v>0.69996538879172232</v>
      </c>
      <c r="K54">
        <f t="shared" si="22"/>
        <v>936.7845139075514</v>
      </c>
      <c r="L54">
        <f t="shared" si="23"/>
        <v>10304.629652983065</v>
      </c>
      <c r="M54" s="1">
        <f t="shared" si="24"/>
        <v>5152314.8264915328</v>
      </c>
      <c r="N54" s="1">
        <f>AVERAGE(M54:M56)</f>
        <v>5206553.1114493059</v>
      </c>
      <c r="O54" s="1">
        <f>STDEV(M54:M56)</f>
        <v>47923.890120445336</v>
      </c>
      <c r="P54" s="2">
        <f>O54/N54</f>
        <v>9.2045330364651078E-3</v>
      </c>
    </row>
    <row r="55" spans="1:16" x14ac:dyDescent="0.2">
      <c r="A55">
        <v>1</v>
      </c>
      <c r="B55" t="s">
        <v>42</v>
      </c>
      <c r="C55" t="s">
        <v>24</v>
      </c>
      <c r="D55" t="s">
        <v>36</v>
      </c>
      <c r="E55" s="17">
        <v>835</v>
      </c>
      <c r="F55">
        <v>6398</v>
      </c>
      <c r="G55">
        <v>6191</v>
      </c>
      <c r="H55">
        <v>12589</v>
      </c>
      <c r="I55">
        <f t="shared" si="20"/>
        <v>0.49177853681785688</v>
      </c>
      <c r="J55">
        <f t="shared" si="21"/>
        <v>0.70972679224702706</v>
      </c>
      <c r="K55">
        <f t="shared" si="22"/>
        <v>949.84849069462939</v>
      </c>
      <c r="L55">
        <f t="shared" si="23"/>
        <v>10448.333397640923</v>
      </c>
      <c r="M55" s="1">
        <f t="shared" si="24"/>
        <v>5224166.6988204615</v>
      </c>
    </row>
    <row r="56" spans="1:16" x14ac:dyDescent="0.2">
      <c r="A56">
        <v>1</v>
      </c>
      <c r="B56" t="s">
        <v>43</v>
      </c>
      <c r="C56" t="s">
        <v>24</v>
      </c>
      <c r="D56" t="s">
        <v>36</v>
      </c>
      <c r="E56" s="17">
        <v>838</v>
      </c>
      <c r="F56">
        <v>6523</v>
      </c>
      <c r="G56">
        <v>6280</v>
      </c>
      <c r="H56">
        <v>12803</v>
      </c>
      <c r="I56">
        <f t="shared" si="20"/>
        <v>0.49051003671014604</v>
      </c>
      <c r="J56">
        <f t="shared" si="21"/>
        <v>0.7123095379839347</v>
      </c>
      <c r="K56">
        <f t="shared" si="22"/>
        <v>953.30505618834945</v>
      </c>
      <c r="L56">
        <f t="shared" si="23"/>
        <v>10486.355618071844</v>
      </c>
      <c r="M56" s="1">
        <f t="shared" si="24"/>
        <v>5243177.8090359224</v>
      </c>
    </row>
    <row r="57" spans="1:16" x14ac:dyDescent="0.2">
      <c r="A57">
        <v>2</v>
      </c>
      <c r="B57" t="s">
        <v>35</v>
      </c>
      <c r="C57" t="s">
        <v>16</v>
      </c>
      <c r="D57" t="s">
        <v>36</v>
      </c>
      <c r="E57" s="17">
        <v>0</v>
      </c>
      <c r="F57">
        <v>0</v>
      </c>
      <c r="G57">
        <v>14964</v>
      </c>
      <c r="H57">
        <v>14964</v>
      </c>
      <c r="M57" s="1"/>
    </row>
    <row r="58" spans="1:16" x14ac:dyDescent="0.2">
      <c r="A58">
        <v>2</v>
      </c>
      <c r="B58" t="s">
        <v>37</v>
      </c>
      <c r="C58" t="s">
        <v>16</v>
      </c>
      <c r="D58" t="s">
        <v>36</v>
      </c>
      <c r="E58" s="17">
        <v>0</v>
      </c>
      <c r="F58">
        <v>0</v>
      </c>
      <c r="G58">
        <v>16909</v>
      </c>
      <c r="H58">
        <v>16909</v>
      </c>
      <c r="M58" s="1"/>
    </row>
    <row r="59" spans="1:16" x14ac:dyDescent="0.2">
      <c r="A59">
        <v>2</v>
      </c>
      <c r="B59" t="s">
        <v>41</v>
      </c>
      <c r="C59" t="s">
        <v>72</v>
      </c>
      <c r="D59" t="s">
        <v>36</v>
      </c>
      <c r="E59" s="17">
        <v>830</v>
      </c>
      <c r="F59">
        <v>6586</v>
      </c>
      <c r="G59">
        <v>6427</v>
      </c>
      <c r="H59">
        <v>13013</v>
      </c>
      <c r="I59">
        <f t="shared" ref="I59:I64" si="25">G59/H59</f>
        <v>0.49389072465995543</v>
      </c>
      <c r="J59">
        <f t="shared" ref="J59:J64" si="26">-LN(I59)</f>
        <v>0.70544099140547112</v>
      </c>
      <c r="K59">
        <f t="shared" ref="K59:K64" si="27">J59/0.0007472</f>
        <v>944.11267586385327</v>
      </c>
      <c r="L59">
        <f t="shared" ref="L59:L64" si="28">K59*(22/2)</f>
        <v>10385.239434502386</v>
      </c>
      <c r="M59" s="1">
        <f t="shared" ref="M59:M64" si="29">L59*500</f>
        <v>5192619.7172511928</v>
      </c>
      <c r="N59" s="3">
        <f>AVERAGE(M59:M61)</f>
        <v>5512389.4107096074</v>
      </c>
      <c r="O59" s="1">
        <f>STDEV(M59:M61)</f>
        <v>289428.94892329536</v>
      </c>
      <c r="P59" s="2">
        <f>O59/N59</f>
        <v>5.2505171053588047E-2</v>
      </c>
    </row>
    <row r="60" spans="1:16" x14ac:dyDescent="0.2">
      <c r="A60">
        <v>2</v>
      </c>
      <c r="B60" t="s">
        <v>42</v>
      </c>
      <c r="C60" t="s">
        <v>72</v>
      </c>
      <c r="D60" t="s">
        <v>36</v>
      </c>
      <c r="E60" s="17">
        <v>920</v>
      </c>
      <c r="F60">
        <v>8050</v>
      </c>
      <c r="G60">
        <v>6788</v>
      </c>
      <c r="H60">
        <v>14838</v>
      </c>
      <c r="I60">
        <f t="shared" si="25"/>
        <v>0.45747405310688771</v>
      </c>
      <c r="J60">
        <f t="shared" si="26"/>
        <v>0.78203511039535434</v>
      </c>
      <c r="K60">
        <f t="shared" si="27"/>
        <v>1046.6208650901424</v>
      </c>
      <c r="L60">
        <f t="shared" si="28"/>
        <v>11512.829515991567</v>
      </c>
      <c r="M60" s="1">
        <f t="shared" si="29"/>
        <v>5756414.7579957834</v>
      </c>
    </row>
    <row r="61" spans="1:16" x14ac:dyDescent="0.2">
      <c r="A61">
        <v>2</v>
      </c>
      <c r="B61" t="s">
        <v>43</v>
      </c>
      <c r="C61" t="s">
        <v>72</v>
      </c>
      <c r="D61" t="s">
        <v>36</v>
      </c>
      <c r="E61" s="17">
        <v>893</v>
      </c>
      <c r="F61">
        <v>7443</v>
      </c>
      <c r="G61">
        <v>6549</v>
      </c>
      <c r="H61">
        <v>13992</v>
      </c>
      <c r="I61">
        <f t="shared" si="25"/>
        <v>0.46805317324185247</v>
      </c>
      <c r="J61">
        <f t="shared" si="26"/>
        <v>0.75917337148038444</v>
      </c>
      <c r="K61">
        <f t="shared" si="27"/>
        <v>1016.0243194330627</v>
      </c>
      <c r="L61">
        <f t="shared" si="28"/>
        <v>11176.267513763691</v>
      </c>
      <c r="M61" s="1">
        <f t="shared" si="29"/>
        <v>5588133.7568818452</v>
      </c>
    </row>
    <row r="62" spans="1:16" x14ac:dyDescent="0.2">
      <c r="A62">
        <v>2</v>
      </c>
      <c r="B62" t="s">
        <v>38</v>
      </c>
      <c r="C62" t="s">
        <v>73</v>
      </c>
      <c r="D62" t="s">
        <v>36</v>
      </c>
      <c r="E62" s="17">
        <v>861</v>
      </c>
      <c r="F62">
        <v>7897</v>
      </c>
      <c r="G62">
        <v>7316</v>
      </c>
      <c r="H62">
        <v>15213</v>
      </c>
      <c r="I62">
        <f t="shared" si="25"/>
        <v>0.48090448958127918</v>
      </c>
      <c r="J62">
        <f t="shared" si="26"/>
        <v>0.73208659495237238</v>
      </c>
      <c r="K62">
        <f t="shared" si="27"/>
        <v>979.77328018251126</v>
      </c>
      <c r="L62">
        <f t="shared" si="28"/>
        <v>10777.506082007623</v>
      </c>
      <c r="M62" s="1">
        <f t="shared" si="29"/>
        <v>5388753.0410038112</v>
      </c>
      <c r="N62" s="3">
        <f>AVERAGE(M62:M64)</f>
        <v>5232963.8093518727</v>
      </c>
      <c r="O62" s="1">
        <f>STDEV(M62:M64)</f>
        <v>142637.14034780135</v>
      </c>
      <c r="P62" s="2">
        <f>O62/N62</f>
        <v>2.7257429163353539E-2</v>
      </c>
    </row>
    <row r="63" spans="1:16" x14ac:dyDescent="0.2">
      <c r="A63">
        <v>2</v>
      </c>
      <c r="B63" t="s">
        <v>39</v>
      </c>
      <c r="C63" t="s">
        <v>73</v>
      </c>
      <c r="D63" t="s">
        <v>36</v>
      </c>
      <c r="E63" s="17">
        <v>817</v>
      </c>
      <c r="F63">
        <v>7201</v>
      </c>
      <c r="G63">
        <v>7188</v>
      </c>
      <c r="H63">
        <v>14389</v>
      </c>
      <c r="I63">
        <f t="shared" si="25"/>
        <v>0.49954826603655572</v>
      </c>
      <c r="J63">
        <f t="shared" si="26"/>
        <v>0.69405105685996782</v>
      </c>
      <c r="K63">
        <f t="shared" si="27"/>
        <v>928.86918744642378</v>
      </c>
      <c r="L63">
        <f t="shared" si="28"/>
        <v>10217.561061910661</v>
      </c>
      <c r="M63" s="1">
        <f t="shared" si="29"/>
        <v>5108780.5309553305</v>
      </c>
    </row>
    <row r="64" spans="1:16" x14ac:dyDescent="0.2">
      <c r="A64">
        <v>2</v>
      </c>
      <c r="B64" t="s">
        <v>40</v>
      </c>
      <c r="C64" t="s">
        <v>73</v>
      </c>
      <c r="D64" t="s">
        <v>36</v>
      </c>
      <c r="E64" s="17">
        <v>831</v>
      </c>
      <c r="F64">
        <v>7568</v>
      </c>
      <c r="G64">
        <v>7368</v>
      </c>
      <c r="H64">
        <v>14936</v>
      </c>
      <c r="I64">
        <f t="shared" si="25"/>
        <v>0.49330476700589182</v>
      </c>
      <c r="J64">
        <f t="shared" si="26"/>
        <v>0.70662810728641579</v>
      </c>
      <c r="K64">
        <f t="shared" si="27"/>
        <v>945.70142838117749</v>
      </c>
      <c r="L64">
        <f t="shared" si="28"/>
        <v>10402.715712192952</v>
      </c>
      <c r="M64" s="1">
        <f t="shared" si="29"/>
        <v>5201357.8560964763</v>
      </c>
    </row>
    <row r="65" spans="1:16" x14ac:dyDescent="0.2">
      <c r="A65">
        <v>3</v>
      </c>
      <c r="B65" t="s">
        <v>35</v>
      </c>
      <c r="C65" t="s">
        <v>16</v>
      </c>
      <c r="D65" t="s">
        <v>36</v>
      </c>
      <c r="E65" s="17">
        <v>0</v>
      </c>
      <c r="F65">
        <v>0</v>
      </c>
      <c r="G65">
        <v>12434</v>
      </c>
      <c r="H65">
        <v>12434</v>
      </c>
      <c r="I65">
        <v>1</v>
      </c>
      <c r="J65">
        <v>0</v>
      </c>
      <c r="K65">
        <v>0</v>
      </c>
      <c r="L65">
        <v>0</v>
      </c>
      <c r="M65">
        <v>0</v>
      </c>
    </row>
    <row r="66" spans="1:16" x14ac:dyDescent="0.2">
      <c r="A66">
        <v>3</v>
      </c>
      <c r="B66" t="s">
        <v>37</v>
      </c>
      <c r="C66" t="s">
        <v>16</v>
      </c>
      <c r="D66" t="s">
        <v>36</v>
      </c>
      <c r="E66" s="17">
        <v>0</v>
      </c>
      <c r="F66">
        <v>0</v>
      </c>
      <c r="G66">
        <v>9778</v>
      </c>
      <c r="H66">
        <v>9778</v>
      </c>
      <c r="I66">
        <v>1</v>
      </c>
      <c r="J66">
        <v>0</v>
      </c>
      <c r="K66">
        <v>0</v>
      </c>
      <c r="L66">
        <v>0</v>
      </c>
      <c r="M66">
        <v>0</v>
      </c>
    </row>
    <row r="67" spans="1:16" x14ac:dyDescent="0.2">
      <c r="A67">
        <v>3</v>
      </c>
      <c r="B67" t="s">
        <v>41</v>
      </c>
      <c r="C67" t="s">
        <v>75</v>
      </c>
      <c r="D67" t="s">
        <v>36</v>
      </c>
      <c r="E67" s="17">
        <v>787</v>
      </c>
      <c r="F67">
        <v>4832</v>
      </c>
      <c r="G67">
        <v>5075</v>
      </c>
      <c r="H67">
        <v>9907</v>
      </c>
      <c r="I67">
        <v>0.51226405571817901</v>
      </c>
      <c r="J67">
        <v>0.66891505306304222</v>
      </c>
      <c r="K67">
        <v>895.22892540557052</v>
      </c>
      <c r="L67">
        <v>9847.5181794612763</v>
      </c>
      <c r="M67">
        <v>4923759.0897306381</v>
      </c>
      <c r="N67">
        <v>4962315.5980810374</v>
      </c>
      <c r="O67">
        <v>90452.408341300223</v>
      </c>
      <c r="P67">
        <v>1.8227862890518049E-2</v>
      </c>
    </row>
    <row r="68" spans="1:16" x14ac:dyDescent="0.2">
      <c r="A68">
        <v>3</v>
      </c>
      <c r="B68" t="s">
        <v>42</v>
      </c>
      <c r="C68" t="s">
        <v>75</v>
      </c>
      <c r="D68" t="s">
        <v>36</v>
      </c>
      <c r="E68" s="17">
        <v>783</v>
      </c>
      <c r="F68">
        <v>5034</v>
      </c>
      <c r="G68">
        <v>5326</v>
      </c>
      <c r="H68">
        <v>10360</v>
      </c>
      <c r="I68">
        <v>0.51409266409266408</v>
      </c>
      <c r="J68">
        <v>0.66535174943959652</v>
      </c>
      <c r="K68">
        <v>890.46005010652641</v>
      </c>
      <c r="L68">
        <v>9795.0605511717913</v>
      </c>
      <c r="M68">
        <v>4897530.2755858954</v>
      </c>
    </row>
    <row r="69" spans="1:16" x14ac:dyDescent="0.2">
      <c r="A69">
        <v>3</v>
      </c>
      <c r="B69" t="s">
        <v>43</v>
      </c>
      <c r="C69" t="s">
        <v>75</v>
      </c>
      <c r="D69" t="s">
        <v>36</v>
      </c>
      <c r="E69" s="17">
        <v>810</v>
      </c>
      <c r="F69">
        <v>5409</v>
      </c>
      <c r="G69">
        <v>5463</v>
      </c>
      <c r="H69">
        <v>10872</v>
      </c>
      <c r="I69">
        <v>0.50248344370860931</v>
      </c>
      <c r="J69">
        <v>0.6881925874352619</v>
      </c>
      <c r="K69">
        <v>921.02862344119637</v>
      </c>
      <c r="L69">
        <v>10131.31485785316</v>
      </c>
      <c r="M69">
        <v>5065657.4289265797</v>
      </c>
    </row>
    <row r="70" spans="1:16" x14ac:dyDescent="0.2">
      <c r="A70">
        <v>3</v>
      </c>
      <c r="B70" t="s">
        <v>38</v>
      </c>
      <c r="C70" t="s">
        <v>76</v>
      </c>
      <c r="D70" t="s">
        <v>36</v>
      </c>
      <c r="E70" s="17">
        <v>831</v>
      </c>
      <c r="F70">
        <v>5059</v>
      </c>
      <c r="G70">
        <v>4928</v>
      </c>
      <c r="H70">
        <v>9987</v>
      </c>
      <c r="I70">
        <v>0.49344147391609094</v>
      </c>
      <c r="J70">
        <v>0.70635102102977887</v>
      </c>
      <c r="K70">
        <v>945.33059559659921</v>
      </c>
      <c r="L70">
        <v>10398.636551562591</v>
      </c>
      <c r="M70">
        <v>5199318.2757812953</v>
      </c>
      <c r="N70">
        <v>5181537.0163074695</v>
      </c>
      <c r="O70">
        <v>170958.48869039002</v>
      </c>
      <c r="P70">
        <v>3.2993779288335676E-2</v>
      </c>
    </row>
    <row r="71" spans="1:16" x14ac:dyDescent="0.2">
      <c r="A71">
        <v>3</v>
      </c>
      <c r="B71" t="s">
        <v>39</v>
      </c>
      <c r="C71" t="s">
        <v>76</v>
      </c>
      <c r="D71" t="s">
        <v>36</v>
      </c>
      <c r="E71" s="17">
        <v>854</v>
      </c>
      <c r="F71">
        <v>4827</v>
      </c>
      <c r="G71">
        <v>4526</v>
      </c>
      <c r="H71">
        <v>9353</v>
      </c>
      <c r="I71">
        <v>0.48390890623329413</v>
      </c>
      <c r="J71">
        <v>0.7258586002410683</v>
      </c>
      <c r="K71">
        <v>971.43816948751112</v>
      </c>
      <c r="L71">
        <v>10685.819864362622</v>
      </c>
      <c r="M71">
        <v>5342909.9321813108</v>
      </c>
    </row>
    <row r="72" spans="1:16" x14ac:dyDescent="0.2">
      <c r="A72">
        <v>3</v>
      </c>
      <c r="B72" t="s">
        <v>40</v>
      </c>
      <c r="C72" t="s">
        <v>76</v>
      </c>
      <c r="D72" t="s">
        <v>36</v>
      </c>
      <c r="E72" s="17">
        <v>800</v>
      </c>
      <c r="F72">
        <v>5097</v>
      </c>
      <c r="G72">
        <v>5238</v>
      </c>
      <c r="H72">
        <v>10335</v>
      </c>
      <c r="I72">
        <v>0.50682148040638608</v>
      </c>
      <c r="J72">
        <v>0.67959644704821143</v>
      </c>
      <c r="K72">
        <v>909.52415290178192</v>
      </c>
      <c r="L72">
        <v>10004.765681919602</v>
      </c>
      <c r="M72">
        <v>5002382.8409598013</v>
      </c>
    </row>
    <row r="73" spans="1:16" x14ac:dyDescent="0.2">
      <c r="A73">
        <v>1</v>
      </c>
      <c r="B73" t="s">
        <v>44</v>
      </c>
      <c r="C73" t="s">
        <v>16</v>
      </c>
      <c r="D73" t="s">
        <v>45</v>
      </c>
      <c r="E73" s="17">
        <v>0</v>
      </c>
      <c r="F73">
        <v>0</v>
      </c>
      <c r="G73">
        <v>11001</v>
      </c>
      <c r="H73">
        <v>11001</v>
      </c>
      <c r="I73">
        <f t="shared" ref="I73:I80" si="30">G73/H73</f>
        <v>1</v>
      </c>
      <c r="J73">
        <f t="shared" ref="J73:J80" si="31">-LN(I73)</f>
        <v>0</v>
      </c>
      <c r="K73">
        <f t="shared" ref="K73:K80" si="32">J73/0.0007472</f>
        <v>0</v>
      </c>
      <c r="L73">
        <f t="shared" ref="L73:L80" si="33">K73*(22/2)</f>
        <v>0</v>
      </c>
      <c r="M73" s="1">
        <f t="shared" ref="M73:M80" si="34">L73*500</f>
        <v>0</v>
      </c>
    </row>
    <row r="74" spans="1:16" x14ac:dyDescent="0.2">
      <c r="A74">
        <v>1</v>
      </c>
      <c r="B74" t="s">
        <v>46</v>
      </c>
      <c r="C74" t="s">
        <v>16</v>
      </c>
      <c r="D74" t="s">
        <v>45</v>
      </c>
      <c r="E74" s="17">
        <v>0</v>
      </c>
      <c r="F74">
        <v>0</v>
      </c>
      <c r="G74">
        <v>10208</v>
      </c>
      <c r="H74">
        <v>10208</v>
      </c>
      <c r="I74">
        <f t="shared" si="30"/>
        <v>1</v>
      </c>
      <c r="J74">
        <f t="shared" si="31"/>
        <v>0</v>
      </c>
      <c r="K74">
        <f t="shared" si="32"/>
        <v>0</v>
      </c>
      <c r="L74">
        <f t="shared" si="33"/>
        <v>0</v>
      </c>
      <c r="M74" s="1">
        <f t="shared" si="34"/>
        <v>0</v>
      </c>
    </row>
    <row r="75" spans="1:16" x14ac:dyDescent="0.2">
      <c r="A75">
        <v>1</v>
      </c>
      <c r="B75" t="s">
        <v>47</v>
      </c>
      <c r="C75" t="s">
        <v>20</v>
      </c>
      <c r="D75" t="s">
        <v>45</v>
      </c>
      <c r="E75" s="17">
        <v>897</v>
      </c>
      <c r="F75">
        <v>7282</v>
      </c>
      <c r="G75">
        <v>6363</v>
      </c>
      <c r="H75">
        <v>13645</v>
      </c>
      <c r="I75">
        <f t="shared" si="30"/>
        <v>0.46632466104800291</v>
      </c>
      <c r="J75">
        <f t="shared" si="31"/>
        <v>0.76287318990964681</v>
      </c>
      <c r="K75">
        <f t="shared" si="32"/>
        <v>1020.9758965600199</v>
      </c>
      <c r="L75">
        <f t="shared" si="33"/>
        <v>11230.73486216022</v>
      </c>
      <c r="M75" s="1">
        <f t="shared" si="34"/>
        <v>5615367.4310801094</v>
      </c>
      <c r="N75" s="1">
        <f>AVERAGE(M75:M77)</f>
        <v>5614039.5248808311</v>
      </c>
      <c r="O75" s="1">
        <f>STDEV(M75:M77)</f>
        <v>3593.6081762099252</v>
      </c>
      <c r="P75" s="2">
        <f>O75/N75</f>
        <v>6.4011095046328636E-4</v>
      </c>
    </row>
    <row r="76" spans="1:16" x14ac:dyDescent="0.2">
      <c r="A76">
        <v>1</v>
      </c>
      <c r="B76" t="s">
        <v>48</v>
      </c>
      <c r="C76" t="s">
        <v>20</v>
      </c>
      <c r="D76" t="s">
        <v>45</v>
      </c>
      <c r="E76" s="17">
        <v>897</v>
      </c>
      <c r="F76">
        <v>7648</v>
      </c>
      <c r="G76">
        <v>6692</v>
      </c>
      <c r="H76">
        <v>14340</v>
      </c>
      <c r="I76">
        <f t="shared" si="30"/>
        <v>0.46666666666666667</v>
      </c>
      <c r="J76">
        <f t="shared" si="31"/>
        <v>0.76214005204689672</v>
      </c>
      <c r="K76">
        <f t="shared" si="32"/>
        <v>1019.9947163368532</v>
      </c>
      <c r="L76">
        <f t="shared" si="33"/>
        <v>11219.941879705386</v>
      </c>
      <c r="M76" s="1">
        <f t="shared" si="34"/>
        <v>5609970.9398526931</v>
      </c>
    </row>
    <row r="77" spans="1:16" x14ac:dyDescent="0.2">
      <c r="A77">
        <v>1</v>
      </c>
      <c r="B77" t="s">
        <v>49</v>
      </c>
      <c r="C77" t="s">
        <v>20</v>
      </c>
      <c r="D77" t="s">
        <v>45</v>
      </c>
      <c r="E77" s="17">
        <v>898</v>
      </c>
      <c r="F77">
        <v>7422</v>
      </c>
      <c r="G77">
        <v>6483</v>
      </c>
      <c r="H77">
        <v>13905</v>
      </c>
      <c r="I77">
        <f t="shared" si="30"/>
        <v>0.46623516720604097</v>
      </c>
      <c r="J77">
        <f t="shared" si="31"/>
        <v>0.7630651214930696</v>
      </c>
      <c r="K77">
        <f t="shared" si="32"/>
        <v>1021.2327643108534</v>
      </c>
      <c r="L77">
        <f t="shared" si="33"/>
        <v>11233.560407419387</v>
      </c>
      <c r="M77" s="1">
        <f t="shared" si="34"/>
        <v>5616780.2037096936</v>
      </c>
    </row>
    <row r="78" spans="1:16" x14ac:dyDescent="0.2">
      <c r="A78">
        <v>1</v>
      </c>
      <c r="B78" t="s">
        <v>50</v>
      </c>
      <c r="C78" t="s">
        <v>24</v>
      </c>
      <c r="D78" t="s">
        <v>45</v>
      </c>
      <c r="E78" s="17">
        <v>856</v>
      </c>
      <c r="F78">
        <v>6891</v>
      </c>
      <c r="G78">
        <v>6442</v>
      </c>
      <c r="H78">
        <v>13333</v>
      </c>
      <c r="I78">
        <f t="shared" si="30"/>
        <v>0.48316207905197628</v>
      </c>
      <c r="J78">
        <f t="shared" si="31"/>
        <v>0.72740311422431436</v>
      </c>
      <c r="K78">
        <f t="shared" si="32"/>
        <v>973.50523852290473</v>
      </c>
      <c r="L78">
        <f t="shared" si="33"/>
        <v>10708.557623751953</v>
      </c>
      <c r="M78" s="1">
        <f t="shared" si="34"/>
        <v>5354278.8118759766</v>
      </c>
      <c r="N78" s="1">
        <f>AVERAGE(M78:M80)</f>
        <v>5466373.903325364</v>
      </c>
      <c r="O78" s="1">
        <f>STDEV(M78:M80)</f>
        <v>100417.07406327836</v>
      </c>
      <c r="P78" s="2">
        <f>O78/N78</f>
        <v>1.8369960752628273E-2</v>
      </c>
    </row>
    <row r="79" spans="1:16" x14ac:dyDescent="0.2">
      <c r="A79">
        <v>1</v>
      </c>
      <c r="B79" t="s">
        <v>51</v>
      </c>
      <c r="C79" t="s">
        <v>24</v>
      </c>
      <c r="D79" t="s">
        <v>45</v>
      </c>
      <c r="E79" s="17">
        <v>887</v>
      </c>
      <c r="F79">
        <v>5421</v>
      </c>
      <c r="G79">
        <v>4819</v>
      </c>
      <c r="H79">
        <v>10240</v>
      </c>
      <c r="I79">
        <f t="shared" si="30"/>
        <v>0.47060546874999998</v>
      </c>
      <c r="J79">
        <f t="shared" si="31"/>
        <v>0.75373518195316613</v>
      </c>
      <c r="K79">
        <f t="shared" si="32"/>
        <v>1008.7462285240447</v>
      </c>
      <c r="L79">
        <f t="shared" si="33"/>
        <v>11096.208513764492</v>
      </c>
      <c r="M79" s="1">
        <f t="shared" si="34"/>
        <v>5548104.2568822457</v>
      </c>
    </row>
    <row r="80" spans="1:16" x14ac:dyDescent="0.2">
      <c r="A80">
        <v>1</v>
      </c>
      <c r="B80" t="s">
        <v>52</v>
      </c>
      <c r="C80" t="s">
        <v>24</v>
      </c>
      <c r="D80" t="s">
        <v>45</v>
      </c>
      <c r="E80" s="17">
        <v>879</v>
      </c>
      <c r="F80">
        <v>5110</v>
      </c>
      <c r="G80">
        <v>4603</v>
      </c>
      <c r="H80">
        <v>9713</v>
      </c>
      <c r="I80">
        <f t="shared" si="30"/>
        <v>0.47390095747966643</v>
      </c>
      <c r="J80">
        <f t="shared" si="31"/>
        <v>0.7467569295850891</v>
      </c>
      <c r="K80">
        <f t="shared" si="32"/>
        <v>999.40702567597589</v>
      </c>
      <c r="L80">
        <f t="shared" si="33"/>
        <v>10993.477282435735</v>
      </c>
      <c r="M80" s="1">
        <f t="shared" si="34"/>
        <v>5496738.6412178678</v>
      </c>
    </row>
    <row r="81" spans="1:16" x14ac:dyDescent="0.2">
      <c r="A81">
        <v>2</v>
      </c>
      <c r="B81" t="s">
        <v>44</v>
      </c>
      <c r="C81" t="s">
        <v>16</v>
      </c>
      <c r="D81" t="s">
        <v>45</v>
      </c>
      <c r="E81" s="17">
        <v>0</v>
      </c>
      <c r="F81">
        <v>0</v>
      </c>
      <c r="G81">
        <v>13426</v>
      </c>
      <c r="H81">
        <v>13426</v>
      </c>
      <c r="M81" s="1"/>
    </row>
    <row r="82" spans="1:16" x14ac:dyDescent="0.2">
      <c r="A82">
        <v>2</v>
      </c>
      <c r="B82" t="s">
        <v>46</v>
      </c>
      <c r="C82" t="s">
        <v>16</v>
      </c>
      <c r="D82" t="s">
        <v>45</v>
      </c>
      <c r="E82" s="17">
        <v>0</v>
      </c>
      <c r="F82">
        <v>0</v>
      </c>
      <c r="G82">
        <v>12501</v>
      </c>
      <c r="H82">
        <v>12501</v>
      </c>
      <c r="M82" s="1"/>
    </row>
    <row r="83" spans="1:16" x14ac:dyDescent="0.2">
      <c r="A83">
        <v>2</v>
      </c>
      <c r="B83" t="s">
        <v>50</v>
      </c>
      <c r="C83" t="s">
        <v>72</v>
      </c>
      <c r="D83" t="s">
        <v>45</v>
      </c>
      <c r="E83" s="17">
        <v>821</v>
      </c>
      <c r="F83">
        <v>6551</v>
      </c>
      <c r="G83">
        <v>6485</v>
      </c>
      <c r="H83">
        <v>13036</v>
      </c>
      <c r="I83">
        <f t="shared" ref="I83:I88" si="35">G83/H83</f>
        <v>0.49746854863455048</v>
      </c>
      <c r="J83">
        <f t="shared" ref="J83:J88" si="36">-LN(I83)</f>
        <v>0.69822294320690792</v>
      </c>
      <c r="K83">
        <f t="shared" ref="K83:K88" si="37">J83/0.0007472</f>
        <v>934.4525471184528</v>
      </c>
      <c r="L83">
        <f t="shared" ref="L83:L88" si="38">K83*(22/2)</f>
        <v>10278.978018302982</v>
      </c>
      <c r="M83" s="1">
        <f t="shared" ref="M83:M88" si="39">L83*500</f>
        <v>5139489.0091514904</v>
      </c>
      <c r="N83" s="3">
        <f>AVERAGE(M83:M85)</f>
        <v>5249662.9423186211</v>
      </c>
      <c r="O83" s="1">
        <f>STDEV(M83:M85)</f>
        <v>330159.62632878812</v>
      </c>
      <c r="P83" s="2">
        <f>O83/N83</f>
        <v>6.2891585603963809E-2</v>
      </c>
    </row>
    <row r="84" spans="1:16" x14ac:dyDescent="0.2">
      <c r="A84">
        <v>2</v>
      </c>
      <c r="B84" t="s">
        <v>51</v>
      </c>
      <c r="C84" t="s">
        <v>72</v>
      </c>
      <c r="D84" t="s">
        <v>45</v>
      </c>
      <c r="E84" s="17">
        <v>898</v>
      </c>
      <c r="F84">
        <v>6836</v>
      </c>
      <c r="G84">
        <v>5965</v>
      </c>
      <c r="H84">
        <v>12801</v>
      </c>
      <c r="I84">
        <f t="shared" si="35"/>
        <v>0.46597922037340833</v>
      </c>
      <c r="J84">
        <f t="shared" si="36"/>
        <v>0.76361423732409317</v>
      </c>
      <c r="K84">
        <f t="shared" si="37"/>
        <v>1021.9676623716451</v>
      </c>
      <c r="L84">
        <f t="shared" si="38"/>
        <v>11241.644286088096</v>
      </c>
      <c r="M84" s="1">
        <f t="shared" si="39"/>
        <v>5620822.143044048</v>
      </c>
    </row>
    <row r="85" spans="1:16" x14ac:dyDescent="0.2">
      <c r="A85">
        <v>2</v>
      </c>
      <c r="B85" t="s">
        <v>52</v>
      </c>
      <c r="C85" t="s">
        <v>72</v>
      </c>
      <c r="D85" t="s">
        <v>45</v>
      </c>
      <c r="E85" s="17">
        <v>797</v>
      </c>
      <c r="F85">
        <v>6370</v>
      </c>
      <c r="G85">
        <v>6571</v>
      </c>
      <c r="H85">
        <v>12941</v>
      </c>
      <c r="I85">
        <f t="shared" si="35"/>
        <v>0.50776601499111351</v>
      </c>
      <c r="J85">
        <f t="shared" si="36"/>
        <v>0.67773453792380223</v>
      </c>
      <c r="K85">
        <f t="shared" si="37"/>
        <v>907.03230450187675</v>
      </c>
      <c r="L85">
        <f t="shared" si="38"/>
        <v>9977.3553495206434</v>
      </c>
      <c r="M85" s="1">
        <f t="shared" si="39"/>
        <v>4988677.6747603221</v>
      </c>
    </row>
    <row r="86" spans="1:16" x14ac:dyDescent="0.2">
      <c r="A86">
        <v>2</v>
      </c>
      <c r="B86" t="s">
        <v>47</v>
      </c>
      <c r="C86" t="s">
        <v>73</v>
      </c>
      <c r="D86" t="s">
        <v>45</v>
      </c>
      <c r="E86" s="17">
        <v>853</v>
      </c>
      <c r="F86">
        <v>6139</v>
      </c>
      <c r="G86">
        <v>5761</v>
      </c>
      <c r="H86">
        <v>11900</v>
      </c>
      <c r="I86">
        <f t="shared" si="35"/>
        <v>0.48411764705882354</v>
      </c>
      <c r="J86">
        <f t="shared" si="36"/>
        <v>0.72542732936723764</v>
      </c>
      <c r="K86">
        <f t="shared" si="37"/>
        <v>970.86098684052149</v>
      </c>
      <c r="L86">
        <f t="shared" si="38"/>
        <v>10679.470855245736</v>
      </c>
      <c r="M86" s="1">
        <f t="shared" si="39"/>
        <v>5339735.4276228677</v>
      </c>
      <c r="N86" s="3">
        <f>AVERAGE(M86:M88)</f>
        <v>5312175.082261377</v>
      </c>
      <c r="O86" s="1">
        <f>STDEV(M86:M88)</f>
        <v>24382.891673105565</v>
      </c>
      <c r="P86" s="2">
        <f>O86/N86</f>
        <v>4.5900015145445543E-3</v>
      </c>
    </row>
    <row r="87" spans="1:16" x14ac:dyDescent="0.2">
      <c r="A87">
        <v>2</v>
      </c>
      <c r="B87" t="s">
        <v>48</v>
      </c>
      <c r="C87" t="s">
        <v>73</v>
      </c>
      <c r="D87" t="s">
        <v>45</v>
      </c>
      <c r="E87" s="17">
        <v>848</v>
      </c>
      <c r="F87">
        <v>6892</v>
      </c>
      <c r="G87">
        <v>6530</v>
      </c>
      <c r="H87">
        <v>13422</v>
      </c>
      <c r="I87">
        <f t="shared" si="35"/>
        <v>0.48651467739532112</v>
      </c>
      <c r="J87">
        <f t="shared" si="36"/>
        <v>0.72048820844770789</v>
      </c>
      <c r="K87">
        <f t="shared" si="37"/>
        <v>964.25081430367766</v>
      </c>
      <c r="L87">
        <f t="shared" si="38"/>
        <v>10606.758957340455</v>
      </c>
      <c r="M87" s="1">
        <f t="shared" si="39"/>
        <v>5303379.4786702273</v>
      </c>
    </row>
    <row r="88" spans="1:16" x14ac:dyDescent="0.2">
      <c r="A88">
        <v>2</v>
      </c>
      <c r="B88" t="s">
        <v>49</v>
      </c>
      <c r="C88" t="s">
        <v>73</v>
      </c>
      <c r="D88" t="s">
        <v>45</v>
      </c>
      <c r="E88" s="17">
        <v>846</v>
      </c>
      <c r="F88">
        <v>7237</v>
      </c>
      <c r="G88">
        <v>6875</v>
      </c>
      <c r="H88">
        <v>14112</v>
      </c>
      <c r="I88">
        <f t="shared" si="35"/>
        <v>0.48717403628117911</v>
      </c>
      <c r="J88">
        <f t="shared" si="36"/>
        <v>0.71913385571180055</v>
      </c>
      <c r="K88">
        <f t="shared" si="37"/>
        <v>962.43824372564325</v>
      </c>
      <c r="L88">
        <f t="shared" si="38"/>
        <v>10586.820680982075</v>
      </c>
      <c r="M88" s="1">
        <f t="shared" si="39"/>
        <v>5293410.3404910378</v>
      </c>
    </row>
    <row r="89" spans="1:16" x14ac:dyDescent="0.2">
      <c r="A89">
        <v>3</v>
      </c>
      <c r="B89" t="s">
        <v>44</v>
      </c>
      <c r="C89" t="s">
        <v>16</v>
      </c>
      <c r="D89" t="s">
        <v>45</v>
      </c>
      <c r="E89" s="17">
        <v>0</v>
      </c>
      <c r="F89">
        <v>0</v>
      </c>
      <c r="G89">
        <v>12961</v>
      </c>
      <c r="H89">
        <v>12961</v>
      </c>
      <c r="I89">
        <v>1</v>
      </c>
      <c r="J89">
        <v>0</v>
      </c>
      <c r="K89">
        <v>0</v>
      </c>
      <c r="L89">
        <v>0</v>
      </c>
      <c r="M89">
        <v>0</v>
      </c>
    </row>
    <row r="90" spans="1:16" x14ac:dyDescent="0.2">
      <c r="A90">
        <v>3</v>
      </c>
      <c r="B90" t="s">
        <v>46</v>
      </c>
      <c r="C90" t="s">
        <v>16</v>
      </c>
      <c r="D90" t="s">
        <v>45</v>
      </c>
      <c r="E90" s="17">
        <v>0</v>
      </c>
      <c r="F90">
        <v>0</v>
      </c>
      <c r="G90">
        <v>13061</v>
      </c>
      <c r="H90">
        <v>13061</v>
      </c>
      <c r="I90">
        <v>1</v>
      </c>
      <c r="J90">
        <v>0</v>
      </c>
      <c r="K90">
        <v>0</v>
      </c>
      <c r="L90">
        <v>0</v>
      </c>
      <c r="M90">
        <v>0</v>
      </c>
    </row>
    <row r="91" spans="1:16" x14ac:dyDescent="0.2">
      <c r="A91">
        <v>3</v>
      </c>
      <c r="B91" t="s">
        <v>50</v>
      </c>
      <c r="C91" t="s">
        <v>75</v>
      </c>
      <c r="D91" t="s">
        <v>45</v>
      </c>
      <c r="E91" s="17">
        <v>791</v>
      </c>
      <c r="F91">
        <v>5737</v>
      </c>
      <c r="G91">
        <v>5981</v>
      </c>
      <c r="H91">
        <v>11718</v>
      </c>
      <c r="I91">
        <v>0.51041133299197816</v>
      </c>
      <c r="J91">
        <v>0.6725383430601769</v>
      </c>
      <c r="K91">
        <v>900.07808225398412</v>
      </c>
      <c r="L91">
        <v>9900.8589047938258</v>
      </c>
      <c r="M91">
        <v>4950429.4523969125</v>
      </c>
      <c r="N91">
        <v>4912545.2125753807</v>
      </c>
      <c r="O91">
        <v>32823.603287790575</v>
      </c>
      <c r="P91">
        <v>6.6815880297176828E-3</v>
      </c>
    </row>
    <row r="92" spans="1:16" x14ac:dyDescent="0.2">
      <c r="A92">
        <v>3</v>
      </c>
      <c r="B92" t="s">
        <v>51</v>
      </c>
      <c r="C92" t="s">
        <v>75</v>
      </c>
      <c r="D92" t="s">
        <v>45</v>
      </c>
      <c r="E92" s="17">
        <v>782</v>
      </c>
      <c r="F92">
        <v>5673</v>
      </c>
      <c r="G92">
        <v>6007</v>
      </c>
      <c r="H92">
        <v>11680</v>
      </c>
      <c r="I92">
        <v>0.51429794520547945</v>
      </c>
      <c r="J92">
        <v>0.66495252153205664</v>
      </c>
      <c r="K92">
        <v>889.92575151506514</v>
      </c>
      <c r="L92">
        <v>9789.1832666657174</v>
      </c>
      <c r="M92">
        <v>4894591.6333328588</v>
      </c>
    </row>
    <row r="93" spans="1:16" x14ac:dyDescent="0.2">
      <c r="A93">
        <v>3</v>
      </c>
      <c r="B93" t="s">
        <v>52</v>
      </c>
      <c r="C93" t="s">
        <v>75</v>
      </c>
      <c r="D93" t="s">
        <v>45</v>
      </c>
      <c r="E93" s="17">
        <v>782</v>
      </c>
      <c r="F93">
        <v>6273</v>
      </c>
      <c r="G93">
        <v>6646</v>
      </c>
      <c r="H93">
        <v>12919</v>
      </c>
      <c r="I93">
        <v>0.51443610186546951</v>
      </c>
      <c r="J93">
        <v>0.66468392604576154</v>
      </c>
      <c r="K93">
        <v>889.5662821811585</v>
      </c>
      <c r="L93">
        <v>9785.2291039927441</v>
      </c>
      <c r="M93">
        <v>4892614.5519963717</v>
      </c>
    </row>
    <row r="94" spans="1:16" x14ac:dyDescent="0.2">
      <c r="A94">
        <v>3</v>
      </c>
      <c r="B94" t="s">
        <v>47</v>
      </c>
      <c r="C94" t="s">
        <v>76</v>
      </c>
      <c r="D94" t="s">
        <v>45</v>
      </c>
      <c r="E94" s="17">
        <v>810</v>
      </c>
      <c r="F94">
        <v>5291</v>
      </c>
      <c r="G94">
        <v>5338</v>
      </c>
      <c r="H94">
        <v>10629</v>
      </c>
      <c r="I94">
        <v>0.50221093235487813</v>
      </c>
      <c r="J94">
        <v>0.68873506356911229</v>
      </c>
      <c r="K94">
        <v>921.75463539763427</v>
      </c>
      <c r="L94">
        <v>10139.300989373976</v>
      </c>
      <c r="M94">
        <v>5069650.4946869882</v>
      </c>
      <c r="N94">
        <v>5070286.7564821364</v>
      </c>
      <c r="O94">
        <v>65410.070360332596</v>
      </c>
      <c r="P94">
        <v>1.2900664893698316E-2</v>
      </c>
    </row>
    <row r="95" spans="1:16" x14ac:dyDescent="0.2">
      <c r="A95">
        <v>3</v>
      </c>
      <c r="B95" t="s">
        <v>48</v>
      </c>
      <c r="C95" t="s">
        <v>76</v>
      </c>
      <c r="D95" t="s">
        <v>45</v>
      </c>
      <c r="E95" s="17">
        <v>800</v>
      </c>
      <c r="F95">
        <v>6253</v>
      </c>
      <c r="G95">
        <v>6421</v>
      </c>
      <c r="H95">
        <v>12674</v>
      </c>
      <c r="I95">
        <v>0.5066277418336752</v>
      </c>
      <c r="J95">
        <v>0.67997878208941398</v>
      </c>
      <c r="K95">
        <v>910.03584326741702</v>
      </c>
      <c r="L95">
        <v>10010.394275941588</v>
      </c>
      <c r="M95">
        <v>5005197.137970794</v>
      </c>
    </row>
    <row r="96" spans="1:16" x14ac:dyDescent="0.2">
      <c r="A96">
        <v>3</v>
      </c>
      <c r="B96" t="s">
        <v>49</v>
      </c>
      <c r="C96" t="s">
        <v>76</v>
      </c>
      <c r="D96" t="s">
        <v>45</v>
      </c>
      <c r="E96" s="17">
        <v>821</v>
      </c>
      <c r="F96">
        <v>6015</v>
      </c>
      <c r="G96">
        <v>5960</v>
      </c>
      <c r="H96">
        <v>11975</v>
      </c>
      <c r="I96">
        <v>0.49770354906054282</v>
      </c>
      <c r="J96">
        <v>0.69775066221972049</v>
      </c>
      <c r="K96">
        <v>933.82047941611415</v>
      </c>
      <c r="L96">
        <v>10272.025273577256</v>
      </c>
      <c r="M96">
        <v>5136012.6367886281</v>
      </c>
    </row>
    <row r="97" spans="1:16" x14ac:dyDescent="0.2">
      <c r="A97">
        <v>1</v>
      </c>
      <c r="B97" t="s">
        <v>53</v>
      </c>
      <c r="C97" t="s">
        <v>16</v>
      </c>
      <c r="D97" t="s">
        <v>54</v>
      </c>
      <c r="E97" s="17">
        <v>0</v>
      </c>
      <c r="F97">
        <v>0</v>
      </c>
      <c r="G97">
        <v>13462</v>
      </c>
      <c r="H97">
        <v>13462</v>
      </c>
      <c r="I97">
        <f t="shared" ref="I97:I104" si="40">G97/H97</f>
        <v>1</v>
      </c>
      <c r="J97">
        <f t="shared" ref="J97:J104" si="41">-LN(I97)</f>
        <v>0</v>
      </c>
      <c r="K97">
        <f t="shared" ref="K97:K104" si="42">J97/0.0007472</f>
        <v>0</v>
      </c>
      <c r="L97">
        <f t="shared" ref="L97:L104" si="43">K97*(22/2)</f>
        <v>0</v>
      </c>
      <c r="M97" s="1">
        <f t="shared" ref="M97:M104" si="44">L97*500</f>
        <v>0</v>
      </c>
    </row>
    <row r="98" spans="1:16" x14ac:dyDescent="0.2">
      <c r="A98">
        <v>1</v>
      </c>
      <c r="B98" t="s">
        <v>55</v>
      </c>
      <c r="C98" t="s">
        <v>16</v>
      </c>
      <c r="D98" t="s">
        <v>54</v>
      </c>
      <c r="E98" s="17">
        <v>0</v>
      </c>
      <c r="F98">
        <v>0</v>
      </c>
      <c r="G98">
        <v>13441</v>
      </c>
      <c r="H98">
        <v>13441</v>
      </c>
      <c r="I98">
        <f t="shared" si="40"/>
        <v>1</v>
      </c>
      <c r="J98">
        <f t="shared" si="41"/>
        <v>0</v>
      </c>
      <c r="K98">
        <f t="shared" si="42"/>
        <v>0</v>
      </c>
      <c r="L98">
        <f t="shared" si="43"/>
        <v>0</v>
      </c>
      <c r="M98" s="1">
        <f t="shared" si="44"/>
        <v>0</v>
      </c>
    </row>
    <row r="99" spans="1:16" x14ac:dyDescent="0.2">
      <c r="A99">
        <v>1</v>
      </c>
      <c r="B99" t="s">
        <v>56</v>
      </c>
      <c r="C99" t="s">
        <v>20</v>
      </c>
      <c r="D99" t="s">
        <v>54</v>
      </c>
      <c r="E99" s="17">
        <v>732</v>
      </c>
      <c r="F99">
        <v>3254</v>
      </c>
      <c r="G99">
        <v>3770</v>
      </c>
      <c r="H99">
        <v>7024</v>
      </c>
      <c r="I99">
        <f t="shared" si="40"/>
        <v>0.5367312072892938</v>
      </c>
      <c r="J99">
        <f t="shared" si="41"/>
        <v>0.6222578548728962</v>
      </c>
      <c r="K99">
        <f t="shared" si="42"/>
        <v>832.78620834167054</v>
      </c>
      <c r="L99">
        <f t="shared" si="43"/>
        <v>9160.6482917583762</v>
      </c>
      <c r="M99" s="1">
        <f t="shared" si="44"/>
        <v>4580324.1458791886</v>
      </c>
      <c r="N99" s="1">
        <f>AVERAGE(M99:M101)</f>
        <v>5197840.0884460704</v>
      </c>
      <c r="O99" s="1">
        <f>STDEV(M99:M101)</f>
        <v>547287.52700053446</v>
      </c>
      <c r="P99" s="2">
        <f>O99/N99</f>
        <v>0.10529133595646067</v>
      </c>
    </row>
    <row r="100" spans="1:16" x14ac:dyDescent="0.2">
      <c r="A100">
        <v>1</v>
      </c>
      <c r="B100" t="s">
        <v>57</v>
      </c>
      <c r="C100" t="s">
        <v>20</v>
      </c>
      <c r="D100" t="s">
        <v>54</v>
      </c>
      <c r="E100" s="17">
        <v>862</v>
      </c>
      <c r="F100">
        <v>6221</v>
      </c>
      <c r="G100">
        <v>5761</v>
      </c>
      <c r="H100">
        <v>11982</v>
      </c>
      <c r="I100">
        <f t="shared" si="40"/>
        <v>0.48080454014354868</v>
      </c>
      <c r="J100">
        <f t="shared" si="41"/>
        <v>0.73229445291148709</v>
      </c>
      <c r="K100">
        <f t="shared" si="42"/>
        <v>980.0514626759732</v>
      </c>
      <c r="L100">
        <f t="shared" si="43"/>
        <v>10780.566089435706</v>
      </c>
      <c r="M100" s="1">
        <f t="shared" si="44"/>
        <v>5390283.044717853</v>
      </c>
    </row>
    <row r="101" spans="1:16" x14ac:dyDescent="0.2">
      <c r="A101">
        <v>1</v>
      </c>
      <c r="B101" t="s">
        <v>58</v>
      </c>
      <c r="C101" t="s">
        <v>20</v>
      </c>
      <c r="D101" t="s">
        <v>54</v>
      </c>
      <c r="E101" s="17">
        <v>899</v>
      </c>
      <c r="F101">
        <v>5951</v>
      </c>
      <c r="G101">
        <v>5190</v>
      </c>
      <c r="H101">
        <v>11141</v>
      </c>
      <c r="I101">
        <f t="shared" si="40"/>
        <v>0.46584687191454988</v>
      </c>
      <c r="J101">
        <f t="shared" si="41"/>
        <v>0.76389829989938218</v>
      </c>
      <c r="K101">
        <f t="shared" si="42"/>
        <v>1022.3478317711218</v>
      </c>
      <c r="L101">
        <f t="shared" si="43"/>
        <v>11245.82614948234</v>
      </c>
      <c r="M101" s="1">
        <f t="shared" si="44"/>
        <v>5622913.0747411698</v>
      </c>
    </row>
    <row r="102" spans="1:16" x14ac:dyDescent="0.2">
      <c r="A102">
        <v>1</v>
      </c>
      <c r="B102" t="s">
        <v>59</v>
      </c>
      <c r="C102" t="s">
        <v>24</v>
      </c>
      <c r="D102" t="s">
        <v>54</v>
      </c>
      <c r="E102" s="17">
        <v>839</v>
      </c>
      <c r="F102">
        <v>6749</v>
      </c>
      <c r="G102">
        <v>6482</v>
      </c>
      <c r="H102">
        <v>13231</v>
      </c>
      <c r="I102">
        <f t="shared" si="40"/>
        <v>0.4899100597082609</v>
      </c>
      <c r="J102">
        <f t="shared" si="41"/>
        <v>0.71353345634091836</v>
      </c>
      <c r="K102">
        <f t="shared" si="42"/>
        <v>954.94306255476238</v>
      </c>
      <c r="L102">
        <f t="shared" si="43"/>
        <v>10504.373688102387</v>
      </c>
      <c r="M102" s="1">
        <f t="shared" si="44"/>
        <v>5252186.8440511934</v>
      </c>
      <c r="N102" s="1">
        <f>AVERAGE(M102:M104)</f>
        <v>5114865.6202463191</v>
      </c>
      <c r="O102" s="1">
        <f>STDEV(M102:M104)</f>
        <v>157101.08267179801</v>
      </c>
      <c r="P102" s="2">
        <f>O102/N102</f>
        <v>3.0714606078787347E-2</v>
      </c>
    </row>
    <row r="103" spans="1:16" x14ac:dyDescent="0.2">
      <c r="A103">
        <v>1</v>
      </c>
      <c r="B103" t="s">
        <v>60</v>
      </c>
      <c r="C103" t="s">
        <v>24</v>
      </c>
      <c r="D103" t="s">
        <v>54</v>
      </c>
      <c r="E103" s="17">
        <v>790</v>
      </c>
      <c r="F103">
        <v>5323</v>
      </c>
      <c r="G103">
        <v>5560</v>
      </c>
      <c r="H103">
        <v>10883</v>
      </c>
      <c r="I103">
        <f t="shared" si="40"/>
        <v>0.51088854176238174</v>
      </c>
      <c r="J103">
        <f t="shared" si="41"/>
        <v>0.67160383045143346</v>
      </c>
      <c r="K103">
        <f t="shared" si="42"/>
        <v>898.82739621444523</v>
      </c>
      <c r="L103">
        <f t="shared" si="43"/>
        <v>9887.1013583588974</v>
      </c>
      <c r="M103" s="1">
        <f t="shared" si="44"/>
        <v>4943550.6791794486</v>
      </c>
    </row>
    <row r="104" spans="1:16" x14ac:dyDescent="0.2">
      <c r="A104">
        <v>1</v>
      </c>
      <c r="B104" t="s">
        <v>61</v>
      </c>
      <c r="C104" t="s">
        <v>24</v>
      </c>
      <c r="D104" t="s">
        <v>54</v>
      </c>
      <c r="E104" s="17">
        <v>823</v>
      </c>
      <c r="F104">
        <v>6917</v>
      </c>
      <c r="G104">
        <v>6830</v>
      </c>
      <c r="H104">
        <v>13747</v>
      </c>
      <c r="I104">
        <f t="shared" si="40"/>
        <v>0.49683567323779732</v>
      </c>
      <c r="J104">
        <f t="shared" si="41"/>
        <v>0.69949594490658429</v>
      </c>
      <c r="K104">
        <f t="shared" si="42"/>
        <v>936.15624318333016</v>
      </c>
      <c r="L104">
        <f t="shared" si="43"/>
        <v>10297.718675016631</v>
      </c>
      <c r="M104" s="1">
        <f t="shared" si="44"/>
        <v>5148859.3375083152</v>
      </c>
    </row>
    <row r="105" spans="1:16" x14ac:dyDescent="0.2">
      <c r="A105">
        <v>2</v>
      </c>
      <c r="B105" t="s">
        <v>53</v>
      </c>
      <c r="C105" t="s">
        <v>16</v>
      </c>
      <c r="D105" t="s">
        <v>54</v>
      </c>
      <c r="E105" s="17">
        <v>0</v>
      </c>
      <c r="F105">
        <v>0</v>
      </c>
      <c r="G105">
        <v>14484</v>
      </c>
      <c r="H105">
        <v>14484</v>
      </c>
      <c r="M105" s="1"/>
    </row>
    <row r="106" spans="1:16" x14ac:dyDescent="0.2">
      <c r="A106">
        <v>2</v>
      </c>
      <c r="B106" t="s">
        <v>55</v>
      </c>
      <c r="C106" t="s">
        <v>16</v>
      </c>
      <c r="D106" t="s">
        <v>54</v>
      </c>
      <c r="E106" s="17">
        <v>0</v>
      </c>
      <c r="F106">
        <v>0</v>
      </c>
      <c r="G106">
        <v>13144</v>
      </c>
      <c r="H106">
        <v>13144</v>
      </c>
      <c r="M106" s="1"/>
    </row>
    <row r="107" spans="1:16" x14ac:dyDescent="0.2">
      <c r="A107">
        <v>2</v>
      </c>
      <c r="B107" t="s">
        <v>59</v>
      </c>
      <c r="C107" t="s">
        <v>72</v>
      </c>
      <c r="D107" t="s">
        <v>54</v>
      </c>
      <c r="E107" s="17">
        <v>794</v>
      </c>
      <c r="F107">
        <v>5536</v>
      </c>
      <c r="G107">
        <v>5746</v>
      </c>
      <c r="H107">
        <v>11282</v>
      </c>
      <c r="I107">
        <f t="shared" ref="I107:I112" si="45">G107/H107</f>
        <v>0.50930686048572948</v>
      </c>
      <c r="J107">
        <f t="shared" ref="J107:J112" si="46">-LN(I107)</f>
        <v>0.67470457476068657</v>
      </c>
      <c r="K107">
        <f t="shared" ref="K107:K112" si="47">J107/0.0007472</f>
        <v>902.97721461547997</v>
      </c>
      <c r="L107">
        <f t="shared" ref="L107:L112" si="48">K107*(22/2)</f>
        <v>9932.74936077028</v>
      </c>
      <c r="M107" s="1">
        <f t="shared" ref="M107:M112" si="49">L107*500</f>
        <v>4966374.6803851398</v>
      </c>
      <c r="N107" s="3">
        <f>AVERAGE(M107:M109)</f>
        <v>5128983.5883531207</v>
      </c>
      <c r="O107" s="1">
        <f>STDEV(M107:M109)</f>
        <v>154862.8633333107</v>
      </c>
      <c r="P107" s="2">
        <f>O107/N107</f>
        <v>3.0193674958323671E-2</v>
      </c>
    </row>
    <row r="108" spans="1:16" x14ac:dyDescent="0.2">
      <c r="A108">
        <v>2</v>
      </c>
      <c r="B108" t="s">
        <v>60</v>
      </c>
      <c r="C108" t="s">
        <v>72</v>
      </c>
      <c r="D108" t="s">
        <v>54</v>
      </c>
      <c r="E108" s="17">
        <v>822</v>
      </c>
      <c r="F108">
        <v>6708</v>
      </c>
      <c r="G108">
        <v>6629</v>
      </c>
      <c r="H108">
        <v>13337</v>
      </c>
      <c r="I108">
        <f t="shared" si="45"/>
        <v>0.49703831446352253</v>
      </c>
      <c r="J108">
        <f t="shared" si="46"/>
        <v>0.69908816438100296</v>
      </c>
      <c r="K108">
        <f t="shared" si="47"/>
        <v>935.61049836858001</v>
      </c>
      <c r="L108">
        <f t="shared" si="48"/>
        <v>10291.71548205438</v>
      </c>
      <c r="M108" s="1">
        <f t="shared" si="49"/>
        <v>5145857.7410271903</v>
      </c>
    </row>
    <row r="109" spans="1:16" x14ac:dyDescent="0.2">
      <c r="A109">
        <v>2</v>
      </c>
      <c r="B109" t="s">
        <v>61</v>
      </c>
      <c r="C109" t="s">
        <v>72</v>
      </c>
      <c r="D109" t="s">
        <v>54</v>
      </c>
      <c r="E109" s="17">
        <v>843</v>
      </c>
      <c r="F109">
        <v>6733</v>
      </c>
      <c r="G109">
        <v>6428</v>
      </c>
      <c r="H109">
        <v>13161</v>
      </c>
      <c r="I109">
        <f t="shared" si="45"/>
        <v>0.48841273459463569</v>
      </c>
      <c r="J109">
        <f t="shared" si="46"/>
        <v>0.71659446297692042</v>
      </c>
      <c r="K109">
        <f t="shared" si="47"/>
        <v>959.03969884491494</v>
      </c>
      <c r="L109">
        <f t="shared" si="48"/>
        <v>10549.436687294065</v>
      </c>
      <c r="M109" s="1">
        <f t="shared" si="49"/>
        <v>5274718.343647032</v>
      </c>
    </row>
    <row r="110" spans="1:16" x14ac:dyDescent="0.2">
      <c r="A110">
        <v>2</v>
      </c>
      <c r="B110" t="s">
        <v>56</v>
      </c>
      <c r="C110" t="s">
        <v>73</v>
      </c>
      <c r="D110" t="s">
        <v>54</v>
      </c>
      <c r="E110" s="17">
        <v>819</v>
      </c>
      <c r="F110">
        <v>4793</v>
      </c>
      <c r="G110">
        <v>4761</v>
      </c>
      <c r="H110">
        <v>9554</v>
      </c>
      <c r="I110">
        <f t="shared" si="45"/>
        <v>0.4983253087711953</v>
      </c>
      <c r="J110">
        <f t="shared" si="46"/>
        <v>0.69650218475538839</v>
      </c>
      <c r="K110">
        <f t="shared" si="47"/>
        <v>932.14960486534858</v>
      </c>
      <c r="L110">
        <f t="shared" si="48"/>
        <v>10253.645653518834</v>
      </c>
      <c r="M110" s="1">
        <f t="shared" si="49"/>
        <v>5126822.8267594166</v>
      </c>
      <c r="N110" s="3">
        <f>AVERAGE(M110:M112)</f>
        <v>5018137.1205674298</v>
      </c>
      <c r="O110" s="1">
        <f>STDEV(M110:M112)</f>
        <v>131210.61515122157</v>
      </c>
      <c r="P110" s="2">
        <f>O110/N110</f>
        <v>2.6147275771608414E-2</v>
      </c>
    </row>
    <row r="111" spans="1:16" x14ac:dyDescent="0.2">
      <c r="A111">
        <v>2</v>
      </c>
      <c r="B111" t="s">
        <v>57</v>
      </c>
      <c r="C111" t="s">
        <v>73</v>
      </c>
      <c r="D111" t="s">
        <v>54</v>
      </c>
      <c r="E111" s="17">
        <v>808</v>
      </c>
      <c r="F111">
        <v>5594</v>
      </c>
      <c r="G111">
        <v>5666</v>
      </c>
      <c r="H111">
        <v>11260</v>
      </c>
      <c r="I111">
        <f t="shared" si="45"/>
        <v>0.50319715808170518</v>
      </c>
      <c r="J111">
        <f t="shared" si="46"/>
        <v>0.68677322130321949</v>
      </c>
      <c r="K111">
        <f t="shared" si="47"/>
        <v>919.12904350002611</v>
      </c>
      <c r="L111">
        <f t="shared" si="48"/>
        <v>10110.419478500287</v>
      </c>
      <c r="M111" s="1">
        <f t="shared" si="49"/>
        <v>5055209.739250144</v>
      </c>
    </row>
    <row r="112" spans="1:16" x14ac:dyDescent="0.2">
      <c r="A112">
        <v>2</v>
      </c>
      <c r="B112" t="s">
        <v>58</v>
      </c>
      <c r="C112" t="s">
        <v>73</v>
      </c>
      <c r="D112" t="s">
        <v>54</v>
      </c>
      <c r="E112" s="17">
        <v>779</v>
      </c>
      <c r="F112">
        <v>7788</v>
      </c>
      <c r="G112">
        <v>8298</v>
      </c>
      <c r="H112">
        <v>16086</v>
      </c>
      <c r="I112">
        <f t="shared" si="45"/>
        <v>0.51585229392017906</v>
      </c>
      <c r="J112">
        <f t="shared" si="46"/>
        <v>0.66193480657120107</v>
      </c>
      <c r="K112">
        <f t="shared" si="47"/>
        <v>885.88705376231417</v>
      </c>
      <c r="L112">
        <f t="shared" si="48"/>
        <v>9744.7575913854562</v>
      </c>
      <c r="M112" s="1">
        <f t="shared" si="49"/>
        <v>4872378.7956927279</v>
      </c>
    </row>
    <row r="113" spans="1:16" x14ac:dyDescent="0.2">
      <c r="A113">
        <v>3</v>
      </c>
      <c r="B113" t="s">
        <v>53</v>
      </c>
      <c r="C113" t="s">
        <v>16</v>
      </c>
      <c r="D113" t="s">
        <v>54</v>
      </c>
      <c r="E113" s="17">
        <v>0</v>
      </c>
      <c r="F113">
        <v>0</v>
      </c>
      <c r="G113">
        <v>13186</v>
      </c>
      <c r="H113">
        <v>13186</v>
      </c>
      <c r="I113">
        <v>1</v>
      </c>
      <c r="J113">
        <v>0</v>
      </c>
      <c r="K113">
        <v>0</v>
      </c>
      <c r="L113">
        <v>0</v>
      </c>
      <c r="M113">
        <v>0</v>
      </c>
    </row>
    <row r="114" spans="1:16" x14ac:dyDescent="0.2">
      <c r="A114">
        <v>3</v>
      </c>
      <c r="B114" t="s">
        <v>55</v>
      </c>
      <c r="C114" t="s">
        <v>16</v>
      </c>
      <c r="D114" t="s">
        <v>54</v>
      </c>
      <c r="E114" s="17">
        <v>0</v>
      </c>
      <c r="F114">
        <v>0</v>
      </c>
      <c r="G114">
        <v>11551</v>
      </c>
      <c r="H114">
        <v>11551</v>
      </c>
      <c r="I114">
        <v>1</v>
      </c>
      <c r="J114">
        <v>0</v>
      </c>
      <c r="K114">
        <v>0</v>
      </c>
      <c r="L114">
        <v>0</v>
      </c>
      <c r="M114">
        <v>0</v>
      </c>
    </row>
    <row r="115" spans="1:16" x14ac:dyDescent="0.2">
      <c r="A115">
        <v>3</v>
      </c>
      <c r="B115" t="s">
        <v>59</v>
      </c>
      <c r="C115" t="s">
        <v>75</v>
      </c>
      <c r="D115" t="s">
        <v>54</v>
      </c>
      <c r="E115" s="17">
        <v>800</v>
      </c>
      <c r="F115">
        <v>5324</v>
      </c>
      <c r="G115">
        <v>5466</v>
      </c>
      <c r="H115">
        <v>10790</v>
      </c>
      <c r="I115">
        <v>0.50658016682113072</v>
      </c>
      <c r="J115">
        <v>0.68007269176416696</v>
      </c>
      <c r="K115">
        <v>910.16152538030917</v>
      </c>
      <c r="L115">
        <v>10011.776779183401</v>
      </c>
      <c r="M115">
        <v>5005888.3895917004</v>
      </c>
      <c r="N115">
        <v>5043629.8591279099</v>
      </c>
      <c r="O115">
        <v>71210.827406959608</v>
      </c>
      <c r="P115">
        <v>1.4118963801057482E-2</v>
      </c>
    </row>
    <row r="116" spans="1:16" x14ac:dyDescent="0.2">
      <c r="A116">
        <v>3</v>
      </c>
      <c r="B116" t="s">
        <v>60</v>
      </c>
      <c r="C116" t="s">
        <v>75</v>
      </c>
      <c r="D116" t="s">
        <v>54</v>
      </c>
      <c r="E116" s="17">
        <v>799</v>
      </c>
      <c r="F116">
        <v>5323</v>
      </c>
      <c r="G116">
        <v>5475</v>
      </c>
      <c r="H116">
        <v>10798</v>
      </c>
      <c r="I116">
        <v>0.50703834043341356</v>
      </c>
      <c r="J116">
        <v>0.67916865609353083</v>
      </c>
      <c r="K116">
        <v>908.95162753416878</v>
      </c>
      <c r="L116">
        <v>9998.4679028758565</v>
      </c>
      <c r="M116">
        <v>4999233.9514379278</v>
      </c>
    </row>
    <row r="117" spans="1:16" x14ac:dyDescent="0.2">
      <c r="A117">
        <v>3</v>
      </c>
      <c r="B117" t="s">
        <v>61</v>
      </c>
      <c r="C117" t="s">
        <v>75</v>
      </c>
      <c r="D117" t="s">
        <v>54</v>
      </c>
      <c r="E117" s="17">
        <v>819</v>
      </c>
      <c r="F117">
        <v>6101</v>
      </c>
      <c r="G117">
        <v>6062</v>
      </c>
      <c r="H117">
        <v>12163</v>
      </c>
      <c r="I117">
        <v>0.49839677711091013</v>
      </c>
      <c r="J117">
        <v>0.69635877800068791</v>
      </c>
      <c r="K117">
        <v>931.9576793371092</v>
      </c>
      <c r="L117">
        <v>10251.534472708201</v>
      </c>
      <c r="M117">
        <v>5125767.2363541005</v>
      </c>
    </row>
    <row r="118" spans="1:16" x14ac:dyDescent="0.2">
      <c r="A118">
        <v>3</v>
      </c>
      <c r="B118" t="s">
        <v>56</v>
      </c>
      <c r="C118" t="s">
        <v>76</v>
      </c>
      <c r="D118" t="s">
        <v>54</v>
      </c>
      <c r="E118" s="17">
        <v>811</v>
      </c>
      <c r="F118">
        <v>4423</v>
      </c>
      <c r="G118">
        <v>4460</v>
      </c>
      <c r="H118">
        <v>8883</v>
      </c>
      <c r="I118">
        <v>0.50208262974220419</v>
      </c>
      <c r="J118">
        <v>0.68899057175559131</v>
      </c>
      <c r="K118">
        <v>922.09658960866079</v>
      </c>
      <c r="L118">
        <v>10143.062485695269</v>
      </c>
      <c r="M118">
        <v>5071531.2428476345</v>
      </c>
      <c r="N118">
        <v>5294695.2018161165</v>
      </c>
      <c r="O118">
        <v>196163.14063897351</v>
      </c>
      <c r="P118">
        <v>3.7048995865085532E-2</v>
      </c>
    </row>
    <row r="119" spans="1:16" x14ac:dyDescent="0.2">
      <c r="A119">
        <v>3</v>
      </c>
      <c r="B119" t="s">
        <v>57</v>
      </c>
      <c r="C119" t="s">
        <v>76</v>
      </c>
      <c r="D119" t="s">
        <v>54</v>
      </c>
      <c r="E119" s="17">
        <v>859</v>
      </c>
      <c r="F119">
        <v>4292</v>
      </c>
      <c r="G119">
        <v>3993</v>
      </c>
      <c r="H119">
        <v>8285</v>
      </c>
      <c r="I119">
        <v>0.48195534097767051</v>
      </c>
      <c r="J119">
        <v>0.72990382279744193</v>
      </c>
      <c r="K119">
        <v>976.85201123854654</v>
      </c>
      <c r="L119">
        <v>10745.372123624013</v>
      </c>
      <c r="M119">
        <v>5372686.0618120059</v>
      </c>
    </row>
    <row r="120" spans="1:16" x14ac:dyDescent="0.2">
      <c r="A120">
        <v>3</v>
      </c>
      <c r="B120" t="s">
        <v>58</v>
      </c>
      <c r="C120" t="s">
        <v>76</v>
      </c>
      <c r="D120" t="s">
        <v>54</v>
      </c>
      <c r="E120" s="17">
        <v>869</v>
      </c>
      <c r="F120">
        <v>4846</v>
      </c>
      <c r="G120">
        <v>4430</v>
      </c>
      <c r="H120">
        <v>9276</v>
      </c>
      <c r="I120">
        <v>0.47757654161276414</v>
      </c>
      <c r="J120">
        <v>0.73903083533624092</v>
      </c>
      <c r="K120">
        <v>989.06696377976573</v>
      </c>
      <c r="L120">
        <v>10879.736601577422</v>
      </c>
      <c r="M120">
        <v>5439868.3007887108</v>
      </c>
    </row>
    <row r="121" spans="1:16" x14ac:dyDescent="0.2">
      <c r="A121">
        <v>1</v>
      </c>
      <c r="B121" t="s">
        <v>62</v>
      </c>
      <c r="C121" t="s">
        <v>16</v>
      </c>
      <c r="D121" t="s">
        <v>63</v>
      </c>
      <c r="E121" s="17">
        <v>0</v>
      </c>
      <c r="F121">
        <v>0</v>
      </c>
      <c r="G121">
        <v>13667</v>
      </c>
      <c r="H121">
        <v>13667</v>
      </c>
      <c r="I121">
        <f t="shared" ref="I121:I128" si="50">G121/H121</f>
        <v>1</v>
      </c>
      <c r="J121">
        <f t="shared" ref="J121:J128" si="51">-LN(I121)</f>
        <v>0</v>
      </c>
      <c r="K121">
        <f t="shared" ref="K121:K128" si="52">J121/0.0007472</f>
        <v>0</v>
      </c>
      <c r="L121">
        <f t="shared" ref="L121:L128" si="53">K121*(22/2)</f>
        <v>0</v>
      </c>
      <c r="M121" s="1">
        <f t="shared" ref="M121:M128" si="54">L121*500</f>
        <v>0</v>
      </c>
    </row>
    <row r="122" spans="1:16" x14ac:dyDescent="0.2">
      <c r="A122">
        <v>1</v>
      </c>
      <c r="B122" t="s">
        <v>64</v>
      </c>
      <c r="C122" t="s">
        <v>16</v>
      </c>
      <c r="D122" t="s">
        <v>63</v>
      </c>
      <c r="E122" s="17">
        <v>0</v>
      </c>
      <c r="F122">
        <v>0</v>
      </c>
      <c r="G122">
        <v>13423</v>
      </c>
      <c r="H122">
        <v>13423</v>
      </c>
      <c r="I122">
        <f t="shared" si="50"/>
        <v>1</v>
      </c>
      <c r="J122">
        <f t="shared" si="51"/>
        <v>0</v>
      </c>
      <c r="K122">
        <f t="shared" si="52"/>
        <v>0</v>
      </c>
      <c r="L122">
        <f t="shared" si="53"/>
        <v>0</v>
      </c>
      <c r="M122" s="1">
        <f t="shared" si="54"/>
        <v>0</v>
      </c>
    </row>
    <row r="123" spans="1:16" x14ac:dyDescent="0.2">
      <c r="A123">
        <v>1</v>
      </c>
      <c r="B123" t="s">
        <v>65</v>
      </c>
      <c r="C123" t="s">
        <v>20</v>
      </c>
      <c r="D123" t="s">
        <v>63</v>
      </c>
      <c r="E123" s="17">
        <v>80</v>
      </c>
      <c r="F123">
        <v>1055</v>
      </c>
      <c r="G123">
        <v>14997</v>
      </c>
      <c r="H123">
        <v>16052</v>
      </c>
      <c r="I123">
        <f t="shared" si="50"/>
        <v>0.93427610266633443</v>
      </c>
      <c r="J123">
        <f t="shared" si="51"/>
        <v>6.7983271305127269E-2</v>
      </c>
      <c r="K123">
        <f t="shared" si="52"/>
        <v>90.984035472600738</v>
      </c>
      <c r="L123">
        <f t="shared" si="53"/>
        <v>1000.8243901986082</v>
      </c>
      <c r="M123" s="1">
        <f t="shared" si="54"/>
        <v>500412.19509930408</v>
      </c>
      <c r="N123" s="1">
        <f>AVERAGE(M123:M125)</f>
        <v>481543.68029931141</v>
      </c>
      <c r="O123" s="1">
        <f>STDEV(M123:M125)</f>
        <v>23086.969477062627</v>
      </c>
      <c r="P123" s="2">
        <f>O123/N123</f>
        <v>4.7943666216764678E-2</v>
      </c>
    </row>
    <row r="124" spans="1:16" x14ac:dyDescent="0.2">
      <c r="A124">
        <v>1</v>
      </c>
      <c r="B124" t="s">
        <v>66</v>
      </c>
      <c r="C124" t="s">
        <v>20</v>
      </c>
      <c r="D124" t="s">
        <v>63</v>
      </c>
      <c r="E124" s="17">
        <v>78.099999999999994</v>
      </c>
      <c r="F124">
        <v>892</v>
      </c>
      <c r="G124">
        <v>13002</v>
      </c>
      <c r="H124">
        <v>13894</v>
      </c>
      <c r="I124">
        <f t="shared" si="50"/>
        <v>0.93579962573772857</v>
      </c>
      <c r="J124">
        <f t="shared" si="51"/>
        <v>6.635390048841211E-2</v>
      </c>
      <c r="K124">
        <f t="shared" si="52"/>
        <v>88.803400011258177</v>
      </c>
      <c r="L124">
        <f t="shared" si="53"/>
        <v>976.83740012383998</v>
      </c>
      <c r="M124" s="1">
        <f t="shared" si="54"/>
        <v>488418.70006191998</v>
      </c>
    </row>
    <row r="125" spans="1:16" x14ac:dyDescent="0.2">
      <c r="A125">
        <v>1</v>
      </c>
      <c r="B125" t="s">
        <v>67</v>
      </c>
      <c r="C125" t="s">
        <v>20</v>
      </c>
      <c r="D125" t="s">
        <v>63</v>
      </c>
      <c r="E125" s="17">
        <v>72.900000000000006</v>
      </c>
      <c r="F125">
        <v>949</v>
      </c>
      <c r="G125">
        <v>14856</v>
      </c>
      <c r="H125">
        <v>15805</v>
      </c>
      <c r="I125">
        <f t="shared" si="50"/>
        <v>0.93995571021828539</v>
      </c>
      <c r="J125">
        <f t="shared" si="51"/>
        <v>6.1922521617176339E-2</v>
      </c>
      <c r="K125">
        <f t="shared" si="52"/>
        <v>82.87275377031095</v>
      </c>
      <c r="L125">
        <f t="shared" si="53"/>
        <v>911.6002914734205</v>
      </c>
      <c r="M125" s="1">
        <f t="shared" si="54"/>
        <v>455800.14573671023</v>
      </c>
    </row>
    <row r="126" spans="1:16" x14ac:dyDescent="0.2">
      <c r="A126">
        <v>1</v>
      </c>
      <c r="B126" t="s">
        <v>68</v>
      </c>
      <c r="C126" t="s">
        <v>24</v>
      </c>
      <c r="D126" t="s">
        <v>63</v>
      </c>
      <c r="E126" s="17">
        <v>71.8</v>
      </c>
      <c r="F126">
        <v>755</v>
      </c>
      <c r="G126">
        <v>11993</v>
      </c>
      <c r="H126">
        <v>12748</v>
      </c>
      <c r="I126">
        <f t="shared" si="50"/>
        <v>0.94077502353310327</v>
      </c>
      <c r="J126">
        <f t="shared" si="51"/>
        <v>6.1051250305505934E-2</v>
      </c>
      <c r="K126">
        <f t="shared" si="52"/>
        <v>81.706705440987605</v>
      </c>
      <c r="L126">
        <f t="shared" si="53"/>
        <v>898.7737598508636</v>
      </c>
      <c r="M126" s="1">
        <f t="shared" si="54"/>
        <v>449386.8799254318</v>
      </c>
      <c r="N126" s="1">
        <f>AVERAGE(M126:M128)</f>
        <v>441631.24936781969</v>
      </c>
      <c r="O126" s="1">
        <f>STDEV(M126:M128)</f>
        <v>6736.8721693441221</v>
      </c>
      <c r="P126" s="2">
        <f>O126/N126</f>
        <v>1.5254518739305084E-2</v>
      </c>
    </row>
    <row r="127" spans="1:16" x14ac:dyDescent="0.2">
      <c r="A127">
        <v>1</v>
      </c>
      <c r="B127" t="s">
        <v>69</v>
      </c>
      <c r="C127" t="s">
        <v>24</v>
      </c>
      <c r="D127" t="s">
        <v>63</v>
      </c>
      <c r="E127" s="17">
        <v>70</v>
      </c>
      <c r="F127">
        <v>897</v>
      </c>
      <c r="G127">
        <v>14621</v>
      </c>
      <c r="H127">
        <v>15518</v>
      </c>
      <c r="I127">
        <f t="shared" si="50"/>
        <v>0.94219615929887868</v>
      </c>
      <c r="J127">
        <f t="shared" si="51"/>
        <v>5.9541789036456655E-2</v>
      </c>
      <c r="K127">
        <f t="shared" si="52"/>
        <v>79.686548496328498</v>
      </c>
      <c r="L127">
        <f t="shared" si="53"/>
        <v>876.55203345961354</v>
      </c>
      <c r="M127" s="1">
        <f t="shared" si="54"/>
        <v>438276.01672980678</v>
      </c>
    </row>
    <row r="128" spans="1:16" x14ac:dyDescent="0.2">
      <c r="A128">
        <v>1</v>
      </c>
      <c r="B128" t="s">
        <v>70</v>
      </c>
      <c r="C128" t="s">
        <v>24</v>
      </c>
      <c r="D128" t="s">
        <v>63</v>
      </c>
      <c r="E128" s="17">
        <v>69.900000000000006</v>
      </c>
      <c r="F128">
        <v>847</v>
      </c>
      <c r="G128">
        <v>13840</v>
      </c>
      <c r="H128">
        <v>14687</v>
      </c>
      <c r="I128">
        <f t="shared" si="50"/>
        <v>0.94232995165792877</v>
      </c>
      <c r="J128">
        <f t="shared" si="51"/>
        <v>5.9399798582201881E-2</v>
      </c>
      <c r="K128">
        <f t="shared" si="52"/>
        <v>79.496518445131002</v>
      </c>
      <c r="L128">
        <f t="shared" si="53"/>
        <v>874.46170289644101</v>
      </c>
      <c r="M128" s="1">
        <f t="shared" si="54"/>
        <v>437230.85144822049</v>
      </c>
    </row>
    <row r="129" spans="1:16" x14ac:dyDescent="0.2">
      <c r="A129">
        <v>2</v>
      </c>
      <c r="B129" t="s">
        <v>62</v>
      </c>
      <c r="C129" t="s">
        <v>16</v>
      </c>
      <c r="D129" t="s">
        <v>63</v>
      </c>
      <c r="E129" s="17">
        <v>0</v>
      </c>
      <c r="F129">
        <v>0</v>
      </c>
      <c r="G129">
        <v>13686</v>
      </c>
      <c r="H129">
        <v>13686</v>
      </c>
      <c r="M129" s="1"/>
    </row>
    <row r="130" spans="1:16" x14ac:dyDescent="0.2">
      <c r="A130">
        <v>2</v>
      </c>
      <c r="B130" t="s">
        <v>64</v>
      </c>
      <c r="C130" t="s">
        <v>16</v>
      </c>
      <c r="D130" t="s">
        <v>63</v>
      </c>
      <c r="E130" s="17">
        <v>0</v>
      </c>
      <c r="F130">
        <v>0</v>
      </c>
      <c r="G130">
        <v>14290</v>
      </c>
      <c r="H130">
        <v>14290</v>
      </c>
      <c r="M130" s="1"/>
    </row>
    <row r="131" spans="1:16" x14ac:dyDescent="0.2">
      <c r="A131">
        <v>2</v>
      </c>
      <c r="B131" t="s">
        <v>68</v>
      </c>
      <c r="C131" t="s">
        <v>72</v>
      </c>
      <c r="D131" t="s">
        <v>63</v>
      </c>
      <c r="E131" s="17">
        <v>65.5</v>
      </c>
      <c r="F131">
        <v>878</v>
      </c>
      <c r="G131">
        <v>15339</v>
      </c>
      <c r="H131">
        <v>16217</v>
      </c>
      <c r="I131">
        <f t="shared" ref="I131:I136" si="55">G131/H131</f>
        <v>0.94585928346796566</v>
      </c>
      <c r="J131">
        <f t="shared" ref="J131:J136" si="56">-LN(I131)</f>
        <v>5.5661469971265518E-2</v>
      </c>
      <c r="K131">
        <f t="shared" ref="K131:K136" si="57">J131/0.0007472</f>
        <v>74.49340199580503</v>
      </c>
      <c r="L131">
        <f t="shared" ref="L131:L136" si="58">K131*(22/2)</f>
        <v>819.42742195385529</v>
      </c>
      <c r="M131" s="1">
        <f t="shared" ref="M131:M136" si="59">L131*500</f>
        <v>409713.71097692766</v>
      </c>
      <c r="N131" s="3">
        <f>AVERAGE(M131:M133)</f>
        <v>404446.7420929147</v>
      </c>
      <c r="O131" s="1">
        <f>STDEV(M131:M133)</f>
        <v>8477.2199467469345</v>
      </c>
      <c r="P131" s="2">
        <f>O131/N131</f>
        <v>2.096004013502336E-2</v>
      </c>
    </row>
    <row r="132" spans="1:16" x14ac:dyDescent="0.2">
      <c r="A132">
        <v>2</v>
      </c>
      <c r="B132" t="s">
        <v>69</v>
      </c>
      <c r="C132" t="s">
        <v>72</v>
      </c>
      <c r="D132" t="s">
        <v>63</v>
      </c>
      <c r="E132" s="17">
        <v>63.1</v>
      </c>
      <c r="F132">
        <v>722</v>
      </c>
      <c r="G132">
        <v>13108</v>
      </c>
      <c r="H132">
        <v>13830</v>
      </c>
      <c r="I132">
        <f t="shared" si="55"/>
        <v>0.94779464931308754</v>
      </c>
      <c r="J132">
        <f t="shared" si="56"/>
        <v>5.3617414840098625E-2</v>
      </c>
      <c r="K132">
        <f t="shared" si="57"/>
        <v>71.757782173579528</v>
      </c>
      <c r="L132">
        <f t="shared" si="58"/>
        <v>789.33560390937487</v>
      </c>
      <c r="M132" s="1">
        <f t="shared" si="59"/>
        <v>394667.80195468746</v>
      </c>
    </row>
    <row r="133" spans="1:16" x14ac:dyDescent="0.2">
      <c r="A133">
        <v>2</v>
      </c>
      <c r="B133" t="s">
        <v>70</v>
      </c>
      <c r="C133" t="s">
        <v>72</v>
      </c>
      <c r="D133" t="s">
        <v>63</v>
      </c>
      <c r="E133" s="17">
        <v>65.400000000000006</v>
      </c>
      <c r="F133">
        <v>705</v>
      </c>
      <c r="G133">
        <v>12340</v>
      </c>
      <c r="H133">
        <v>13045</v>
      </c>
      <c r="I133">
        <f t="shared" si="55"/>
        <v>0.94595630509773865</v>
      </c>
      <c r="J133">
        <f t="shared" si="56"/>
        <v>5.5558900111449948E-2</v>
      </c>
      <c r="K133">
        <f t="shared" si="57"/>
        <v>74.356129699477989</v>
      </c>
      <c r="L133">
        <f t="shared" si="58"/>
        <v>817.91742669425787</v>
      </c>
      <c r="M133" s="1">
        <f t="shared" si="59"/>
        <v>408958.71334712894</v>
      </c>
    </row>
    <row r="134" spans="1:16" x14ac:dyDescent="0.2">
      <c r="A134">
        <v>2</v>
      </c>
      <c r="B134" t="s">
        <v>65</v>
      </c>
      <c r="C134" t="s">
        <v>73</v>
      </c>
      <c r="D134" t="s">
        <v>63</v>
      </c>
      <c r="E134" s="17">
        <v>62.3</v>
      </c>
      <c r="F134">
        <v>698</v>
      </c>
      <c r="G134">
        <v>12830</v>
      </c>
      <c r="H134">
        <v>13528</v>
      </c>
      <c r="I134">
        <f t="shared" si="55"/>
        <v>0.94840331164991132</v>
      </c>
      <c r="J134">
        <f t="shared" si="56"/>
        <v>5.2975432968734089E-2</v>
      </c>
      <c r="K134">
        <f t="shared" si="57"/>
        <v>70.898598726892516</v>
      </c>
      <c r="L134">
        <f t="shared" si="58"/>
        <v>779.8845859958177</v>
      </c>
      <c r="M134" s="1">
        <f t="shared" si="59"/>
        <v>389942.29299790884</v>
      </c>
      <c r="N134" s="3">
        <f>AVERAGE(M134:M136)</f>
        <v>408698.76335827337</v>
      </c>
      <c r="O134" s="1">
        <f>STDEV(M134:M136)</f>
        <v>18611.070739390507</v>
      </c>
      <c r="P134" s="2">
        <f>O134/N134</f>
        <v>4.5537379625187849E-2</v>
      </c>
    </row>
    <row r="135" spans="1:16" x14ac:dyDescent="0.2">
      <c r="A135">
        <v>2</v>
      </c>
      <c r="B135" t="s">
        <v>66</v>
      </c>
      <c r="C135" t="s">
        <v>73</v>
      </c>
      <c r="D135" t="s">
        <v>63</v>
      </c>
      <c r="E135" s="17">
        <v>65.400000000000006</v>
      </c>
      <c r="F135">
        <v>737</v>
      </c>
      <c r="G135">
        <v>12899</v>
      </c>
      <c r="H135">
        <v>13636</v>
      </c>
      <c r="I135">
        <f t="shared" si="55"/>
        <v>0.94595189205045471</v>
      </c>
      <c r="J135">
        <f t="shared" si="56"/>
        <v>5.5563565292657567E-2</v>
      </c>
      <c r="K135">
        <f t="shared" si="57"/>
        <v>74.362373250344717</v>
      </c>
      <c r="L135">
        <f t="shared" si="58"/>
        <v>817.98610575379189</v>
      </c>
      <c r="M135" s="1">
        <f t="shared" si="59"/>
        <v>408993.05287689593</v>
      </c>
    </row>
    <row r="136" spans="1:16" x14ac:dyDescent="0.2">
      <c r="A136">
        <v>2</v>
      </c>
      <c r="B136" t="s">
        <v>67</v>
      </c>
      <c r="C136" t="s">
        <v>73</v>
      </c>
      <c r="D136" t="s">
        <v>63</v>
      </c>
      <c r="E136" s="17">
        <v>68.3</v>
      </c>
      <c r="F136">
        <v>851</v>
      </c>
      <c r="G136">
        <v>14243</v>
      </c>
      <c r="H136">
        <v>15094</v>
      </c>
      <c r="I136">
        <f t="shared" si="55"/>
        <v>0.94361998144958259</v>
      </c>
      <c r="J136">
        <f t="shared" si="56"/>
        <v>5.8031755910227557E-2</v>
      </c>
      <c r="K136">
        <f t="shared" si="57"/>
        <v>77.665626218184642</v>
      </c>
      <c r="L136">
        <f t="shared" si="58"/>
        <v>854.32188840003107</v>
      </c>
      <c r="M136" s="1">
        <f t="shared" si="59"/>
        <v>427160.94420001551</v>
      </c>
    </row>
    <row r="137" spans="1:16" x14ac:dyDescent="0.2">
      <c r="A137">
        <v>3</v>
      </c>
      <c r="B137" t="s">
        <v>62</v>
      </c>
      <c r="C137" t="s">
        <v>16</v>
      </c>
      <c r="D137" t="s">
        <v>63</v>
      </c>
      <c r="E137" s="17">
        <v>0</v>
      </c>
      <c r="F137">
        <v>0</v>
      </c>
      <c r="G137">
        <v>7576</v>
      </c>
      <c r="H137">
        <v>7576</v>
      </c>
      <c r="I137">
        <v>1</v>
      </c>
      <c r="J137">
        <v>0</v>
      </c>
      <c r="K137">
        <v>0</v>
      </c>
      <c r="L137">
        <v>0</v>
      </c>
      <c r="M137">
        <v>0</v>
      </c>
    </row>
    <row r="138" spans="1:16" x14ac:dyDescent="0.2">
      <c r="A138">
        <v>3</v>
      </c>
      <c r="B138" t="s">
        <v>64</v>
      </c>
      <c r="C138" t="s">
        <v>16</v>
      </c>
      <c r="D138" t="s">
        <v>63</v>
      </c>
      <c r="E138" s="17">
        <v>0</v>
      </c>
      <c r="F138">
        <v>0</v>
      </c>
      <c r="G138">
        <v>11648</v>
      </c>
      <c r="H138">
        <v>11648</v>
      </c>
      <c r="I138">
        <v>1</v>
      </c>
      <c r="J138">
        <v>0</v>
      </c>
      <c r="K138">
        <v>0</v>
      </c>
      <c r="L138">
        <v>0</v>
      </c>
      <c r="M138">
        <v>0</v>
      </c>
    </row>
    <row r="139" spans="1:16" x14ac:dyDescent="0.2">
      <c r="A139">
        <v>3</v>
      </c>
      <c r="B139" t="s">
        <v>68</v>
      </c>
      <c r="C139" t="s">
        <v>75</v>
      </c>
      <c r="D139" t="s">
        <v>63</v>
      </c>
      <c r="E139" s="17">
        <v>54.7</v>
      </c>
      <c r="F139">
        <v>545</v>
      </c>
      <c r="G139">
        <v>11451</v>
      </c>
      <c r="H139">
        <v>11996</v>
      </c>
      <c r="I139">
        <v>0.95456818939646548</v>
      </c>
      <c r="J139">
        <v>4.6496198455560286E-2</v>
      </c>
      <c r="K139">
        <v>62.227246327034649</v>
      </c>
      <c r="L139">
        <v>684.49970959738118</v>
      </c>
      <c r="M139">
        <v>342249.85479869059</v>
      </c>
      <c r="N139">
        <v>362448.69241988426</v>
      </c>
      <c r="O139">
        <v>17656.297632854144</v>
      </c>
      <c r="P139">
        <v>4.8713922831317417E-2</v>
      </c>
    </row>
    <row r="140" spans="1:16" x14ac:dyDescent="0.2">
      <c r="A140">
        <v>3</v>
      </c>
      <c r="B140" t="s">
        <v>69</v>
      </c>
      <c r="C140" t="s">
        <v>75</v>
      </c>
      <c r="D140" t="s">
        <v>63</v>
      </c>
      <c r="E140" s="17">
        <v>59.2</v>
      </c>
      <c r="F140">
        <v>715</v>
      </c>
      <c r="G140">
        <v>13864</v>
      </c>
      <c r="H140">
        <v>14579</v>
      </c>
      <c r="I140">
        <v>0.9509568557514233</v>
      </c>
      <c r="J140">
        <v>5.0286584709379883E-2</v>
      </c>
      <c r="K140">
        <v>67.300033069298564</v>
      </c>
      <c r="L140">
        <v>740.30036376228418</v>
      </c>
      <c r="M140">
        <v>370150.18188114208</v>
      </c>
    </row>
    <row r="141" spans="1:16" x14ac:dyDescent="0.2">
      <c r="A141">
        <v>3</v>
      </c>
      <c r="B141" t="s">
        <v>70</v>
      </c>
      <c r="C141" t="s">
        <v>75</v>
      </c>
      <c r="D141" t="s">
        <v>63</v>
      </c>
      <c r="E141" s="17">
        <v>59.9</v>
      </c>
      <c r="F141">
        <v>596</v>
      </c>
      <c r="G141">
        <v>11405</v>
      </c>
      <c r="H141">
        <v>12001</v>
      </c>
      <c r="I141">
        <v>0.95033747187734352</v>
      </c>
      <c r="J141">
        <v>5.0938123912952993E-2</v>
      </c>
      <c r="K141">
        <v>68.17200737814909</v>
      </c>
      <c r="L141">
        <v>749.89208115963993</v>
      </c>
      <c r="M141">
        <v>374946.04057981994</v>
      </c>
    </row>
    <row r="142" spans="1:16" x14ac:dyDescent="0.2">
      <c r="A142">
        <v>3</v>
      </c>
      <c r="B142" t="s">
        <v>65</v>
      </c>
      <c r="C142" t="s">
        <v>76</v>
      </c>
      <c r="D142" t="s">
        <v>63</v>
      </c>
      <c r="E142" s="17">
        <v>56.7</v>
      </c>
      <c r="F142">
        <v>566</v>
      </c>
      <c r="G142">
        <v>11454</v>
      </c>
      <c r="H142">
        <v>12020</v>
      </c>
      <c r="I142">
        <v>0.95291181364392674</v>
      </c>
      <c r="J142">
        <v>4.8232915135396008E-2</v>
      </c>
      <c r="K142">
        <v>64.551545952082463</v>
      </c>
      <c r="L142">
        <v>710.06700547290711</v>
      </c>
      <c r="M142">
        <v>355033.50273645355</v>
      </c>
      <c r="N142">
        <v>364780.42444200115</v>
      </c>
      <c r="O142">
        <v>8626.0612016188661</v>
      </c>
      <c r="P142">
        <v>2.3647270038719911E-2</v>
      </c>
    </row>
    <row r="143" spans="1:16" x14ac:dyDescent="0.2">
      <c r="A143">
        <v>3</v>
      </c>
      <c r="B143" t="s">
        <v>66</v>
      </c>
      <c r="C143" t="s">
        <v>76</v>
      </c>
      <c r="D143" t="s">
        <v>63</v>
      </c>
      <c r="E143" s="17">
        <v>59.4</v>
      </c>
      <c r="F143">
        <v>600</v>
      </c>
      <c r="G143">
        <v>11593</v>
      </c>
      <c r="H143">
        <v>12193</v>
      </c>
      <c r="I143">
        <v>0.95079143771016161</v>
      </c>
      <c r="J143">
        <v>5.0460548889863274E-2</v>
      </c>
      <c r="K143">
        <v>67.532854509988326</v>
      </c>
      <c r="L143">
        <v>742.86139960987157</v>
      </c>
      <c r="M143">
        <v>371430.69980493578</v>
      </c>
    </row>
    <row r="144" spans="1:16" x14ac:dyDescent="0.2">
      <c r="A144">
        <v>3</v>
      </c>
      <c r="B144" t="s">
        <v>67</v>
      </c>
      <c r="C144" t="s">
        <v>76</v>
      </c>
      <c r="D144" t="s">
        <v>63</v>
      </c>
      <c r="E144" s="17">
        <v>58.8</v>
      </c>
      <c r="F144">
        <v>536</v>
      </c>
      <c r="G144">
        <v>10459</v>
      </c>
      <c r="H144">
        <v>10995</v>
      </c>
      <c r="I144">
        <v>0.95125056844020006</v>
      </c>
      <c r="J144">
        <v>4.9977772234593397E-2</v>
      </c>
      <c r="K144">
        <v>66.886740142657118</v>
      </c>
      <c r="L144">
        <v>735.7541415692283</v>
      </c>
      <c r="M144">
        <v>367877.07078461413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3994B-C996-4EF0-969F-17D9D9146F29}">
  <dimension ref="A1:S109"/>
  <sheetViews>
    <sheetView workbookViewId="0">
      <selection sqref="A1:XFD1048576"/>
    </sheetView>
  </sheetViews>
  <sheetFormatPr baseColWidth="10" defaultColWidth="8.83203125" defaultRowHeight="15" x14ac:dyDescent="0.2"/>
  <cols>
    <col min="3" max="3" width="20" customWidth="1"/>
    <col min="13" max="13" width="12" customWidth="1"/>
    <col min="14" max="14" width="10.33203125" customWidth="1"/>
    <col min="17" max="17" width="10.5" style="9" bestFit="1" customWidth="1"/>
    <col min="18" max="18" width="11.5" style="9" bestFit="1" customWidth="1"/>
    <col min="19" max="19" width="9.1640625" style="9"/>
  </cols>
  <sheetData>
    <row r="1" spans="1:19" x14ac:dyDescent="0.2">
      <c r="A1" t="s">
        <v>71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9" t="s">
        <v>12</v>
      </c>
      <c r="R1" s="9" t="s">
        <v>13</v>
      </c>
      <c r="S1" s="9" t="s">
        <v>14</v>
      </c>
    </row>
    <row r="2" spans="1:19" x14ac:dyDescent="0.2">
      <c r="A2" s="4">
        <v>1</v>
      </c>
      <c r="B2" s="4" t="s">
        <v>19</v>
      </c>
      <c r="C2" s="4" t="s">
        <v>20</v>
      </c>
      <c r="D2" s="4" t="s">
        <v>17</v>
      </c>
      <c r="E2" s="4">
        <v>670</v>
      </c>
      <c r="F2" s="4">
        <v>1994</v>
      </c>
      <c r="G2" s="4">
        <v>2600</v>
      </c>
      <c r="H2" s="4">
        <v>4594</v>
      </c>
      <c r="I2" s="4">
        <f t="shared" ref="I2:I13" si="0">G2/H2</f>
        <v>0.56595559425337394</v>
      </c>
      <c r="J2" s="4">
        <f t="shared" ref="J2:J13" si="1">-LN(I2)</f>
        <v>0.56923965923947017</v>
      </c>
      <c r="K2" s="4">
        <f t="shared" ref="K2:K13" si="2">J2/0.0007472</f>
        <v>761.83037906781351</v>
      </c>
      <c r="L2" s="4">
        <f t="shared" ref="L2:L13" si="3">K2*(22/2)</f>
        <v>8380.1341697459484</v>
      </c>
      <c r="M2" s="5"/>
      <c r="N2" s="5">
        <f>AVERAGE(M2:M4)</f>
        <v>4009422.6762223551</v>
      </c>
      <c r="O2" s="5">
        <f>STDEV(M2:M4)</f>
        <v>39895.209547787526</v>
      </c>
      <c r="P2" s="6">
        <f>O2/N2</f>
        <v>9.9503626256178274E-3</v>
      </c>
      <c r="Q2" s="10">
        <f>AVERAGE(M2:M4)</f>
        <v>4009422.6762223551</v>
      </c>
      <c r="R2" s="11">
        <f>STDEV(M2:M4)</f>
        <v>39895.209547787526</v>
      </c>
      <c r="S2" s="12">
        <f>R2/Q2</f>
        <v>9.9503626256178274E-3</v>
      </c>
    </row>
    <row r="3" spans="1:19" x14ac:dyDescent="0.2">
      <c r="A3" s="4">
        <v>1</v>
      </c>
      <c r="B3" s="4" t="s">
        <v>21</v>
      </c>
      <c r="C3" s="4" t="s">
        <v>20</v>
      </c>
      <c r="D3" s="4" t="s">
        <v>17</v>
      </c>
      <c r="E3" s="4">
        <v>645</v>
      </c>
      <c r="F3" s="4">
        <v>3693</v>
      </c>
      <c r="G3" s="4">
        <v>5054</v>
      </c>
      <c r="H3" s="4">
        <v>8747</v>
      </c>
      <c r="I3" s="4">
        <f t="shared" si="0"/>
        <v>0.57779810220647077</v>
      </c>
      <c r="J3" s="4">
        <f t="shared" si="1"/>
        <v>0.54853077547171547</v>
      </c>
      <c r="K3" s="4">
        <f t="shared" si="2"/>
        <v>734.11506353280981</v>
      </c>
      <c r="L3" s="4">
        <f t="shared" si="3"/>
        <v>8075.2656988609078</v>
      </c>
      <c r="M3" s="5">
        <f t="shared" ref="M3:M13" si="4">L3*500</f>
        <v>4037632.849430454</v>
      </c>
      <c r="N3" s="4"/>
      <c r="O3" s="4"/>
      <c r="P3" s="4"/>
    </row>
    <row r="4" spans="1:19" x14ac:dyDescent="0.2">
      <c r="A4" s="4">
        <v>1</v>
      </c>
      <c r="B4" s="4" t="s">
        <v>22</v>
      </c>
      <c r="C4" s="4" t="s">
        <v>20</v>
      </c>
      <c r="D4" s="4" t="s">
        <v>17</v>
      </c>
      <c r="E4" s="4">
        <v>636</v>
      </c>
      <c r="F4" s="4">
        <v>5049</v>
      </c>
      <c r="G4" s="4">
        <v>7037</v>
      </c>
      <c r="H4" s="4">
        <v>12086</v>
      </c>
      <c r="I4" s="4">
        <f t="shared" si="0"/>
        <v>0.58224391858348501</v>
      </c>
      <c r="J4" s="4">
        <f t="shared" si="1"/>
        <v>0.54086581495495489</v>
      </c>
      <c r="K4" s="4">
        <f t="shared" si="2"/>
        <v>723.8568187298647</v>
      </c>
      <c r="L4" s="4">
        <f t="shared" si="3"/>
        <v>7962.4250060285121</v>
      </c>
      <c r="M4" s="5">
        <f t="shared" si="4"/>
        <v>3981212.5030142562</v>
      </c>
      <c r="N4" s="4"/>
      <c r="O4" s="4"/>
      <c r="P4" s="4"/>
    </row>
    <row r="5" spans="1:19" x14ac:dyDescent="0.2">
      <c r="A5">
        <v>1</v>
      </c>
      <c r="B5" t="s">
        <v>23</v>
      </c>
      <c r="C5" t="s">
        <v>24</v>
      </c>
      <c r="D5" t="s">
        <v>17</v>
      </c>
      <c r="E5">
        <v>596</v>
      </c>
      <c r="F5">
        <v>4709</v>
      </c>
      <c r="G5">
        <v>7146</v>
      </c>
      <c r="H5">
        <v>11855</v>
      </c>
      <c r="I5">
        <f t="shared" si="0"/>
        <v>0.6027836355967946</v>
      </c>
      <c r="J5">
        <f t="shared" si="1"/>
        <v>0.50619695991615077</v>
      </c>
      <c r="K5">
        <f t="shared" si="2"/>
        <v>677.45845813189351</v>
      </c>
      <c r="L5">
        <f t="shared" si="3"/>
        <v>7452.0430394508285</v>
      </c>
      <c r="M5" s="1">
        <f t="shared" si="4"/>
        <v>3726021.5197254145</v>
      </c>
      <c r="N5" s="1">
        <f>AVERAGE(M5:M7)</f>
        <v>3682443.5863062367</v>
      </c>
      <c r="O5" s="1">
        <f>STDEV(M5:M7)</f>
        <v>40362.022514677388</v>
      </c>
      <c r="P5" s="2">
        <f>O5/N5</f>
        <v>1.0960662823123784E-2</v>
      </c>
      <c r="Q5" s="10">
        <f>AVERAGE(M5:M7)</f>
        <v>3682443.5863062367</v>
      </c>
      <c r="R5" s="11">
        <f>STDEV(M5:M7)</f>
        <v>40362.022514677388</v>
      </c>
      <c r="S5" s="12">
        <f>R5/Q5</f>
        <v>1.0960662823123784E-2</v>
      </c>
    </row>
    <row r="6" spans="1:19" x14ac:dyDescent="0.2">
      <c r="A6">
        <v>1</v>
      </c>
      <c r="B6" t="s">
        <v>25</v>
      </c>
      <c r="C6" t="s">
        <v>24</v>
      </c>
      <c r="D6" t="s">
        <v>17</v>
      </c>
      <c r="E6">
        <v>587</v>
      </c>
      <c r="F6">
        <v>5316</v>
      </c>
      <c r="G6">
        <v>8210</v>
      </c>
      <c r="H6">
        <v>13526</v>
      </c>
      <c r="I6">
        <f t="shared" si="0"/>
        <v>0.60697915126423185</v>
      </c>
      <c r="J6">
        <f t="shared" si="1"/>
        <v>0.49926083568841134</v>
      </c>
      <c r="K6">
        <f t="shared" si="2"/>
        <v>668.17563662795953</v>
      </c>
      <c r="L6">
        <f t="shared" si="3"/>
        <v>7349.9320029075552</v>
      </c>
      <c r="M6" s="1">
        <f t="shared" si="4"/>
        <v>3674966.0014537778</v>
      </c>
    </row>
    <row r="7" spans="1:19" x14ac:dyDescent="0.2">
      <c r="A7">
        <v>1</v>
      </c>
      <c r="B7" t="s">
        <v>26</v>
      </c>
      <c r="C7" t="s">
        <v>24</v>
      </c>
      <c r="D7" t="s">
        <v>17</v>
      </c>
      <c r="E7">
        <v>583</v>
      </c>
      <c r="F7">
        <v>5711</v>
      </c>
      <c r="G7">
        <v>8908</v>
      </c>
      <c r="H7">
        <v>14619</v>
      </c>
      <c r="I7">
        <f t="shared" si="0"/>
        <v>0.6093440043778644</v>
      </c>
      <c r="J7">
        <f t="shared" si="1"/>
        <v>0.49537230313435765</v>
      </c>
      <c r="K7">
        <f t="shared" si="2"/>
        <v>662.97149777082132</v>
      </c>
      <c r="L7">
        <f t="shared" si="3"/>
        <v>7292.6864754790349</v>
      </c>
      <c r="M7" s="1">
        <f t="shared" si="4"/>
        <v>3646343.2377395174</v>
      </c>
    </row>
    <row r="8" spans="1:19" x14ac:dyDescent="0.2">
      <c r="A8" s="4">
        <v>2</v>
      </c>
      <c r="B8" s="4" t="s">
        <v>23</v>
      </c>
      <c r="C8" s="4" t="s">
        <v>72</v>
      </c>
      <c r="D8" s="4" t="s">
        <v>17</v>
      </c>
      <c r="E8" s="4">
        <v>679</v>
      </c>
      <c r="F8" s="4">
        <v>6396</v>
      </c>
      <c r="G8" s="4">
        <v>8184</v>
      </c>
      <c r="H8" s="4">
        <v>14580</v>
      </c>
      <c r="I8" s="4">
        <f t="shared" si="0"/>
        <v>0.56131687242798356</v>
      </c>
      <c r="J8" s="4">
        <f t="shared" si="1"/>
        <v>0.57746969793118674</v>
      </c>
      <c r="K8" s="4">
        <f t="shared" si="2"/>
        <v>772.84488481154551</v>
      </c>
      <c r="L8" s="4">
        <f t="shared" si="3"/>
        <v>8501.2937329270007</v>
      </c>
      <c r="M8" s="5">
        <f t="shared" si="4"/>
        <v>4250646.8664635001</v>
      </c>
      <c r="N8" s="7">
        <f>AVERAGE(M8:M10)</f>
        <v>4006092.9162692116</v>
      </c>
      <c r="O8" s="5">
        <f>STDEV(M8:M10)</f>
        <v>376886.12280656252</v>
      </c>
      <c r="P8" s="6">
        <f>O8/N8</f>
        <v>9.407822801013524E-2</v>
      </c>
      <c r="Q8" s="10">
        <f>AVERAGE(M8:M10)</f>
        <v>4006092.9162692116</v>
      </c>
      <c r="R8" s="11">
        <f>STDEV(M8:M10)</f>
        <v>376886.12280656252</v>
      </c>
      <c r="S8" s="12">
        <f>R8/Q8</f>
        <v>9.407822801013524E-2</v>
      </c>
    </row>
    <row r="9" spans="1:19" x14ac:dyDescent="0.2">
      <c r="A9" s="4">
        <v>2</v>
      </c>
      <c r="B9" s="4" t="s">
        <v>25</v>
      </c>
      <c r="C9" s="4" t="s">
        <v>72</v>
      </c>
      <c r="D9" s="4" t="s">
        <v>17</v>
      </c>
      <c r="E9" s="4">
        <v>671</v>
      </c>
      <c r="F9" s="4">
        <v>6106</v>
      </c>
      <c r="G9" s="4">
        <v>7948</v>
      </c>
      <c r="H9" s="4">
        <v>14054</v>
      </c>
      <c r="I9" s="4">
        <f t="shared" si="0"/>
        <v>0.56553294435747825</v>
      </c>
      <c r="J9" s="4">
        <f t="shared" si="1"/>
        <v>0.5699867280804356</v>
      </c>
      <c r="K9" s="4">
        <f t="shared" si="2"/>
        <v>762.83020353377356</v>
      </c>
      <c r="L9" s="4">
        <f t="shared" si="3"/>
        <v>8391.1322388715089</v>
      </c>
      <c r="M9" s="5">
        <f t="shared" si="4"/>
        <v>4195566.1194357546</v>
      </c>
      <c r="N9" s="4"/>
      <c r="O9" s="4"/>
      <c r="P9" s="4"/>
    </row>
    <row r="10" spans="1:19" x14ac:dyDescent="0.2">
      <c r="A10" s="4">
        <v>2</v>
      </c>
      <c r="B10" s="4" t="s">
        <v>26</v>
      </c>
      <c r="C10" s="4" t="s">
        <v>72</v>
      </c>
      <c r="D10" s="4" t="s">
        <v>17</v>
      </c>
      <c r="E10" s="4">
        <v>571</v>
      </c>
      <c r="F10" s="4">
        <v>4032</v>
      </c>
      <c r="G10" s="4">
        <v>6455</v>
      </c>
      <c r="H10" s="4">
        <v>10487</v>
      </c>
      <c r="I10" s="4">
        <f t="shared" si="0"/>
        <v>0.61552398207304282</v>
      </c>
      <c r="J10" s="4">
        <f t="shared" si="1"/>
        <v>0.48528137055366222</v>
      </c>
      <c r="K10" s="4">
        <f t="shared" si="2"/>
        <v>649.46650234697836</v>
      </c>
      <c r="L10" s="4">
        <f t="shared" si="3"/>
        <v>7144.1315258167615</v>
      </c>
      <c r="M10" s="5">
        <f t="shared" si="4"/>
        <v>3572065.7629083809</v>
      </c>
      <c r="N10" s="4"/>
      <c r="O10" s="4"/>
      <c r="P10" s="4"/>
    </row>
    <row r="11" spans="1:19" x14ac:dyDescent="0.2">
      <c r="A11">
        <v>2</v>
      </c>
      <c r="B11" t="s">
        <v>19</v>
      </c>
      <c r="C11" t="s">
        <v>73</v>
      </c>
      <c r="D11" t="s">
        <v>17</v>
      </c>
      <c r="E11">
        <v>691</v>
      </c>
      <c r="F11">
        <v>7164</v>
      </c>
      <c r="G11">
        <v>8968</v>
      </c>
      <c r="H11">
        <v>16132</v>
      </c>
      <c r="I11">
        <f t="shared" si="0"/>
        <v>0.55591371187701466</v>
      </c>
      <c r="J11">
        <f t="shared" si="1"/>
        <v>0.58714219124126288</v>
      </c>
      <c r="K11">
        <f t="shared" si="2"/>
        <v>785.78987050490218</v>
      </c>
      <c r="L11">
        <f t="shared" si="3"/>
        <v>8643.6885755539242</v>
      </c>
      <c r="M11" s="1">
        <f t="shared" si="4"/>
        <v>4321844.2877769619</v>
      </c>
      <c r="N11" s="3">
        <f>AVERAGE(M11:M13)</f>
        <v>4077527.8945105262</v>
      </c>
      <c r="O11" s="1">
        <f>STDEV(M11:M13)</f>
        <v>307707.62837752549</v>
      </c>
      <c r="P11" s="2">
        <f>O11/N11</f>
        <v>7.5464260782074494E-2</v>
      </c>
      <c r="Q11" s="10">
        <f>AVERAGE(M11:M13)</f>
        <v>4077527.8945105262</v>
      </c>
      <c r="R11" s="11">
        <f>STDEV(M11:M13)</f>
        <v>307707.62837752549</v>
      </c>
      <c r="S11" s="12">
        <f>R11/Q11</f>
        <v>7.5464260782074494E-2</v>
      </c>
    </row>
    <row r="12" spans="1:19" x14ac:dyDescent="0.2">
      <c r="A12">
        <v>2</v>
      </c>
      <c r="B12" t="s">
        <v>21</v>
      </c>
      <c r="C12" t="s">
        <v>73</v>
      </c>
      <c r="D12" t="s">
        <v>17</v>
      </c>
      <c r="E12">
        <v>668</v>
      </c>
      <c r="F12">
        <v>6356</v>
      </c>
      <c r="G12">
        <v>8317</v>
      </c>
      <c r="H12">
        <v>14673</v>
      </c>
      <c r="I12">
        <f t="shared" si="0"/>
        <v>0.56682341716077145</v>
      </c>
      <c r="J12">
        <f t="shared" si="1"/>
        <v>0.56770745733877948</v>
      </c>
      <c r="K12">
        <f t="shared" si="2"/>
        <v>759.77978765896614</v>
      </c>
      <c r="L12">
        <f t="shared" si="3"/>
        <v>8357.5776642486271</v>
      </c>
      <c r="M12" s="1">
        <f t="shared" si="4"/>
        <v>4178788.8321243133</v>
      </c>
    </row>
    <row r="13" spans="1:19" x14ac:dyDescent="0.2">
      <c r="A13">
        <v>2</v>
      </c>
      <c r="B13" t="s">
        <v>22</v>
      </c>
      <c r="C13" t="s">
        <v>73</v>
      </c>
      <c r="D13" t="s">
        <v>17</v>
      </c>
      <c r="E13">
        <v>596</v>
      </c>
      <c r="F13">
        <v>4949</v>
      </c>
      <c r="G13">
        <v>7495</v>
      </c>
      <c r="H13">
        <v>12444</v>
      </c>
      <c r="I13">
        <f t="shared" si="0"/>
        <v>0.60229829636772747</v>
      </c>
      <c r="J13">
        <f t="shared" si="1"/>
        <v>0.50700244748082945</v>
      </c>
      <c r="K13">
        <f t="shared" si="2"/>
        <v>678.53646611460044</v>
      </c>
      <c r="L13">
        <f t="shared" si="3"/>
        <v>7463.9011272606049</v>
      </c>
      <c r="M13" s="1">
        <f t="shared" si="4"/>
        <v>3731950.5636303024</v>
      </c>
    </row>
    <row r="14" spans="1:19" s="4" customFormat="1" x14ac:dyDescent="0.2">
      <c r="A14" s="4">
        <v>3</v>
      </c>
      <c r="B14" s="4" t="s">
        <v>23</v>
      </c>
      <c r="C14" s="4" t="s">
        <v>75</v>
      </c>
      <c r="D14" s="4" t="s">
        <v>17</v>
      </c>
      <c r="E14" s="4">
        <v>599</v>
      </c>
      <c r="F14" s="4">
        <v>3992</v>
      </c>
      <c r="G14" s="4">
        <v>6010</v>
      </c>
      <c r="H14" s="4">
        <v>10002</v>
      </c>
      <c r="I14" s="4">
        <v>0.60087982403519291</v>
      </c>
      <c r="J14" s="4">
        <v>0.50936032444959578</v>
      </c>
      <c r="K14" s="4">
        <v>681.69208304282097</v>
      </c>
      <c r="L14" s="4">
        <v>7498.6129134710309</v>
      </c>
      <c r="M14" s="4">
        <v>3749306.4567355155</v>
      </c>
      <c r="N14" s="4">
        <v>3648211.0044531897</v>
      </c>
      <c r="O14" s="4">
        <v>129464.40407292188</v>
      </c>
      <c r="P14" s="4">
        <v>3.5487093239642969E-2</v>
      </c>
      <c r="Q14" s="10">
        <f>AVERAGE(M14:M16)</f>
        <v>3648211.0044531897</v>
      </c>
      <c r="R14" s="11">
        <f>STDEV(M14:M16)</f>
        <v>129464.40407292188</v>
      </c>
      <c r="S14" s="12">
        <f>R14/Q14</f>
        <v>3.5487093239642969E-2</v>
      </c>
    </row>
    <row r="15" spans="1:19" s="4" customFormat="1" x14ac:dyDescent="0.2">
      <c r="A15" s="4">
        <v>3</v>
      </c>
      <c r="B15" s="4" t="s">
        <v>25</v>
      </c>
      <c r="C15" s="4" t="s">
        <v>75</v>
      </c>
      <c r="D15" s="4" t="s">
        <v>17</v>
      </c>
      <c r="E15" s="4">
        <v>560</v>
      </c>
      <c r="F15" s="4">
        <v>3654</v>
      </c>
      <c r="G15" s="4">
        <v>5997</v>
      </c>
      <c r="H15" s="4">
        <v>9651</v>
      </c>
      <c r="I15" s="4">
        <v>0.6213863848305875</v>
      </c>
      <c r="J15" s="4">
        <v>0.47580219273862628</v>
      </c>
      <c r="K15" s="4">
        <v>636.7802365345641</v>
      </c>
      <c r="L15" s="4">
        <v>7004.5826018802054</v>
      </c>
      <c r="M15" s="4">
        <v>3502291.3009401029</v>
      </c>
      <c r="Q15" s="13"/>
      <c r="R15" s="13"/>
      <c r="S15" s="13"/>
    </row>
    <row r="16" spans="1:19" s="4" customFormat="1" x14ac:dyDescent="0.2">
      <c r="A16" s="4">
        <v>3</v>
      </c>
      <c r="B16" s="4" t="s">
        <v>26</v>
      </c>
      <c r="C16" s="4" t="s">
        <v>75</v>
      </c>
      <c r="D16" s="4" t="s">
        <v>17</v>
      </c>
      <c r="E16" s="4">
        <v>590</v>
      </c>
      <c r="F16" s="4">
        <v>3190</v>
      </c>
      <c r="G16" s="4">
        <v>4896</v>
      </c>
      <c r="H16" s="4">
        <v>8086</v>
      </c>
      <c r="I16" s="4">
        <v>0.60549097205045754</v>
      </c>
      <c r="J16" s="4">
        <v>0.50171562600855424</v>
      </c>
      <c r="K16" s="4">
        <v>671.46095557890021</v>
      </c>
      <c r="L16" s="4">
        <v>7386.0705113679023</v>
      </c>
      <c r="M16" s="4">
        <v>3693035.2556839511</v>
      </c>
      <c r="Q16" s="13"/>
      <c r="R16" s="13"/>
      <c r="S16" s="13"/>
    </row>
    <row r="17" spans="1:19" x14ac:dyDescent="0.2">
      <c r="A17">
        <v>3</v>
      </c>
      <c r="B17" t="s">
        <v>19</v>
      </c>
      <c r="C17" t="s">
        <v>76</v>
      </c>
      <c r="D17" t="s">
        <v>17</v>
      </c>
      <c r="E17">
        <v>607</v>
      </c>
      <c r="F17">
        <v>4294</v>
      </c>
      <c r="G17">
        <v>6361</v>
      </c>
      <c r="H17">
        <v>10655</v>
      </c>
      <c r="I17">
        <v>0.59699671515720321</v>
      </c>
      <c r="J17">
        <v>0.51584366785391322</v>
      </c>
      <c r="K17">
        <v>690.36893449399531</v>
      </c>
      <c r="L17">
        <v>7594.058279433948</v>
      </c>
      <c r="M17">
        <v>3797029.139716974</v>
      </c>
      <c r="N17">
        <v>3905234.4262785204</v>
      </c>
      <c r="O17">
        <v>100010.89877365783</v>
      </c>
      <c r="P17">
        <v>2.5609448206407127E-2</v>
      </c>
      <c r="Q17" s="10">
        <f>AVERAGE(M17:M19)</f>
        <v>3905234.4262785204</v>
      </c>
      <c r="R17" s="11">
        <f>STDEV(M17:M19)</f>
        <v>100010.89877365783</v>
      </c>
      <c r="S17" s="12">
        <f>R17/Q17</f>
        <v>2.5609448206407127E-2</v>
      </c>
    </row>
    <row r="18" spans="1:19" x14ac:dyDescent="0.2">
      <c r="A18">
        <v>3</v>
      </c>
      <c r="B18" t="s">
        <v>21</v>
      </c>
      <c r="C18" t="s">
        <v>76</v>
      </c>
      <c r="D18" t="s">
        <v>17</v>
      </c>
      <c r="E18">
        <v>638</v>
      </c>
      <c r="F18">
        <v>4128</v>
      </c>
      <c r="G18">
        <v>5729</v>
      </c>
      <c r="H18">
        <v>9857</v>
      </c>
      <c r="I18">
        <v>0.581211321903216</v>
      </c>
      <c r="J18">
        <v>0.54264086725686111</v>
      </c>
      <c r="K18">
        <v>726.23242405896838</v>
      </c>
      <c r="L18">
        <v>7988.5566646486523</v>
      </c>
      <c r="M18">
        <v>3994278.332324326</v>
      </c>
    </row>
    <row r="19" spans="1:19" x14ac:dyDescent="0.2">
      <c r="A19">
        <v>3</v>
      </c>
      <c r="B19" t="s">
        <v>22</v>
      </c>
      <c r="C19" t="s">
        <v>76</v>
      </c>
      <c r="D19" t="s">
        <v>17</v>
      </c>
      <c r="E19">
        <v>627</v>
      </c>
      <c r="F19">
        <v>3844</v>
      </c>
      <c r="G19">
        <v>5458</v>
      </c>
      <c r="H19">
        <v>9302</v>
      </c>
      <c r="I19">
        <v>0.58675553644377554</v>
      </c>
      <c r="J19">
        <v>0.53314700851575858</v>
      </c>
      <c r="K19">
        <v>713.52651032622941</v>
      </c>
      <c r="L19">
        <v>7848.7916135885234</v>
      </c>
      <c r="M19">
        <v>3924395.8067942616</v>
      </c>
    </row>
    <row r="20" spans="1:19" s="4" customFormat="1" x14ac:dyDescent="0.2">
      <c r="A20" s="4">
        <v>1</v>
      </c>
      <c r="B20" s="4" t="s">
        <v>29</v>
      </c>
      <c r="C20" s="4" t="s">
        <v>20</v>
      </c>
      <c r="D20" s="4" t="s">
        <v>28</v>
      </c>
      <c r="E20" s="4">
        <v>839</v>
      </c>
      <c r="F20" s="4">
        <v>5054</v>
      </c>
      <c r="G20" s="4">
        <v>4855</v>
      </c>
      <c r="H20" s="4">
        <v>9909</v>
      </c>
      <c r="I20" s="4">
        <f t="shared" ref="I20:I31" si="5">G20/H20</f>
        <v>0.48995862347360986</v>
      </c>
      <c r="J20" s="4">
        <f t="shared" ref="J20:J31" si="6">-LN(I20)</f>
        <v>0.71343433333347406</v>
      </c>
      <c r="K20" s="4">
        <f t="shared" ref="K20:K31" si="7">J20/0.0007472</f>
        <v>954.81040328355743</v>
      </c>
      <c r="L20" s="4">
        <f t="shared" ref="L20:L31" si="8">K20*(22/2)</f>
        <v>10502.914436119132</v>
      </c>
      <c r="M20" s="5">
        <f t="shared" ref="M20:M31" si="9">L20*500</f>
        <v>5251457.2180595659</v>
      </c>
      <c r="N20" s="5">
        <f>AVERAGE(M20:M22)</f>
        <v>5546701.8609635606</v>
      </c>
      <c r="O20" s="5">
        <f>STDEV(M20:M22)</f>
        <v>314202.54447620007</v>
      </c>
      <c r="P20" s="6">
        <f>O20/N20</f>
        <v>5.6646733924440189E-2</v>
      </c>
      <c r="Q20" s="10">
        <f>AVERAGE(M20:M22)</f>
        <v>5546701.8609635606</v>
      </c>
      <c r="R20" s="11">
        <f>STDEV(M20:M22)</f>
        <v>314202.54447620007</v>
      </c>
      <c r="S20" s="12">
        <f>R20/Q20</f>
        <v>5.6646733924440189E-2</v>
      </c>
    </row>
    <row r="21" spans="1:19" s="4" customFormat="1" x14ac:dyDescent="0.2">
      <c r="A21" s="4">
        <v>1</v>
      </c>
      <c r="B21" s="4" t="s">
        <v>30</v>
      </c>
      <c r="C21" s="4" t="s">
        <v>20</v>
      </c>
      <c r="D21" s="4" t="s">
        <v>28</v>
      </c>
      <c r="E21" s="4">
        <v>939</v>
      </c>
      <c r="F21" s="4">
        <v>7365</v>
      </c>
      <c r="G21" s="4">
        <v>6027</v>
      </c>
      <c r="H21" s="4">
        <v>13392</v>
      </c>
      <c r="I21" s="4">
        <f t="shared" si="5"/>
        <v>0.45004480286738352</v>
      </c>
      <c r="J21" s="4">
        <f t="shared" si="6"/>
        <v>0.79840813924621246</v>
      </c>
      <c r="K21" s="4">
        <f t="shared" si="7"/>
        <v>1068.5333769355093</v>
      </c>
      <c r="L21" s="4">
        <f t="shared" si="8"/>
        <v>11753.867146290602</v>
      </c>
      <c r="M21" s="5">
        <f t="shared" si="9"/>
        <v>5876933.5731453011</v>
      </c>
      <c r="Q21" s="13"/>
      <c r="R21" s="13"/>
      <c r="S21" s="13"/>
    </row>
    <row r="22" spans="1:19" s="4" customFormat="1" x14ac:dyDescent="0.2">
      <c r="A22" s="4">
        <v>1</v>
      </c>
      <c r="B22" s="4" t="s">
        <v>31</v>
      </c>
      <c r="C22" s="4" t="s">
        <v>20</v>
      </c>
      <c r="D22" s="4" t="s">
        <v>28</v>
      </c>
      <c r="E22" s="4">
        <v>881</v>
      </c>
      <c r="F22" s="4">
        <v>6875</v>
      </c>
      <c r="G22" s="4">
        <v>6169</v>
      </c>
      <c r="H22" s="4">
        <v>13044</v>
      </c>
      <c r="I22" s="4">
        <f t="shared" si="5"/>
        <v>0.47293774915670039</v>
      </c>
      <c r="J22" s="4">
        <f t="shared" si="6"/>
        <v>0.74879150769957115</v>
      </c>
      <c r="K22" s="4">
        <f t="shared" si="7"/>
        <v>1002.1299621246937</v>
      </c>
      <c r="L22" s="4">
        <f t="shared" si="8"/>
        <v>11023.429583371631</v>
      </c>
      <c r="M22" s="5">
        <f t="shared" si="9"/>
        <v>5511714.7916858159</v>
      </c>
      <c r="Q22" s="13"/>
      <c r="R22" s="13"/>
      <c r="S22" s="13"/>
    </row>
    <row r="23" spans="1:19" x14ac:dyDescent="0.2">
      <c r="A23">
        <v>1</v>
      </c>
      <c r="B23" t="s">
        <v>32</v>
      </c>
      <c r="C23" t="s">
        <v>24</v>
      </c>
      <c r="D23" t="s">
        <v>28</v>
      </c>
      <c r="E23">
        <v>856</v>
      </c>
      <c r="F23">
        <v>5021</v>
      </c>
      <c r="G23">
        <v>4690</v>
      </c>
      <c r="H23">
        <v>9711</v>
      </c>
      <c r="I23">
        <f t="shared" si="5"/>
        <v>0.48295747090927815</v>
      </c>
      <c r="J23">
        <f t="shared" si="6"/>
        <v>0.72782668115402893</v>
      </c>
      <c r="K23">
        <f t="shared" si="7"/>
        <v>974.07211075218015</v>
      </c>
      <c r="L23">
        <f t="shared" si="8"/>
        <v>10714.793218273982</v>
      </c>
      <c r="M23" s="1">
        <f t="shared" si="9"/>
        <v>5357396.6091369912</v>
      </c>
      <c r="N23" s="1">
        <f>AVERAGE(M23:M25)</f>
        <v>5469262.8491614023</v>
      </c>
      <c r="O23" s="1">
        <f>STDEV(M23:M25)</f>
        <v>96995.668890515444</v>
      </c>
      <c r="P23" s="2">
        <f>O23/N23</f>
        <v>1.7734687756941085E-2</v>
      </c>
      <c r="Q23" s="10">
        <f>AVERAGE(M23:M25)</f>
        <v>5469262.8491614023</v>
      </c>
      <c r="R23" s="11">
        <f>STDEV(M23:M25)</f>
        <v>96995.668890515444</v>
      </c>
      <c r="S23" s="12">
        <f>R23/Q23</f>
        <v>1.7734687756941085E-2</v>
      </c>
    </row>
    <row r="24" spans="1:19" x14ac:dyDescent="0.2">
      <c r="A24">
        <v>1</v>
      </c>
      <c r="B24" t="s">
        <v>33</v>
      </c>
      <c r="C24" t="s">
        <v>24</v>
      </c>
      <c r="D24" t="s">
        <v>28</v>
      </c>
      <c r="E24">
        <v>882</v>
      </c>
      <c r="F24">
        <v>4909</v>
      </c>
      <c r="G24">
        <v>4395</v>
      </c>
      <c r="H24">
        <v>9304</v>
      </c>
      <c r="I24">
        <f t="shared" si="5"/>
        <v>0.47237747205503011</v>
      </c>
      <c r="J24">
        <f t="shared" si="6"/>
        <v>0.74997688407922292</v>
      </c>
      <c r="K24">
        <f t="shared" si="7"/>
        <v>1003.7163866156625</v>
      </c>
      <c r="L24">
        <f t="shared" si="8"/>
        <v>11040.880252772287</v>
      </c>
      <c r="M24" s="1">
        <f t="shared" si="9"/>
        <v>5520440.1263861433</v>
      </c>
    </row>
    <row r="25" spans="1:19" x14ac:dyDescent="0.2">
      <c r="A25">
        <v>1</v>
      </c>
      <c r="B25" t="s">
        <v>34</v>
      </c>
      <c r="C25" t="s">
        <v>24</v>
      </c>
      <c r="D25" t="s">
        <v>28</v>
      </c>
      <c r="E25">
        <v>884</v>
      </c>
      <c r="F25">
        <v>4743</v>
      </c>
      <c r="G25">
        <v>4236</v>
      </c>
      <c r="H25">
        <v>8979</v>
      </c>
      <c r="I25">
        <f t="shared" si="5"/>
        <v>0.47176745740060139</v>
      </c>
      <c r="J25">
        <f t="shared" si="6"/>
        <v>0.75126908979951157</v>
      </c>
      <c r="K25">
        <f t="shared" si="7"/>
        <v>1005.4457839929224</v>
      </c>
      <c r="L25">
        <f t="shared" si="8"/>
        <v>11059.903623922146</v>
      </c>
      <c r="M25" s="1">
        <f t="shared" si="9"/>
        <v>5529951.8119610734</v>
      </c>
    </row>
    <row r="26" spans="1:19" s="4" customFormat="1" x14ac:dyDescent="0.2">
      <c r="A26" s="4">
        <v>2</v>
      </c>
      <c r="B26" s="4" t="s">
        <v>32</v>
      </c>
      <c r="C26" s="4" t="s">
        <v>72</v>
      </c>
      <c r="D26" s="4" t="s">
        <v>28</v>
      </c>
      <c r="E26" s="4">
        <v>794</v>
      </c>
      <c r="F26" s="4">
        <v>5107</v>
      </c>
      <c r="G26" s="4">
        <v>5295</v>
      </c>
      <c r="H26" s="4">
        <v>10402</v>
      </c>
      <c r="I26" s="4">
        <f t="shared" si="5"/>
        <v>0.50903672370697939</v>
      </c>
      <c r="J26" s="4">
        <f t="shared" si="6"/>
        <v>0.67523511629751098</v>
      </c>
      <c r="K26" s="4">
        <f t="shared" si="7"/>
        <v>903.68725414549124</v>
      </c>
      <c r="L26" s="4">
        <f t="shared" si="8"/>
        <v>9940.559795600404</v>
      </c>
      <c r="M26" s="5">
        <f t="shared" si="9"/>
        <v>4970279.8978002016</v>
      </c>
      <c r="N26" s="7">
        <f>AVERAGE(M26:M28)</f>
        <v>5309021.1528002089</v>
      </c>
      <c r="O26" s="5">
        <f>STDEV(M26:M28)</f>
        <v>295185.73917231295</v>
      </c>
      <c r="P26" s="6">
        <f>O26/N26</f>
        <v>5.5600784151447417E-2</v>
      </c>
      <c r="Q26" s="10">
        <f>AVERAGE(M26:M28)</f>
        <v>5309021.1528002089</v>
      </c>
      <c r="R26" s="11">
        <f>STDEV(M26:M28)</f>
        <v>295185.73917231295</v>
      </c>
      <c r="S26" s="12">
        <f>R26/Q26</f>
        <v>5.5600784151447417E-2</v>
      </c>
    </row>
    <row r="27" spans="1:19" s="4" customFormat="1" x14ac:dyDescent="0.2">
      <c r="A27" s="4">
        <v>2</v>
      </c>
      <c r="B27" s="4" t="s">
        <v>33</v>
      </c>
      <c r="C27" s="4" t="s">
        <v>72</v>
      </c>
      <c r="D27" s="4" t="s">
        <v>28</v>
      </c>
      <c r="E27" s="4">
        <v>870</v>
      </c>
      <c r="F27" s="4">
        <v>5080</v>
      </c>
      <c r="G27" s="4">
        <v>4637</v>
      </c>
      <c r="H27" s="4">
        <v>9717</v>
      </c>
      <c r="I27" s="4">
        <f t="shared" si="5"/>
        <v>0.47720489863126481</v>
      </c>
      <c r="J27" s="4">
        <f t="shared" si="6"/>
        <v>0.73980932344797812</v>
      </c>
      <c r="K27" s="4">
        <f t="shared" si="7"/>
        <v>990.10883759097726</v>
      </c>
      <c r="L27" s="4">
        <f t="shared" si="8"/>
        <v>10891.197213500749</v>
      </c>
      <c r="M27" s="5">
        <f t="shared" si="9"/>
        <v>5445598.6067503747</v>
      </c>
      <c r="Q27" s="13"/>
      <c r="R27" s="13"/>
      <c r="S27" s="13"/>
    </row>
    <row r="28" spans="1:19" s="4" customFormat="1" x14ac:dyDescent="0.2">
      <c r="A28" s="4">
        <v>2</v>
      </c>
      <c r="B28" s="4" t="s">
        <v>34</v>
      </c>
      <c r="C28" s="4" t="s">
        <v>72</v>
      </c>
      <c r="D28" s="4" t="s">
        <v>28</v>
      </c>
      <c r="E28" s="4">
        <v>881</v>
      </c>
      <c r="F28" s="4">
        <v>6035</v>
      </c>
      <c r="G28" s="4">
        <v>5416</v>
      </c>
      <c r="H28" s="4">
        <v>11451</v>
      </c>
      <c r="I28" s="4">
        <f t="shared" si="5"/>
        <v>0.47297179285651908</v>
      </c>
      <c r="J28" s="4">
        <f t="shared" si="6"/>
        <v>0.74871952682122855</v>
      </c>
      <c r="K28" s="4">
        <f t="shared" si="7"/>
        <v>1002.0336279727363</v>
      </c>
      <c r="L28" s="4">
        <f t="shared" si="8"/>
        <v>11022.3699077001</v>
      </c>
      <c r="M28" s="5">
        <f t="shared" si="9"/>
        <v>5511184.9538500505</v>
      </c>
      <c r="Q28" s="13"/>
      <c r="R28" s="13"/>
      <c r="S28" s="13"/>
    </row>
    <row r="29" spans="1:19" x14ac:dyDescent="0.2">
      <c r="A29">
        <v>2</v>
      </c>
      <c r="B29" t="s">
        <v>29</v>
      </c>
      <c r="C29" t="s">
        <v>73</v>
      </c>
      <c r="D29" t="s">
        <v>28</v>
      </c>
      <c r="E29">
        <v>858</v>
      </c>
      <c r="F29">
        <v>5492</v>
      </c>
      <c r="G29">
        <v>5115</v>
      </c>
      <c r="H29">
        <v>10607</v>
      </c>
      <c r="I29">
        <f t="shared" si="5"/>
        <v>0.4822287168850759</v>
      </c>
      <c r="J29">
        <f t="shared" si="6"/>
        <v>0.72933676111974333</v>
      </c>
      <c r="K29">
        <f t="shared" si="7"/>
        <v>976.09309571700135</v>
      </c>
      <c r="L29">
        <f t="shared" si="8"/>
        <v>10737.024052887014</v>
      </c>
      <c r="M29" s="1">
        <f t="shared" si="9"/>
        <v>5368512.0264435075</v>
      </c>
      <c r="N29" s="3">
        <f>AVERAGE(M29:M31)</f>
        <v>5250374.6089617833</v>
      </c>
      <c r="O29" s="1">
        <f>STDEV(M29:M31)</f>
        <v>102315.13028452599</v>
      </c>
      <c r="P29" s="2">
        <f>O29/N29</f>
        <v>1.9487205752878257E-2</v>
      </c>
      <c r="Q29" s="10">
        <f>AVERAGE(M29:M31)</f>
        <v>5250374.6089617833</v>
      </c>
      <c r="R29" s="11">
        <f>STDEV(M29:M31)</f>
        <v>102315.13028452599</v>
      </c>
      <c r="S29" s="12">
        <f>R29/Q29</f>
        <v>1.9487205752878257E-2</v>
      </c>
    </row>
    <row r="30" spans="1:19" x14ac:dyDescent="0.2">
      <c r="A30">
        <v>2</v>
      </c>
      <c r="B30" t="s">
        <v>30</v>
      </c>
      <c r="C30" t="s">
        <v>73</v>
      </c>
      <c r="D30" t="s">
        <v>28</v>
      </c>
      <c r="E30">
        <v>830</v>
      </c>
      <c r="F30">
        <v>5194</v>
      </c>
      <c r="G30">
        <v>5069</v>
      </c>
      <c r="H30">
        <v>10263</v>
      </c>
      <c r="I30">
        <f t="shared" si="5"/>
        <v>0.49391016272045213</v>
      </c>
      <c r="J30">
        <f t="shared" si="6"/>
        <v>0.70540163517336496</v>
      </c>
      <c r="K30">
        <f t="shared" si="7"/>
        <v>944.06000424700881</v>
      </c>
      <c r="L30">
        <f t="shared" si="8"/>
        <v>10384.660046717097</v>
      </c>
      <c r="M30" s="1">
        <f t="shared" si="9"/>
        <v>5192330.023358549</v>
      </c>
    </row>
    <row r="31" spans="1:19" x14ac:dyDescent="0.2">
      <c r="A31">
        <v>2</v>
      </c>
      <c r="B31" t="s">
        <v>31</v>
      </c>
      <c r="C31" t="s">
        <v>73</v>
      </c>
      <c r="D31" t="s">
        <v>28</v>
      </c>
      <c r="E31">
        <v>830</v>
      </c>
      <c r="F31">
        <v>4420</v>
      </c>
      <c r="G31">
        <v>4316</v>
      </c>
      <c r="H31">
        <v>8736</v>
      </c>
      <c r="I31">
        <f t="shared" si="5"/>
        <v>0.49404761904761907</v>
      </c>
      <c r="J31">
        <f t="shared" si="6"/>
        <v>0.70512337160666094</v>
      </c>
      <c r="K31">
        <f t="shared" si="7"/>
        <v>943.68759583332576</v>
      </c>
      <c r="L31">
        <f t="shared" si="8"/>
        <v>10380.563554166583</v>
      </c>
      <c r="M31" s="1">
        <f t="shared" si="9"/>
        <v>5190281.7770832917</v>
      </c>
    </row>
    <row r="32" spans="1:19" s="4" customFormat="1" x14ac:dyDescent="0.2">
      <c r="A32" s="4">
        <v>3</v>
      </c>
      <c r="B32" s="4" t="s">
        <v>32</v>
      </c>
      <c r="C32" s="4" t="s">
        <v>75</v>
      </c>
      <c r="D32" s="4" t="s">
        <v>28</v>
      </c>
      <c r="E32" s="4">
        <v>737</v>
      </c>
      <c r="F32" s="4">
        <v>5789</v>
      </c>
      <c r="G32" s="4">
        <v>6649</v>
      </c>
      <c r="H32" s="4">
        <v>12438</v>
      </c>
      <c r="I32" s="4">
        <v>0.53457147451358744</v>
      </c>
      <c r="J32" s="4">
        <v>0.6262898352613796</v>
      </c>
      <c r="K32" s="4">
        <v>838.18232770527254</v>
      </c>
      <c r="L32" s="4">
        <v>9220.0056047579983</v>
      </c>
      <c r="M32" s="4">
        <v>4610002.8023789991</v>
      </c>
      <c r="N32" s="4">
        <v>4658585.6098585976</v>
      </c>
      <c r="O32" s="4">
        <v>161932.2977540415</v>
      </c>
      <c r="P32" s="4">
        <v>3.4759970367692059E-2</v>
      </c>
      <c r="Q32" s="10">
        <f>AVERAGE(M32:M34)</f>
        <v>4658585.6098585976</v>
      </c>
      <c r="R32" s="11">
        <f>STDEV(M32:M34)</f>
        <v>161932.2977540415</v>
      </c>
      <c r="S32" s="12">
        <f>R32/Q32</f>
        <v>3.4759970367692059E-2</v>
      </c>
    </row>
    <row r="33" spans="1:19" s="4" customFormat="1" x14ac:dyDescent="0.2">
      <c r="A33" s="4">
        <v>3</v>
      </c>
      <c r="B33" s="4" t="s">
        <v>33</v>
      </c>
      <c r="C33" s="4" t="s">
        <v>75</v>
      </c>
      <c r="D33" s="4" t="s">
        <v>28</v>
      </c>
      <c r="E33" s="4">
        <v>773</v>
      </c>
      <c r="F33" s="4">
        <v>5367</v>
      </c>
      <c r="G33" s="4">
        <v>5772</v>
      </c>
      <c r="H33" s="4">
        <v>11139</v>
      </c>
      <c r="I33" s="4">
        <v>0.51817936978184753</v>
      </c>
      <c r="J33" s="4">
        <v>0.65743382295142838</v>
      </c>
      <c r="K33" s="4">
        <v>879.8632534146526</v>
      </c>
      <c r="L33" s="4">
        <v>9678.4957875611781</v>
      </c>
      <c r="M33" s="4">
        <v>4839247.8937805891</v>
      </c>
      <c r="Q33" s="13"/>
      <c r="R33" s="13"/>
      <c r="S33" s="13"/>
    </row>
    <row r="34" spans="1:19" s="4" customFormat="1" x14ac:dyDescent="0.2">
      <c r="A34" s="4">
        <v>3</v>
      </c>
      <c r="B34" s="4" t="s">
        <v>34</v>
      </c>
      <c r="C34" s="4" t="s">
        <v>75</v>
      </c>
      <c r="D34" s="4" t="s">
        <v>28</v>
      </c>
      <c r="E34" s="4">
        <v>723</v>
      </c>
      <c r="F34" s="4">
        <v>5376</v>
      </c>
      <c r="G34" s="4">
        <v>6328</v>
      </c>
      <c r="H34" s="4">
        <v>11704</v>
      </c>
      <c r="I34" s="4">
        <v>0.54066985645933019</v>
      </c>
      <c r="J34" s="4">
        <v>0.61494643325247034</v>
      </c>
      <c r="K34" s="4">
        <v>823.00111516658239</v>
      </c>
      <c r="L34" s="4">
        <v>9053.0122668324057</v>
      </c>
      <c r="M34" s="4">
        <v>4526506.1334162029</v>
      </c>
      <c r="Q34" s="13"/>
      <c r="R34" s="13"/>
      <c r="S34" s="13"/>
    </row>
    <row r="35" spans="1:19" x14ac:dyDescent="0.2">
      <c r="A35">
        <v>3</v>
      </c>
      <c r="B35" t="s">
        <v>29</v>
      </c>
      <c r="C35" t="s">
        <v>76</v>
      </c>
      <c r="D35" t="s">
        <v>28</v>
      </c>
      <c r="E35">
        <v>851</v>
      </c>
      <c r="F35">
        <v>5503</v>
      </c>
      <c r="G35">
        <v>5185</v>
      </c>
      <c r="H35">
        <v>10688</v>
      </c>
      <c r="I35">
        <v>0.48512350299401197</v>
      </c>
      <c r="J35">
        <v>0.72335177511279924</v>
      </c>
      <c r="K35">
        <v>968.08321080406756</v>
      </c>
      <c r="L35">
        <v>10648.915318844744</v>
      </c>
      <c r="M35">
        <v>5324457.6594223715</v>
      </c>
      <c r="N35">
        <v>5029635.304274329</v>
      </c>
      <c r="O35">
        <v>278627.73219406849</v>
      </c>
      <c r="P35">
        <v>5.5397203840461873E-2</v>
      </c>
      <c r="Q35" s="10">
        <f>AVERAGE(M35:M37)</f>
        <v>5029635.304274329</v>
      </c>
      <c r="R35" s="11">
        <f>STDEV(M35:M37)</f>
        <v>278627.73219406849</v>
      </c>
      <c r="S35" s="12">
        <f>R35/Q35</f>
        <v>5.5397203840461873E-2</v>
      </c>
    </row>
    <row r="36" spans="1:19" x14ac:dyDescent="0.2">
      <c r="A36">
        <v>3</v>
      </c>
      <c r="B36" t="s">
        <v>30</v>
      </c>
      <c r="C36" t="s">
        <v>76</v>
      </c>
      <c r="D36" t="s">
        <v>28</v>
      </c>
      <c r="E36">
        <v>798</v>
      </c>
      <c r="F36">
        <v>6577</v>
      </c>
      <c r="G36">
        <v>6775</v>
      </c>
      <c r="H36">
        <v>13352</v>
      </c>
      <c r="I36">
        <v>0.50741461953265432</v>
      </c>
      <c r="J36">
        <v>0.67842681959376927</v>
      </c>
      <c r="K36">
        <v>907.9588056661795</v>
      </c>
      <c r="L36">
        <v>9987.5468623279739</v>
      </c>
      <c r="M36">
        <v>4993773.4311639871</v>
      </c>
    </row>
    <row r="37" spans="1:19" x14ac:dyDescent="0.2">
      <c r="A37">
        <v>3</v>
      </c>
      <c r="B37" t="s">
        <v>31</v>
      </c>
      <c r="C37" t="s">
        <v>76</v>
      </c>
      <c r="D37" t="s">
        <v>28</v>
      </c>
      <c r="E37">
        <v>762</v>
      </c>
      <c r="F37">
        <v>5851</v>
      </c>
      <c r="G37">
        <v>6416</v>
      </c>
      <c r="H37">
        <v>12267</v>
      </c>
      <c r="I37">
        <v>0.52302926550908946</v>
      </c>
      <c r="J37">
        <v>0.64811785948640155</v>
      </c>
      <c r="K37">
        <v>867.39542222484158</v>
      </c>
      <c r="L37">
        <v>9541.3496444732573</v>
      </c>
      <c r="M37">
        <v>4770674.8222366283</v>
      </c>
    </row>
    <row r="38" spans="1:19" s="4" customFormat="1" x14ac:dyDescent="0.2">
      <c r="A38" s="4">
        <v>1</v>
      </c>
      <c r="B38" s="4" t="s">
        <v>38</v>
      </c>
      <c r="C38" s="4" t="s">
        <v>20</v>
      </c>
      <c r="D38" s="4" t="s">
        <v>36</v>
      </c>
      <c r="E38" s="4">
        <v>896</v>
      </c>
      <c r="F38" s="4">
        <v>6624</v>
      </c>
      <c r="G38" s="4">
        <v>5799</v>
      </c>
      <c r="H38" s="4">
        <v>12423</v>
      </c>
      <c r="I38" s="4">
        <f t="shared" ref="I38:I49" si="10">G38/H38</f>
        <v>0.46679546003380828</v>
      </c>
      <c r="J38" s="4">
        <f t="shared" ref="J38:J49" si="11">-LN(I38)</f>
        <v>0.76186410433723628</v>
      </c>
      <c r="K38" s="4">
        <f t="shared" ref="K38:K49" si="12">J38/0.0007472</f>
        <v>1019.6254073035818</v>
      </c>
      <c r="L38" s="4">
        <f t="shared" ref="L38:L49" si="13">K38*(22/2)</f>
        <v>11215.879480339399</v>
      </c>
      <c r="M38" s="5">
        <f t="shared" ref="M38:M49" si="14">L38*500</f>
        <v>5607939.7401696993</v>
      </c>
      <c r="N38" s="5">
        <f>AVERAGE(M38:M40)</f>
        <v>5505887.7581899883</v>
      </c>
      <c r="O38" s="5">
        <f>STDEV(M38:M40)</f>
        <v>89224.571543548649</v>
      </c>
      <c r="P38" s="6">
        <f>O38/N38</f>
        <v>1.6205301572090245E-2</v>
      </c>
      <c r="Q38" s="10">
        <f>AVERAGE(M38:M40)</f>
        <v>5505887.7581899883</v>
      </c>
      <c r="R38" s="11">
        <f>STDEV(M38:M40)</f>
        <v>89224.571543548649</v>
      </c>
      <c r="S38" s="12">
        <f>R38/Q38</f>
        <v>1.6205301572090245E-2</v>
      </c>
    </row>
    <row r="39" spans="1:19" s="4" customFormat="1" x14ac:dyDescent="0.2">
      <c r="A39" s="4">
        <v>1</v>
      </c>
      <c r="B39" s="4" t="s">
        <v>39</v>
      </c>
      <c r="C39" s="4" t="s">
        <v>20</v>
      </c>
      <c r="D39" s="4" t="s">
        <v>36</v>
      </c>
      <c r="E39" s="4">
        <v>870</v>
      </c>
      <c r="F39" s="4">
        <v>6983</v>
      </c>
      <c r="G39" s="4">
        <v>6379</v>
      </c>
      <c r="H39" s="4">
        <v>13362</v>
      </c>
      <c r="I39" s="4">
        <f t="shared" si="10"/>
        <v>0.47739859302499627</v>
      </c>
      <c r="J39" s="4">
        <f t="shared" si="11"/>
        <v>0.73940351224346734</v>
      </c>
      <c r="K39" s="4">
        <f t="shared" si="12"/>
        <v>989.56572837723149</v>
      </c>
      <c r="L39" s="4">
        <f t="shared" si="13"/>
        <v>10885.223012149547</v>
      </c>
      <c r="M39" s="5">
        <f t="shared" si="14"/>
        <v>5442611.5060747731</v>
      </c>
      <c r="Q39" s="13"/>
      <c r="R39" s="13"/>
      <c r="S39" s="13"/>
    </row>
    <row r="40" spans="1:19" s="4" customFormat="1" x14ac:dyDescent="0.2">
      <c r="A40" s="4">
        <v>1</v>
      </c>
      <c r="B40" s="4" t="s">
        <v>40</v>
      </c>
      <c r="C40" s="4" t="s">
        <v>20</v>
      </c>
      <c r="D40" s="4" t="s">
        <v>36</v>
      </c>
      <c r="E40" s="4">
        <v>874</v>
      </c>
      <c r="F40" s="4">
        <v>5873</v>
      </c>
      <c r="G40" s="4">
        <v>5331</v>
      </c>
      <c r="H40" s="4">
        <v>11204</v>
      </c>
      <c r="I40" s="4">
        <f t="shared" si="10"/>
        <v>0.47581220992502676</v>
      </c>
      <c r="J40" s="4">
        <f t="shared" si="11"/>
        <v>0.74273201955723811</v>
      </c>
      <c r="K40" s="4">
        <f t="shared" si="12"/>
        <v>994.02036878645367</v>
      </c>
      <c r="L40" s="4">
        <f t="shared" si="13"/>
        <v>10934.22405665099</v>
      </c>
      <c r="M40" s="5">
        <f t="shared" si="14"/>
        <v>5467112.0283254953</v>
      </c>
      <c r="Q40" s="13"/>
      <c r="R40" s="13"/>
      <c r="S40" s="13"/>
    </row>
    <row r="41" spans="1:19" x14ac:dyDescent="0.2">
      <c r="A41">
        <v>1</v>
      </c>
      <c r="B41" t="s">
        <v>41</v>
      </c>
      <c r="C41" t="s">
        <v>24</v>
      </c>
      <c r="D41" t="s">
        <v>36</v>
      </c>
      <c r="E41">
        <v>823</v>
      </c>
      <c r="F41">
        <v>7112</v>
      </c>
      <c r="G41">
        <v>7016</v>
      </c>
      <c r="H41">
        <v>14128</v>
      </c>
      <c r="I41">
        <f t="shared" si="10"/>
        <v>0.49660249150622876</v>
      </c>
      <c r="J41">
        <f t="shared" si="11"/>
        <v>0.69996538879172232</v>
      </c>
      <c r="K41">
        <f t="shared" si="12"/>
        <v>936.7845139075514</v>
      </c>
      <c r="L41">
        <f t="shared" si="13"/>
        <v>10304.629652983065</v>
      </c>
      <c r="M41" s="1">
        <f t="shared" si="14"/>
        <v>5152314.8264915328</v>
      </c>
      <c r="N41" s="1">
        <f>AVERAGE(M41:M43)</f>
        <v>5206553.1114493059</v>
      </c>
      <c r="O41" s="1">
        <f>STDEV(M41:M43)</f>
        <v>47923.890120445336</v>
      </c>
      <c r="P41" s="2">
        <f>O41/N41</f>
        <v>9.2045330364651078E-3</v>
      </c>
      <c r="Q41" s="10">
        <f>AVERAGE(M41:M43)</f>
        <v>5206553.1114493059</v>
      </c>
      <c r="R41" s="11">
        <f>STDEV(M41:M43)</f>
        <v>47923.890120445336</v>
      </c>
      <c r="S41" s="12">
        <f>R41/Q41</f>
        <v>9.2045330364651078E-3</v>
      </c>
    </row>
    <row r="42" spans="1:19" x14ac:dyDescent="0.2">
      <c r="A42">
        <v>1</v>
      </c>
      <c r="B42" t="s">
        <v>42</v>
      </c>
      <c r="C42" t="s">
        <v>24</v>
      </c>
      <c r="D42" t="s">
        <v>36</v>
      </c>
      <c r="E42">
        <v>835</v>
      </c>
      <c r="F42">
        <v>6398</v>
      </c>
      <c r="G42">
        <v>6191</v>
      </c>
      <c r="H42">
        <v>12589</v>
      </c>
      <c r="I42">
        <f t="shared" si="10"/>
        <v>0.49177853681785688</v>
      </c>
      <c r="J42">
        <f t="shared" si="11"/>
        <v>0.70972679224702706</v>
      </c>
      <c r="K42">
        <f t="shared" si="12"/>
        <v>949.84849069462939</v>
      </c>
      <c r="L42">
        <f t="shared" si="13"/>
        <v>10448.333397640923</v>
      </c>
      <c r="M42" s="1">
        <f t="shared" si="14"/>
        <v>5224166.6988204615</v>
      </c>
    </row>
    <row r="43" spans="1:19" x14ac:dyDescent="0.2">
      <c r="A43">
        <v>1</v>
      </c>
      <c r="B43" t="s">
        <v>43</v>
      </c>
      <c r="C43" t="s">
        <v>24</v>
      </c>
      <c r="D43" t="s">
        <v>36</v>
      </c>
      <c r="E43">
        <v>838</v>
      </c>
      <c r="F43">
        <v>6523</v>
      </c>
      <c r="G43">
        <v>6280</v>
      </c>
      <c r="H43">
        <v>12803</v>
      </c>
      <c r="I43">
        <f t="shared" si="10"/>
        <v>0.49051003671014604</v>
      </c>
      <c r="J43">
        <f t="shared" si="11"/>
        <v>0.7123095379839347</v>
      </c>
      <c r="K43">
        <f t="shared" si="12"/>
        <v>953.30505618834945</v>
      </c>
      <c r="L43">
        <f t="shared" si="13"/>
        <v>10486.355618071844</v>
      </c>
      <c r="M43" s="1">
        <f t="shared" si="14"/>
        <v>5243177.8090359224</v>
      </c>
    </row>
    <row r="44" spans="1:19" s="4" customFormat="1" x14ac:dyDescent="0.2">
      <c r="A44" s="4">
        <v>2</v>
      </c>
      <c r="B44" s="4" t="s">
        <v>41</v>
      </c>
      <c r="C44" s="4" t="s">
        <v>72</v>
      </c>
      <c r="D44" s="4" t="s">
        <v>36</v>
      </c>
      <c r="E44" s="4">
        <v>830</v>
      </c>
      <c r="F44" s="4">
        <v>6586</v>
      </c>
      <c r="G44" s="4">
        <v>6427</v>
      </c>
      <c r="H44" s="4">
        <v>13013</v>
      </c>
      <c r="I44" s="4">
        <f t="shared" si="10"/>
        <v>0.49389072465995543</v>
      </c>
      <c r="J44" s="4">
        <f t="shared" si="11"/>
        <v>0.70544099140547112</v>
      </c>
      <c r="K44" s="4">
        <f t="shared" si="12"/>
        <v>944.11267586385327</v>
      </c>
      <c r="L44" s="4">
        <f t="shared" si="13"/>
        <v>10385.239434502386</v>
      </c>
      <c r="M44" s="5">
        <f t="shared" si="14"/>
        <v>5192619.7172511928</v>
      </c>
      <c r="N44" s="7">
        <f>AVERAGE(M44:M46)</f>
        <v>5512389.4107096074</v>
      </c>
      <c r="O44" s="5">
        <f>STDEV(M44:M46)</f>
        <v>289428.94892329536</v>
      </c>
      <c r="P44" s="6">
        <f>O44/N44</f>
        <v>5.2505171053588047E-2</v>
      </c>
      <c r="Q44" s="10">
        <f>AVERAGE(M44:M46)</f>
        <v>5512389.4107096074</v>
      </c>
      <c r="R44" s="11">
        <f>STDEV(M44:M46)</f>
        <v>289428.94892329536</v>
      </c>
      <c r="S44" s="12">
        <f>R44/Q44</f>
        <v>5.2505171053588047E-2</v>
      </c>
    </row>
    <row r="45" spans="1:19" s="4" customFormat="1" x14ac:dyDescent="0.2">
      <c r="A45" s="4">
        <v>2</v>
      </c>
      <c r="B45" s="4" t="s">
        <v>42</v>
      </c>
      <c r="C45" s="4" t="s">
        <v>72</v>
      </c>
      <c r="D45" s="4" t="s">
        <v>36</v>
      </c>
      <c r="E45" s="4">
        <v>920</v>
      </c>
      <c r="F45" s="4">
        <v>8050</v>
      </c>
      <c r="G45" s="4">
        <v>6788</v>
      </c>
      <c r="H45" s="4">
        <v>14838</v>
      </c>
      <c r="I45" s="4">
        <f t="shared" si="10"/>
        <v>0.45747405310688771</v>
      </c>
      <c r="J45" s="4">
        <f t="shared" si="11"/>
        <v>0.78203511039535434</v>
      </c>
      <c r="K45" s="4">
        <f t="shared" si="12"/>
        <v>1046.6208650901424</v>
      </c>
      <c r="L45" s="4">
        <f t="shared" si="13"/>
        <v>11512.829515991567</v>
      </c>
      <c r="M45" s="5">
        <f t="shared" si="14"/>
        <v>5756414.7579957834</v>
      </c>
      <c r="Q45" s="13"/>
      <c r="R45" s="13"/>
      <c r="S45" s="13"/>
    </row>
    <row r="46" spans="1:19" s="4" customFormat="1" x14ac:dyDescent="0.2">
      <c r="A46" s="4">
        <v>2</v>
      </c>
      <c r="B46" s="4" t="s">
        <v>43</v>
      </c>
      <c r="C46" s="4" t="s">
        <v>72</v>
      </c>
      <c r="D46" s="4" t="s">
        <v>36</v>
      </c>
      <c r="E46" s="4">
        <v>893</v>
      </c>
      <c r="F46" s="4">
        <v>7443</v>
      </c>
      <c r="G46" s="4">
        <v>6549</v>
      </c>
      <c r="H46" s="4">
        <v>13992</v>
      </c>
      <c r="I46" s="4">
        <f t="shared" si="10"/>
        <v>0.46805317324185247</v>
      </c>
      <c r="J46" s="4">
        <f t="shared" si="11"/>
        <v>0.75917337148038444</v>
      </c>
      <c r="K46" s="4">
        <f t="shared" si="12"/>
        <v>1016.0243194330627</v>
      </c>
      <c r="L46" s="4">
        <f t="shared" si="13"/>
        <v>11176.267513763691</v>
      </c>
      <c r="M46" s="5">
        <f t="shared" si="14"/>
        <v>5588133.7568818452</v>
      </c>
      <c r="Q46" s="13"/>
      <c r="R46" s="13"/>
      <c r="S46" s="13"/>
    </row>
    <row r="47" spans="1:19" x14ac:dyDescent="0.2">
      <c r="A47">
        <v>2</v>
      </c>
      <c r="B47" t="s">
        <v>38</v>
      </c>
      <c r="C47" t="s">
        <v>73</v>
      </c>
      <c r="D47" t="s">
        <v>36</v>
      </c>
      <c r="E47">
        <v>861</v>
      </c>
      <c r="F47">
        <v>7897</v>
      </c>
      <c r="G47">
        <v>7316</v>
      </c>
      <c r="H47">
        <v>15213</v>
      </c>
      <c r="I47">
        <f t="shared" si="10"/>
        <v>0.48090448958127918</v>
      </c>
      <c r="J47">
        <f t="shared" si="11"/>
        <v>0.73208659495237238</v>
      </c>
      <c r="K47">
        <f t="shared" si="12"/>
        <v>979.77328018251126</v>
      </c>
      <c r="L47">
        <f t="shared" si="13"/>
        <v>10777.506082007623</v>
      </c>
      <c r="M47" s="1">
        <f t="shared" si="14"/>
        <v>5388753.0410038112</v>
      </c>
      <c r="N47" s="3">
        <f>AVERAGE(M47:M49)</f>
        <v>5232963.8093518727</v>
      </c>
      <c r="O47" s="1">
        <f>STDEV(M47:M49)</f>
        <v>142637.14034780135</v>
      </c>
      <c r="P47" s="2">
        <f>O47/N47</f>
        <v>2.7257429163353539E-2</v>
      </c>
      <c r="Q47" s="10">
        <f>AVERAGE(M47:M49)</f>
        <v>5232963.8093518727</v>
      </c>
      <c r="R47" s="11">
        <f>STDEV(M47:M49)</f>
        <v>142637.14034780135</v>
      </c>
      <c r="S47" s="12">
        <f>R47/Q47</f>
        <v>2.7257429163353539E-2</v>
      </c>
    </row>
    <row r="48" spans="1:19" x14ac:dyDescent="0.2">
      <c r="A48">
        <v>2</v>
      </c>
      <c r="B48" t="s">
        <v>39</v>
      </c>
      <c r="C48" t="s">
        <v>73</v>
      </c>
      <c r="D48" t="s">
        <v>36</v>
      </c>
      <c r="E48">
        <v>817</v>
      </c>
      <c r="F48">
        <v>7201</v>
      </c>
      <c r="G48">
        <v>7188</v>
      </c>
      <c r="H48">
        <v>14389</v>
      </c>
      <c r="I48">
        <f t="shared" si="10"/>
        <v>0.49954826603655572</v>
      </c>
      <c r="J48">
        <f t="shared" si="11"/>
        <v>0.69405105685996782</v>
      </c>
      <c r="K48">
        <f t="shared" si="12"/>
        <v>928.86918744642378</v>
      </c>
      <c r="L48">
        <f t="shared" si="13"/>
        <v>10217.561061910661</v>
      </c>
      <c r="M48" s="1">
        <f t="shared" si="14"/>
        <v>5108780.5309553305</v>
      </c>
    </row>
    <row r="49" spans="1:19" x14ac:dyDescent="0.2">
      <c r="A49">
        <v>2</v>
      </c>
      <c r="B49" t="s">
        <v>40</v>
      </c>
      <c r="C49" t="s">
        <v>73</v>
      </c>
      <c r="D49" t="s">
        <v>36</v>
      </c>
      <c r="E49">
        <v>831</v>
      </c>
      <c r="F49">
        <v>7568</v>
      </c>
      <c r="G49">
        <v>7368</v>
      </c>
      <c r="H49">
        <v>14936</v>
      </c>
      <c r="I49">
        <f t="shared" si="10"/>
        <v>0.49330476700589182</v>
      </c>
      <c r="J49">
        <f t="shared" si="11"/>
        <v>0.70662810728641579</v>
      </c>
      <c r="K49">
        <f t="shared" si="12"/>
        <v>945.70142838117749</v>
      </c>
      <c r="L49">
        <f t="shared" si="13"/>
        <v>10402.715712192952</v>
      </c>
      <c r="M49" s="1">
        <f t="shared" si="14"/>
        <v>5201357.8560964763</v>
      </c>
    </row>
    <row r="50" spans="1:19" s="4" customFormat="1" x14ac:dyDescent="0.2">
      <c r="A50" s="4">
        <v>3</v>
      </c>
      <c r="B50" s="4" t="s">
        <v>41</v>
      </c>
      <c r="C50" s="4" t="s">
        <v>75</v>
      </c>
      <c r="D50" s="4" t="s">
        <v>36</v>
      </c>
      <c r="E50" s="4">
        <v>787</v>
      </c>
      <c r="F50" s="4">
        <v>4832</v>
      </c>
      <c r="G50" s="4">
        <v>5075</v>
      </c>
      <c r="H50" s="4">
        <v>9907</v>
      </c>
      <c r="I50" s="4">
        <v>0.51226405571817901</v>
      </c>
      <c r="J50" s="4">
        <v>0.66891505306304222</v>
      </c>
      <c r="K50" s="4">
        <v>895.22892540557052</v>
      </c>
      <c r="L50" s="4">
        <v>9847.5181794612763</v>
      </c>
      <c r="M50" s="4">
        <v>4923759.0897306381</v>
      </c>
      <c r="N50" s="4">
        <v>4962315.5980810374</v>
      </c>
      <c r="O50" s="4">
        <v>90452.408341300223</v>
      </c>
      <c r="P50" s="4">
        <v>1.8227862890518049E-2</v>
      </c>
      <c r="Q50" s="10">
        <f>AVERAGE(M50:M52)</f>
        <v>4962315.5980810374</v>
      </c>
      <c r="R50" s="11">
        <f>STDEV(M50:M52)</f>
        <v>90452.408341300223</v>
      </c>
      <c r="S50" s="12">
        <f>R50/Q50</f>
        <v>1.8227862890518049E-2</v>
      </c>
    </row>
    <row r="51" spans="1:19" s="4" customFormat="1" x14ac:dyDescent="0.2">
      <c r="A51" s="4">
        <v>3</v>
      </c>
      <c r="B51" s="4" t="s">
        <v>42</v>
      </c>
      <c r="C51" s="4" t="s">
        <v>75</v>
      </c>
      <c r="D51" s="4" t="s">
        <v>36</v>
      </c>
      <c r="E51" s="4">
        <v>783</v>
      </c>
      <c r="F51" s="4">
        <v>5034</v>
      </c>
      <c r="G51" s="4">
        <v>5326</v>
      </c>
      <c r="H51" s="4">
        <v>10360</v>
      </c>
      <c r="I51" s="4">
        <v>0.51409266409266408</v>
      </c>
      <c r="J51" s="4">
        <v>0.66535174943959652</v>
      </c>
      <c r="K51" s="4">
        <v>890.46005010652641</v>
      </c>
      <c r="L51" s="4">
        <v>9795.0605511717913</v>
      </c>
      <c r="M51" s="4">
        <v>4897530.2755858954</v>
      </c>
      <c r="Q51" s="13"/>
      <c r="R51" s="13"/>
      <c r="S51" s="13"/>
    </row>
    <row r="52" spans="1:19" s="4" customFormat="1" x14ac:dyDescent="0.2">
      <c r="A52" s="4">
        <v>3</v>
      </c>
      <c r="B52" s="4" t="s">
        <v>43</v>
      </c>
      <c r="C52" s="4" t="s">
        <v>75</v>
      </c>
      <c r="D52" s="4" t="s">
        <v>36</v>
      </c>
      <c r="E52" s="4">
        <v>810</v>
      </c>
      <c r="F52" s="4">
        <v>5409</v>
      </c>
      <c r="G52" s="4">
        <v>5463</v>
      </c>
      <c r="H52" s="4">
        <v>10872</v>
      </c>
      <c r="I52" s="4">
        <v>0.50248344370860931</v>
      </c>
      <c r="J52" s="4">
        <v>0.6881925874352619</v>
      </c>
      <c r="K52" s="4">
        <v>921.02862344119637</v>
      </c>
      <c r="L52" s="4">
        <v>10131.31485785316</v>
      </c>
      <c r="M52" s="4">
        <v>5065657.4289265797</v>
      </c>
      <c r="Q52" s="13"/>
      <c r="R52" s="13"/>
      <c r="S52" s="13"/>
    </row>
    <row r="53" spans="1:19" x14ac:dyDescent="0.2">
      <c r="A53">
        <v>3</v>
      </c>
      <c r="B53" t="s">
        <v>38</v>
      </c>
      <c r="C53" t="s">
        <v>76</v>
      </c>
      <c r="D53" t="s">
        <v>36</v>
      </c>
      <c r="E53">
        <v>831</v>
      </c>
      <c r="F53">
        <v>5059</v>
      </c>
      <c r="G53">
        <v>4928</v>
      </c>
      <c r="H53">
        <v>9987</v>
      </c>
      <c r="I53">
        <v>0.49344147391609094</v>
      </c>
      <c r="J53">
        <v>0.70635102102977887</v>
      </c>
      <c r="K53">
        <v>945.33059559659921</v>
      </c>
      <c r="L53">
        <v>10398.636551562591</v>
      </c>
      <c r="M53">
        <v>5199318.2757812953</v>
      </c>
      <c r="N53">
        <v>5181537.0163074695</v>
      </c>
      <c r="O53">
        <v>170958.48869039002</v>
      </c>
      <c r="P53">
        <v>3.2993779288335676E-2</v>
      </c>
      <c r="Q53" s="10">
        <f>AVERAGE(M53:M55)</f>
        <v>5181537.0163074695</v>
      </c>
      <c r="R53" s="11">
        <f>STDEV(M53:M55)</f>
        <v>170958.48869039002</v>
      </c>
      <c r="S53" s="12">
        <f>R53/Q53</f>
        <v>3.2993779288335676E-2</v>
      </c>
    </row>
    <row r="54" spans="1:19" x14ac:dyDescent="0.2">
      <c r="A54">
        <v>3</v>
      </c>
      <c r="B54" t="s">
        <v>39</v>
      </c>
      <c r="C54" t="s">
        <v>76</v>
      </c>
      <c r="D54" t="s">
        <v>36</v>
      </c>
      <c r="E54">
        <v>854</v>
      </c>
      <c r="F54">
        <v>4827</v>
      </c>
      <c r="G54">
        <v>4526</v>
      </c>
      <c r="H54">
        <v>9353</v>
      </c>
      <c r="I54">
        <v>0.48390890623329413</v>
      </c>
      <c r="J54">
        <v>0.7258586002410683</v>
      </c>
      <c r="K54">
        <v>971.43816948751112</v>
      </c>
      <c r="L54">
        <v>10685.819864362622</v>
      </c>
      <c r="M54">
        <v>5342909.9321813108</v>
      </c>
    </row>
    <row r="55" spans="1:19" x14ac:dyDescent="0.2">
      <c r="A55">
        <v>3</v>
      </c>
      <c r="B55" t="s">
        <v>40</v>
      </c>
      <c r="C55" t="s">
        <v>76</v>
      </c>
      <c r="D55" t="s">
        <v>36</v>
      </c>
      <c r="E55">
        <v>800</v>
      </c>
      <c r="F55">
        <v>5097</v>
      </c>
      <c r="G55">
        <v>5238</v>
      </c>
      <c r="H55">
        <v>10335</v>
      </c>
      <c r="I55">
        <v>0.50682148040638608</v>
      </c>
      <c r="J55">
        <v>0.67959644704821143</v>
      </c>
      <c r="K55">
        <v>909.52415290178192</v>
      </c>
      <c r="L55">
        <v>10004.765681919602</v>
      </c>
      <c r="M55">
        <v>5002382.8409598013</v>
      </c>
    </row>
    <row r="56" spans="1:19" s="4" customFormat="1" x14ac:dyDescent="0.2">
      <c r="A56" s="4">
        <v>1</v>
      </c>
      <c r="B56" s="4" t="s">
        <v>47</v>
      </c>
      <c r="C56" s="4" t="s">
        <v>20</v>
      </c>
      <c r="D56" s="4" t="s">
        <v>45</v>
      </c>
      <c r="E56" s="4">
        <v>897</v>
      </c>
      <c r="F56" s="4">
        <v>7282</v>
      </c>
      <c r="G56" s="4">
        <v>6363</v>
      </c>
      <c r="H56" s="4">
        <v>13645</v>
      </c>
      <c r="I56" s="4">
        <f t="shared" ref="I56:I67" si="15">G56/H56</f>
        <v>0.46632466104800291</v>
      </c>
      <c r="J56" s="4">
        <f t="shared" ref="J56:J67" si="16">-LN(I56)</f>
        <v>0.76287318990964681</v>
      </c>
      <c r="K56" s="4">
        <f t="shared" ref="K56:K67" si="17">J56/0.0007472</f>
        <v>1020.9758965600199</v>
      </c>
      <c r="L56" s="4">
        <f t="shared" ref="L56:L67" si="18">K56*(22/2)</f>
        <v>11230.73486216022</v>
      </c>
      <c r="M56" s="5">
        <f t="shared" ref="M56:M67" si="19">L56*500</f>
        <v>5615367.4310801094</v>
      </c>
      <c r="N56" s="5">
        <f>AVERAGE(M56:M58)</f>
        <v>5614039.5248808311</v>
      </c>
      <c r="O56" s="5">
        <f>STDEV(M56:M58)</f>
        <v>3593.6081762099252</v>
      </c>
      <c r="P56" s="6">
        <f>O56/N56</f>
        <v>6.4011095046328636E-4</v>
      </c>
      <c r="Q56" s="10">
        <f>AVERAGE(M56:M58)</f>
        <v>5614039.5248808311</v>
      </c>
      <c r="R56" s="11">
        <f>STDEV(M56:M58)</f>
        <v>3593.6081762099252</v>
      </c>
      <c r="S56" s="12">
        <f>R56/Q56</f>
        <v>6.4011095046328636E-4</v>
      </c>
    </row>
    <row r="57" spans="1:19" s="4" customFormat="1" x14ac:dyDescent="0.2">
      <c r="A57" s="4">
        <v>1</v>
      </c>
      <c r="B57" s="4" t="s">
        <v>48</v>
      </c>
      <c r="C57" s="4" t="s">
        <v>20</v>
      </c>
      <c r="D57" s="4" t="s">
        <v>45</v>
      </c>
      <c r="E57" s="4">
        <v>897</v>
      </c>
      <c r="F57" s="4">
        <v>7648</v>
      </c>
      <c r="G57" s="4">
        <v>6692</v>
      </c>
      <c r="H57" s="4">
        <v>14340</v>
      </c>
      <c r="I57" s="4">
        <f t="shared" si="15"/>
        <v>0.46666666666666667</v>
      </c>
      <c r="J57" s="4">
        <f t="shared" si="16"/>
        <v>0.76214005204689672</v>
      </c>
      <c r="K57" s="4">
        <f t="shared" si="17"/>
        <v>1019.9947163368532</v>
      </c>
      <c r="L57" s="4">
        <f t="shared" si="18"/>
        <v>11219.941879705386</v>
      </c>
      <c r="M57" s="5">
        <f t="shared" si="19"/>
        <v>5609970.9398526931</v>
      </c>
      <c r="Q57" s="13"/>
      <c r="R57" s="13"/>
      <c r="S57" s="13"/>
    </row>
    <row r="58" spans="1:19" s="4" customFormat="1" x14ac:dyDescent="0.2">
      <c r="A58" s="4">
        <v>1</v>
      </c>
      <c r="B58" s="4" t="s">
        <v>49</v>
      </c>
      <c r="C58" s="4" t="s">
        <v>20</v>
      </c>
      <c r="D58" s="4" t="s">
        <v>45</v>
      </c>
      <c r="E58" s="4">
        <v>898</v>
      </c>
      <c r="F58" s="4">
        <v>7422</v>
      </c>
      <c r="G58" s="4">
        <v>6483</v>
      </c>
      <c r="H58" s="4">
        <v>13905</v>
      </c>
      <c r="I58" s="4">
        <f t="shared" si="15"/>
        <v>0.46623516720604097</v>
      </c>
      <c r="J58" s="4">
        <f t="shared" si="16"/>
        <v>0.7630651214930696</v>
      </c>
      <c r="K58" s="4">
        <f t="shared" si="17"/>
        <v>1021.2327643108534</v>
      </c>
      <c r="L58" s="4">
        <f t="shared" si="18"/>
        <v>11233.560407419387</v>
      </c>
      <c r="M58" s="5">
        <f t="shared" si="19"/>
        <v>5616780.2037096936</v>
      </c>
      <c r="Q58" s="13"/>
      <c r="R58" s="13"/>
      <c r="S58" s="13"/>
    </row>
    <row r="59" spans="1:19" x14ac:dyDescent="0.2">
      <c r="A59">
        <v>1</v>
      </c>
      <c r="B59" t="s">
        <v>50</v>
      </c>
      <c r="C59" t="s">
        <v>24</v>
      </c>
      <c r="D59" t="s">
        <v>45</v>
      </c>
      <c r="E59">
        <v>856</v>
      </c>
      <c r="F59">
        <v>6891</v>
      </c>
      <c r="G59">
        <v>6442</v>
      </c>
      <c r="H59">
        <v>13333</v>
      </c>
      <c r="I59">
        <f t="shared" si="15"/>
        <v>0.48316207905197628</v>
      </c>
      <c r="J59">
        <f t="shared" si="16"/>
        <v>0.72740311422431436</v>
      </c>
      <c r="K59">
        <f t="shared" si="17"/>
        <v>973.50523852290473</v>
      </c>
      <c r="L59">
        <f t="shared" si="18"/>
        <v>10708.557623751953</v>
      </c>
      <c r="M59" s="1">
        <f t="shared" si="19"/>
        <v>5354278.8118759766</v>
      </c>
      <c r="N59" s="1">
        <f>AVERAGE(M59:M61)</f>
        <v>5466373.903325364</v>
      </c>
      <c r="O59" s="1">
        <f>STDEV(M59:M61)</f>
        <v>100417.07406327836</v>
      </c>
      <c r="P59" s="2">
        <f>O59/N59</f>
        <v>1.8369960752628273E-2</v>
      </c>
      <c r="Q59" s="10">
        <f>AVERAGE(M59:M61)</f>
        <v>5466373.903325364</v>
      </c>
      <c r="R59" s="11">
        <f>STDEV(M59:M61)</f>
        <v>100417.07406327836</v>
      </c>
      <c r="S59" s="12">
        <f>R59/Q59</f>
        <v>1.8369960752628273E-2</v>
      </c>
    </row>
    <row r="60" spans="1:19" x14ac:dyDescent="0.2">
      <c r="A60">
        <v>1</v>
      </c>
      <c r="B60" t="s">
        <v>51</v>
      </c>
      <c r="C60" t="s">
        <v>24</v>
      </c>
      <c r="D60" t="s">
        <v>45</v>
      </c>
      <c r="E60">
        <v>887</v>
      </c>
      <c r="F60">
        <v>5421</v>
      </c>
      <c r="G60">
        <v>4819</v>
      </c>
      <c r="H60">
        <v>10240</v>
      </c>
      <c r="I60">
        <f t="shared" si="15"/>
        <v>0.47060546874999998</v>
      </c>
      <c r="J60">
        <f t="shared" si="16"/>
        <v>0.75373518195316613</v>
      </c>
      <c r="K60">
        <f t="shared" si="17"/>
        <v>1008.7462285240447</v>
      </c>
      <c r="L60">
        <f t="shared" si="18"/>
        <v>11096.208513764492</v>
      </c>
      <c r="M60" s="1">
        <f t="shared" si="19"/>
        <v>5548104.2568822457</v>
      </c>
    </row>
    <row r="61" spans="1:19" x14ac:dyDescent="0.2">
      <c r="A61">
        <v>1</v>
      </c>
      <c r="B61" t="s">
        <v>52</v>
      </c>
      <c r="C61" t="s">
        <v>24</v>
      </c>
      <c r="D61" t="s">
        <v>45</v>
      </c>
      <c r="E61">
        <v>879</v>
      </c>
      <c r="F61">
        <v>5110</v>
      </c>
      <c r="G61">
        <v>4603</v>
      </c>
      <c r="H61">
        <v>9713</v>
      </c>
      <c r="I61">
        <f t="shared" si="15"/>
        <v>0.47390095747966643</v>
      </c>
      <c r="J61">
        <f t="shared" si="16"/>
        <v>0.7467569295850891</v>
      </c>
      <c r="K61">
        <f t="shared" si="17"/>
        <v>999.40702567597589</v>
      </c>
      <c r="L61">
        <f t="shared" si="18"/>
        <v>10993.477282435735</v>
      </c>
      <c r="M61" s="1">
        <f t="shared" si="19"/>
        <v>5496738.6412178678</v>
      </c>
    </row>
    <row r="62" spans="1:19" s="4" customFormat="1" x14ac:dyDescent="0.2">
      <c r="A62" s="4">
        <v>2</v>
      </c>
      <c r="B62" s="4" t="s">
        <v>50</v>
      </c>
      <c r="C62" s="4" t="s">
        <v>72</v>
      </c>
      <c r="D62" s="4" t="s">
        <v>45</v>
      </c>
      <c r="E62" s="4">
        <v>821</v>
      </c>
      <c r="F62" s="4">
        <v>6551</v>
      </c>
      <c r="G62" s="4">
        <v>6485</v>
      </c>
      <c r="H62" s="4">
        <v>13036</v>
      </c>
      <c r="I62" s="4">
        <f t="shared" si="15"/>
        <v>0.49746854863455048</v>
      </c>
      <c r="J62" s="4">
        <f t="shared" si="16"/>
        <v>0.69822294320690792</v>
      </c>
      <c r="K62" s="4">
        <f t="shared" si="17"/>
        <v>934.4525471184528</v>
      </c>
      <c r="L62" s="4">
        <f t="shared" si="18"/>
        <v>10278.978018302982</v>
      </c>
      <c r="M62" s="5">
        <f t="shared" si="19"/>
        <v>5139489.0091514904</v>
      </c>
      <c r="N62" s="7">
        <f>AVERAGE(M62:M64)</f>
        <v>5249662.9423186211</v>
      </c>
      <c r="O62" s="5">
        <f>STDEV(M62:M64)</f>
        <v>330159.62632878812</v>
      </c>
      <c r="P62" s="6">
        <f>O62/N62</f>
        <v>6.2891585603963809E-2</v>
      </c>
      <c r="Q62" s="10">
        <f>AVERAGE(M62:M64)</f>
        <v>5249662.9423186211</v>
      </c>
      <c r="R62" s="11">
        <f>STDEV(M62:M64)</f>
        <v>330159.62632878812</v>
      </c>
      <c r="S62" s="12">
        <f>R62/Q62</f>
        <v>6.2891585603963809E-2</v>
      </c>
    </row>
    <row r="63" spans="1:19" s="4" customFormat="1" x14ac:dyDescent="0.2">
      <c r="A63" s="4">
        <v>2</v>
      </c>
      <c r="B63" s="4" t="s">
        <v>51</v>
      </c>
      <c r="C63" s="4" t="s">
        <v>72</v>
      </c>
      <c r="D63" s="4" t="s">
        <v>45</v>
      </c>
      <c r="E63" s="4">
        <v>898</v>
      </c>
      <c r="F63" s="4">
        <v>6836</v>
      </c>
      <c r="G63" s="4">
        <v>5965</v>
      </c>
      <c r="H63" s="4">
        <v>12801</v>
      </c>
      <c r="I63" s="4">
        <f t="shared" si="15"/>
        <v>0.46597922037340833</v>
      </c>
      <c r="J63" s="4">
        <f t="shared" si="16"/>
        <v>0.76361423732409317</v>
      </c>
      <c r="K63" s="4">
        <f t="shared" si="17"/>
        <v>1021.9676623716451</v>
      </c>
      <c r="L63" s="4">
        <f t="shared" si="18"/>
        <v>11241.644286088096</v>
      </c>
      <c r="M63" s="5">
        <f t="shared" si="19"/>
        <v>5620822.143044048</v>
      </c>
      <c r="Q63" s="13"/>
      <c r="R63" s="13"/>
      <c r="S63" s="13"/>
    </row>
    <row r="64" spans="1:19" s="4" customFormat="1" x14ac:dyDescent="0.2">
      <c r="A64" s="4">
        <v>2</v>
      </c>
      <c r="B64" s="4" t="s">
        <v>52</v>
      </c>
      <c r="C64" s="4" t="s">
        <v>72</v>
      </c>
      <c r="D64" s="4" t="s">
        <v>45</v>
      </c>
      <c r="E64" s="4">
        <v>797</v>
      </c>
      <c r="F64" s="4">
        <v>6370</v>
      </c>
      <c r="G64" s="4">
        <v>6571</v>
      </c>
      <c r="H64" s="4">
        <v>12941</v>
      </c>
      <c r="I64" s="4">
        <f t="shared" si="15"/>
        <v>0.50776601499111351</v>
      </c>
      <c r="J64" s="4">
        <f t="shared" si="16"/>
        <v>0.67773453792380223</v>
      </c>
      <c r="K64" s="4">
        <f t="shared" si="17"/>
        <v>907.03230450187675</v>
      </c>
      <c r="L64" s="4">
        <f t="shared" si="18"/>
        <v>9977.3553495206434</v>
      </c>
      <c r="M64" s="5">
        <f t="shared" si="19"/>
        <v>4988677.6747603221</v>
      </c>
      <c r="Q64" s="13"/>
      <c r="R64" s="13"/>
      <c r="S64" s="13"/>
    </row>
    <row r="65" spans="1:19" x14ac:dyDescent="0.2">
      <c r="A65">
        <v>2</v>
      </c>
      <c r="B65" t="s">
        <v>47</v>
      </c>
      <c r="C65" t="s">
        <v>73</v>
      </c>
      <c r="D65" t="s">
        <v>45</v>
      </c>
      <c r="E65">
        <v>853</v>
      </c>
      <c r="F65">
        <v>6139</v>
      </c>
      <c r="G65">
        <v>5761</v>
      </c>
      <c r="H65">
        <v>11900</v>
      </c>
      <c r="I65">
        <f t="shared" si="15"/>
        <v>0.48411764705882354</v>
      </c>
      <c r="J65">
        <f t="shared" si="16"/>
        <v>0.72542732936723764</v>
      </c>
      <c r="K65">
        <f t="shared" si="17"/>
        <v>970.86098684052149</v>
      </c>
      <c r="L65">
        <f t="shared" si="18"/>
        <v>10679.470855245736</v>
      </c>
      <c r="M65" s="1">
        <f t="shared" si="19"/>
        <v>5339735.4276228677</v>
      </c>
      <c r="N65" s="3">
        <f>AVERAGE(M65:M67)</f>
        <v>5312175.082261377</v>
      </c>
      <c r="O65" s="1">
        <f>STDEV(M65:M67)</f>
        <v>24382.891673105565</v>
      </c>
      <c r="P65" s="2">
        <f>O65/N65</f>
        <v>4.5900015145445543E-3</v>
      </c>
      <c r="Q65" s="10">
        <f>AVERAGE(M65:M67)</f>
        <v>5312175.082261377</v>
      </c>
      <c r="R65" s="11">
        <f>STDEV(M65:M67)</f>
        <v>24382.891673105565</v>
      </c>
      <c r="S65" s="12">
        <f>R65/Q65</f>
        <v>4.5900015145445543E-3</v>
      </c>
    </row>
    <row r="66" spans="1:19" x14ac:dyDescent="0.2">
      <c r="A66">
        <v>2</v>
      </c>
      <c r="B66" t="s">
        <v>48</v>
      </c>
      <c r="C66" t="s">
        <v>73</v>
      </c>
      <c r="D66" t="s">
        <v>45</v>
      </c>
      <c r="E66">
        <v>848</v>
      </c>
      <c r="F66">
        <v>6892</v>
      </c>
      <c r="G66">
        <v>6530</v>
      </c>
      <c r="H66">
        <v>13422</v>
      </c>
      <c r="I66">
        <f t="shared" si="15"/>
        <v>0.48651467739532112</v>
      </c>
      <c r="J66">
        <f t="shared" si="16"/>
        <v>0.72048820844770789</v>
      </c>
      <c r="K66">
        <f t="shared" si="17"/>
        <v>964.25081430367766</v>
      </c>
      <c r="L66">
        <f t="shared" si="18"/>
        <v>10606.758957340455</v>
      </c>
      <c r="M66" s="1">
        <f t="shared" si="19"/>
        <v>5303379.4786702273</v>
      </c>
    </row>
    <row r="67" spans="1:19" x14ac:dyDescent="0.2">
      <c r="A67">
        <v>2</v>
      </c>
      <c r="B67" t="s">
        <v>49</v>
      </c>
      <c r="C67" t="s">
        <v>73</v>
      </c>
      <c r="D67" t="s">
        <v>45</v>
      </c>
      <c r="E67">
        <v>846</v>
      </c>
      <c r="F67">
        <v>7237</v>
      </c>
      <c r="G67">
        <v>6875</v>
      </c>
      <c r="H67">
        <v>14112</v>
      </c>
      <c r="I67">
        <f t="shared" si="15"/>
        <v>0.48717403628117911</v>
      </c>
      <c r="J67">
        <f t="shared" si="16"/>
        <v>0.71913385571180055</v>
      </c>
      <c r="K67">
        <f t="shared" si="17"/>
        <v>962.43824372564325</v>
      </c>
      <c r="L67">
        <f t="shared" si="18"/>
        <v>10586.820680982075</v>
      </c>
      <c r="M67" s="1">
        <f t="shared" si="19"/>
        <v>5293410.3404910378</v>
      </c>
    </row>
    <row r="68" spans="1:19" s="4" customFormat="1" x14ac:dyDescent="0.2">
      <c r="A68" s="4">
        <v>3</v>
      </c>
      <c r="B68" s="4" t="s">
        <v>50</v>
      </c>
      <c r="C68" s="4" t="s">
        <v>75</v>
      </c>
      <c r="D68" s="4" t="s">
        <v>45</v>
      </c>
      <c r="E68" s="4">
        <v>791</v>
      </c>
      <c r="F68" s="4">
        <v>5737</v>
      </c>
      <c r="G68" s="4">
        <v>5981</v>
      </c>
      <c r="H68" s="4">
        <v>11718</v>
      </c>
      <c r="I68" s="4">
        <v>0.51041133299197816</v>
      </c>
      <c r="J68" s="4">
        <v>0.6725383430601769</v>
      </c>
      <c r="K68" s="4">
        <v>900.07808225398412</v>
      </c>
      <c r="L68" s="4">
        <v>9900.8589047938258</v>
      </c>
      <c r="M68" s="4">
        <v>4950429.4523969125</v>
      </c>
      <c r="N68" s="4">
        <v>4912545.2125753807</v>
      </c>
      <c r="O68" s="4">
        <v>32823.603287790575</v>
      </c>
      <c r="P68" s="4">
        <v>6.6815880297176828E-3</v>
      </c>
      <c r="Q68" s="10">
        <f>AVERAGE(M68:M70)</f>
        <v>4912545.2125753807</v>
      </c>
      <c r="R68" s="11">
        <f>STDEV(M68:M70)</f>
        <v>32823.603287790575</v>
      </c>
      <c r="S68" s="12">
        <f>R68/Q68</f>
        <v>6.6815880297176828E-3</v>
      </c>
    </row>
    <row r="69" spans="1:19" s="4" customFormat="1" x14ac:dyDescent="0.2">
      <c r="A69" s="4">
        <v>3</v>
      </c>
      <c r="B69" s="4" t="s">
        <v>51</v>
      </c>
      <c r="C69" s="4" t="s">
        <v>75</v>
      </c>
      <c r="D69" s="4" t="s">
        <v>45</v>
      </c>
      <c r="E69" s="4">
        <v>782</v>
      </c>
      <c r="F69" s="4">
        <v>5673</v>
      </c>
      <c r="G69" s="4">
        <v>6007</v>
      </c>
      <c r="H69" s="4">
        <v>11680</v>
      </c>
      <c r="I69" s="4">
        <v>0.51429794520547945</v>
      </c>
      <c r="J69" s="4">
        <v>0.66495252153205664</v>
      </c>
      <c r="K69" s="4">
        <v>889.92575151506514</v>
      </c>
      <c r="L69" s="4">
        <v>9789.1832666657174</v>
      </c>
      <c r="M69" s="4">
        <v>4894591.6333328588</v>
      </c>
      <c r="Q69" s="13"/>
      <c r="R69" s="13"/>
      <c r="S69" s="13"/>
    </row>
    <row r="70" spans="1:19" s="4" customFormat="1" x14ac:dyDescent="0.2">
      <c r="A70" s="4">
        <v>3</v>
      </c>
      <c r="B70" s="4" t="s">
        <v>52</v>
      </c>
      <c r="C70" s="4" t="s">
        <v>75</v>
      </c>
      <c r="D70" s="4" t="s">
        <v>45</v>
      </c>
      <c r="E70" s="4">
        <v>782</v>
      </c>
      <c r="F70" s="4">
        <v>6273</v>
      </c>
      <c r="G70" s="4">
        <v>6646</v>
      </c>
      <c r="H70" s="4">
        <v>12919</v>
      </c>
      <c r="I70" s="4">
        <v>0.51443610186546951</v>
      </c>
      <c r="J70" s="4">
        <v>0.66468392604576154</v>
      </c>
      <c r="K70" s="4">
        <v>889.5662821811585</v>
      </c>
      <c r="L70" s="4">
        <v>9785.2291039927441</v>
      </c>
      <c r="M70" s="4">
        <v>4892614.5519963717</v>
      </c>
      <c r="Q70" s="13"/>
      <c r="R70" s="13"/>
      <c r="S70" s="13"/>
    </row>
    <row r="71" spans="1:19" x14ac:dyDescent="0.2">
      <c r="A71">
        <v>3</v>
      </c>
      <c r="B71" t="s">
        <v>47</v>
      </c>
      <c r="C71" t="s">
        <v>76</v>
      </c>
      <c r="D71" t="s">
        <v>45</v>
      </c>
      <c r="E71">
        <v>810</v>
      </c>
      <c r="F71">
        <v>5291</v>
      </c>
      <c r="G71">
        <v>5338</v>
      </c>
      <c r="H71">
        <v>10629</v>
      </c>
      <c r="I71">
        <v>0.50221093235487813</v>
      </c>
      <c r="J71">
        <v>0.68873506356911229</v>
      </c>
      <c r="K71">
        <v>921.75463539763427</v>
      </c>
      <c r="L71">
        <v>10139.300989373976</v>
      </c>
      <c r="M71">
        <v>5069650.4946869882</v>
      </c>
      <c r="N71">
        <v>5070286.7564821364</v>
      </c>
      <c r="O71">
        <v>65410.070360332596</v>
      </c>
      <c r="P71">
        <v>1.2900664893698316E-2</v>
      </c>
      <c r="Q71" s="10">
        <f>AVERAGE(M71:M73)</f>
        <v>5070286.7564821364</v>
      </c>
      <c r="R71" s="11">
        <f>STDEV(M71:M73)</f>
        <v>65410.070360332596</v>
      </c>
      <c r="S71" s="12">
        <f>R71/Q71</f>
        <v>1.2900664893698316E-2</v>
      </c>
    </row>
    <row r="72" spans="1:19" x14ac:dyDescent="0.2">
      <c r="A72">
        <v>3</v>
      </c>
      <c r="B72" t="s">
        <v>48</v>
      </c>
      <c r="C72" t="s">
        <v>76</v>
      </c>
      <c r="D72" t="s">
        <v>45</v>
      </c>
      <c r="E72">
        <v>800</v>
      </c>
      <c r="F72">
        <v>6253</v>
      </c>
      <c r="G72">
        <v>6421</v>
      </c>
      <c r="H72">
        <v>12674</v>
      </c>
      <c r="I72">
        <v>0.5066277418336752</v>
      </c>
      <c r="J72">
        <v>0.67997878208941398</v>
      </c>
      <c r="K72">
        <v>910.03584326741702</v>
      </c>
      <c r="L72">
        <v>10010.394275941588</v>
      </c>
      <c r="M72">
        <v>5005197.137970794</v>
      </c>
    </row>
    <row r="73" spans="1:19" x14ac:dyDescent="0.2">
      <c r="A73">
        <v>3</v>
      </c>
      <c r="B73" t="s">
        <v>49</v>
      </c>
      <c r="C73" t="s">
        <v>76</v>
      </c>
      <c r="D73" t="s">
        <v>45</v>
      </c>
      <c r="E73">
        <v>821</v>
      </c>
      <c r="F73">
        <v>6015</v>
      </c>
      <c r="G73">
        <v>5960</v>
      </c>
      <c r="H73">
        <v>11975</v>
      </c>
      <c r="I73">
        <v>0.49770354906054282</v>
      </c>
      <c r="J73">
        <v>0.69775066221972049</v>
      </c>
      <c r="K73">
        <v>933.82047941611415</v>
      </c>
      <c r="L73">
        <v>10272.025273577256</v>
      </c>
      <c r="M73">
        <v>5136012.6367886281</v>
      </c>
    </row>
    <row r="74" spans="1:19" s="4" customFormat="1" x14ac:dyDescent="0.2">
      <c r="A74" s="4">
        <v>1</v>
      </c>
      <c r="B74" s="4" t="s">
        <v>56</v>
      </c>
      <c r="C74" s="4" t="s">
        <v>20</v>
      </c>
      <c r="D74" s="4" t="s">
        <v>54</v>
      </c>
      <c r="E74" s="4">
        <v>732</v>
      </c>
      <c r="F74" s="4">
        <v>3254</v>
      </c>
      <c r="G74" s="4">
        <v>3770</v>
      </c>
      <c r="H74" s="4">
        <v>7024</v>
      </c>
      <c r="I74" s="4">
        <f t="shared" ref="I74:I85" si="20">G74/H74</f>
        <v>0.5367312072892938</v>
      </c>
      <c r="J74" s="4">
        <f t="shared" ref="J74:J85" si="21">-LN(I74)</f>
        <v>0.6222578548728962</v>
      </c>
      <c r="K74" s="4">
        <f t="shared" ref="K74:K85" si="22">J74/0.0007472</f>
        <v>832.78620834167054</v>
      </c>
      <c r="L74" s="4">
        <f t="shared" ref="L74:L85" si="23">K74*(22/2)</f>
        <v>9160.6482917583762</v>
      </c>
      <c r="M74" s="5"/>
      <c r="N74" s="5">
        <f>AVERAGE(M74:M76)</f>
        <v>5506598.0597295109</v>
      </c>
      <c r="O74" s="5">
        <f>STDEV(M74:M76)</f>
        <v>164494.27173711749</v>
      </c>
      <c r="P74" s="6">
        <f>O74/N74</f>
        <v>2.9872213289015251E-2</v>
      </c>
      <c r="Q74" s="10">
        <f>AVERAGE(M74:M76)</f>
        <v>5506598.0597295109</v>
      </c>
      <c r="R74" s="11">
        <f>STDEV(M74:M76)</f>
        <v>164494.27173711749</v>
      </c>
      <c r="S74" s="12">
        <f>R74/Q74</f>
        <v>2.9872213289015251E-2</v>
      </c>
    </row>
    <row r="75" spans="1:19" s="4" customFormat="1" x14ac:dyDescent="0.2">
      <c r="A75" s="4">
        <v>1</v>
      </c>
      <c r="B75" s="4" t="s">
        <v>57</v>
      </c>
      <c r="C75" s="4" t="s">
        <v>20</v>
      </c>
      <c r="D75" s="4" t="s">
        <v>54</v>
      </c>
      <c r="E75" s="4">
        <v>862</v>
      </c>
      <c r="F75" s="4">
        <v>6221</v>
      </c>
      <c r="G75" s="4">
        <v>5761</v>
      </c>
      <c r="H75" s="4">
        <v>11982</v>
      </c>
      <c r="I75" s="4">
        <f t="shared" si="20"/>
        <v>0.48080454014354868</v>
      </c>
      <c r="J75" s="4">
        <f t="shared" si="21"/>
        <v>0.73229445291148709</v>
      </c>
      <c r="K75" s="4">
        <f t="shared" si="22"/>
        <v>980.0514626759732</v>
      </c>
      <c r="L75" s="4">
        <f t="shared" si="23"/>
        <v>10780.566089435706</v>
      </c>
      <c r="M75" s="5">
        <f t="shared" ref="M75:M85" si="24">L75*500</f>
        <v>5390283.044717853</v>
      </c>
      <c r="Q75" s="13"/>
      <c r="R75" s="13"/>
      <c r="S75" s="13"/>
    </row>
    <row r="76" spans="1:19" s="4" customFormat="1" x14ac:dyDescent="0.2">
      <c r="A76" s="4">
        <v>1</v>
      </c>
      <c r="B76" s="4" t="s">
        <v>58</v>
      </c>
      <c r="C76" s="4" t="s">
        <v>20</v>
      </c>
      <c r="D76" s="4" t="s">
        <v>54</v>
      </c>
      <c r="E76" s="4">
        <v>899</v>
      </c>
      <c r="F76" s="4">
        <v>5951</v>
      </c>
      <c r="G76" s="4">
        <v>5190</v>
      </c>
      <c r="H76" s="4">
        <v>11141</v>
      </c>
      <c r="I76" s="4">
        <f t="shared" si="20"/>
        <v>0.46584687191454988</v>
      </c>
      <c r="J76" s="4">
        <f t="shared" si="21"/>
        <v>0.76389829989938218</v>
      </c>
      <c r="K76" s="4">
        <f t="shared" si="22"/>
        <v>1022.3478317711218</v>
      </c>
      <c r="L76" s="4">
        <f t="shared" si="23"/>
        <v>11245.82614948234</v>
      </c>
      <c r="M76" s="5">
        <f t="shared" si="24"/>
        <v>5622913.0747411698</v>
      </c>
      <c r="Q76" s="13"/>
      <c r="R76" s="13"/>
      <c r="S76" s="13"/>
    </row>
    <row r="77" spans="1:19" x14ac:dyDescent="0.2">
      <c r="A77">
        <v>1</v>
      </c>
      <c r="B77" t="s">
        <v>59</v>
      </c>
      <c r="C77" t="s">
        <v>24</v>
      </c>
      <c r="D77" t="s">
        <v>54</v>
      </c>
      <c r="E77">
        <v>839</v>
      </c>
      <c r="F77">
        <v>6749</v>
      </c>
      <c r="G77">
        <v>6482</v>
      </c>
      <c r="H77">
        <v>13231</v>
      </c>
      <c r="I77">
        <f t="shared" si="20"/>
        <v>0.4899100597082609</v>
      </c>
      <c r="J77">
        <f t="shared" si="21"/>
        <v>0.71353345634091836</v>
      </c>
      <c r="K77">
        <f t="shared" si="22"/>
        <v>954.94306255476238</v>
      </c>
      <c r="L77">
        <f t="shared" si="23"/>
        <v>10504.373688102387</v>
      </c>
      <c r="M77" s="1">
        <f t="shared" si="24"/>
        <v>5252186.8440511934</v>
      </c>
      <c r="N77" s="1">
        <f>AVERAGE(M77:M79)</f>
        <v>5114865.6202463191</v>
      </c>
      <c r="O77" s="1">
        <f>STDEV(M77:M79)</f>
        <v>157101.08267179801</v>
      </c>
      <c r="P77" s="2">
        <f>O77/N77</f>
        <v>3.0714606078787347E-2</v>
      </c>
      <c r="Q77" s="10">
        <f>AVERAGE(M77:M79)</f>
        <v>5114865.6202463191</v>
      </c>
      <c r="R77" s="11">
        <f>STDEV(M77:M79)</f>
        <v>157101.08267179801</v>
      </c>
      <c r="S77" s="12">
        <f>R77/Q77</f>
        <v>3.0714606078787347E-2</v>
      </c>
    </row>
    <row r="78" spans="1:19" x14ac:dyDescent="0.2">
      <c r="A78">
        <v>1</v>
      </c>
      <c r="B78" t="s">
        <v>60</v>
      </c>
      <c r="C78" t="s">
        <v>24</v>
      </c>
      <c r="D78" t="s">
        <v>54</v>
      </c>
      <c r="E78">
        <v>790</v>
      </c>
      <c r="F78">
        <v>5323</v>
      </c>
      <c r="G78">
        <v>5560</v>
      </c>
      <c r="H78">
        <v>10883</v>
      </c>
      <c r="I78">
        <f t="shared" si="20"/>
        <v>0.51088854176238174</v>
      </c>
      <c r="J78">
        <f t="shared" si="21"/>
        <v>0.67160383045143346</v>
      </c>
      <c r="K78">
        <f t="shared" si="22"/>
        <v>898.82739621444523</v>
      </c>
      <c r="L78">
        <f t="shared" si="23"/>
        <v>9887.1013583588974</v>
      </c>
      <c r="M78" s="1">
        <f t="shared" si="24"/>
        <v>4943550.6791794486</v>
      </c>
    </row>
    <row r="79" spans="1:19" x14ac:dyDescent="0.2">
      <c r="A79">
        <v>1</v>
      </c>
      <c r="B79" t="s">
        <v>61</v>
      </c>
      <c r="C79" t="s">
        <v>24</v>
      </c>
      <c r="D79" t="s">
        <v>54</v>
      </c>
      <c r="E79">
        <v>823</v>
      </c>
      <c r="F79">
        <v>6917</v>
      </c>
      <c r="G79">
        <v>6830</v>
      </c>
      <c r="H79">
        <v>13747</v>
      </c>
      <c r="I79">
        <f t="shared" si="20"/>
        <v>0.49683567323779732</v>
      </c>
      <c r="J79">
        <f t="shared" si="21"/>
        <v>0.69949594490658429</v>
      </c>
      <c r="K79">
        <f t="shared" si="22"/>
        <v>936.15624318333016</v>
      </c>
      <c r="L79">
        <f t="shared" si="23"/>
        <v>10297.718675016631</v>
      </c>
      <c r="M79" s="1">
        <f t="shared" si="24"/>
        <v>5148859.3375083152</v>
      </c>
    </row>
    <row r="80" spans="1:19" s="4" customFormat="1" x14ac:dyDescent="0.2">
      <c r="A80" s="4">
        <v>2</v>
      </c>
      <c r="B80" s="4" t="s">
        <v>59</v>
      </c>
      <c r="C80" s="4" t="s">
        <v>72</v>
      </c>
      <c r="D80" s="4" t="s">
        <v>54</v>
      </c>
      <c r="E80" s="4">
        <v>794</v>
      </c>
      <c r="F80" s="4">
        <v>5536</v>
      </c>
      <c r="G80" s="4">
        <v>5746</v>
      </c>
      <c r="H80" s="4">
        <v>11282</v>
      </c>
      <c r="I80" s="4">
        <f t="shared" si="20"/>
        <v>0.50930686048572948</v>
      </c>
      <c r="J80" s="4">
        <f t="shared" si="21"/>
        <v>0.67470457476068657</v>
      </c>
      <c r="K80" s="4">
        <f t="shared" si="22"/>
        <v>902.97721461547997</v>
      </c>
      <c r="L80" s="4">
        <f t="shared" si="23"/>
        <v>9932.74936077028</v>
      </c>
      <c r="M80" s="5">
        <f t="shared" si="24"/>
        <v>4966374.6803851398</v>
      </c>
      <c r="N80" s="7">
        <f>AVERAGE(M80:M82)</f>
        <v>5128983.5883531207</v>
      </c>
      <c r="O80" s="5">
        <f>STDEV(M80:M82)</f>
        <v>154862.8633333107</v>
      </c>
      <c r="P80" s="6">
        <f>O80/N80</f>
        <v>3.0193674958323671E-2</v>
      </c>
      <c r="Q80" s="10">
        <f>AVERAGE(M80:M82)</f>
        <v>5128983.5883531207</v>
      </c>
      <c r="R80" s="11">
        <f>STDEV(M80:M82)</f>
        <v>154862.8633333107</v>
      </c>
      <c r="S80" s="12">
        <f>R80/Q80</f>
        <v>3.0193674958323671E-2</v>
      </c>
    </row>
    <row r="81" spans="1:19" s="4" customFormat="1" x14ac:dyDescent="0.2">
      <c r="A81" s="4">
        <v>2</v>
      </c>
      <c r="B81" s="4" t="s">
        <v>60</v>
      </c>
      <c r="C81" s="4" t="s">
        <v>72</v>
      </c>
      <c r="D81" s="4" t="s">
        <v>54</v>
      </c>
      <c r="E81" s="4">
        <v>822</v>
      </c>
      <c r="F81" s="4">
        <v>6708</v>
      </c>
      <c r="G81" s="4">
        <v>6629</v>
      </c>
      <c r="H81" s="4">
        <v>13337</v>
      </c>
      <c r="I81" s="4">
        <f t="shared" si="20"/>
        <v>0.49703831446352253</v>
      </c>
      <c r="J81" s="4">
        <f t="shared" si="21"/>
        <v>0.69908816438100296</v>
      </c>
      <c r="K81" s="4">
        <f t="shared" si="22"/>
        <v>935.61049836858001</v>
      </c>
      <c r="L81" s="4">
        <f t="shared" si="23"/>
        <v>10291.71548205438</v>
      </c>
      <c r="M81" s="5">
        <f t="shared" si="24"/>
        <v>5145857.7410271903</v>
      </c>
      <c r="Q81" s="13"/>
      <c r="R81" s="13"/>
      <c r="S81" s="13"/>
    </row>
    <row r="82" spans="1:19" s="4" customFormat="1" x14ac:dyDescent="0.2">
      <c r="A82" s="4">
        <v>2</v>
      </c>
      <c r="B82" s="4" t="s">
        <v>61</v>
      </c>
      <c r="C82" s="4" t="s">
        <v>72</v>
      </c>
      <c r="D82" s="4" t="s">
        <v>54</v>
      </c>
      <c r="E82" s="4">
        <v>843</v>
      </c>
      <c r="F82" s="4">
        <v>6733</v>
      </c>
      <c r="G82" s="4">
        <v>6428</v>
      </c>
      <c r="H82" s="4">
        <v>13161</v>
      </c>
      <c r="I82" s="4">
        <f t="shared" si="20"/>
        <v>0.48841273459463569</v>
      </c>
      <c r="J82" s="4">
        <f t="shared" si="21"/>
        <v>0.71659446297692042</v>
      </c>
      <c r="K82" s="4">
        <f t="shared" si="22"/>
        <v>959.03969884491494</v>
      </c>
      <c r="L82" s="4">
        <f t="shared" si="23"/>
        <v>10549.436687294065</v>
      </c>
      <c r="M82" s="5">
        <f t="shared" si="24"/>
        <v>5274718.343647032</v>
      </c>
      <c r="Q82" s="13"/>
      <c r="R82" s="13"/>
      <c r="S82" s="13"/>
    </row>
    <row r="83" spans="1:19" x14ac:dyDescent="0.2">
      <c r="A83">
        <v>2</v>
      </c>
      <c r="B83" t="s">
        <v>56</v>
      </c>
      <c r="C83" t="s">
        <v>73</v>
      </c>
      <c r="D83" t="s">
        <v>54</v>
      </c>
      <c r="E83">
        <v>819</v>
      </c>
      <c r="F83">
        <v>4793</v>
      </c>
      <c r="G83">
        <v>4761</v>
      </c>
      <c r="H83">
        <v>9554</v>
      </c>
      <c r="I83">
        <f t="shared" si="20"/>
        <v>0.4983253087711953</v>
      </c>
      <c r="J83">
        <f t="shared" si="21"/>
        <v>0.69650218475538839</v>
      </c>
      <c r="K83">
        <f t="shared" si="22"/>
        <v>932.14960486534858</v>
      </c>
      <c r="L83">
        <f t="shared" si="23"/>
        <v>10253.645653518834</v>
      </c>
      <c r="M83" s="1">
        <f t="shared" si="24"/>
        <v>5126822.8267594166</v>
      </c>
      <c r="N83" s="3">
        <f>AVERAGE(M83:M85)</f>
        <v>5018137.1205674298</v>
      </c>
      <c r="O83" s="1">
        <f>STDEV(M83:M85)</f>
        <v>131210.61515122157</v>
      </c>
      <c r="P83" s="2">
        <f>O83/N83</f>
        <v>2.6147275771608414E-2</v>
      </c>
      <c r="Q83" s="10">
        <f>AVERAGE(M83:M85)</f>
        <v>5018137.1205674298</v>
      </c>
      <c r="R83" s="11">
        <f>STDEV(M83:M85)</f>
        <v>131210.61515122157</v>
      </c>
      <c r="S83" s="12">
        <f>R83/Q83</f>
        <v>2.6147275771608414E-2</v>
      </c>
    </row>
    <row r="84" spans="1:19" x14ac:dyDescent="0.2">
      <c r="A84">
        <v>2</v>
      </c>
      <c r="B84" t="s">
        <v>57</v>
      </c>
      <c r="C84" t="s">
        <v>73</v>
      </c>
      <c r="D84" t="s">
        <v>54</v>
      </c>
      <c r="E84">
        <v>808</v>
      </c>
      <c r="F84">
        <v>5594</v>
      </c>
      <c r="G84">
        <v>5666</v>
      </c>
      <c r="H84">
        <v>11260</v>
      </c>
      <c r="I84">
        <f t="shared" si="20"/>
        <v>0.50319715808170518</v>
      </c>
      <c r="J84">
        <f t="shared" si="21"/>
        <v>0.68677322130321949</v>
      </c>
      <c r="K84">
        <f t="shared" si="22"/>
        <v>919.12904350002611</v>
      </c>
      <c r="L84">
        <f t="shared" si="23"/>
        <v>10110.419478500287</v>
      </c>
      <c r="M84" s="1">
        <f t="shared" si="24"/>
        <v>5055209.739250144</v>
      </c>
    </row>
    <row r="85" spans="1:19" x14ac:dyDescent="0.2">
      <c r="A85">
        <v>2</v>
      </c>
      <c r="B85" t="s">
        <v>58</v>
      </c>
      <c r="C85" t="s">
        <v>73</v>
      </c>
      <c r="D85" t="s">
        <v>54</v>
      </c>
      <c r="E85">
        <v>779</v>
      </c>
      <c r="F85">
        <v>7788</v>
      </c>
      <c r="G85">
        <v>8298</v>
      </c>
      <c r="H85">
        <v>16086</v>
      </c>
      <c r="I85">
        <f t="shared" si="20"/>
        <v>0.51585229392017906</v>
      </c>
      <c r="J85">
        <f t="shared" si="21"/>
        <v>0.66193480657120107</v>
      </c>
      <c r="K85">
        <f t="shared" si="22"/>
        <v>885.88705376231417</v>
      </c>
      <c r="L85">
        <f t="shared" si="23"/>
        <v>9744.7575913854562</v>
      </c>
      <c r="M85" s="1">
        <f t="shared" si="24"/>
        <v>4872378.7956927279</v>
      </c>
    </row>
    <row r="86" spans="1:19" s="4" customFormat="1" x14ac:dyDescent="0.2">
      <c r="A86" s="4">
        <v>3</v>
      </c>
      <c r="B86" s="4" t="s">
        <v>59</v>
      </c>
      <c r="C86" s="4" t="s">
        <v>75</v>
      </c>
      <c r="D86" s="4" t="s">
        <v>54</v>
      </c>
      <c r="E86" s="4">
        <v>800</v>
      </c>
      <c r="F86" s="4">
        <v>5324</v>
      </c>
      <c r="G86" s="4">
        <v>5466</v>
      </c>
      <c r="H86" s="4">
        <v>10790</v>
      </c>
      <c r="I86" s="4">
        <v>0.50658016682113072</v>
      </c>
      <c r="J86" s="4">
        <v>0.68007269176416696</v>
      </c>
      <c r="K86" s="4">
        <v>910.16152538030917</v>
      </c>
      <c r="L86" s="4">
        <v>10011.776779183401</v>
      </c>
      <c r="M86" s="4">
        <v>5005888.3895917004</v>
      </c>
      <c r="N86" s="4">
        <v>5043629.8591279099</v>
      </c>
      <c r="O86" s="4">
        <v>71210.827406959608</v>
      </c>
      <c r="P86" s="4">
        <v>1.4118963801057482E-2</v>
      </c>
      <c r="Q86" s="10">
        <f>AVERAGE(M86:M88)</f>
        <v>5043629.8591279099</v>
      </c>
      <c r="R86" s="11">
        <f>STDEV(M86:M88)</f>
        <v>71210.827406959608</v>
      </c>
      <c r="S86" s="12">
        <f>R86/Q86</f>
        <v>1.4118963801057482E-2</v>
      </c>
    </row>
    <row r="87" spans="1:19" s="4" customFormat="1" x14ac:dyDescent="0.2">
      <c r="A87" s="4">
        <v>3</v>
      </c>
      <c r="B87" s="4" t="s">
        <v>60</v>
      </c>
      <c r="C87" s="4" t="s">
        <v>75</v>
      </c>
      <c r="D87" s="4" t="s">
        <v>54</v>
      </c>
      <c r="E87" s="4">
        <v>799</v>
      </c>
      <c r="F87" s="4">
        <v>5323</v>
      </c>
      <c r="G87" s="4">
        <v>5475</v>
      </c>
      <c r="H87" s="4">
        <v>10798</v>
      </c>
      <c r="I87" s="4">
        <v>0.50703834043341356</v>
      </c>
      <c r="J87" s="4">
        <v>0.67916865609353083</v>
      </c>
      <c r="K87" s="4">
        <v>908.95162753416878</v>
      </c>
      <c r="L87" s="4">
        <v>9998.4679028758565</v>
      </c>
      <c r="M87" s="4">
        <v>4999233.9514379278</v>
      </c>
      <c r="Q87" s="13"/>
      <c r="R87" s="13"/>
      <c r="S87" s="13"/>
    </row>
    <row r="88" spans="1:19" s="4" customFormat="1" x14ac:dyDescent="0.2">
      <c r="A88" s="4">
        <v>3</v>
      </c>
      <c r="B88" s="4" t="s">
        <v>61</v>
      </c>
      <c r="C88" s="4" t="s">
        <v>75</v>
      </c>
      <c r="D88" s="4" t="s">
        <v>54</v>
      </c>
      <c r="E88" s="4">
        <v>819</v>
      </c>
      <c r="F88" s="4">
        <v>6101</v>
      </c>
      <c r="G88" s="4">
        <v>6062</v>
      </c>
      <c r="H88" s="4">
        <v>12163</v>
      </c>
      <c r="I88" s="4">
        <v>0.49839677711091013</v>
      </c>
      <c r="J88" s="4">
        <v>0.69635877800068791</v>
      </c>
      <c r="K88" s="4">
        <v>931.9576793371092</v>
      </c>
      <c r="L88" s="4">
        <v>10251.534472708201</v>
      </c>
      <c r="M88" s="4">
        <v>5125767.2363541005</v>
      </c>
      <c r="Q88" s="13"/>
      <c r="R88" s="13"/>
      <c r="S88" s="13"/>
    </row>
    <row r="89" spans="1:19" x14ac:dyDescent="0.2">
      <c r="A89">
        <v>3</v>
      </c>
      <c r="B89" t="s">
        <v>56</v>
      </c>
      <c r="C89" t="s">
        <v>76</v>
      </c>
      <c r="D89" t="s">
        <v>54</v>
      </c>
      <c r="E89">
        <v>811</v>
      </c>
      <c r="F89">
        <v>4423</v>
      </c>
      <c r="G89">
        <v>4460</v>
      </c>
      <c r="H89">
        <v>8883</v>
      </c>
      <c r="I89">
        <v>0.50208262974220419</v>
      </c>
      <c r="J89">
        <v>0.68899057175559131</v>
      </c>
      <c r="K89">
        <v>922.09658960866079</v>
      </c>
      <c r="L89">
        <v>10143.062485695269</v>
      </c>
      <c r="M89">
        <v>5071531.2428476345</v>
      </c>
      <c r="N89">
        <v>5294695.2018161165</v>
      </c>
      <c r="O89">
        <v>196163.14063897351</v>
      </c>
      <c r="P89">
        <v>3.7048995865085532E-2</v>
      </c>
      <c r="Q89" s="10">
        <f>AVERAGE(M89:M91)</f>
        <v>5294695.2018161165</v>
      </c>
      <c r="R89" s="11">
        <f>STDEV(M89:M91)</f>
        <v>196163.14063897351</v>
      </c>
      <c r="S89" s="12">
        <f>R89/Q89</f>
        <v>3.7048995865085532E-2</v>
      </c>
    </row>
    <row r="90" spans="1:19" x14ac:dyDescent="0.2">
      <c r="A90">
        <v>3</v>
      </c>
      <c r="B90" t="s">
        <v>57</v>
      </c>
      <c r="C90" t="s">
        <v>76</v>
      </c>
      <c r="D90" t="s">
        <v>54</v>
      </c>
      <c r="E90">
        <v>859</v>
      </c>
      <c r="F90">
        <v>4292</v>
      </c>
      <c r="G90">
        <v>3993</v>
      </c>
      <c r="H90">
        <v>8285</v>
      </c>
      <c r="I90">
        <v>0.48195534097767051</v>
      </c>
      <c r="J90">
        <v>0.72990382279744193</v>
      </c>
      <c r="K90">
        <v>976.85201123854654</v>
      </c>
      <c r="L90">
        <v>10745.372123624013</v>
      </c>
      <c r="M90">
        <v>5372686.0618120059</v>
      </c>
    </row>
    <row r="91" spans="1:19" x14ac:dyDescent="0.2">
      <c r="A91">
        <v>3</v>
      </c>
      <c r="B91" t="s">
        <v>58</v>
      </c>
      <c r="C91" t="s">
        <v>76</v>
      </c>
      <c r="D91" t="s">
        <v>54</v>
      </c>
      <c r="E91">
        <v>869</v>
      </c>
      <c r="F91">
        <v>4846</v>
      </c>
      <c r="G91">
        <v>4430</v>
      </c>
      <c r="H91">
        <v>9276</v>
      </c>
      <c r="I91">
        <v>0.47757654161276414</v>
      </c>
      <c r="J91">
        <v>0.73903083533624092</v>
      </c>
      <c r="K91">
        <v>989.06696377976573</v>
      </c>
      <c r="L91">
        <v>10879.736601577422</v>
      </c>
      <c r="M91">
        <v>5439868.3007887108</v>
      </c>
    </row>
    <row r="92" spans="1:19" s="4" customFormat="1" x14ac:dyDescent="0.2">
      <c r="A92" s="4">
        <v>1</v>
      </c>
      <c r="B92" s="4" t="s">
        <v>65</v>
      </c>
      <c r="C92" s="4" t="s">
        <v>20</v>
      </c>
      <c r="D92" s="4" t="s">
        <v>63</v>
      </c>
      <c r="E92" s="4">
        <v>80</v>
      </c>
      <c r="F92" s="4">
        <v>1055</v>
      </c>
      <c r="G92" s="4">
        <v>14997</v>
      </c>
      <c r="H92" s="4">
        <v>16052</v>
      </c>
      <c r="I92" s="4">
        <f t="shared" ref="I92:I103" si="25">G92/H92</f>
        <v>0.93427610266633443</v>
      </c>
      <c r="J92" s="4">
        <f t="shared" ref="J92:J103" si="26">-LN(I92)</f>
        <v>6.7983271305127269E-2</v>
      </c>
      <c r="K92" s="4">
        <f t="shared" ref="K92:K103" si="27">J92/0.0007472</f>
        <v>90.984035472600738</v>
      </c>
      <c r="L92" s="4">
        <f t="shared" ref="L92:L103" si="28">K92*(22/2)</f>
        <v>1000.8243901986082</v>
      </c>
      <c r="M92" s="5">
        <f t="shared" ref="M92:M103" si="29">L92*500</f>
        <v>500412.19509930408</v>
      </c>
      <c r="N92" s="5">
        <f>AVERAGE(M92:M94)</f>
        <v>481543.68029931141</v>
      </c>
      <c r="O92" s="5">
        <f>STDEV(M92:M94)</f>
        <v>23086.969477062627</v>
      </c>
      <c r="P92" s="6">
        <f>O92/N92</f>
        <v>4.7943666216764678E-2</v>
      </c>
      <c r="Q92" s="10">
        <f>AVERAGE(M92:M94)</f>
        <v>481543.68029931141</v>
      </c>
      <c r="R92" s="11">
        <f>STDEV(M92:M94)</f>
        <v>23086.969477062627</v>
      </c>
      <c r="S92" s="12">
        <f>R92/Q92</f>
        <v>4.7943666216764678E-2</v>
      </c>
    </row>
    <row r="93" spans="1:19" s="4" customFormat="1" x14ac:dyDescent="0.2">
      <c r="A93" s="4">
        <v>1</v>
      </c>
      <c r="B93" s="4" t="s">
        <v>66</v>
      </c>
      <c r="C93" s="4" t="s">
        <v>20</v>
      </c>
      <c r="D93" s="4" t="s">
        <v>63</v>
      </c>
      <c r="E93" s="4">
        <v>78.099999999999994</v>
      </c>
      <c r="F93" s="4">
        <v>892</v>
      </c>
      <c r="G93" s="4">
        <v>13002</v>
      </c>
      <c r="H93" s="4">
        <v>13894</v>
      </c>
      <c r="I93" s="4">
        <f t="shared" si="25"/>
        <v>0.93579962573772857</v>
      </c>
      <c r="J93" s="4">
        <f t="shared" si="26"/>
        <v>6.635390048841211E-2</v>
      </c>
      <c r="K93" s="4">
        <f t="shared" si="27"/>
        <v>88.803400011258177</v>
      </c>
      <c r="L93" s="4">
        <f t="shared" si="28"/>
        <v>976.83740012383998</v>
      </c>
      <c r="M93" s="5">
        <f t="shared" si="29"/>
        <v>488418.70006191998</v>
      </c>
      <c r="Q93" s="13"/>
      <c r="R93" s="13"/>
      <c r="S93" s="13"/>
    </row>
    <row r="94" spans="1:19" s="4" customFormat="1" x14ac:dyDescent="0.2">
      <c r="A94" s="4">
        <v>1</v>
      </c>
      <c r="B94" s="4" t="s">
        <v>67</v>
      </c>
      <c r="C94" s="4" t="s">
        <v>20</v>
      </c>
      <c r="D94" s="4" t="s">
        <v>63</v>
      </c>
      <c r="E94" s="4">
        <v>72.900000000000006</v>
      </c>
      <c r="F94" s="4">
        <v>949</v>
      </c>
      <c r="G94" s="4">
        <v>14856</v>
      </c>
      <c r="H94" s="4">
        <v>15805</v>
      </c>
      <c r="I94" s="4">
        <f t="shared" si="25"/>
        <v>0.93995571021828539</v>
      </c>
      <c r="J94" s="4">
        <f t="shared" si="26"/>
        <v>6.1922521617176339E-2</v>
      </c>
      <c r="K94" s="4">
        <f t="shared" si="27"/>
        <v>82.87275377031095</v>
      </c>
      <c r="L94" s="4">
        <f t="shared" si="28"/>
        <v>911.6002914734205</v>
      </c>
      <c r="M94" s="5">
        <f t="shared" si="29"/>
        <v>455800.14573671023</v>
      </c>
      <c r="Q94" s="13"/>
      <c r="R94" s="13"/>
      <c r="S94" s="13"/>
    </row>
    <row r="95" spans="1:19" x14ac:dyDescent="0.2">
      <c r="A95">
        <v>1</v>
      </c>
      <c r="B95" t="s">
        <v>68</v>
      </c>
      <c r="C95" t="s">
        <v>24</v>
      </c>
      <c r="D95" t="s">
        <v>63</v>
      </c>
      <c r="E95">
        <v>71.8</v>
      </c>
      <c r="F95">
        <v>755</v>
      </c>
      <c r="G95">
        <v>11993</v>
      </c>
      <c r="H95">
        <v>12748</v>
      </c>
      <c r="I95">
        <f t="shared" si="25"/>
        <v>0.94077502353310327</v>
      </c>
      <c r="J95">
        <f t="shared" si="26"/>
        <v>6.1051250305505934E-2</v>
      </c>
      <c r="K95">
        <f t="shared" si="27"/>
        <v>81.706705440987605</v>
      </c>
      <c r="L95">
        <f t="shared" si="28"/>
        <v>898.7737598508636</v>
      </c>
      <c r="M95" s="1">
        <f t="shared" si="29"/>
        <v>449386.8799254318</v>
      </c>
      <c r="N95" s="1">
        <f>AVERAGE(M95:M97)</f>
        <v>441631.24936781969</v>
      </c>
      <c r="O95" s="1">
        <f>STDEV(M95:M97)</f>
        <v>6736.8721693441221</v>
      </c>
      <c r="P95" s="2">
        <f>O95/N95</f>
        <v>1.5254518739305084E-2</v>
      </c>
      <c r="Q95" s="10">
        <f>AVERAGE(M95:M97)</f>
        <v>441631.24936781969</v>
      </c>
      <c r="R95" s="11">
        <f>STDEV(M95:M97)</f>
        <v>6736.8721693441221</v>
      </c>
      <c r="S95" s="12">
        <f>R95/Q95</f>
        <v>1.5254518739305084E-2</v>
      </c>
    </row>
    <row r="96" spans="1:19" x14ac:dyDescent="0.2">
      <c r="A96">
        <v>1</v>
      </c>
      <c r="B96" t="s">
        <v>69</v>
      </c>
      <c r="C96" t="s">
        <v>24</v>
      </c>
      <c r="D96" t="s">
        <v>63</v>
      </c>
      <c r="E96">
        <v>70</v>
      </c>
      <c r="F96">
        <v>897</v>
      </c>
      <c r="G96">
        <v>14621</v>
      </c>
      <c r="H96">
        <v>15518</v>
      </c>
      <c r="I96">
        <f t="shared" si="25"/>
        <v>0.94219615929887868</v>
      </c>
      <c r="J96">
        <f t="shared" si="26"/>
        <v>5.9541789036456655E-2</v>
      </c>
      <c r="K96">
        <f t="shared" si="27"/>
        <v>79.686548496328498</v>
      </c>
      <c r="L96">
        <f t="shared" si="28"/>
        <v>876.55203345961354</v>
      </c>
      <c r="M96" s="1">
        <f t="shared" si="29"/>
        <v>438276.01672980678</v>
      </c>
    </row>
    <row r="97" spans="1:19" x14ac:dyDescent="0.2">
      <c r="A97">
        <v>1</v>
      </c>
      <c r="B97" t="s">
        <v>70</v>
      </c>
      <c r="C97" t="s">
        <v>24</v>
      </c>
      <c r="D97" t="s">
        <v>63</v>
      </c>
      <c r="E97">
        <v>69.900000000000006</v>
      </c>
      <c r="F97">
        <v>847</v>
      </c>
      <c r="G97">
        <v>13840</v>
      </c>
      <c r="H97">
        <v>14687</v>
      </c>
      <c r="I97">
        <f t="shared" si="25"/>
        <v>0.94232995165792877</v>
      </c>
      <c r="J97">
        <f t="shared" si="26"/>
        <v>5.9399798582201881E-2</v>
      </c>
      <c r="K97">
        <f t="shared" si="27"/>
        <v>79.496518445131002</v>
      </c>
      <c r="L97">
        <f t="shared" si="28"/>
        <v>874.46170289644101</v>
      </c>
      <c r="M97" s="1">
        <f t="shared" si="29"/>
        <v>437230.85144822049</v>
      </c>
    </row>
    <row r="98" spans="1:19" s="4" customFormat="1" x14ac:dyDescent="0.2">
      <c r="A98" s="4">
        <v>2</v>
      </c>
      <c r="B98" s="4" t="s">
        <v>68</v>
      </c>
      <c r="C98" s="4" t="s">
        <v>72</v>
      </c>
      <c r="D98" s="4" t="s">
        <v>63</v>
      </c>
      <c r="E98" s="4">
        <v>65.5</v>
      </c>
      <c r="F98" s="4">
        <v>878</v>
      </c>
      <c r="G98" s="4">
        <v>15339</v>
      </c>
      <c r="H98" s="4">
        <v>16217</v>
      </c>
      <c r="I98" s="4">
        <f t="shared" si="25"/>
        <v>0.94585928346796566</v>
      </c>
      <c r="J98" s="4">
        <f t="shared" si="26"/>
        <v>5.5661469971265518E-2</v>
      </c>
      <c r="K98" s="4">
        <f t="shared" si="27"/>
        <v>74.49340199580503</v>
      </c>
      <c r="L98" s="4">
        <f t="shared" si="28"/>
        <v>819.42742195385529</v>
      </c>
      <c r="M98" s="5">
        <f t="shared" si="29"/>
        <v>409713.71097692766</v>
      </c>
      <c r="N98" s="7">
        <f>AVERAGE(M98:M100)</f>
        <v>404446.7420929147</v>
      </c>
      <c r="O98" s="5">
        <f>STDEV(M98:M100)</f>
        <v>8477.2199467469345</v>
      </c>
      <c r="P98" s="6">
        <f>O98/N98</f>
        <v>2.096004013502336E-2</v>
      </c>
      <c r="Q98" s="10">
        <f>AVERAGE(M98:M100)</f>
        <v>404446.7420929147</v>
      </c>
      <c r="R98" s="11">
        <f>STDEV(M98:M100)</f>
        <v>8477.2199467469345</v>
      </c>
      <c r="S98" s="12">
        <f>R98/Q98</f>
        <v>2.096004013502336E-2</v>
      </c>
    </row>
    <row r="99" spans="1:19" s="4" customFormat="1" x14ac:dyDescent="0.2">
      <c r="A99" s="4">
        <v>2</v>
      </c>
      <c r="B99" s="4" t="s">
        <v>69</v>
      </c>
      <c r="C99" s="4" t="s">
        <v>72</v>
      </c>
      <c r="D99" s="4" t="s">
        <v>63</v>
      </c>
      <c r="E99" s="4">
        <v>63.1</v>
      </c>
      <c r="F99" s="4">
        <v>722</v>
      </c>
      <c r="G99" s="4">
        <v>13108</v>
      </c>
      <c r="H99" s="4">
        <v>13830</v>
      </c>
      <c r="I99" s="4">
        <f t="shared" si="25"/>
        <v>0.94779464931308754</v>
      </c>
      <c r="J99" s="4">
        <f t="shared" si="26"/>
        <v>5.3617414840098625E-2</v>
      </c>
      <c r="K99" s="4">
        <f t="shared" si="27"/>
        <v>71.757782173579528</v>
      </c>
      <c r="L99" s="4">
        <f t="shared" si="28"/>
        <v>789.33560390937487</v>
      </c>
      <c r="M99" s="5">
        <f t="shared" si="29"/>
        <v>394667.80195468746</v>
      </c>
      <c r="Q99" s="13"/>
      <c r="R99" s="13"/>
      <c r="S99" s="13"/>
    </row>
    <row r="100" spans="1:19" s="4" customFormat="1" x14ac:dyDescent="0.2">
      <c r="A100" s="4">
        <v>2</v>
      </c>
      <c r="B100" s="4" t="s">
        <v>70</v>
      </c>
      <c r="C100" s="4" t="s">
        <v>72</v>
      </c>
      <c r="D100" s="4" t="s">
        <v>63</v>
      </c>
      <c r="E100" s="4">
        <v>65.400000000000006</v>
      </c>
      <c r="F100" s="4">
        <v>705</v>
      </c>
      <c r="G100" s="4">
        <v>12340</v>
      </c>
      <c r="H100" s="4">
        <v>13045</v>
      </c>
      <c r="I100" s="4">
        <f t="shared" si="25"/>
        <v>0.94595630509773865</v>
      </c>
      <c r="J100" s="4">
        <f t="shared" si="26"/>
        <v>5.5558900111449948E-2</v>
      </c>
      <c r="K100" s="4">
        <f t="shared" si="27"/>
        <v>74.356129699477989</v>
      </c>
      <c r="L100" s="4">
        <f t="shared" si="28"/>
        <v>817.91742669425787</v>
      </c>
      <c r="M100" s="5">
        <f t="shared" si="29"/>
        <v>408958.71334712894</v>
      </c>
      <c r="Q100" s="13"/>
      <c r="R100" s="13"/>
      <c r="S100" s="13"/>
    </row>
    <row r="101" spans="1:19" x14ac:dyDescent="0.2">
      <c r="A101">
        <v>2</v>
      </c>
      <c r="B101" t="s">
        <v>65</v>
      </c>
      <c r="C101" t="s">
        <v>73</v>
      </c>
      <c r="D101" t="s">
        <v>63</v>
      </c>
      <c r="E101">
        <v>62.3</v>
      </c>
      <c r="F101">
        <v>698</v>
      </c>
      <c r="G101">
        <v>12830</v>
      </c>
      <c r="H101">
        <v>13528</v>
      </c>
      <c r="I101">
        <f t="shared" si="25"/>
        <v>0.94840331164991132</v>
      </c>
      <c r="J101">
        <f t="shared" si="26"/>
        <v>5.2975432968734089E-2</v>
      </c>
      <c r="K101">
        <f t="shared" si="27"/>
        <v>70.898598726892516</v>
      </c>
      <c r="L101">
        <f t="shared" si="28"/>
        <v>779.8845859958177</v>
      </c>
      <c r="M101" s="1">
        <f t="shared" si="29"/>
        <v>389942.29299790884</v>
      </c>
      <c r="N101" s="3">
        <f>AVERAGE(M101:M103)</f>
        <v>408698.76335827337</v>
      </c>
      <c r="O101" s="1">
        <f>STDEV(M101:M103)</f>
        <v>18611.070739390507</v>
      </c>
      <c r="P101" s="2">
        <f>O101/N101</f>
        <v>4.5537379625187849E-2</v>
      </c>
      <c r="Q101" s="10">
        <f>AVERAGE(M101:M103)</f>
        <v>408698.76335827337</v>
      </c>
      <c r="R101" s="11">
        <f>STDEV(M101:M103)</f>
        <v>18611.070739390507</v>
      </c>
      <c r="S101" s="12">
        <f>R101/Q101</f>
        <v>4.5537379625187849E-2</v>
      </c>
    </row>
    <row r="102" spans="1:19" x14ac:dyDescent="0.2">
      <c r="A102">
        <v>2</v>
      </c>
      <c r="B102" t="s">
        <v>66</v>
      </c>
      <c r="C102" t="s">
        <v>73</v>
      </c>
      <c r="D102" t="s">
        <v>63</v>
      </c>
      <c r="E102">
        <v>65.400000000000006</v>
      </c>
      <c r="F102">
        <v>737</v>
      </c>
      <c r="G102">
        <v>12899</v>
      </c>
      <c r="H102">
        <v>13636</v>
      </c>
      <c r="I102">
        <f t="shared" si="25"/>
        <v>0.94595189205045471</v>
      </c>
      <c r="J102">
        <f t="shared" si="26"/>
        <v>5.5563565292657567E-2</v>
      </c>
      <c r="K102">
        <f t="shared" si="27"/>
        <v>74.362373250344717</v>
      </c>
      <c r="L102">
        <f t="shared" si="28"/>
        <v>817.98610575379189</v>
      </c>
      <c r="M102" s="1">
        <f t="shared" si="29"/>
        <v>408993.05287689593</v>
      </c>
    </row>
    <row r="103" spans="1:19" x14ac:dyDescent="0.2">
      <c r="A103">
        <v>2</v>
      </c>
      <c r="B103" t="s">
        <v>67</v>
      </c>
      <c r="C103" t="s">
        <v>73</v>
      </c>
      <c r="D103" t="s">
        <v>63</v>
      </c>
      <c r="E103">
        <v>68.3</v>
      </c>
      <c r="F103">
        <v>851</v>
      </c>
      <c r="G103">
        <v>14243</v>
      </c>
      <c r="H103">
        <v>15094</v>
      </c>
      <c r="I103">
        <f t="shared" si="25"/>
        <v>0.94361998144958259</v>
      </c>
      <c r="J103">
        <f t="shared" si="26"/>
        <v>5.8031755910227557E-2</v>
      </c>
      <c r="K103">
        <f t="shared" si="27"/>
        <v>77.665626218184642</v>
      </c>
      <c r="L103">
        <f t="shared" si="28"/>
        <v>854.32188840003107</v>
      </c>
      <c r="M103" s="1">
        <f t="shared" si="29"/>
        <v>427160.94420001551</v>
      </c>
    </row>
    <row r="104" spans="1:19" s="4" customFormat="1" x14ac:dyDescent="0.2">
      <c r="A104" s="4">
        <v>3</v>
      </c>
      <c r="B104" s="4" t="s">
        <v>68</v>
      </c>
      <c r="C104" s="4" t="s">
        <v>75</v>
      </c>
      <c r="D104" s="4" t="s">
        <v>63</v>
      </c>
      <c r="E104" s="4">
        <v>54.7</v>
      </c>
      <c r="F104" s="4">
        <v>545</v>
      </c>
      <c r="G104" s="4">
        <v>11451</v>
      </c>
      <c r="H104" s="4">
        <v>11996</v>
      </c>
      <c r="I104" s="4">
        <v>0.95456818939646548</v>
      </c>
      <c r="J104" s="4">
        <v>4.6496198455560286E-2</v>
      </c>
      <c r="K104" s="4">
        <v>62.227246327034649</v>
      </c>
      <c r="L104" s="4">
        <v>684.49970959738118</v>
      </c>
      <c r="M104" s="4">
        <v>342249.85479869059</v>
      </c>
      <c r="N104" s="4">
        <v>362448.69241988426</v>
      </c>
      <c r="O104" s="4">
        <v>17656.297632854144</v>
      </c>
      <c r="P104" s="4">
        <v>4.8713922831317417E-2</v>
      </c>
      <c r="Q104" s="10">
        <f>AVERAGE(M104:M106)</f>
        <v>362448.69241988426</v>
      </c>
      <c r="R104" s="11">
        <f>STDEV(M104:M106)</f>
        <v>17656.297632854144</v>
      </c>
      <c r="S104" s="12">
        <f>R104/Q104</f>
        <v>4.8713922831317417E-2</v>
      </c>
    </row>
    <row r="105" spans="1:19" s="4" customFormat="1" x14ac:dyDescent="0.2">
      <c r="A105" s="4">
        <v>3</v>
      </c>
      <c r="B105" s="4" t="s">
        <v>69</v>
      </c>
      <c r="C105" s="4" t="s">
        <v>75</v>
      </c>
      <c r="D105" s="4" t="s">
        <v>63</v>
      </c>
      <c r="E105" s="4">
        <v>59.2</v>
      </c>
      <c r="F105" s="4">
        <v>715</v>
      </c>
      <c r="G105" s="4">
        <v>13864</v>
      </c>
      <c r="H105" s="4">
        <v>14579</v>
      </c>
      <c r="I105" s="4">
        <v>0.9509568557514233</v>
      </c>
      <c r="J105" s="4">
        <v>5.0286584709379883E-2</v>
      </c>
      <c r="K105" s="4">
        <v>67.300033069298564</v>
      </c>
      <c r="L105" s="4">
        <v>740.30036376228418</v>
      </c>
      <c r="M105" s="4">
        <v>370150.18188114208</v>
      </c>
      <c r="Q105" s="13"/>
      <c r="R105" s="13"/>
      <c r="S105" s="13"/>
    </row>
    <row r="106" spans="1:19" s="4" customFormat="1" x14ac:dyDescent="0.2">
      <c r="A106" s="4">
        <v>3</v>
      </c>
      <c r="B106" s="4" t="s">
        <v>70</v>
      </c>
      <c r="C106" s="4" t="s">
        <v>75</v>
      </c>
      <c r="D106" s="4" t="s">
        <v>63</v>
      </c>
      <c r="E106" s="4">
        <v>59.9</v>
      </c>
      <c r="F106" s="4">
        <v>596</v>
      </c>
      <c r="G106" s="4">
        <v>11405</v>
      </c>
      <c r="H106" s="4">
        <v>12001</v>
      </c>
      <c r="I106" s="4">
        <v>0.95033747187734352</v>
      </c>
      <c r="J106" s="4">
        <v>5.0938123912952993E-2</v>
      </c>
      <c r="K106" s="4">
        <v>68.17200737814909</v>
      </c>
      <c r="L106" s="4">
        <v>749.89208115963993</v>
      </c>
      <c r="M106" s="4">
        <v>374946.04057981994</v>
      </c>
      <c r="Q106" s="13"/>
      <c r="R106" s="13"/>
      <c r="S106" s="13"/>
    </row>
    <row r="107" spans="1:19" x14ac:dyDescent="0.2">
      <c r="A107">
        <v>3</v>
      </c>
      <c r="B107" t="s">
        <v>65</v>
      </c>
      <c r="C107" t="s">
        <v>76</v>
      </c>
      <c r="D107" t="s">
        <v>63</v>
      </c>
      <c r="E107">
        <v>56.7</v>
      </c>
      <c r="F107">
        <v>566</v>
      </c>
      <c r="G107">
        <v>11454</v>
      </c>
      <c r="H107">
        <v>12020</v>
      </c>
      <c r="I107">
        <v>0.95291181364392674</v>
      </c>
      <c r="J107">
        <v>4.8232915135396008E-2</v>
      </c>
      <c r="K107">
        <v>64.551545952082463</v>
      </c>
      <c r="L107">
        <v>710.06700547290711</v>
      </c>
      <c r="M107">
        <v>355033.50273645355</v>
      </c>
      <c r="N107">
        <v>364780.42444200115</v>
      </c>
      <c r="O107">
        <v>8626.0612016188661</v>
      </c>
      <c r="P107">
        <v>2.3647270038719911E-2</v>
      </c>
      <c r="Q107" s="10">
        <f>AVERAGE(M107:M109)</f>
        <v>364780.42444200115</v>
      </c>
      <c r="R107" s="11">
        <f>STDEV(M107:M109)</f>
        <v>8626.0612016188661</v>
      </c>
      <c r="S107" s="12">
        <f>R107/Q107</f>
        <v>2.3647270038719911E-2</v>
      </c>
    </row>
    <row r="108" spans="1:19" x14ac:dyDescent="0.2">
      <c r="A108">
        <v>3</v>
      </c>
      <c r="B108" t="s">
        <v>66</v>
      </c>
      <c r="C108" t="s">
        <v>76</v>
      </c>
      <c r="D108" t="s">
        <v>63</v>
      </c>
      <c r="E108">
        <v>59.4</v>
      </c>
      <c r="F108">
        <v>600</v>
      </c>
      <c r="G108">
        <v>11593</v>
      </c>
      <c r="H108">
        <v>12193</v>
      </c>
      <c r="I108">
        <v>0.95079143771016161</v>
      </c>
      <c r="J108">
        <v>5.0460548889863274E-2</v>
      </c>
      <c r="K108">
        <v>67.532854509988326</v>
      </c>
      <c r="L108">
        <v>742.86139960987157</v>
      </c>
      <c r="M108">
        <v>371430.69980493578</v>
      </c>
    </row>
    <row r="109" spans="1:19" x14ac:dyDescent="0.2">
      <c r="A109">
        <v>3</v>
      </c>
      <c r="B109" t="s">
        <v>67</v>
      </c>
      <c r="C109" t="s">
        <v>76</v>
      </c>
      <c r="D109" t="s">
        <v>63</v>
      </c>
      <c r="E109">
        <v>58.8</v>
      </c>
      <c r="F109">
        <v>536</v>
      </c>
      <c r="G109">
        <v>10459</v>
      </c>
      <c r="H109">
        <v>10995</v>
      </c>
      <c r="I109">
        <v>0.95125056844020006</v>
      </c>
      <c r="J109">
        <v>4.9977772234593397E-2</v>
      </c>
      <c r="K109">
        <v>66.886740142657118</v>
      </c>
      <c r="L109">
        <v>735.7541415692283</v>
      </c>
      <c r="M109">
        <v>367877.07078461413</v>
      </c>
    </row>
  </sheetData>
  <sortState xmlns:xlrd2="http://schemas.microsoft.com/office/spreadsheetml/2017/richdata2" ref="A2:P109">
    <sortCondition ref="D2:D109"/>
    <sortCondition ref="A2:A109"/>
  </sortState>
  <conditionalFormatting sqref="H1:H1048576">
    <cfRule type="cellIs" dxfId="0" priority="1" operator="lessThan">
      <formula>9000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E4B50-6E4B-4294-A143-9C82F64AEFE8}">
  <dimension ref="A1:H37"/>
  <sheetViews>
    <sheetView topLeftCell="A10" workbookViewId="0">
      <selection activeCell="P25" sqref="P25"/>
    </sheetView>
  </sheetViews>
  <sheetFormatPr baseColWidth="10" defaultColWidth="8.83203125" defaultRowHeight="15" x14ac:dyDescent="0.2"/>
  <cols>
    <col min="4" max="4" width="16.1640625" customWidth="1"/>
    <col min="6" max="6" width="13.33203125" bestFit="1" customWidth="1"/>
    <col min="7" max="7" width="11.5" bestFit="1" customWidth="1"/>
  </cols>
  <sheetData>
    <row r="1" spans="1:8" x14ac:dyDescent="0.2">
      <c r="A1" t="s">
        <v>71</v>
      </c>
      <c r="C1" t="s">
        <v>0</v>
      </c>
      <c r="D1" t="s">
        <v>1</v>
      </c>
      <c r="E1" t="s">
        <v>2</v>
      </c>
      <c r="F1" t="s">
        <v>12</v>
      </c>
      <c r="G1" t="s">
        <v>13</v>
      </c>
      <c r="H1" t="s">
        <v>14</v>
      </c>
    </row>
    <row r="2" spans="1:8" x14ac:dyDescent="0.2">
      <c r="A2" s="14">
        <v>1</v>
      </c>
      <c r="B2" s="14">
        <v>1</v>
      </c>
      <c r="C2" s="14" t="s">
        <v>19</v>
      </c>
      <c r="D2" s="14" t="s">
        <v>20</v>
      </c>
      <c r="E2" s="14" t="s">
        <v>17</v>
      </c>
      <c r="F2" s="15">
        <v>4009422.6762223551</v>
      </c>
      <c r="G2" s="15">
        <v>39895.209547787526</v>
      </c>
      <c r="H2" s="16">
        <v>9.9503626256178274E-3</v>
      </c>
    </row>
    <row r="3" spans="1:8" x14ac:dyDescent="0.2">
      <c r="A3" s="14">
        <v>1</v>
      </c>
      <c r="B3" s="14">
        <v>2</v>
      </c>
      <c r="C3" s="14" t="s">
        <v>23</v>
      </c>
      <c r="D3" s="14" t="s">
        <v>24</v>
      </c>
      <c r="E3" s="14" t="s">
        <v>17</v>
      </c>
      <c r="F3" s="15">
        <v>3682443.5863062367</v>
      </c>
      <c r="G3" s="15">
        <v>40362.022514677388</v>
      </c>
      <c r="H3" s="16">
        <v>1.0960662823123784E-2</v>
      </c>
    </row>
    <row r="4" spans="1:8" x14ac:dyDescent="0.2">
      <c r="A4" s="14">
        <v>2</v>
      </c>
      <c r="B4" s="14">
        <v>3</v>
      </c>
      <c r="C4" s="14" t="s">
        <v>19</v>
      </c>
      <c r="D4" s="14" t="s">
        <v>73</v>
      </c>
      <c r="E4" s="14" t="s">
        <v>17</v>
      </c>
      <c r="F4" s="15">
        <v>4077527.8945105262</v>
      </c>
      <c r="G4" s="15">
        <v>307707.62837752549</v>
      </c>
      <c r="H4" s="16">
        <v>7.5464260782074494E-2</v>
      </c>
    </row>
    <row r="5" spans="1:8" x14ac:dyDescent="0.2">
      <c r="A5" s="14">
        <v>2</v>
      </c>
      <c r="B5" s="14">
        <v>4</v>
      </c>
      <c r="C5" s="14" t="s">
        <v>23</v>
      </c>
      <c r="D5" s="14" t="s">
        <v>72</v>
      </c>
      <c r="E5" s="14" t="s">
        <v>17</v>
      </c>
      <c r="F5" s="15">
        <v>4006092.9162692116</v>
      </c>
      <c r="G5" s="15">
        <v>376886.12280656252</v>
      </c>
      <c r="H5" s="16">
        <v>9.407822801013524E-2</v>
      </c>
    </row>
    <row r="6" spans="1:8" x14ac:dyDescent="0.2">
      <c r="A6" s="14">
        <v>3</v>
      </c>
      <c r="B6" s="14">
        <v>5</v>
      </c>
      <c r="C6" s="14" t="s">
        <v>19</v>
      </c>
      <c r="D6" s="14" t="s">
        <v>76</v>
      </c>
      <c r="E6" s="14" t="s">
        <v>17</v>
      </c>
      <c r="F6" s="15">
        <v>3905234.4262785204</v>
      </c>
      <c r="G6" s="15">
        <v>100010.89877365783</v>
      </c>
      <c r="H6" s="16">
        <v>2.5609448206407127E-2</v>
      </c>
    </row>
    <row r="7" spans="1:8" x14ac:dyDescent="0.2">
      <c r="A7" s="14">
        <v>3</v>
      </c>
      <c r="B7" s="14">
        <v>6</v>
      </c>
      <c r="C7" s="14" t="s">
        <v>23</v>
      </c>
      <c r="D7" s="14" t="s">
        <v>75</v>
      </c>
      <c r="E7" s="14" t="s">
        <v>17</v>
      </c>
      <c r="F7" s="15">
        <v>3648211.0044531897</v>
      </c>
      <c r="G7" s="15">
        <v>129464.40407292188</v>
      </c>
      <c r="H7" s="16">
        <v>3.5487093239642969E-2</v>
      </c>
    </row>
    <row r="8" spans="1:8" x14ac:dyDescent="0.2">
      <c r="A8">
        <v>1</v>
      </c>
      <c r="B8">
        <v>1</v>
      </c>
      <c r="C8" t="s">
        <v>29</v>
      </c>
      <c r="D8" t="s">
        <v>20</v>
      </c>
      <c r="E8" t="s">
        <v>28</v>
      </c>
      <c r="F8" s="1">
        <v>5546701.8609635606</v>
      </c>
      <c r="G8" s="1">
        <v>314202.54447620007</v>
      </c>
      <c r="H8" s="8">
        <v>5.6646733924440189E-2</v>
      </c>
    </row>
    <row r="9" spans="1:8" x14ac:dyDescent="0.2">
      <c r="A9">
        <v>1</v>
      </c>
      <c r="B9">
        <v>2</v>
      </c>
      <c r="C9" t="s">
        <v>32</v>
      </c>
      <c r="D9" t="s">
        <v>24</v>
      </c>
      <c r="E9" t="s">
        <v>28</v>
      </c>
      <c r="F9" s="1">
        <v>5469262.8491614023</v>
      </c>
      <c r="G9" s="1">
        <v>96995.668890515444</v>
      </c>
      <c r="H9" s="8">
        <v>1.7734687756941085E-2</v>
      </c>
    </row>
    <row r="10" spans="1:8" x14ac:dyDescent="0.2">
      <c r="A10">
        <v>2</v>
      </c>
      <c r="B10">
        <v>3</v>
      </c>
      <c r="C10" t="s">
        <v>32</v>
      </c>
      <c r="D10" t="s">
        <v>72</v>
      </c>
      <c r="E10" t="s">
        <v>28</v>
      </c>
      <c r="F10" s="1">
        <v>5309021.1528002089</v>
      </c>
      <c r="G10" s="1">
        <v>295185.73917231295</v>
      </c>
      <c r="H10" s="8">
        <v>5.5600784151447417E-2</v>
      </c>
    </row>
    <row r="11" spans="1:8" x14ac:dyDescent="0.2">
      <c r="A11">
        <v>2</v>
      </c>
      <c r="B11">
        <v>4</v>
      </c>
      <c r="C11" t="s">
        <v>29</v>
      </c>
      <c r="D11" t="s">
        <v>73</v>
      </c>
      <c r="E11" t="s">
        <v>28</v>
      </c>
      <c r="F11" s="1">
        <v>5250374.6089617833</v>
      </c>
      <c r="G11" s="1">
        <v>102315.13028452599</v>
      </c>
      <c r="H11" s="8">
        <v>1.9487205752878257E-2</v>
      </c>
    </row>
    <row r="12" spans="1:8" x14ac:dyDescent="0.2">
      <c r="A12">
        <v>3</v>
      </c>
      <c r="B12">
        <v>5</v>
      </c>
      <c r="C12" t="s">
        <v>29</v>
      </c>
      <c r="D12" t="s">
        <v>76</v>
      </c>
      <c r="E12" t="s">
        <v>28</v>
      </c>
      <c r="F12" s="1">
        <v>5029635.304274329</v>
      </c>
      <c r="G12" s="1">
        <v>278627.73219406849</v>
      </c>
      <c r="H12" s="8">
        <v>5.5397203840461873E-2</v>
      </c>
    </row>
    <row r="13" spans="1:8" x14ac:dyDescent="0.2">
      <c r="A13">
        <v>3</v>
      </c>
      <c r="B13">
        <v>6</v>
      </c>
      <c r="C13" t="s">
        <v>32</v>
      </c>
      <c r="D13" t="s">
        <v>75</v>
      </c>
      <c r="E13" t="s">
        <v>28</v>
      </c>
      <c r="F13" s="1">
        <v>4658585.6098585976</v>
      </c>
      <c r="G13" s="1">
        <v>161932.2977540415</v>
      </c>
      <c r="H13" s="8">
        <v>3.4759970367692059E-2</v>
      </c>
    </row>
    <row r="14" spans="1:8" x14ac:dyDescent="0.2">
      <c r="A14" s="14">
        <v>1</v>
      </c>
      <c r="B14" s="14">
        <v>1</v>
      </c>
      <c r="C14" s="14" t="s">
        <v>38</v>
      </c>
      <c r="D14" s="14" t="s">
        <v>20</v>
      </c>
      <c r="E14" s="14" t="s">
        <v>36</v>
      </c>
      <c r="F14" s="15">
        <v>5505887.7581899883</v>
      </c>
      <c r="G14" s="15">
        <v>89224.571543548649</v>
      </c>
      <c r="H14" s="16">
        <v>1.6205301572090245E-2</v>
      </c>
    </row>
    <row r="15" spans="1:8" x14ac:dyDescent="0.2">
      <c r="A15" s="14">
        <v>1</v>
      </c>
      <c r="B15" s="14">
        <v>2</v>
      </c>
      <c r="C15" s="14" t="s">
        <v>41</v>
      </c>
      <c r="D15" s="14" t="s">
        <v>24</v>
      </c>
      <c r="E15" s="14" t="s">
        <v>36</v>
      </c>
      <c r="F15" s="15">
        <v>5206553.1114493059</v>
      </c>
      <c r="G15" s="15">
        <v>47923.890120445336</v>
      </c>
      <c r="H15" s="16">
        <v>9.2045330364651078E-3</v>
      </c>
    </row>
    <row r="16" spans="1:8" x14ac:dyDescent="0.2">
      <c r="A16" s="14">
        <v>2</v>
      </c>
      <c r="B16" s="14">
        <v>3</v>
      </c>
      <c r="C16" s="14" t="s">
        <v>41</v>
      </c>
      <c r="D16" s="14" t="s">
        <v>72</v>
      </c>
      <c r="E16" s="14" t="s">
        <v>36</v>
      </c>
      <c r="F16" s="15">
        <v>5512389.4107096074</v>
      </c>
      <c r="G16" s="15">
        <v>289428.94892329536</v>
      </c>
      <c r="H16" s="16">
        <v>5.2505171053588047E-2</v>
      </c>
    </row>
    <row r="17" spans="1:8" x14ac:dyDescent="0.2">
      <c r="A17" s="14">
        <v>2</v>
      </c>
      <c r="B17" s="14">
        <v>4</v>
      </c>
      <c r="C17" s="14" t="s">
        <v>38</v>
      </c>
      <c r="D17" s="14" t="s">
        <v>73</v>
      </c>
      <c r="E17" s="14" t="s">
        <v>36</v>
      </c>
      <c r="F17" s="15">
        <v>5232963.8093518727</v>
      </c>
      <c r="G17" s="15">
        <v>142637.14034780135</v>
      </c>
      <c r="H17" s="16">
        <v>2.7257429163353539E-2</v>
      </c>
    </row>
    <row r="18" spans="1:8" x14ac:dyDescent="0.2">
      <c r="A18" s="14">
        <v>3</v>
      </c>
      <c r="B18" s="14">
        <v>5</v>
      </c>
      <c r="C18" s="14" t="s">
        <v>38</v>
      </c>
      <c r="D18" s="14" t="s">
        <v>76</v>
      </c>
      <c r="E18" s="14" t="s">
        <v>36</v>
      </c>
      <c r="F18" s="15">
        <v>5181537.0163074695</v>
      </c>
      <c r="G18" s="15">
        <v>170958.48869039002</v>
      </c>
      <c r="H18" s="16">
        <v>3.2993779288335676E-2</v>
      </c>
    </row>
    <row r="19" spans="1:8" x14ac:dyDescent="0.2">
      <c r="A19" s="14">
        <v>3</v>
      </c>
      <c r="B19" s="14">
        <v>6</v>
      </c>
      <c r="C19" s="14" t="s">
        <v>41</v>
      </c>
      <c r="D19" s="14" t="s">
        <v>75</v>
      </c>
      <c r="E19" s="14" t="s">
        <v>36</v>
      </c>
      <c r="F19" s="15">
        <v>4962315.5980810374</v>
      </c>
      <c r="G19" s="15">
        <v>90452.408341300223</v>
      </c>
      <c r="H19" s="16">
        <v>1.8227862890518049E-2</v>
      </c>
    </row>
    <row r="20" spans="1:8" x14ac:dyDescent="0.2">
      <c r="A20">
        <v>1</v>
      </c>
      <c r="B20">
        <v>1</v>
      </c>
      <c r="C20" t="s">
        <v>47</v>
      </c>
      <c r="D20" t="s">
        <v>20</v>
      </c>
      <c r="E20" t="s">
        <v>45</v>
      </c>
      <c r="F20" s="1">
        <v>5614039.5248808311</v>
      </c>
      <c r="G20" s="1">
        <v>3593.6081762099252</v>
      </c>
      <c r="H20" s="8">
        <v>6.4011095046328636E-4</v>
      </c>
    </row>
    <row r="21" spans="1:8" x14ac:dyDescent="0.2">
      <c r="A21">
        <v>1</v>
      </c>
      <c r="B21">
        <v>2</v>
      </c>
      <c r="C21" t="s">
        <v>50</v>
      </c>
      <c r="D21" t="s">
        <v>24</v>
      </c>
      <c r="E21" t="s">
        <v>45</v>
      </c>
      <c r="F21" s="1">
        <v>5466373.903325364</v>
      </c>
      <c r="G21" s="1">
        <v>100417.07406327836</v>
      </c>
      <c r="H21" s="8">
        <v>1.8369960752628273E-2</v>
      </c>
    </row>
    <row r="22" spans="1:8" x14ac:dyDescent="0.2">
      <c r="A22">
        <v>2</v>
      </c>
      <c r="B22">
        <v>3</v>
      </c>
      <c r="C22" t="s">
        <v>47</v>
      </c>
      <c r="D22" t="s">
        <v>73</v>
      </c>
      <c r="E22" t="s">
        <v>45</v>
      </c>
      <c r="F22" s="1">
        <v>5312175.082261377</v>
      </c>
      <c r="G22" s="1">
        <v>24382.891673105565</v>
      </c>
      <c r="H22" s="8">
        <v>4.5900015145445543E-3</v>
      </c>
    </row>
    <row r="23" spans="1:8" x14ac:dyDescent="0.2">
      <c r="A23">
        <v>2</v>
      </c>
      <c r="B23">
        <v>4</v>
      </c>
      <c r="C23" t="s">
        <v>50</v>
      </c>
      <c r="D23" t="s">
        <v>72</v>
      </c>
      <c r="E23" t="s">
        <v>45</v>
      </c>
      <c r="F23" s="1">
        <v>5249662.9423186211</v>
      </c>
      <c r="G23" s="1">
        <v>330159.62632878812</v>
      </c>
      <c r="H23" s="8">
        <v>6.2891585603963809E-2</v>
      </c>
    </row>
    <row r="24" spans="1:8" x14ac:dyDescent="0.2">
      <c r="A24">
        <v>3</v>
      </c>
      <c r="B24">
        <v>5</v>
      </c>
      <c r="C24" t="s">
        <v>47</v>
      </c>
      <c r="D24" t="s">
        <v>76</v>
      </c>
      <c r="E24" t="s">
        <v>45</v>
      </c>
      <c r="F24" s="1">
        <v>5070286.7564821364</v>
      </c>
      <c r="G24" s="1">
        <v>65410.070360332596</v>
      </c>
      <c r="H24" s="8">
        <v>1.2900664893698316E-2</v>
      </c>
    </row>
    <row r="25" spans="1:8" x14ac:dyDescent="0.2">
      <c r="A25">
        <v>3</v>
      </c>
      <c r="B25">
        <v>6</v>
      </c>
      <c r="C25" t="s">
        <v>50</v>
      </c>
      <c r="D25" t="s">
        <v>75</v>
      </c>
      <c r="E25" t="s">
        <v>45</v>
      </c>
      <c r="F25" s="1">
        <v>4912545.2125753807</v>
      </c>
      <c r="G25" s="1">
        <v>32823.603287790575</v>
      </c>
      <c r="H25" s="8">
        <v>6.6815880297176828E-3</v>
      </c>
    </row>
    <row r="26" spans="1:8" s="14" customFormat="1" x14ac:dyDescent="0.2">
      <c r="A26" s="14">
        <v>1</v>
      </c>
      <c r="B26" s="14">
        <v>1</v>
      </c>
      <c r="C26" s="14" t="s">
        <v>56</v>
      </c>
      <c r="D26" s="14" t="s">
        <v>20</v>
      </c>
      <c r="E26" s="14" t="s">
        <v>54</v>
      </c>
      <c r="F26" s="15">
        <v>5506598.0597295109</v>
      </c>
      <c r="G26" s="15">
        <v>164494.27173711749</v>
      </c>
      <c r="H26" s="16">
        <v>2.9872213289015251E-2</v>
      </c>
    </row>
    <row r="27" spans="1:8" x14ac:dyDescent="0.2">
      <c r="A27" s="14">
        <v>1</v>
      </c>
      <c r="B27" s="14">
        <v>2</v>
      </c>
      <c r="C27" s="14" t="s">
        <v>59</v>
      </c>
      <c r="D27" s="14" t="s">
        <v>24</v>
      </c>
      <c r="E27" s="14" t="s">
        <v>54</v>
      </c>
      <c r="F27" s="15">
        <v>5114865.6202463191</v>
      </c>
      <c r="G27" s="15">
        <v>157101.08267179801</v>
      </c>
      <c r="H27" s="16">
        <v>3.0714606078787347E-2</v>
      </c>
    </row>
    <row r="28" spans="1:8" x14ac:dyDescent="0.2">
      <c r="A28" s="14">
        <v>2</v>
      </c>
      <c r="B28" s="14">
        <v>3</v>
      </c>
      <c r="C28" s="14" t="s">
        <v>59</v>
      </c>
      <c r="D28" s="14" t="s">
        <v>72</v>
      </c>
      <c r="E28" s="14" t="s">
        <v>54</v>
      </c>
      <c r="F28" s="15">
        <v>5128983.5883531207</v>
      </c>
      <c r="G28" s="15">
        <v>154862.8633333107</v>
      </c>
      <c r="H28" s="16">
        <v>3.0193674958323671E-2</v>
      </c>
    </row>
    <row r="29" spans="1:8" x14ac:dyDescent="0.2">
      <c r="A29" s="14">
        <v>2</v>
      </c>
      <c r="B29" s="14">
        <v>4</v>
      </c>
      <c r="C29" s="14" t="s">
        <v>56</v>
      </c>
      <c r="D29" s="14" t="s">
        <v>73</v>
      </c>
      <c r="E29" s="14" t="s">
        <v>54</v>
      </c>
      <c r="F29" s="15">
        <v>5018137.1205674298</v>
      </c>
      <c r="G29" s="15">
        <v>131210.61515122157</v>
      </c>
      <c r="H29" s="16">
        <v>2.6147275771608414E-2</v>
      </c>
    </row>
    <row r="30" spans="1:8" x14ac:dyDescent="0.2">
      <c r="A30" s="14">
        <v>3</v>
      </c>
      <c r="B30" s="14">
        <v>5</v>
      </c>
      <c r="C30" s="14" t="s">
        <v>56</v>
      </c>
      <c r="D30" s="14" t="s">
        <v>76</v>
      </c>
      <c r="E30" s="14" t="s">
        <v>54</v>
      </c>
      <c r="F30" s="15">
        <v>5294695.2018161165</v>
      </c>
      <c r="G30" s="15">
        <v>196163.14063897351</v>
      </c>
      <c r="H30" s="16">
        <v>3.7048995865085532E-2</v>
      </c>
    </row>
    <row r="31" spans="1:8" x14ac:dyDescent="0.2">
      <c r="A31" s="14">
        <v>3</v>
      </c>
      <c r="B31" s="14">
        <v>6</v>
      </c>
      <c r="C31" s="14" t="s">
        <v>59</v>
      </c>
      <c r="D31" s="14" t="s">
        <v>75</v>
      </c>
      <c r="E31" s="14" t="s">
        <v>54</v>
      </c>
      <c r="F31" s="15">
        <v>5043629.8591279099</v>
      </c>
      <c r="G31" s="15">
        <v>71210.827406959608</v>
      </c>
      <c r="H31" s="16">
        <v>1.4118963801057482E-2</v>
      </c>
    </row>
    <row r="32" spans="1:8" x14ac:dyDescent="0.2">
      <c r="A32">
        <v>1</v>
      </c>
      <c r="B32">
        <v>1</v>
      </c>
      <c r="C32" t="s">
        <v>65</v>
      </c>
      <c r="D32" t="s">
        <v>20</v>
      </c>
      <c r="E32" t="s">
        <v>63</v>
      </c>
      <c r="F32" s="1">
        <v>481543.68029931141</v>
      </c>
      <c r="G32" s="1">
        <v>23086.969477062627</v>
      </c>
      <c r="H32" s="8">
        <v>4.7943666216764678E-2</v>
      </c>
    </row>
    <row r="33" spans="1:8" x14ac:dyDescent="0.2">
      <c r="A33">
        <v>1</v>
      </c>
      <c r="B33">
        <v>2</v>
      </c>
      <c r="C33" t="s">
        <v>68</v>
      </c>
      <c r="D33" t="s">
        <v>24</v>
      </c>
      <c r="E33" t="s">
        <v>63</v>
      </c>
      <c r="F33" s="1">
        <v>441631.24936781969</v>
      </c>
      <c r="G33" s="1">
        <v>6736.8721693441221</v>
      </c>
      <c r="H33" s="8">
        <v>1.5254518739305084E-2</v>
      </c>
    </row>
    <row r="34" spans="1:8" x14ac:dyDescent="0.2">
      <c r="A34">
        <v>2</v>
      </c>
      <c r="B34">
        <v>3</v>
      </c>
      <c r="C34" t="s">
        <v>65</v>
      </c>
      <c r="D34" t="s">
        <v>73</v>
      </c>
      <c r="E34" t="s">
        <v>63</v>
      </c>
      <c r="F34" s="1">
        <v>408698.76335827337</v>
      </c>
      <c r="G34" s="1">
        <v>18611.070739390507</v>
      </c>
      <c r="H34" s="8">
        <v>4.5537379625187849E-2</v>
      </c>
    </row>
    <row r="35" spans="1:8" x14ac:dyDescent="0.2">
      <c r="A35">
        <v>2</v>
      </c>
      <c r="B35">
        <v>4</v>
      </c>
      <c r="C35" t="s">
        <v>68</v>
      </c>
      <c r="D35" t="s">
        <v>72</v>
      </c>
      <c r="E35" t="s">
        <v>63</v>
      </c>
      <c r="F35" s="1">
        <v>404446.7420929147</v>
      </c>
      <c r="G35" s="1">
        <v>8477.2199467469345</v>
      </c>
      <c r="H35" s="8">
        <v>2.096004013502336E-2</v>
      </c>
    </row>
    <row r="36" spans="1:8" x14ac:dyDescent="0.2">
      <c r="A36">
        <v>3</v>
      </c>
      <c r="B36">
        <v>5</v>
      </c>
      <c r="C36" t="s">
        <v>65</v>
      </c>
      <c r="D36" t="s">
        <v>76</v>
      </c>
      <c r="E36" t="s">
        <v>63</v>
      </c>
      <c r="F36" s="1">
        <v>364780.42444200115</v>
      </c>
      <c r="G36" s="1">
        <v>8626.0612016188661</v>
      </c>
      <c r="H36" s="8">
        <v>2.3647270038719911E-2</v>
      </c>
    </row>
    <row r="37" spans="1:8" x14ac:dyDescent="0.2">
      <c r="A37">
        <v>3</v>
      </c>
      <c r="B37">
        <v>6</v>
      </c>
      <c r="C37" t="s">
        <v>68</v>
      </c>
      <c r="D37" t="s">
        <v>75</v>
      </c>
      <c r="E37" t="s">
        <v>63</v>
      </c>
      <c r="F37" s="1">
        <v>362448.69241988426</v>
      </c>
      <c r="G37" s="1">
        <v>17656.297632854144</v>
      </c>
      <c r="H37" s="8">
        <v>4.8713922831317417E-2</v>
      </c>
    </row>
  </sheetData>
  <sortState xmlns:xlrd2="http://schemas.microsoft.com/office/spreadsheetml/2017/richdata2" ref="A2:T147">
    <sortCondition ref="E2:E147"/>
    <sortCondition ref="A2:A14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Sheet1</vt:lpstr>
      <vt:lpstr>paste123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Cleveland, Megan (Fed)</dc:creator>
  <cp:lastModifiedBy>Microsoft Office User</cp:lastModifiedBy>
  <dcterms:created xsi:type="dcterms:W3CDTF">2022-04-07T16:29:41Z</dcterms:created>
  <dcterms:modified xsi:type="dcterms:W3CDTF">2022-07-18T01:00:17Z</dcterms:modified>
</cp:coreProperties>
</file>