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e\Documents\GitHub\esp-8266\ESP-8266-particle-sensor\arduino+esp01\"/>
    </mc:Choice>
  </mc:AlternateContent>
  <bookViews>
    <workbookView xWindow="0" yWindow="0" windowWidth="15345" windowHeight="4635" firstSheet="3" activeTab="3"/>
  </bookViews>
  <sheets>
    <sheet name="pcs per 0.01ft3" sheetId="2" r:id="rId1"/>
    <sheet name="DSM501A ratio to mg-m3" sheetId="1" r:id="rId2"/>
    <sheet name="Resistors for v1 output" sheetId="3" r:id="rId3"/>
    <sheet name="convert part-ft3 to ug-m3" sheetId="4" r:id="rId4"/>
    <sheet name="limits for exposure" sheetId="5" r:id="rId5"/>
  </sheets>
  <calcPr calcId="152511"/>
</workbook>
</file>

<file path=xl/calcChain.xml><?xml version="1.0" encoding="utf-8"?>
<calcChain xmlns="http://schemas.openxmlformats.org/spreadsheetml/2006/main">
  <c r="E9" i="5" l="1"/>
  <c r="E10" i="5"/>
  <c r="E11" i="5"/>
  <c r="E12" i="5"/>
  <c r="E13" i="5"/>
  <c r="D9" i="5"/>
  <c r="D10" i="5"/>
  <c r="D11" i="5"/>
  <c r="D12" i="5"/>
  <c r="D13" i="5"/>
  <c r="D8" i="5"/>
  <c r="E18" i="5"/>
  <c r="E19" i="5"/>
  <c r="E20" i="5"/>
  <c r="E21" i="5"/>
  <c r="E17" i="5"/>
  <c r="D17" i="5"/>
  <c r="D18" i="5"/>
  <c r="D19" i="5"/>
  <c r="D20" i="5"/>
  <c r="D21" i="5"/>
  <c r="D16" i="5"/>
  <c r="A14" i="4"/>
  <c r="E4" i="5"/>
  <c r="E3" i="5"/>
  <c r="D3" i="5"/>
  <c r="D4" i="5"/>
  <c r="D5" i="5"/>
  <c r="D2" i="5"/>
</calcChain>
</file>

<file path=xl/sharedStrings.xml><?xml version="1.0" encoding="utf-8"?>
<sst xmlns="http://schemas.openxmlformats.org/spreadsheetml/2006/main" count="66" uniqueCount="48">
  <si>
    <t>mg/m3</t>
  </si>
  <si>
    <t>low pulse ratio</t>
  </si>
  <si>
    <t>LPO</t>
  </si>
  <si>
    <t>upper error limit</t>
  </si>
  <si>
    <t>lower error limit</t>
  </si>
  <si>
    <t>particles / 0.01ft3</t>
  </si>
  <si>
    <t>upper error</t>
  </si>
  <si>
    <t>lower error</t>
  </si>
  <si>
    <t>R</t>
  </si>
  <si>
    <t>inf</t>
  </si>
  <si>
    <t>size (um)</t>
  </si>
  <si>
    <t>100k</t>
  </si>
  <si>
    <t>27k</t>
  </si>
  <si>
    <t>y = 4E-16x4 – 2E-11x3 + 3E-07x2 + 0.0014x + 1.9915</t>
  </si>
  <si>
    <t>from aircasting thesis https://dl.dropboxusercontent.com/u/29720355/Besser%20Thesis%20FINAL.pdf</t>
  </si>
  <si>
    <t>using shinyei ppd60v t2</t>
  </si>
  <si>
    <t>http://www.pmeasuring.com/wrap/filesApp/BasicGuide/file_1/ver_1317144880/basicguide.pdf</t>
  </si>
  <si>
    <t>Subsequent particle studies have shown distributions for airborne particles proportional to 1/(diameter)^2.1.</t>
  </si>
  <si>
    <t>(number of particles &gt; 1 µm)* [1/(ratio of particle diameters)^2.1 ]</t>
  </si>
  <si>
    <t>fair</t>
  </si>
  <si>
    <t>poor</t>
  </si>
  <si>
    <t>very poor</t>
  </si>
  <si>
    <t>good</t>
  </si>
  <si>
    <t>dylos 1um</t>
  </si>
  <si>
    <t>lower ug/m3</t>
  </si>
  <si>
    <t>upper</t>
  </si>
  <si>
    <t>hunderds of particles per cubic foot, lower</t>
  </si>
  <si>
    <t>US EPA NAAQS</t>
  </si>
  <si>
    <t>24 hour period</t>
  </si>
  <si>
    <t>1 year</t>
  </si>
  <si>
    <t>very good</t>
  </si>
  <si>
    <t>excellent</t>
  </si>
  <si>
    <t>aircasting 2.5um</t>
  </si>
  <si>
    <t>WHO 2.5um standards</t>
  </si>
  <si>
    <t>http://www.who.int/mediacentre/factsheets/fs313/en/</t>
  </si>
  <si>
    <t>http://www.epa.gov/air/criteria.html</t>
  </si>
  <si>
    <t>24 hour</t>
  </si>
  <si>
    <t>dylos 0.5um</t>
  </si>
  <si>
    <t>http://www.epa.gov/airquality/particlepollution/2012/decfsstandards.pdf</t>
  </si>
  <si>
    <t>hazardous</t>
  </si>
  <si>
    <t>very unhealthy</t>
  </si>
  <si>
    <t>unhealthy</t>
  </si>
  <si>
    <t>unhealthy for sensitive groups</t>
  </si>
  <si>
    <t>moderate</t>
  </si>
  <si>
    <t>very hazardous</t>
  </si>
  <si>
    <t>particle size 1</t>
  </si>
  <si>
    <t>size 2</t>
  </si>
  <si>
    <t>conversion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</si>
</sst>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'pcs per 0.01ft3'!$B$1</c:f>
              <c:strCache>
                <c:ptCount val="1"/>
                <c:pt idx="0">
                  <c:v>particles / 0.01ft3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'pcs per 0.01ft3'!$A$2:$A$5</c:f>
              <c:numCache>
                <c:formatCode>General</c:formatCode>
                <c:ptCount val="4"/>
                <c:pt idx="0">
                  <c:v>3.9935206529188201</c:v>
                </c:pt>
                <c:pt idx="1">
                  <c:v>7.9933847225604699</c:v>
                </c:pt>
                <c:pt idx="2">
                  <c:v>14.0916736991747</c:v>
                </c:pt>
                <c:pt idx="3">
                  <c:v>20.2548694218995</c:v>
                </c:pt>
              </c:numCache>
            </c:numRef>
          </c:xVal>
          <c:yVal>
            <c:numRef>
              <c:f>'pcs per 0.01ft3'!$B$2:$B$5</c:f>
              <c:numCache>
                <c:formatCode>General</c:formatCode>
                <c:ptCount val="4"/>
                <c:pt idx="0">
                  <c:v>2526.0533186830598</c:v>
                </c:pt>
                <c:pt idx="1">
                  <c:v>5000.0566376493098</c:v>
                </c:pt>
                <c:pt idx="2">
                  <c:v>8797.8234151369707</c:v>
                </c:pt>
                <c:pt idx="3">
                  <c:v>12509.0053862404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266656"/>
        <c:axId val="779267744"/>
      </c:scatterChart>
      <c:valAx>
        <c:axId val="77926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67744"/>
        <c:crosses val="autoZero"/>
        <c:crossBetween val="midCat"/>
      </c:valAx>
      <c:valAx>
        <c:axId val="7792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6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'DSM501A ratio to mg-m3'!$C$1</c:f>
              <c:strCache>
                <c:ptCount val="1"/>
                <c:pt idx="0">
                  <c:v>mg/m3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'DSM501A ratio to mg-m3'!$B$2:$B$9</c:f>
              <c:numCache>
                <c:formatCode>General</c:formatCode>
                <c:ptCount val="8"/>
                <c:pt idx="0">
                  <c:v>0.54744525547445</c:v>
                </c:pt>
                <c:pt idx="1">
                  <c:v>2.11678832116788</c:v>
                </c:pt>
                <c:pt idx="2">
                  <c:v>4.1605839416058297</c:v>
                </c:pt>
                <c:pt idx="3">
                  <c:v>6.0948905109489004</c:v>
                </c:pt>
                <c:pt idx="4">
                  <c:v>7.9197080291970803</c:v>
                </c:pt>
                <c:pt idx="5">
                  <c:v>9.2335766423357608</c:v>
                </c:pt>
                <c:pt idx="6">
                  <c:v>10.656934306569299</c:v>
                </c:pt>
                <c:pt idx="7">
                  <c:v>12.0437956204379</c:v>
                </c:pt>
              </c:numCache>
            </c:numRef>
          </c:xVal>
          <c:yVal>
            <c:numRef>
              <c:f>'DSM501A ratio to mg-m3'!$C$2:$C$9</c:f>
              <c:numCache>
                <c:formatCode>General</c:formatCode>
                <c:ptCount val="8"/>
                <c:pt idx="0">
                  <c:v>-1.3003450248799599E-4</c:v>
                </c:pt>
                <c:pt idx="1">
                  <c:v>0.196646843629176</c:v>
                </c:pt>
                <c:pt idx="2">
                  <c:v>0.39806161901624498</c:v>
                </c:pt>
                <c:pt idx="3">
                  <c:v>0.59712710439169803</c:v>
                </c:pt>
                <c:pt idx="4">
                  <c:v>0.79621859666764905</c:v>
                </c:pt>
                <c:pt idx="5">
                  <c:v>0.99543145447925496</c:v>
                </c:pt>
                <c:pt idx="6">
                  <c:v>1.1946183053903601</c:v>
                </c:pt>
                <c:pt idx="7">
                  <c:v>1.3938138252683001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268288"/>
        <c:axId val="779272640"/>
      </c:scatterChart>
      <c:valAx>
        <c:axId val="77926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72640"/>
        <c:crosses val="autoZero"/>
        <c:crossBetween val="midCat"/>
      </c:valAx>
      <c:valAx>
        <c:axId val="7792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6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0</xdr:row>
      <xdr:rowOff>6</xdr:rowOff>
    </xdr:from>
    <xdr:to>
      <xdr:col>11</xdr:col>
      <xdr:colOff>347662</xdr:colOff>
      <xdr:row>14</xdr:row>
      <xdr:rowOff>76206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461962</xdr:colOff>
      <xdr:row>6</xdr:row>
      <xdr:rowOff>114306</xdr:rowOff>
    </xdr:from>
    <xdr:to>
      <xdr:col>13</xdr:col>
      <xdr:colOff>157162</xdr:colOff>
      <xdr:row>21</xdr:row>
      <xdr:rowOff>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sqref="A1:B6"/>
    </sheetView>
  </sheetViews>
  <sheetFormatPr defaultRowHeight="15" x14ac:dyDescent="0.25"/>
  <sheetData>
    <row r="1" spans="1:9" x14ac:dyDescent="0.25">
      <c r="A1" t="s">
        <v>2</v>
      </c>
      <c r="B1" t="s">
        <v>5</v>
      </c>
      <c r="E1" t="s">
        <v>2</v>
      </c>
      <c r="F1" t="s">
        <v>6</v>
      </c>
      <c r="H1" t="s">
        <v>2</v>
      </c>
      <c r="I1" t="s">
        <v>7</v>
      </c>
    </row>
    <row r="2" spans="1:9" x14ac:dyDescent="0.25">
      <c r="A2">
        <v>3.9935206529188201</v>
      </c>
      <c r="B2">
        <v>2526.0533186830598</v>
      </c>
      <c r="E2">
        <v>5.4966838656328401</v>
      </c>
      <c r="F2">
        <v>2506.0177502392899</v>
      </c>
      <c r="H2">
        <v>2.42488431760128</v>
      </c>
      <c r="I2">
        <v>2524.3541892037301</v>
      </c>
    </row>
    <row r="3" spans="1:9" x14ac:dyDescent="0.25">
      <c r="A3">
        <v>7.9933847225604699</v>
      </c>
      <c r="B3">
        <v>5000.0566376493098</v>
      </c>
      <c r="E3">
        <v>9.9541801417074005</v>
      </c>
      <c r="F3">
        <v>5002.1805494984701</v>
      </c>
      <c r="H3">
        <v>5.9018696088037501</v>
      </c>
      <c r="I3">
        <v>4997.7911316768696</v>
      </c>
    </row>
    <row r="4" spans="1:9" x14ac:dyDescent="0.25">
      <c r="A4">
        <v>14.0916736991747</v>
      </c>
      <c r="B4">
        <v>8797.8234151369707</v>
      </c>
      <c r="E4">
        <v>17.6213320042365</v>
      </c>
      <c r="F4">
        <v>8844.9742581883802</v>
      </c>
      <c r="H4">
        <v>9.1179818872797505</v>
      </c>
      <c r="I4">
        <v>7579.2643902107402</v>
      </c>
    </row>
    <row r="5" spans="1:9" x14ac:dyDescent="0.25">
      <c r="A5">
        <v>20.2548694218995</v>
      </c>
      <c r="B5">
        <v>12509.0053862404</v>
      </c>
      <c r="E5">
        <v>25.026138275156999</v>
      </c>
      <c r="F5">
        <v>12514.173571740001</v>
      </c>
      <c r="H5">
        <v>12.3994540130606</v>
      </c>
      <c r="I5">
        <v>10160.8084458062</v>
      </c>
    </row>
    <row r="6" spans="1:9" x14ac:dyDescent="0.25">
      <c r="A6">
        <v>22.2940513476928</v>
      </c>
      <c r="B6">
        <v>15002.5486942189</v>
      </c>
      <c r="E6">
        <v>26.019675919370599</v>
      </c>
      <c r="F6">
        <v>15028.2480275938</v>
      </c>
      <c r="H6">
        <v>18.503066928710101</v>
      </c>
      <c r="I6">
        <v>14976.7785637824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"/>
  <sheetViews>
    <sheetView workbookViewId="0">
      <selection activeCell="J2" sqref="J2"/>
    </sheetView>
  </sheetViews>
  <sheetFormatPr defaultRowHeight="15" x14ac:dyDescent="0.25"/>
  <cols>
    <col min="2" max="2" width="14.28515625" bestFit="1" customWidth="1"/>
  </cols>
  <sheetData>
    <row r="1" spans="2:11" x14ac:dyDescent="0.25">
      <c r="B1" t="s">
        <v>1</v>
      </c>
      <c r="C1" t="s">
        <v>0</v>
      </c>
      <c r="F1" t="s">
        <v>2</v>
      </c>
      <c r="G1" t="s">
        <v>3</v>
      </c>
      <c r="J1" t="s">
        <v>2</v>
      </c>
      <c r="K1" t="s">
        <v>4</v>
      </c>
    </row>
    <row r="2" spans="2:11" x14ac:dyDescent="0.25">
      <c r="B2">
        <v>0.54744525547445</v>
      </c>
      <c r="C2">
        <v>-1.3003450248799599E-4</v>
      </c>
      <c r="F2">
        <v>1.02189781021897</v>
      </c>
      <c r="G2">
        <v>-2.4273107131089701E-4</v>
      </c>
      <c r="J2">
        <v>0.80291970802919299</v>
      </c>
      <c r="K2">
        <v>0.201709520259375</v>
      </c>
    </row>
    <row r="3" spans="2:11" x14ac:dyDescent="0.25">
      <c r="B3">
        <v>2.11678832116788</v>
      </c>
      <c r="C3">
        <v>0.196646843629176</v>
      </c>
      <c r="F3">
        <v>3.43065693430656</v>
      </c>
      <c r="G3">
        <v>0.20108535464743299</v>
      </c>
      <c r="J3">
        <v>2.4452554744525501</v>
      </c>
      <c r="K3">
        <v>0.39846906045737401</v>
      </c>
    </row>
    <row r="4" spans="2:11" x14ac:dyDescent="0.25">
      <c r="B4">
        <v>4.1605839416058297</v>
      </c>
      <c r="C4">
        <v>0.39806161901624498</v>
      </c>
      <c r="F4">
        <v>5.8394160583941499</v>
      </c>
      <c r="G4">
        <v>0.397662846541949</v>
      </c>
      <c r="J4">
        <v>4.1240875912408699</v>
      </c>
      <c r="K4">
        <v>0.59521993168854104</v>
      </c>
    </row>
    <row r="5" spans="2:11" x14ac:dyDescent="0.25">
      <c r="B5">
        <v>6.0948905109489004</v>
      </c>
      <c r="C5">
        <v>0.59712710439169803</v>
      </c>
      <c r="F5">
        <v>8.0291970802919703</v>
      </c>
      <c r="G5">
        <v>0.59666764914957404</v>
      </c>
      <c r="J5">
        <v>5.6934306569343001</v>
      </c>
      <c r="K5">
        <v>0.79674740364443297</v>
      </c>
    </row>
    <row r="6" spans="2:11" x14ac:dyDescent="0.25">
      <c r="B6">
        <v>7.9197080291970803</v>
      </c>
      <c r="C6">
        <v>0.79621859666764905</v>
      </c>
      <c r="F6">
        <v>10.1459854014598</v>
      </c>
      <c r="G6">
        <v>0.79568978969086401</v>
      </c>
      <c r="J6">
        <v>6.8248175182481701</v>
      </c>
      <c r="K6">
        <v>0.99600360629020201</v>
      </c>
    </row>
    <row r="7" spans="2:11" x14ac:dyDescent="0.25">
      <c r="B7">
        <v>9.2335766423357608</v>
      </c>
      <c r="C7">
        <v>0.99543145447925496</v>
      </c>
      <c r="F7">
        <v>11.6788321167883</v>
      </c>
      <c r="G7">
        <v>0.997225930613589</v>
      </c>
      <c r="J7">
        <v>8.0291970802919703</v>
      </c>
      <c r="K7">
        <v>1.1952424710023</v>
      </c>
    </row>
    <row r="8" spans="2:11" x14ac:dyDescent="0.25">
      <c r="B8">
        <v>10.656934306569299</v>
      </c>
      <c r="C8">
        <v>1.1946183053903601</v>
      </c>
      <c r="F8">
        <v>13.321167883211601</v>
      </c>
      <c r="G8">
        <v>1.19398547081158</v>
      </c>
      <c r="J8">
        <v>9.2335766423357608</v>
      </c>
      <c r="K8">
        <v>1.3968566326265199</v>
      </c>
    </row>
    <row r="9" spans="2:11" x14ac:dyDescent="0.25">
      <c r="B9">
        <v>12.0437956204379</v>
      </c>
      <c r="C9">
        <v>1.3938138252683001</v>
      </c>
      <c r="F9">
        <v>14.890510948905099</v>
      </c>
      <c r="G9">
        <v>1.3955129427674799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5" x14ac:dyDescent="0.25"/>
  <sheetData>
    <row r="1" spans="1:2" x14ac:dyDescent="0.25">
      <c r="A1" t="s">
        <v>8</v>
      </c>
      <c r="B1" t="s">
        <v>10</v>
      </c>
    </row>
    <row r="2" spans="1:2" x14ac:dyDescent="0.25">
      <c r="A2" t="s">
        <v>9</v>
      </c>
      <c r="B2">
        <v>2.5</v>
      </c>
    </row>
    <row r="3" spans="1:2" x14ac:dyDescent="0.25">
      <c r="A3" t="s">
        <v>11</v>
      </c>
      <c r="B3">
        <v>1.75</v>
      </c>
    </row>
    <row r="4" spans="1:2" x14ac:dyDescent="0.25">
      <c r="A4" t="s">
        <v>12</v>
      </c>
      <c r="B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A14" sqref="A14"/>
    </sheetView>
  </sheetViews>
  <sheetFormatPr defaultRowHeight="15" x14ac:dyDescent="0.25"/>
  <sheetData>
    <row r="1" spans="1:2" x14ac:dyDescent="0.25">
      <c r="A1" t="s">
        <v>13</v>
      </c>
    </row>
    <row r="2" spans="1:2" x14ac:dyDescent="0.25">
      <c r="A2" t="s">
        <v>14</v>
      </c>
    </row>
    <row r="3" spans="1:2" x14ac:dyDescent="0.25">
      <c r="A3" t="s">
        <v>15</v>
      </c>
    </row>
    <row r="8" spans="1:2" x14ac:dyDescent="0.25">
      <c r="A8" t="s">
        <v>17</v>
      </c>
    </row>
    <row r="9" spans="1:2" x14ac:dyDescent="0.25">
      <c r="A9" t="s">
        <v>18</v>
      </c>
    </row>
    <row r="10" spans="1:2" x14ac:dyDescent="0.25">
      <c r="A10" t="s">
        <v>16</v>
      </c>
    </row>
    <row r="13" spans="1:2" x14ac:dyDescent="0.25">
      <c r="A13" t="s">
        <v>47</v>
      </c>
    </row>
    <row r="14" spans="1:2" x14ac:dyDescent="0.25">
      <c r="A14">
        <f>1/((A16/B16)^2.1)</f>
        <v>4.2870938501451725</v>
      </c>
    </row>
    <row r="15" spans="1:2" x14ac:dyDescent="0.25">
      <c r="A15" t="s">
        <v>45</v>
      </c>
      <c r="B15" t="s">
        <v>46</v>
      </c>
    </row>
    <row r="16" spans="1:2" x14ac:dyDescent="0.25">
      <c r="A16">
        <v>0.5</v>
      </c>
      <c r="B1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7" workbookViewId="0">
      <selection activeCell="E11" sqref="E11"/>
    </sheetView>
  </sheetViews>
  <sheetFormatPr defaultRowHeight="15" x14ac:dyDescent="0.25"/>
  <cols>
    <col min="1" max="1" width="20.7109375" bestFit="1" customWidth="1"/>
    <col min="2" max="2" width="39.42578125" bestFit="1" customWidth="1"/>
    <col min="3" max="3" width="12.28515625" bestFit="1" customWidth="1"/>
  </cols>
  <sheetData>
    <row r="1" spans="1:7" x14ac:dyDescent="0.25">
      <c r="A1" t="s">
        <v>32</v>
      </c>
      <c r="B1" t="s">
        <v>26</v>
      </c>
      <c r="C1" t="s">
        <v>25</v>
      </c>
      <c r="D1" t="s">
        <v>24</v>
      </c>
      <c r="E1" t="s">
        <v>25</v>
      </c>
      <c r="G1" t="s">
        <v>13</v>
      </c>
    </row>
    <row r="2" spans="1:7" x14ac:dyDescent="0.25">
      <c r="A2" t="s">
        <v>21</v>
      </c>
      <c r="B2">
        <v>7500</v>
      </c>
      <c r="D2">
        <f>4*10^-16*B2^4 - 0.00000000002*B2^3 + 0.0000003*B2^2 + 0.0014*B2 + 1.9915</f>
        <v>22.194624999999998</v>
      </c>
    </row>
    <row r="3" spans="1:7" x14ac:dyDescent="0.25">
      <c r="A3" t="s">
        <v>20</v>
      </c>
      <c r="B3">
        <v>5000</v>
      </c>
      <c r="C3">
        <v>7500</v>
      </c>
      <c r="D3">
        <f t="shared" ref="D3:E5" si="0">4*10^-16*B3^4 - 0.00000000002*B3^3 + 0.0000003*B3^2 + 0.0014*B3 + 1.9915</f>
        <v>14.2415</v>
      </c>
      <c r="E3">
        <f t="shared" si="0"/>
        <v>22.194624999999998</v>
      </c>
    </row>
    <row r="4" spans="1:7" x14ac:dyDescent="0.25">
      <c r="A4" t="s">
        <v>19</v>
      </c>
      <c r="B4">
        <v>2500</v>
      </c>
      <c r="C4">
        <v>5000</v>
      </c>
      <c r="D4">
        <f t="shared" si="0"/>
        <v>7.0696250000000003</v>
      </c>
      <c r="E4">
        <f t="shared" si="0"/>
        <v>14.2415</v>
      </c>
    </row>
    <row r="5" spans="1:7" x14ac:dyDescent="0.25">
      <c r="A5" t="s">
        <v>22</v>
      </c>
      <c r="B5">
        <v>2500</v>
      </c>
      <c r="D5">
        <f t="shared" si="0"/>
        <v>7.0696250000000003</v>
      </c>
    </row>
    <row r="7" spans="1:7" x14ac:dyDescent="0.25">
      <c r="A7" t="s">
        <v>23</v>
      </c>
    </row>
    <row r="8" spans="1:7" x14ac:dyDescent="0.25">
      <c r="A8" t="s">
        <v>21</v>
      </c>
      <c r="B8">
        <v>1000</v>
      </c>
      <c r="D8">
        <f>B8*4.28/100</f>
        <v>42.8</v>
      </c>
    </row>
    <row r="9" spans="1:7" x14ac:dyDescent="0.25">
      <c r="A9" t="s">
        <v>20</v>
      </c>
      <c r="B9">
        <v>350</v>
      </c>
      <c r="C9">
        <v>1000</v>
      </c>
      <c r="D9">
        <f t="shared" ref="D9:E13" si="1">B9*4.28/100</f>
        <v>14.98</v>
      </c>
      <c r="E9">
        <f t="shared" si="1"/>
        <v>42.8</v>
      </c>
    </row>
    <row r="10" spans="1:7" x14ac:dyDescent="0.25">
      <c r="A10" t="s">
        <v>19</v>
      </c>
      <c r="B10">
        <v>100</v>
      </c>
      <c r="C10">
        <v>350</v>
      </c>
      <c r="D10">
        <f t="shared" si="1"/>
        <v>4.28</v>
      </c>
      <c r="E10">
        <f t="shared" si="1"/>
        <v>14.98</v>
      </c>
    </row>
    <row r="11" spans="1:7" x14ac:dyDescent="0.25">
      <c r="A11" t="s">
        <v>22</v>
      </c>
      <c r="B11">
        <v>50</v>
      </c>
      <c r="C11">
        <v>100</v>
      </c>
      <c r="D11">
        <f t="shared" si="1"/>
        <v>2.14</v>
      </c>
      <c r="E11">
        <f t="shared" si="1"/>
        <v>4.28</v>
      </c>
    </row>
    <row r="12" spans="1:7" x14ac:dyDescent="0.25">
      <c r="A12" t="s">
        <v>30</v>
      </c>
      <c r="B12">
        <v>25</v>
      </c>
      <c r="C12">
        <v>50</v>
      </c>
      <c r="D12">
        <f t="shared" si="1"/>
        <v>1.07</v>
      </c>
      <c r="E12">
        <f t="shared" si="1"/>
        <v>2.14</v>
      </c>
    </row>
    <row r="13" spans="1:7" x14ac:dyDescent="0.25">
      <c r="A13" t="s">
        <v>31</v>
      </c>
      <c r="B13">
        <v>0</v>
      </c>
      <c r="C13">
        <v>25</v>
      </c>
      <c r="D13">
        <f t="shared" si="1"/>
        <v>0</v>
      </c>
      <c r="E13">
        <f t="shared" si="1"/>
        <v>1.07</v>
      </c>
    </row>
    <row r="15" spans="1:7" x14ac:dyDescent="0.25">
      <c r="A15" t="s">
        <v>37</v>
      </c>
    </row>
    <row r="16" spans="1:7" x14ac:dyDescent="0.25">
      <c r="A16" t="s">
        <v>21</v>
      </c>
      <c r="B16">
        <v>3000</v>
      </c>
      <c r="D16">
        <f>B16/100</f>
        <v>30</v>
      </c>
    </row>
    <row r="17" spans="1:5" x14ac:dyDescent="0.25">
      <c r="A17" t="s">
        <v>20</v>
      </c>
      <c r="B17">
        <v>1050</v>
      </c>
      <c r="C17">
        <v>3000</v>
      </c>
      <c r="D17">
        <f t="shared" ref="D17:E21" si="2">B17/100</f>
        <v>10.5</v>
      </c>
      <c r="E17">
        <f t="shared" si="2"/>
        <v>30</v>
      </c>
    </row>
    <row r="18" spans="1:5" x14ac:dyDescent="0.25">
      <c r="A18" t="s">
        <v>19</v>
      </c>
      <c r="B18">
        <v>300</v>
      </c>
      <c r="C18">
        <v>1050</v>
      </c>
      <c r="D18">
        <f t="shared" si="2"/>
        <v>3</v>
      </c>
      <c r="E18">
        <f t="shared" si="2"/>
        <v>10.5</v>
      </c>
    </row>
    <row r="19" spans="1:5" x14ac:dyDescent="0.25">
      <c r="A19" t="s">
        <v>22</v>
      </c>
      <c r="B19">
        <v>150</v>
      </c>
      <c r="C19">
        <v>300</v>
      </c>
      <c r="D19">
        <f t="shared" si="2"/>
        <v>1.5</v>
      </c>
      <c r="E19">
        <f t="shared" si="2"/>
        <v>3</v>
      </c>
    </row>
    <row r="20" spans="1:5" x14ac:dyDescent="0.25">
      <c r="A20" t="s">
        <v>30</v>
      </c>
      <c r="B20">
        <v>75</v>
      </c>
      <c r="C20">
        <v>150</v>
      </c>
      <c r="D20">
        <f t="shared" si="2"/>
        <v>0.75</v>
      </c>
      <c r="E20">
        <f t="shared" si="2"/>
        <v>1.5</v>
      </c>
    </row>
    <row r="21" spans="1:5" x14ac:dyDescent="0.25">
      <c r="A21" t="s">
        <v>31</v>
      </c>
      <c r="B21">
        <v>0</v>
      </c>
      <c r="C21">
        <v>75</v>
      </c>
      <c r="D21">
        <f t="shared" si="2"/>
        <v>0</v>
      </c>
      <c r="E21">
        <f t="shared" si="2"/>
        <v>0.75</v>
      </c>
    </row>
    <row r="23" spans="1:5" x14ac:dyDescent="0.25">
      <c r="A23" t="s">
        <v>27</v>
      </c>
      <c r="B23" t="s">
        <v>35</v>
      </c>
      <c r="C23" t="s">
        <v>38</v>
      </c>
    </row>
    <row r="24" spans="1:5" x14ac:dyDescent="0.25">
      <c r="A24" t="s">
        <v>28</v>
      </c>
      <c r="D24">
        <v>35</v>
      </c>
    </row>
    <row r="25" spans="1:5" x14ac:dyDescent="0.25">
      <c r="A25" t="s">
        <v>29</v>
      </c>
      <c r="D25">
        <v>12</v>
      </c>
    </row>
    <row r="27" spans="1:5" x14ac:dyDescent="0.25">
      <c r="A27" t="s">
        <v>44</v>
      </c>
      <c r="D27">
        <v>350</v>
      </c>
    </row>
    <row r="28" spans="1:5" x14ac:dyDescent="0.25">
      <c r="A28" t="s">
        <v>39</v>
      </c>
      <c r="D28">
        <v>250</v>
      </c>
      <c r="E28">
        <v>350</v>
      </c>
    </row>
    <row r="29" spans="1:5" x14ac:dyDescent="0.25">
      <c r="A29" t="s">
        <v>40</v>
      </c>
      <c r="D29">
        <v>150</v>
      </c>
      <c r="E29">
        <v>250</v>
      </c>
    </row>
    <row r="30" spans="1:5" x14ac:dyDescent="0.25">
      <c r="A30" t="s">
        <v>41</v>
      </c>
      <c r="D30">
        <v>55</v>
      </c>
      <c r="E30">
        <v>150</v>
      </c>
    </row>
    <row r="31" spans="1:5" x14ac:dyDescent="0.25">
      <c r="A31" t="s">
        <v>42</v>
      </c>
      <c r="D31">
        <v>35</v>
      </c>
      <c r="E31">
        <v>55</v>
      </c>
    </row>
    <row r="32" spans="1:5" x14ac:dyDescent="0.25">
      <c r="A32" t="s">
        <v>43</v>
      </c>
      <c r="D32">
        <v>12</v>
      </c>
      <c r="E32">
        <v>35</v>
      </c>
    </row>
    <row r="33" spans="1:5" x14ac:dyDescent="0.25">
      <c r="A33" t="s">
        <v>22</v>
      </c>
      <c r="D33">
        <v>0</v>
      </c>
      <c r="E33">
        <v>12</v>
      </c>
    </row>
    <row r="39" spans="1:5" x14ac:dyDescent="0.25">
      <c r="A39" t="s">
        <v>33</v>
      </c>
      <c r="B39" t="s">
        <v>34</v>
      </c>
    </row>
    <row r="40" spans="1:5" x14ac:dyDescent="0.25">
      <c r="A40" t="s">
        <v>36</v>
      </c>
      <c r="D40">
        <v>25</v>
      </c>
    </row>
    <row r="41" spans="1:5" x14ac:dyDescent="0.25">
      <c r="A41" t="s">
        <v>29</v>
      </c>
      <c r="D4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pcs per 0.01ft3</vt:lpstr>
      <vt:lpstr>DSM501A ratio to mg-m3</vt:lpstr>
      <vt:lpstr>Resistors for v1 output</vt:lpstr>
      <vt:lpstr>convert part-ft3 to ug-m3</vt:lpstr>
      <vt:lpstr>limits for exposure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George</dc:creator>
  <cp:lastModifiedBy>Nate George</cp:lastModifiedBy>
  <dcterms:created xsi:type="dcterms:W3CDTF">2015-07-11T01:38:00Z</dcterms:created>
  <dcterms:modified xsi:type="dcterms:W3CDTF">2015-08-01T17:40:58Z</dcterms:modified>
</cp:coreProperties>
</file>