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epatten/code/savvycoders/Homework/Week 6 Homework/"/>
    </mc:Choice>
  </mc:AlternateContent>
  <xr:revisionPtr revIDLastSave="0" documentId="13_ncr:1_{DC4B69A0-AA1A-5846-87FB-BD5DF24BE658}" xr6:coauthVersionLast="47" xr6:coauthVersionMax="47" xr10:uidLastSave="{00000000-0000-0000-0000-000000000000}"/>
  <bookViews>
    <workbookView xWindow="0" yWindow="760" windowWidth="34560" windowHeight="19880" activeTab="1" xr2:uid="{847781AB-7E97-3C49-8D37-40DFF7958F9F}"/>
  </bookViews>
  <sheets>
    <sheet name="Roster" sheetId="1" r:id="rId1"/>
    <sheet name="Credit Card Debt" sheetId="2" r:id="rId2"/>
    <sheet name="Payroll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6" l="1"/>
  <c r="D1" i="6"/>
  <c r="H5" i="6"/>
  <c r="N5" i="6" s="1"/>
  <c r="H6" i="6"/>
  <c r="N6" i="6" s="1"/>
  <c r="H7" i="6"/>
  <c r="N7" i="6" s="1"/>
  <c r="H8" i="6"/>
  <c r="N8" i="6" s="1"/>
  <c r="H9" i="6"/>
  <c r="N9" i="6" s="1"/>
  <c r="H10" i="6"/>
  <c r="N10" i="6" s="1"/>
  <c r="H11" i="6"/>
  <c r="N11" i="6" s="1"/>
  <c r="H12" i="6"/>
  <c r="N12" i="6" s="1"/>
  <c r="H13" i="6"/>
  <c r="N13" i="6" s="1"/>
  <c r="H14" i="6"/>
  <c r="N14" i="6" s="1"/>
  <c r="G5" i="6"/>
  <c r="M5" i="6" s="1"/>
  <c r="G6" i="6"/>
  <c r="M6" i="6" s="1"/>
  <c r="G7" i="6"/>
  <c r="M7" i="6" s="1"/>
  <c r="G8" i="6"/>
  <c r="M8" i="6" s="1"/>
  <c r="G9" i="6"/>
  <c r="M9" i="6" s="1"/>
  <c r="G10" i="6"/>
  <c r="M10" i="6" s="1"/>
  <c r="G11" i="6"/>
  <c r="M11" i="6" s="1"/>
  <c r="G12" i="6"/>
  <c r="M12" i="6" s="1"/>
  <c r="G13" i="6"/>
  <c r="M13" i="6" s="1"/>
  <c r="G14" i="6"/>
  <c r="M14" i="6" s="1"/>
  <c r="F5" i="6"/>
  <c r="L5" i="6" s="1"/>
  <c r="F6" i="6"/>
  <c r="L6" i="6" s="1"/>
  <c r="F7" i="6"/>
  <c r="L7" i="6" s="1"/>
  <c r="F8" i="6"/>
  <c r="L8" i="6" s="1"/>
  <c r="F9" i="6"/>
  <c r="L9" i="6" s="1"/>
  <c r="F10" i="6"/>
  <c r="L10" i="6" s="1"/>
  <c r="F11" i="6"/>
  <c r="L11" i="6" s="1"/>
  <c r="F12" i="6"/>
  <c r="L12" i="6" s="1"/>
  <c r="F13" i="6"/>
  <c r="L13" i="6" s="1"/>
  <c r="F14" i="6"/>
  <c r="L14" i="6" s="1"/>
  <c r="E5" i="6"/>
  <c r="K5" i="6" s="1"/>
  <c r="E6" i="6"/>
  <c r="K6" i="6" s="1"/>
  <c r="E7" i="6"/>
  <c r="K7" i="6" s="1"/>
  <c r="E8" i="6"/>
  <c r="K8" i="6" s="1"/>
  <c r="E9" i="6"/>
  <c r="K9" i="6" s="1"/>
  <c r="E10" i="6"/>
  <c r="K10" i="6" s="1"/>
  <c r="E11" i="6"/>
  <c r="K11" i="6" s="1"/>
  <c r="E12" i="6"/>
  <c r="K12" i="6" s="1"/>
  <c r="E13" i="6"/>
  <c r="K13" i="6" s="1"/>
  <c r="E14" i="6"/>
  <c r="K14" i="6" s="1"/>
  <c r="E4" i="6"/>
  <c r="K4" i="6" s="1"/>
  <c r="F4" i="6"/>
  <c r="L4" i="6" s="1"/>
  <c r="G4" i="6"/>
  <c r="M4" i="6" s="1"/>
  <c r="H4" i="6"/>
  <c r="N4" i="6" s="1"/>
  <c r="D5" i="6"/>
  <c r="J5" i="6" s="1"/>
  <c r="O5" i="6" s="1"/>
  <c r="D6" i="6"/>
  <c r="J6" i="6" s="1"/>
  <c r="D7" i="6"/>
  <c r="I7" i="6" s="1"/>
  <c r="D8" i="6"/>
  <c r="I8" i="6" s="1"/>
  <c r="D9" i="6"/>
  <c r="I9" i="6" s="1"/>
  <c r="D10" i="6"/>
  <c r="I10" i="6" s="1"/>
  <c r="D11" i="6"/>
  <c r="D12" i="6"/>
  <c r="D13" i="6"/>
  <c r="I13" i="6" s="1"/>
  <c r="D14" i="6"/>
  <c r="D4" i="6"/>
  <c r="I4" i="6" s="1"/>
  <c r="F4" i="2"/>
  <c r="G4" i="2" s="1"/>
  <c r="E4" i="2"/>
  <c r="E5" i="2"/>
  <c r="F5" i="2" s="1"/>
  <c r="G5" i="2" s="1"/>
  <c r="E6" i="2"/>
  <c r="F6" i="2" s="1"/>
  <c r="G6" i="2" s="1"/>
  <c r="E7" i="2"/>
  <c r="F7" i="2" s="1"/>
  <c r="G7" i="2" s="1"/>
  <c r="E3" i="2"/>
  <c r="F3" i="2" s="1"/>
  <c r="G3" i="2" s="1"/>
  <c r="B20" i="1"/>
  <c r="B19" i="1"/>
  <c r="B18" i="1"/>
  <c r="B17" i="1"/>
  <c r="B16" i="1"/>
  <c r="B15" i="1"/>
  <c r="I14" i="6" l="1"/>
  <c r="I11" i="6"/>
  <c r="I6" i="6"/>
  <c r="I5" i="6"/>
  <c r="O6" i="6"/>
  <c r="J13" i="6"/>
  <c r="J14" i="6"/>
  <c r="J12" i="6"/>
  <c r="O12" i="6" s="1"/>
  <c r="J11" i="6"/>
  <c r="O11" i="6" s="1"/>
  <c r="P11" i="6" s="1"/>
  <c r="J10" i="6"/>
  <c r="O10" i="6" s="1"/>
  <c r="J9" i="6"/>
  <c r="J8" i="6"/>
  <c r="J7" i="6"/>
  <c r="J4" i="6"/>
  <c r="O4" i="6" s="1"/>
  <c r="P12" i="6" l="1"/>
  <c r="P6" i="6"/>
  <c r="O8" i="6"/>
  <c r="P8" i="6" s="1"/>
  <c r="O7" i="6"/>
  <c r="P7" i="6" s="1"/>
  <c r="O9" i="6"/>
  <c r="P9" i="6" s="1"/>
  <c r="O14" i="6"/>
  <c r="P14" i="6" s="1"/>
  <c r="O13" i="6"/>
  <c r="P13" i="6" s="1"/>
  <c r="P5" i="6"/>
  <c r="P10" i="6"/>
  <c r="P4" i="6"/>
  <c r="I19" i="6"/>
  <c r="I17" i="6"/>
  <c r="I18" i="6"/>
  <c r="I16" i="6"/>
  <c r="P16" i="6" l="1"/>
  <c r="P17" i="6"/>
  <c r="P19" i="6"/>
  <c r="P18" i="6"/>
</calcChain>
</file>

<file path=xl/sharedStrings.xml><?xml version="1.0" encoding="utf-8"?>
<sst xmlns="http://schemas.openxmlformats.org/spreadsheetml/2006/main" count="86" uniqueCount="72">
  <si>
    <t>Students Name</t>
  </si>
  <si>
    <t>Age</t>
  </si>
  <si>
    <t>Grade</t>
  </si>
  <si>
    <t>Homeroom</t>
  </si>
  <si>
    <t>Sarah Ashworth</t>
  </si>
  <si>
    <t>Amanda Johnson</t>
  </si>
  <si>
    <t>David Cline</t>
  </si>
  <si>
    <t>Matthew Roberts</t>
  </si>
  <si>
    <t>Sierra Chadwich</t>
  </si>
  <si>
    <t>Ronnied Dangerfield</t>
  </si>
  <si>
    <t>Thomas Cruise</t>
  </si>
  <si>
    <t>Bradley Swickerwrath</t>
  </si>
  <si>
    <t>Gracie Smith</t>
  </si>
  <si>
    <t>John McDonald</t>
  </si>
  <si>
    <t>Raymond James</t>
  </si>
  <si>
    <t>Semester Grades</t>
  </si>
  <si>
    <t>Social Studies</t>
  </si>
  <si>
    <t>Lowest Grade</t>
  </si>
  <si>
    <t>Highest Grade</t>
  </si>
  <si>
    <t>Average Grade</t>
  </si>
  <si>
    <t>Number of Students</t>
  </si>
  <si>
    <t>Credit Card Debt</t>
  </si>
  <si>
    <t>Balance</t>
  </si>
  <si>
    <t>Interest Rate</t>
  </si>
  <si>
    <t>Months</t>
  </si>
  <si>
    <t>Interest Paid</t>
  </si>
  <si>
    <t>Total Loan Amount</t>
  </si>
  <si>
    <t>Monthly Payments</t>
  </si>
  <si>
    <t>Discover</t>
  </si>
  <si>
    <t>Capitol One</t>
  </si>
  <si>
    <t>Citi Card</t>
  </si>
  <si>
    <t>Target</t>
  </si>
  <si>
    <t>Wal-Mart</t>
  </si>
  <si>
    <t>Credit Card</t>
  </si>
  <si>
    <t>TOTAL</t>
  </si>
  <si>
    <t>AVG</t>
  </si>
  <si>
    <t>MIN</t>
  </si>
  <si>
    <t>MAX</t>
  </si>
  <si>
    <t>Milton</t>
  </si>
  <si>
    <t>Taylor</t>
  </si>
  <si>
    <t>Cary</t>
  </si>
  <si>
    <t>Munson</t>
  </si>
  <si>
    <t>Matthew</t>
  </si>
  <si>
    <t>Little</t>
  </si>
  <si>
    <t>Christina</t>
  </si>
  <si>
    <t>Miller</t>
  </si>
  <si>
    <t>Aaron</t>
  </si>
  <si>
    <t>Hail</t>
  </si>
  <si>
    <t>Tammy</t>
  </si>
  <si>
    <t>Young</t>
  </si>
  <si>
    <t>Bryan</t>
  </si>
  <si>
    <t>Abbott</t>
  </si>
  <si>
    <t>Bill</t>
  </si>
  <si>
    <t>Hill</t>
  </si>
  <si>
    <t>Phillip</t>
  </si>
  <si>
    <t>Rogers</t>
  </si>
  <si>
    <t>Gary</t>
  </si>
  <si>
    <t>Bell</t>
  </si>
  <si>
    <t>Lindsay</t>
  </si>
  <si>
    <t>Walker</t>
  </si>
  <si>
    <t>Pay</t>
  </si>
  <si>
    <t>Hours Worked</t>
  </si>
  <si>
    <t>Hourly Wage</t>
  </si>
  <si>
    <t>First Name</t>
  </si>
  <si>
    <t>Last  Name</t>
  </si>
  <si>
    <t>Employee Payroll</t>
  </si>
  <si>
    <t>Grade Mode</t>
  </si>
  <si>
    <t>Grade Median</t>
  </si>
  <si>
    <t>Overtime Hours</t>
  </si>
  <si>
    <t>Overtime Pay</t>
  </si>
  <si>
    <t>Total Pay</t>
  </si>
  <si>
    <t>Nate Patten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</si>
</sst>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59">
    <xf numFmtId="0" fontId="0" fillId="0" borderId="0" xfId="0"/>
    <xf numFmtId="0" fontId="0" fillId="0" borderId="1" xfId="0" applyBorder="1"/>
    <xf numFmtId="44" fontId="0" fillId="0" borderId="1" xfId="1" applyFont="1" applyBorder="1"/>
    <xf numFmtId="9" fontId="0" fillId="0" borderId="1" xfId="2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4" fontId="0" fillId="0" borderId="5" xfId="1" applyFont="1" applyBorder="1"/>
    <xf numFmtId="0" fontId="0" fillId="0" borderId="6" xfId="0" applyBorder="1"/>
    <xf numFmtId="44" fontId="0" fillId="0" borderId="7" xfId="1" applyFont="1" applyBorder="1"/>
    <xf numFmtId="9" fontId="0" fillId="0" borderId="7" xfId="2" applyFont="1" applyBorder="1"/>
    <xf numFmtId="0" fontId="0" fillId="0" borderId="7" xfId="0" applyBorder="1"/>
    <xf numFmtId="44" fontId="0" fillId="0" borderId="8" xfId="1" applyFont="1" applyBorder="1"/>
    <xf numFmtId="0" fontId="0" fillId="0" borderId="9" xfId="0" applyBorder="1"/>
    <xf numFmtId="44" fontId="0" fillId="0" borderId="10" xfId="1" applyFont="1" applyBorder="1"/>
    <xf numFmtId="9" fontId="0" fillId="0" borderId="10" xfId="2" applyFont="1" applyBorder="1"/>
    <xf numFmtId="0" fontId="0" fillId="0" borderId="10" xfId="0" applyBorder="1"/>
    <xf numFmtId="44" fontId="0" fillId="0" borderId="11" xfId="1" applyFont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1" fontId="0" fillId="0" borderId="5" xfId="0" applyNumberFormat="1" applyBorder="1"/>
    <xf numFmtId="0" fontId="2" fillId="0" borderId="0" xfId="3"/>
    <xf numFmtId="16" fontId="2" fillId="0" borderId="0" xfId="3" applyNumberFormat="1"/>
    <xf numFmtId="44" fontId="2" fillId="5" borderId="0" xfId="1" applyFont="1" applyFill="1"/>
    <xf numFmtId="44" fontId="2" fillId="6" borderId="0" xfId="1" applyFont="1" applyFill="1"/>
    <xf numFmtId="0" fontId="2" fillId="7" borderId="1" xfId="3" applyFill="1" applyBorder="1"/>
    <xf numFmtId="44" fontId="2" fillId="8" borderId="1" xfId="1" applyFont="1" applyFill="1" applyBorder="1"/>
    <xf numFmtId="0" fontId="2" fillId="4" borderId="1" xfId="3" applyFill="1" applyBorder="1"/>
    <xf numFmtId="44" fontId="2" fillId="5" borderId="1" xfId="1" applyFont="1" applyFill="1" applyBorder="1"/>
    <xf numFmtId="0" fontId="2" fillId="3" borderId="1" xfId="3" applyFill="1" applyBorder="1"/>
    <xf numFmtId="0" fontId="2" fillId="7" borderId="4" xfId="3" applyFill="1" applyBorder="1"/>
    <xf numFmtId="44" fontId="2" fillId="6" borderId="5" xfId="1" applyFont="1" applyFill="1" applyBorder="1"/>
    <xf numFmtId="0" fontId="2" fillId="7" borderId="6" xfId="3" applyFill="1" applyBorder="1"/>
    <xf numFmtId="0" fontId="2" fillId="7" borderId="7" xfId="3" applyFill="1" applyBorder="1"/>
    <xf numFmtId="44" fontId="2" fillId="8" borderId="7" xfId="1" applyFont="1" applyFill="1" applyBorder="1"/>
    <xf numFmtId="0" fontId="2" fillId="4" borderId="7" xfId="3" applyFill="1" applyBorder="1"/>
    <xf numFmtId="44" fontId="2" fillId="5" borderId="7" xfId="1" applyFont="1" applyFill="1" applyBorder="1"/>
    <xf numFmtId="0" fontId="2" fillId="3" borderId="7" xfId="3" applyFill="1" applyBorder="1"/>
    <xf numFmtId="44" fontId="2" fillId="6" borderId="8" xfId="1" applyFont="1" applyFill="1" applyBorder="1"/>
    <xf numFmtId="0" fontId="2" fillId="7" borderId="9" xfId="3" applyFill="1" applyBorder="1"/>
    <xf numFmtId="0" fontId="2" fillId="7" borderId="10" xfId="3" applyFill="1" applyBorder="1"/>
    <xf numFmtId="44" fontId="2" fillId="8" borderId="10" xfId="1" applyFont="1" applyFill="1" applyBorder="1"/>
    <xf numFmtId="0" fontId="2" fillId="4" borderId="10" xfId="3" applyFill="1" applyBorder="1"/>
    <xf numFmtId="44" fontId="2" fillId="5" borderId="10" xfId="1" applyFont="1" applyFill="1" applyBorder="1"/>
    <xf numFmtId="0" fontId="2" fillId="3" borderId="10" xfId="3" applyFill="1" applyBorder="1"/>
    <xf numFmtId="44" fontId="2" fillId="6" borderId="11" xfId="1" applyFont="1" applyFill="1" applyBorder="1"/>
    <xf numFmtId="0" fontId="3" fillId="7" borderId="12" xfId="3" applyFont="1" applyFill="1" applyBorder="1"/>
    <xf numFmtId="0" fontId="3" fillId="7" borderId="13" xfId="3" applyFont="1" applyFill="1" applyBorder="1"/>
    <xf numFmtId="0" fontId="3" fillId="8" borderId="13" xfId="3" applyFont="1" applyFill="1" applyBorder="1"/>
    <xf numFmtId="0" fontId="3" fillId="4" borderId="13" xfId="3" applyFont="1" applyFill="1" applyBorder="1"/>
    <xf numFmtId="0" fontId="3" fillId="5" borderId="13" xfId="3" applyFont="1" applyFill="1" applyBorder="1"/>
    <xf numFmtId="0" fontId="3" fillId="3" borderId="13" xfId="3" applyFont="1" applyFill="1" applyBorder="1"/>
    <xf numFmtId="0" fontId="3" fillId="6" borderId="14" xfId="3" applyFont="1" applyFill="1" applyBorder="1"/>
    <xf numFmtId="0" fontId="2" fillId="5" borderId="0" xfId="3" applyFill="1"/>
    <xf numFmtId="0" fontId="2" fillId="6" borderId="0" xfId="3" applyFill="1"/>
  </cellXfs>
  <cellStyles count="4">
    <cellStyle name="Currency" xfId="1" builtinId="4"/>
    <cellStyle name="Normal" xfId="0" builtinId="0"/>
    <cellStyle name="Normal 2" xfId="3" xr:uid="{AED468D9-41D3-0244-BE1A-D6E09626FD7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Debt'!$G$2</c:f>
              <c:strCache>
                <c:ptCount val="1"/>
                <c:pt idx="0">
                  <c:v>Monthly Payments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Debt'!$A$3:$A$7</c:f>
              <c:strCache>
                <c:ptCount val="5"/>
                <c:pt idx="0">
                  <c:v>Discover</c:v>
                </c:pt>
                <c:pt idx="1">
                  <c:v>Capitol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Debt'!$G$3:$G$7</c:f>
              <c:numCache>
                <c:formatCode>_("$"* #,##0.00_);_("$"* \(#,##0.00\);_("$"* "-"??_);_(@_)</c:formatCode>
                <c:ptCount val="5"/>
                <c:pt idx="0">
                  <c:v>1086.6666666666667</c:v>
                </c:pt>
                <c:pt idx="1">
                  <c:v>262.5</c:v>
                </c:pt>
                <c:pt idx="2">
                  <c:v>588.25</c:v>
                </c:pt>
                <c:pt idx="3">
                  <c:v>725</c:v>
                </c:pt>
                <c:pt idx="4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7-D345-A68E-051E4DCDF1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44953951"/>
        <c:axId val="1844659679"/>
      </c:barChart>
      <c:catAx>
        <c:axId val="184495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59679"/>
        <c:crosses val="autoZero"/>
        <c:auto val="1"/>
        <c:lblAlgn val="ctr"/>
        <c:lblOffset val="100"/>
        <c:noMultiLvlLbl val="0"/>
      </c:catAx>
      <c:valAx>
        <c:axId val="184465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5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Debt/Payments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Debt'!$B$2</c:f>
              <c:strCache>
                <c:ptCount val="1"/>
                <c:pt idx="0">
                  <c:v>Balance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Debt'!$A$3:$A$7</c:f>
              <c:strCache>
                <c:ptCount val="5"/>
                <c:pt idx="0">
                  <c:v>Discover</c:v>
                </c:pt>
                <c:pt idx="1">
                  <c:v>Capitol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Debt'!$B$3:$B$7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6-8F41-950A-E292EF25EECB}"/>
            </c:ext>
          </c:extLst>
        </c:ser>
        <c:ser>
          <c:idx val="1"/>
          <c:order val="1"/>
          <c:tx>
            <c:strRef>
              <c:f>'Credit Card Debt'!$G$2</c:f>
              <c:strCache>
                <c:ptCount val="1"/>
                <c:pt idx="0">
                  <c:v>Monthly Payments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Debt'!$A$3:$A$7</c:f>
              <c:strCache>
                <c:ptCount val="5"/>
                <c:pt idx="0">
                  <c:v>Discover</c:v>
                </c:pt>
                <c:pt idx="1">
                  <c:v>Capitol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Debt'!$G$3:$G$7</c:f>
              <c:numCache>
                <c:formatCode>_("$"* #,##0.00_);_("$"* \(#,##0.00\);_("$"* "-"??_);_(@_)</c:formatCode>
                <c:ptCount val="5"/>
                <c:pt idx="0">
                  <c:v>1086.6666666666667</c:v>
                </c:pt>
                <c:pt idx="1">
                  <c:v>262.5</c:v>
                </c:pt>
                <c:pt idx="2">
                  <c:v>588.25</c:v>
                </c:pt>
                <c:pt idx="3">
                  <c:v>725</c:v>
                </c:pt>
                <c:pt idx="4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6-8F41-950A-E292EF25EE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61103615"/>
        <c:axId val="2114666143"/>
      </c:barChart>
      <c:catAx>
        <c:axId val="186110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66143"/>
        <c:crosses val="autoZero"/>
        <c:auto val="1"/>
        <c:lblAlgn val="ctr"/>
        <c:lblOffset val="100"/>
        <c:noMultiLvlLbl val="0"/>
      </c:catAx>
      <c:valAx>
        <c:axId val="21146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10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7</xdr:row>
      <xdr:rowOff>63500</xdr:rowOff>
    </xdr:from>
    <xdr:to>
      <xdr:col>5</xdr:col>
      <xdr:colOff>355600</xdr:colOff>
      <xdr:row>20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CFBE6-F9DC-888F-9453-BC9C1A7B6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393700</xdr:colOff>
      <xdr:row>7</xdr:row>
      <xdr:rowOff>50800</xdr:rowOff>
    </xdr:from>
    <xdr:to>
      <xdr:col>9</xdr:col>
      <xdr:colOff>774700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CAE2DE-BC5E-92FD-DCF7-D6260F33B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EC9E3-B5F5-4A4A-9E6F-4104831AE92D}">
  <dimension ref="A1:D20"/>
  <sheetViews>
    <sheetView workbookViewId="0">
      <selection activeCell="D18" sqref="D18"/>
    </sheetView>
  </sheetViews>
  <sheetFormatPr baseColWidth="10" defaultRowHeight="16" x14ac:dyDescent="0.2"/>
  <cols>
    <col min="1" max="1" width="19.1640625" bestFit="1" customWidth="1"/>
    <col min="2" max="2" width="4.33203125" bestFit="1" customWidth="1"/>
    <col min="3" max="3" width="6.1640625" bestFit="1" customWidth="1"/>
    <col min="4" max="4" width="12.5" bestFit="1" customWidth="1"/>
  </cols>
  <sheetData>
    <row r="1" spans="1:4" ht="17" thickBot="1" x14ac:dyDescent="0.25">
      <c r="A1" t="s">
        <v>15</v>
      </c>
    </row>
    <row r="2" spans="1:4" ht="17" thickBot="1" x14ac:dyDescent="0.25">
      <c r="A2" s="18" t="s">
        <v>0</v>
      </c>
      <c r="B2" s="19" t="s">
        <v>1</v>
      </c>
      <c r="C2" s="19" t="s">
        <v>2</v>
      </c>
      <c r="D2" s="20" t="s">
        <v>3</v>
      </c>
    </row>
    <row r="3" spans="1:4" x14ac:dyDescent="0.2">
      <c r="A3" s="13" t="s">
        <v>4</v>
      </c>
      <c r="B3" s="16">
        <v>12</v>
      </c>
      <c r="C3" s="16">
        <v>85</v>
      </c>
      <c r="D3" s="23" t="s">
        <v>16</v>
      </c>
    </row>
    <row r="4" spans="1:4" x14ac:dyDescent="0.2">
      <c r="A4" s="6" t="s">
        <v>5</v>
      </c>
      <c r="B4" s="1">
        <v>11</v>
      </c>
      <c r="C4" s="1">
        <v>72</v>
      </c>
      <c r="D4" s="21" t="s">
        <v>16</v>
      </c>
    </row>
    <row r="5" spans="1:4" x14ac:dyDescent="0.2">
      <c r="A5" s="6" t="s">
        <v>6</v>
      </c>
      <c r="B5" s="1">
        <v>13</v>
      </c>
      <c r="C5" s="1">
        <v>60</v>
      </c>
      <c r="D5" s="21" t="s">
        <v>16</v>
      </c>
    </row>
    <row r="6" spans="1:4" x14ac:dyDescent="0.2">
      <c r="A6" s="6" t="s">
        <v>7</v>
      </c>
      <c r="B6" s="1">
        <v>12</v>
      </c>
      <c r="C6" s="1">
        <v>95</v>
      </c>
      <c r="D6" s="21" t="s">
        <v>16</v>
      </c>
    </row>
    <row r="7" spans="1:4" x14ac:dyDescent="0.2">
      <c r="A7" s="6" t="s">
        <v>8</v>
      </c>
      <c r="B7" s="1">
        <v>14</v>
      </c>
      <c r="C7" s="1">
        <v>88</v>
      </c>
      <c r="D7" s="21" t="s">
        <v>16</v>
      </c>
    </row>
    <row r="8" spans="1:4" x14ac:dyDescent="0.2">
      <c r="A8" s="6" t="s">
        <v>9</v>
      </c>
      <c r="B8" s="1">
        <v>12</v>
      </c>
      <c r="C8" s="1">
        <v>99</v>
      </c>
      <c r="D8" s="21" t="s">
        <v>16</v>
      </c>
    </row>
    <row r="9" spans="1:4" x14ac:dyDescent="0.2">
      <c r="A9" s="6" t="s">
        <v>10</v>
      </c>
      <c r="B9" s="1">
        <v>11</v>
      </c>
      <c r="C9" s="1">
        <v>75</v>
      </c>
      <c r="D9" s="21" t="s">
        <v>16</v>
      </c>
    </row>
    <row r="10" spans="1:4" x14ac:dyDescent="0.2">
      <c r="A10" s="6" t="s">
        <v>11</v>
      </c>
      <c r="B10" s="1">
        <v>13</v>
      </c>
      <c r="C10" s="1">
        <v>100</v>
      </c>
      <c r="D10" s="21" t="s">
        <v>16</v>
      </c>
    </row>
    <row r="11" spans="1:4" x14ac:dyDescent="0.2">
      <c r="A11" s="6" t="s">
        <v>12</v>
      </c>
      <c r="B11" s="1">
        <v>13</v>
      </c>
      <c r="C11" s="1">
        <v>75</v>
      </c>
      <c r="D11" s="21" t="s">
        <v>16</v>
      </c>
    </row>
    <row r="12" spans="1:4" x14ac:dyDescent="0.2">
      <c r="A12" s="6" t="s">
        <v>13</v>
      </c>
      <c r="B12" s="1">
        <v>15</v>
      </c>
      <c r="C12" s="1">
        <v>85</v>
      </c>
      <c r="D12" s="21" t="s">
        <v>16</v>
      </c>
    </row>
    <row r="13" spans="1:4" ht="17" thickBot="1" x14ac:dyDescent="0.25">
      <c r="A13" s="8" t="s">
        <v>14</v>
      </c>
      <c r="B13" s="11">
        <v>11</v>
      </c>
      <c r="C13" s="11">
        <v>85</v>
      </c>
      <c r="D13" s="22" t="s">
        <v>16</v>
      </c>
    </row>
    <row r="14" spans="1:4" ht="17" thickBot="1" x14ac:dyDescent="0.25"/>
    <row r="15" spans="1:4" x14ac:dyDescent="0.2">
      <c r="A15" s="4" t="s">
        <v>17</v>
      </c>
      <c r="B15" s="5">
        <f>MIN(C3:C13)</f>
        <v>60</v>
      </c>
    </row>
    <row r="16" spans="1:4" x14ac:dyDescent="0.2">
      <c r="A16" s="6" t="s">
        <v>18</v>
      </c>
      <c r="B16" s="21">
        <f>MAX(C3:C13)</f>
        <v>100</v>
      </c>
    </row>
    <row r="17" spans="1:2" x14ac:dyDescent="0.2">
      <c r="A17" s="6" t="s">
        <v>19</v>
      </c>
      <c r="B17" s="24">
        <f>AVERAGE(C3:C13)</f>
        <v>83.545454545454547</v>
      </c>
    </row>
    <row r="18" spans="1:2" x14ac:dyDescent="0.2">
      <c r="A18" s="6" t="s">
        <v>66</v>
      </c>
      <c r="B18" s="21">
        <f>MODE(C3:C13)</f>
        <v>85</v>
      </c>
    </row>
    <row r="19" spans="1:2" x14ac:dyDescent="0.2">
      <c r="A19" s="6" t="s">
        <v>67</v>
      </c>
      <c r="B19" s="21">
        <f>MEDIAN(C3:C13)</f>
        <v>85</v>
      </c>
    </row>
    <row r="20" spans="1:2" ht="17" thickBot="1" x14ac:dyDescent="0.25">
      <c r="A20" s="8" t="s">
        <v>20</v>
      </c>
      <c r="B20" s="22">
        <f>COUNTA(A3:A13)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9242-0C5D-9744-A6E6-A61AB5D233C8}">
  <dimension ref="A1:G7"/>
  <sheetViews>
    <sheetView tabSelected="1" workbookViewId="0">
      <selection activeCell="E3" sqref="E3"/>
    </sheetView>
  </sheetViews>
  <sheetFormatPr baseColWidth="10" defaultRowHeight="16" x14ac:dyDescent="0.2"/>
  <cols>
    <col min="1" max="1" width="10.6640625" bestFit="1" customWidth="1"/>
    <col min="2" max="2" width="10.5" bestFit="1" customWidth="1"/>
    <col min="3" max="3" width="11.83203125" bestFit="1" customWidth="1"/>
    <col min="4" max="4" width="7.33203125" bestFit="1" customWidth="1"/>
    <col min="5" max="5" width="11.5" bestFit="1" customWidth="1"/>
    <col min="6" max="6" width="16.83203125" bestFit="1" customWidth="1"/>
    <col min="7" max="7" width="16.5" bestFit="1" customWidth="1"/>
  </cols>
  <sheetData>
    <row r="1" spans="1:7" ht="17" thickBot="1" x14ac:dyDescent="0.25">
      <c r="D1" t="s">
        <v>21</v>
      </c>
    </row>
    <row r="2" spans="1:7" ht="17" thickBot="1" x14ac:dyDescent="0.25">
      <c r="A2" s="18" t="s">
        <v>33</v>
      </c>
      <c r="B2" s="19" t="s">
        <v>22</v>
      </c>
      <c r="C2" s="19" t="s">
        <v>23</v>
      </c>
      <c r="D2" s="19" t="s">
        <v>24</v>
      </c>
      <c r="E2" s="19" t="s">
        <v>25</v>
      </c>
      <c r="F2" s="19" t="s">
        <v>26</v>
      </c>
      <c r="G2" s="20" t="s">
        <v>27</v>
      </c>
    </row>
    <row r="3" spans="1:7" x14ac:dyDescent="0.2">
      <c r="A3" s="13" t="s">
        <v>28</v>
      </c>
      <c r="B3" s="14">
        <v>2000</v>
      </c>
      <c r="C3" s="15">
        <v>0.21</v>
      </c>
      <c r="D3" s="16">
        <v>3</v>
      </c>
      <c r="E3" s="14">
        <f>B3*C3*D3</f>
        <v>1260</v>
      </c>
      <c r="F3" s="14">
        <f>E3+B3</f>
        <v>3260</v>
      </c>
      <c r="G3" s="17">
        <f>F3/D3</f>
        <v>1086.6666666666667</v>
      </c>
    </row>
    <row r="4" spans="1:7" x14ac:dyDescent="0.2">
      <c r="A4" s="6" t="s">
        <v>29</v>
      </c>
      <c r="B4" s="2">
        <v>450</v>
      </c>
      <c r="C4" s="3">
        <v>0.25</v>
      </c>
      <c r="D4" s="1">
        <v>3</v>
      </c>
      <c r="E4" s="2">
        <f t="shared" ref="E4:E7" si="0">B4*C4*D4</f>
        <v>337.5</v>
      </c>
      <c r="F4" s="2">
        <f t="shared" ref="F4:F7" si="1">E4+B4</f>
        <v>787.5</v>
      </c>
      <c r="G4" s="7">
        <f t="shared" ref="G4:G7" si="2">F4/D4</f>
        <v>262.5</v>
      </c>
    </row>
    <row r="5" spans="1:7" x14ac:dyDescent="0.2">
      <c r="A5" s="6" t="s">
        <v>30</v>
      </c>
      <c r="B5" s="2">
        <v>975</v>
      </c>
      <c r="C5" s="3">
        <v>0.27</v>
      </c>
      <c r="D5" s="1">
        <v>3</v>
      </c>
      <c r="E5" s="2">
        <f t="shared" si="0"/>
        <v>789.75</v>
      </c>
      <c r="F5" s="2">
        <f t="shared" si="1"/>
        <v>1764.75</v>
      </c>
      <c r="G5" s="7">
        <f t="shared" si="2"/>
        <v>588.25</v>
      </c>
    </row>
    <row r="6" spans="1:7" x14ac:dyDescent="0.2">
      <c r="A6" s="6" t="s">
        <v>31</v>
      </c>
      <c r="B6" s="2">
        <v>1500</v>
      </c>
      <c r="C6" s="3">
        <v>0.15</v>
      </c>
      <c r="D6" s="1">
        <v>3</v>
      </c>
      <c r="E6" s="2">
        <f t="shared" si="0"/>
        <v>675</v>
      </c>
      <c r="F6" s="2">
        <f t="shared" si="1"/>
        <v>2175</v>
      </c>
      <c r="G6" s="7">
        <f t="shared" si="2"/>
        <v>725</v>
      </c>
    </row>
    <row r="7" spans="1:7" ht="17" thickBot="1" x14ac:dyDescent="0.25">
      <c r="A7" s="8" t="s">
        <v>32</v>
      </c>
      <c r="B7" s="9">
        <v>780</v>
      </c>
      <c r="C7" s="10">
        <v>0.25</v>
      </c>
      <c r="D7" s="11">
        <v>3</v>
      </c>
      <c r="E7" s="9">
        <f t="shared" si="0"/>
        <v>585</v>
      </c>
      <c r="F7" s="9">
        <f t="shared" si="1"/>
        <v>1365</v>
      </c>
      <c r="G7" s="12">
        <f t="shared" si="2"/>
        <v>455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4F69-B0D8-9C40-996F-4F5D1B946CD1}">
  <dimension ref="A1:P19"/>
  <sheetViews>
    <sheetView workbookViewId="0">
      <selection activeCell="P4" sqref="P4"/>
    </sheetView>
  </sheetViews>
  <sheetFormatPr baseColWidth="10" defaultColWidth="8.83203125" defaultRowHeight="15" x14ac:dyDescent="0.2"/>
  <cols>
    <col min="1" max="1" width="15.1640625" style="25" bestFit="1" customWidth="1"/>
    <col min="2" max="2" width="11.83203125" style="25" customWidth="1"/>
    <col min="3" max="3" width="13.33203125" style="25" customWidth="1"/>
    <col min="4" max="8" width="14.6640625" style="25" customWidth="1"/>
    <col min="9" max="9" width="11.1640625" style="25" bestFit="1" customWidth="1"/>
    <col min="10" max="10" width="13" style="25" bestFit="1" customWidth="1"/>
    <col min="11" max="14" width="13" style="25" customWidth="1"/>
    <col min="15" max="15" width="11.33203125" style="25" bestFit="1" customWidth="1"/>
    <col min="16" max="16" width="11.1640625" style="25" bestFit="1" customWidth="1"/>
    <col min="17" max="16384" width="8.83203125" style="25"/>
  </cols>
  <sheetData>
    <row r="1" spans="1:16" x14ac:dyDescent="0.2">
      <c r="A1" s="25" t="s">
        <v>65</v>
      </c>
      <c r="C1" s="25" t="s">
        <v>71</v>
      </c>
      <c r="D1" s="26">
        <f ca="1">TODAY()</f>
        <v>44988</v>
      </c>
      <c r="E1" s="26"/>
      <c r="F1" s="26"/>
      <c r="G1" s="26"/>
      <c r="H1" s="26"/>
    </row>
    <row r="2" spans="1:16" ht="16" thickBot="1" x14ac:dyDescent="0.25"/>
    <row r="3" spans="1:16" ht="16" thickBot="1" x14ac:dyDescent="0.25">
      <c r="A3" s="50" t="s">
        <v>64</v>
      </c>
      <c r="B3" s="51" t="s">
        <v>63</v>
      </c>
      <c r="C3" s="52" t="s">
        <v>62</v>
      </c>
      <c r="D3" s="53" t="s">
        <v>61</v>
      </c>
      <c r="E3" s="53"/>
      <c r="F3" s="53"/>
      <c r="G3" s="53"/>
      <c r="H3" s="53"/>
      <c r="I3" s="54" t="s">
        <v>60</v>
      </c>
      <c r="J3" s="55" t="s">
        <v>68</v>
      </c>
      <c r="K3" s="55"/>
      <c r="L3" s="55"/>
      <c r="M3" s="55"/>
      <c r="N3" s="55"/>
      <c r="O3" s="54" t="s">
        <v>69</v>
      </c>
      <c r="P3" s="56" t="s">
        <v>70</v>
      </c>
    </row>
    <row r="4" spans="1:16" x14ac:dyDescent="0.2">
      <c r="A4" s="43" t="s">
        <v>59</v>
      </c>
      <c r="B4" s="44" t="s">
        <v>58</v>
      </c>
      <c r="C4" s="45">
        <v>10</v>
      </c>
      <c r="D4" s="46">
        <f ca="1">RANDBETWEEN(32,48)</f>
        <v>36</v>
      </c>
      <c r="E4" s="46">
        <f t="shared" ref="E4:H14" ca="1" si="0">RANDBETWEEN(32,48)</f>
        <v>39</v>
      </c>
      <c r="F4" s="46">
        <f t="shared" ca="1" si="0"/>
        <v>46</v>
      </c>
      <c r="G4" s="46">
        <f t="shared" ca="1" si="0"/>
        <v>43</v>
      </c>
      <c r="H4" s="46">
        <f t="shared" ca="1" si="0"/>
        <v>43</v>
      </c>
      <c r="I4" s="47">
        <f ca="1">IF(SUM(D4:H4)&lt;COUNT(D4:H4)*40,SUM(D4:H4)*C4,C4*COUNT(D4:H4)*40)</f>
        <v>2000</v>
      </c>
      <c r="J4" s="48">
        <f ca="1">IF(D4&gt;40,D4-40,0)</f>
        <v>0</v>
      </c>
      <c r="K4" s="48">
        <f t="shared" ref="K4:N14" ca="1" si="1">IF(E4&gt;40,E4-40,0)</f>
        <v>0</v>
      </c>
      <c r="L4" s="48">
        <f t="shared" ca="1" si="1"/>
        <v>6</v>
      </c>
      <c r="M4" s="48">
        <f t="shared" ca="1" si="1"/>
        <v>3</v>
      </c>
      <c r="N4" s="48">
        <f t="shared" ca="1" si="1"/>
        <v>3</v>
      </c>
      <c r="O4" s="47">
        <f ca="1">SUM(J4:N4)*C4*1.5</f>
        <v>180</v>
      </c>
      <c r="P4" s="49">
        <f ca="1">SUM(I4,O4)</f>
        <v>2180</v>
      </c>
    </row>
    <row r="5" spans="1:16" x14ac:dyDescent="0.2">
      <c r="A5" s="34" t="s">
        <v>57</v>
      </c>
      <c r="B5" s="29" t="s">
        <v>56</v>
      </c>
      <c r="C5" s="30">
        <v>15</v>
      </c>
      <c r="D5" s="31">
        <f t="shared" ref="D5:D14" ca="1" si="2">RANDBETWEEN(32,48)</f>
        <v>46</v>
      </c>
      <c r="E5" s="31">
        <f t="shared" ca="1" si="0"/>
        <v>45</v>
      </c>
      <c r="F5" s="31">
        <f t="shared" ca="1" si="0"/>
        <v>38</v>
      </c>
      <c r="G5" s="31">
        <f t="shared" ca="1" si="0"/>
        <v>40</v>
      </c>
      <c r="H5" s="31">
        <f t="shared" ca="1" si="0"/>
        <v>39</v>
      </c>
      <c r="I5" s="47">
        <f t="shared" ref="I5:I14" ca="1" si="3">IF(SUM(D5:H5)&lt;COUNT(D5:H5)*40,SUM(D5:H5)*C5,C5*COUNT(D5:H5)*40)</f>
        <v>3000</v>
      </c>
      <c r="J5" s="33">
        <f t="shared" ref="J5:J14" ca="1" si="4">IF(D5&gt;40,D5-40,0)</f>
        <v>6</v>
      </c>
      <c r="K5" s="33">
        <f t="shared" ca="1" si="1"/>
        <v>5</v>
      </c>
      <c r="L5" s="33">
        <f t="shared" ca="1" si="1"/>
        <v>0</v>
      </c>
      <c r="M5" s="33">
        <f t="shared" ca="1" si="1"/>
        <v>0</v>
      </c>
      <c r="N5" s="33">
        <f t="shared" ca="1" si="1"/>
        <v>0</v>
      </c>
      <c r="O5" s="32">
        <f t="shared" ref="O5:O14" ca="1" si="5">SUM(J5:N5)*C5*1.5</f>
        <v>247.5</v>
      </c>
      <c r="P5" s="35">
        <f t="shared" ref="P5:P14" ca="1" si="6">SUM(I5,O5)</f>
        <v>3247.5</v>
      </c>
    </row>
    <row r="6" spans="1:16" x14ac:dyDescent="0.2">
      <c r="A6" s="34" t="s">
        <v>55</v>
      </c>
      <c r="B6" s="29" t="s">
        <v>54</v>
      </c>
      <c r="C6" s="30">
        <v>3.5</v>
      </c>
      <c r="D6" s="31">
        <f t="shared" ca="1" si="2"/>
        <v>48</v>
      </c>
      <c r="E6" s="31">
        <f t="shared" ca="1" si="0"/>
        <v>40</v>
      </c>
      <c r="F6" s="31">
        <f t="shared" ca="1" si="0"/>
        <v>41</v>
      </c>
      <c r="G6" s="31">
        <f t="shared" ca="1" si="0"/>
        <v>41</v>
      </c>
      <c r="H6" s="31">
        <f t="shared" ca="1" si="0"/>
        <v>36</v>
      </c>
      <c r="I6" s="47">
        <f t="shared" ca="1" si="3"/>
        <v>700</v>
      </c>
      <c r="J6" s="33">
        <f t="shared" ca="1" si="4"/>
        <v>8</v>
      </c>
      <c r="K6" s="33">
        <f t="shared" ca="1" si="1"/>
        <v>0</v>
      </c>
      <c r="L6" s="33">
        <f t="shared" ca="1" si="1"/>
        <v>1</v>
      </c>
      <c r="M6" s="33">
        <f t="shared" ca="1" si="1"/>
        <v>1</v>
      </c>
      <c r="N6" s="33">
        <f t="shared" ca="1" si="1"/>
        <v>0</v>
      </c>
      <c r="O6" s="32">
        <f t="shared" ca="1" si="5"/>
        <v>52.5</v>
      </c>
      <c r="P6" s="35">
        <f t="shared" ca="1" si="6"/>
        <v>752.5</v>
      </c>
    </row>
    <row r="7" spans="1:16" x14ac:dyDescent="0.2">
      <c r="A7" s="34" t="s">
        <v>53</v>
      </c>
      <c r="B7" s="29" t="s">
        <v>52</v>
      </c>
      <c r="C7" s="30">
        <v>20.100000000000001</v>
      </c>
      <c r="D7" s="31">
        <f t="shared" ca="1" si="2"/>
        <v>36</v>
      </c>
      <c r="E7" s="31">
        <f t="shared" ca="1" si="0"/>
        <v>42</v>
      </c>
      <c r="F7" s="31">
        <f t="shared" ca="1" si="0"/>
        <v>35</v>
      </c>
      <c r="G7" s="31">
        <f t="shared" ca="1" si="0"/>
        <v>42</v>
      </c>
      <c r="H7" s="31">
        <f t="shared" ca="1" si="0"/>
        <v>34</v>
      </c>
      <c r="I7" s="47">
        <f t="shared" ca="1" si="3"/>
        <v>3798.9</v>
      </c>
      <c r="J7" s="33">
        <f t="shared" ca="1" si="4"/>
        <v>0</v>
      </c>
      <c r="K7" s="33">
        <f t="shared" ca="1" si="1"/>
        <v>2</v>
      </c>
      <c r="L7" s="33">
        <f t="shared" ca="1" si="1"/>
        <v>0</v>
      </c>
      <c r="M7" s="33">
        <f t="shared" ca="1" si="1"/>
        <v>2</v>
      </c>
      <c r="N7" s="33">
        <f t="shared" ca="1" si="1"/>
        <v>0</v>
      </c>
      <c r="O7" s="32">
        <f t="shared" ca="1" si="5"/>
        <v>120.60000000000001</v>
      </c>
      <c r="P7" s="35">
        <f t="shared" ca="1" si="6"/>
        <v>3919.5</v>
      </c>
    </row>
    <row r="8" spans="1:16" x14ac:dyDescent="0.2">
      <c r="A8" s="34" t="s">
        <v>51</v>
      </c>
      <c r="B8" s="29" t="s">
        <v>50</v>
      </c>
      <c r="C8" s="30">
        <v>5.75</v>
      </c>
      <c r="D8" s="31">
        <f t="shared" ca="1" si="2"/>
        <v>47</v>
      </c>
      <c r="E8" s="31">
        <f t="shared" ca="1" si="0"/>
        <v>48</v>
      </c>
      <c r="F8" s="31">
        <f t="shared" ca="1" si="0"/>
        <v>42</v>
      </c>
      <c r="G8" s="31">
        <f t="shared" ca="1" si="0"/>
        <v>42</v>
      </c>
      <c r="H8" s="31">
        <f t="shared" ca="1" si="0"/>
        <v>43</v>
      </c>
      <c r="I8" s="47">
        <f t="shared" ca="1" si="3"/>
        <v>1150</v>
      </c>
      <c r="J8" s="33">
        <f t="shared" ca="1" si="4"/>
        <v>7</v>
      </c>
      <c r="K8" s="33">
        <f t="shared" ca="1" si="1"/>
        <v>8</v>
      </c>
      <c r="L8" s="33">
        <f t="shared" ca="1" si="1"/>
        <v>2</v>
      </c>
      <c r="M8" s="33">
        <f t="shared" ca="1" si="1"/>
        <v>2</v>
      </c>
      <c r="N8" s="33">
        <f t="shared" ca="1" si="1"/>
        <v>3</v>
      </c>
      <c r="O8" s="32">
        <f t="shared" ca="1" si="5"/>
        <v>189.75</v>
      </c>
      <c r="P8" s="35">
        <f t="shared" ca="1" si="6"/>
        <v>1339.75</v>
      </c>
    </row>
    <row r="9" spans="1:16" x14ac:dyDescent="0.2">
      <c r="A9" s="34" t="s">
        <v>49</v>
      </c>
      <c r="B9" s="29" t="s">
        <v>48</v>
      </c>
      <c r="C9" s="30">
        <v>12</v>
      </c>
      <c r="D9" s="31">
        <f t="shared" ca="1" si="2"/>
        <v>43</v>
      </c>
      <c r="E9" s="31">
        <f t="shared" ca="1" si="0"/>
        <v>40</v>
      </c>
      <c r="F9" s="31">
        <f t="shared" ca="1" si="0"/>
        <v>32</v>
      </c>
      <c r="G9" s="31">
        <f t="shared" ca="1" si="0"/>
        <v>36</v>
      </c>
      <c r="H9" s="31">
        <f t="shared" ca="1" si="0"/>
        <v>42</v>
      </c>
      <c r="I9" s="47">
        <f t="shared" ca="1" si="3"/>
        <v>2316</v>
      </c>
      <c r="J9" s="33">
        <f t="shared" ca="1" si="4"/>
        <v>3</v>
      </c>
      <c r="K9" s="33">
        <f t="shared" ca="1" si="1"/>
        <v>0</v>
      </c>
      <c r="L9" s="33">
        <f t="shared" ca="1" si="1"/>
        <v>0</v>
      </c>
      <c r="M9" s="33">
        <f t="shared" ca="1" si="1"/>
        <v>0</v>
      </c>
      <c r="N9" s="33">
        <f t="shared" ca="1" si="1"/>
        <v>2</v>
      </c>
      <c r="O9" s="32">
        <f t="shared" ca="1" si="5"/>
        <v>90</v>
      </c>
      <c r="P9" s="35">
        <f t="shared" ca="1" si="6"/>
        <v>2406</v>
      </c>
    </row>
    <row r="10" spans="1:16" x14ac:dyDescent="0.2">
      <c r="A10" s="34" t="s">
        <v>47</v>
      </c>
      <c r="B10" s="29" t="s">
        <v>46</v>
      </c>
      <c r="C10" s="30">
        <v>6.55</v>
      </c>
      <c r="D10" s="31">
        <f t="shared" ca="1" si="2"/>
        <v>40</v>
      </c>
      <c r="E10" s="31">
        <f t="shared" ca="1" si="0"/>
        <v>44</v>
      </c>
      <c r="F10" s="31">
        <f t="shared" ca="1" si="0"/>
        <v>42</v>
      </c>
      <c r="G10" s="31">
        <f t="shared" ca="1" si="0"/>
        <v>37</v>
      </c>
      <c r="H10" s="31">
        <f t="shared" ca="1" si="0"/>
        <v>33</v>
      </c>
      <c r="I10" s="47">
        <f t="shared" ca="1" si="3"/>
        <v>1283.8</v>
      </c>
      <c r="J10" s="33">
        <f t="shared" ca="1" si="4"/>
        <v>0</v>
      </c>
      <c r="K10" s="33">
        <f t="shared" ca="1" si="1"/>
        <v>4</v>
      </c>
      <c r="L10" s="33">
        <f t="shared" ca="1" si="1"/>
        <v>2</v>
      </c>
      <c r="M10" s="33">
        <f t="shared" ca="1" si="1"/>
        <v>0</v>
      </c>
      <c r="N10" s="33">
        <f t="shared" ca="1" si="1"/>
        <v>0</v>
      </c>
      <c r="O10" s="32">
        <f t="shared" ca="1" si="5"/>
        <v>58.949999999999996</v>
      </c>
      <c r="P10" s="35">
        <f t="shared" ca="1" si="6"/>
        <v>1342.75</v>
      </c>
    </row>
    <row r="11" spans="1:16" x14ac:dyDescent="0.2">
      <c r="A11" s="34" t="s">
        <v>45</v>
      </c>
      <c r="B11" s="29" t="s">
        <v>44</v>
      </c>
      <c r="C11" s="30">
        <v>30</v>
      </c>
      <c r="D11" s="31">
        <f t="shared" ca="1" si="2"/>
        <v>36</v>
      </c>
      <c r="E11" s="31">
        <f t="shared" ca="1" si="0"/>
        <v>43</v>
      </c>
      <c r="F11" s="31">
        <f t="shared" ca="1" si="0"/>
        <v>39</v>
      </c>
      <c r="G11" s="31">
        <f t="shared" ca="1" si="0"/>
        <v>32</v>
      </c>
      <c r="H11" s="31">
        <f t="shared" ca="1" si="0"/>
        <v>34</v>
      </c>
      <c r="I11" s="47">
        <f t="shared" ca="1" si="3"/>
        <v>5520</v>
      </c>
      <c r="J11" s="33">
        <f t="shared" ca="1" si="4"/>
        <v>0</v>
      </c>
      <c r="K11" s="33">
        <f t="shared" ca="1" si="1"/>
        <v>3</v>
      </c>
      <c r="L11" s="33">
        <f t="shared" ca="1" si="1"/>
        <v>0</v>
      </c>
      <c r="M11" s="33">
        <f t="shared" ca="1" si="1"/>
        <v>0</v>
      </c>
      <c r="N11" s="33">
        <f t="shared" ca="1" si="1"/>
        <v>0</v>
      </c>
      <c r="O11" s="32">
        <f t="shared" ca="1" si="5"/>
        <v>135</v>
      </c>
      <c r="P11" s="35">
        <f t="shared" ca="1" si="6"/>
        <v>5655</v>
      </c>
    </row>
    <row r="12" spans="1:16" x14ac:dyDescent="0.2">
      <c r="A12" s="34" t="s">
        <v>43</v>
      </c>
      <c r="B12" s="29" t="s">
        <v>42</v>
      </c>
      <c r="C12" s="30">
        <v>75</v>
      </c>
      <c r="D12" s="31">
        <f t="shared" ca="1" si="2"/>
        <v>44</v>
      </c>
      <c r="E12" s="31">
        <f t="shared" ca="1" si="0"/>
        <v>44</v>
      </c>
      <c r="F12" s="31">
        <f t="shared" ca="1" si="0"/>
        <v>32</v>
      </c>
      <c r="G12" s="31">
        <f t="shared" ca="1" si="0"/>
        <v>43</v>
      </c>
      <c r="H12" s="31">
        <f t="shared" ca="1" si="0"/>
        <v>35</v>
      </c>
      <c r="I12" s="47">
        <f t="shared" ca="1" si="3"/>
        <v>14850</v>
      </c>
      <c r="J12" s="33">
        <f t="shared" ca="1" si="4"/>
        <v>4</v>
      </c>
      <c r="K12" s="33">
        <f t="shared" ca="1" si="1"/>
        <v>4</v>
      </c>
      <c r="L12" s="33">
        <f t="shared" ca="1" si="1"/>
        <v>0</v>
      </c>
      <c r="M12" s="33">
        <f t="shared" ca="1" si="1"/>
        <v>3</v>
      </c>
      <c r="N12" s="33">
        <f t="shared" ca="1" si="1"/>
        <v>0</v>
      </c>
      <c r="O12" s="32">
        <f t="shared" ca="1" si="5"/>
        <v>1237.5</v>
      </c>
      <c r="P12" s="35">
        <f t="shared" ca="1" si="6"/>
        <v>16087.5</v>
      </c>
    </row>
    <row r="13" spans="1:16" x14ac:dyDescent="0.2">
      <c r="A13" s="34" t="s">
        <v>41</v>
      </c>
      <c r="B13" s="29" t="s">
        <v>40</v>
      </c>
      <c r="C13" s="30">
        <v>40</v>
      </c>
      <c r="D13" s="31">
        <f t="shared" ca="1" si="2"/>
        <v>41</v>
      </c>
      <c r="E13" s="31">
        <f t="shared" ca="1" si="0"/>
        <v>34</v>
      </c>
      <c r="F13" s="31">
        <f t="shared" ca="1" si="0"/>
        <v>37</v>
      </c>
      <c r="G13" s="31">
        <f t="shared" ca="1" si="0"/>
        <v>43</v>
      </c>
      <c r="H13" s="31">
        <f t="shared" ca="1" si="0"/>
        <v>42</v>
      </c>
      <c r="I13" s="47">
        <f t="shared" ca="1" si="3"/>
        <v>7880</v>
      </c>
      <c r="J13" s="33">
        <f t="shared" ca="1" si="4"/>
        <v>1</v>
      </c>
      <c r="K13" s="33">
        <f t="shared" ca="1" si="1"/>
        <v>0</v>
      </c>
      <c r="L13" s="33">
        <f t="shared" ca="1" si="1"/>
        <v>0</v>
      </c>
      <c r="M13" s="33">
        <f t="shared" ca="1" si="1"/>
        <v>3</v>
      </c>
      <c r="N13" s="33">
        <f t="shared" ca="1" si="1"/>
        <v>2</v>
      </c>
      <c r="O13" s="32">
        <f t="shared" ca="1" si="5"/>
        <v>360</v>
      </c>
      <c r="P13" s="35">
        <f t="shared" ca="1" si="6"/>
        <v>8240</v>
      </c>
    </row>
    <row r="14" spans="1:16" ht="16" thickBot="1" x14ac:dyDescent="0.25">
      <c r="A14" s="36" t="s">
        <v>39</v>
      </c>
      <c r="B14" s="37" t="s">
        <v>38</v>
      </c>
      <c r="C14" s="38">
        <v>25</v>
      </c>
      <c r="D14" s="39">
        <f t="shared" ca="1" si="2"/>
        <v>48</v>
      </c>
      <c r="E14" s="39">
        <f t="shared" ca="1" si="0"/>
        <v>38</v>
      </c>
      <c r="F14" s="39">
        <f t="shared" ca="1" si="0"/>
        <v>37</v>
      </c>
      <c r="G14" s="39">
        <f t="shared" ca="1" si="0"/>
        <v>39</v>
      </c>
      <c r="H14" s="39">
        <f t="shared" ca="1" si="0"/>
        <v>32</v>
      </c>
      <c r="I14" s="47">
        <f t="shared" ca="1" si="3"/>
        <v>4850</v>
      </c>
      <c r="J14" s="41">
        <f t="shared" ca="1" si="4"/>
        <v>8</v>
      </c>
      <c r="K14" s="41">
        <f t="shared" ca="1" si="1"/>
        <v>0</v>
      </c>
      <c r="L14" s="41">
        <f t="shared" ca="1" si="1"/>
        <v>0</v>
      </c>
      <c r="M14" s="41">
        <f t="shared" ca="1" si="1"/>
        <v>0</v>
      </c>
      <c r="N14" s="41">
        <f t="shared" ca="1" si="1"/>
        <v>0</v>
      </c>
      <c r="O14" s="40">
        <f t="shared" ca="1" si="5"/>
        <v>300</v>
      </c>
      <c r="P14" s="42">
        <f t="shared" ca="1" si="6"/>
        <v>5150</v>
      </c>
    </row>
    <row r="16" spans="1:16" x14ac:dyDescent="0.2">
      <c r="H16" s="57" t="s">
        <v>37</v>
      </c>
      <c r="I16" s="27">
        <f ca="1">MAX(I4:I14)</f>
        <v>14850</v>
      </c>
      <c r="O16" s="58" t="s">
        <v>37</v>
      </c>
      <c r="P16" s="28">
        <f ca="1">MAX(P4:P14)</f>
        <v>16087.5</v>
      </c>
    </row>
    <row r="17" spans="8:16" x14ac:dyDescent="0.2">
      <c r="H17" s="57" t="s">
        <v>36</v>
      </c>
      <c r="I17" s="27">
        <f ca="1">MIN(I4:I14)</f>
        <v>700</v>
      </c>
      <c r="O17" s="58" t="s">
        <v>36</v>
      </c>
      <c r="P17" s="28">
        <f ca="1">MIN(P4:P14)</f>
        <v>752.5</v>
      </c>
    </row>
    <row r="18" spans="8:16" x14ac:dyDescent="0.2">
      <c r="H18" s="57" t="s">
        <v>35</v>
      </c>
      <c r="I18" s="27">
        <f ca="1">AVERAGE(I4:I14)</f>
        <v>4304.4272727272728</v>
      </c>
      <c r="O18" s="58" t="s">
        <v>35</v>
      </c>
      <c r="P18" s="28">
        <f ca="1">AVERAGE(P4:P14)</f>
        <v>4574.590909090909</v>
      </c>
    </row>
    <row r="19" spans="8:16" x14ac:dyDescent="0.2">
      <c r="H19" s="57" t="s">
        <v>34</v>
      </c>
      <c r="I19" s="27">
        <f ca="1">SUM(I4:I14)</f>
        <v>47348.7</v>
      </c>
      <c r="O19" s="58" t="s">
        <v>34</v>
      </c>
      <c r="P19" s="28">
        <f ca="1">SUM(P4:P14)</f>
        <v>50320.5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Credit Card Debt</vt:lpstr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Patten</dc:creator>
  <cp:lastModifiedBy>Nate Patten</cp:lastModifiedBy>
  <dcterms:created xsi:type="dcterms:W3CDTF">2023-03-01T21:15:00Z</dcterms:created>
  <dcterms:modified xsi:type="dcterms:W3CDTF">2023-03-04T20:29:58Z</dcterms:modified>
</cp:coreProperties>
</file>