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40" yWindow="-20" windowWidth="25360" windowHeight="17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E40" i="1"/>
  <c r="D37" i="1"/>
  <c r="E31" i="1"/>
  <c r="K5" i="1"/>
  <c r="L31" i="1"/>
  <c r="J31" i="1"/>
  <c r="E13" i="1"/>
  <c r="J13" i="1"/>
  <c r="L13" i="1"/>
  <c r="G13" i="1"/>
  <c r="L12" i="1"/>
  <c r="G12" i="1"/>
  <c r="E12" i="1"/>
  <c r="J7" i="1"/>
  <c r="J6" i="1"/>
  <c r="J5" i="1"/>
  <c r="J4" i="1"/>
  <c r="L11" i="1"/>
  <c r="G11" i="1"/>
  <c r="L10" i="1"/>
  <c r="G10" i="1"/>
  <c r="L7" i="1"/>
  <c r="L6" i="1"/>
  <c r="E6" i="1"/>
  <c r="N4" i="1"/>
  <c r="G4" i="1"/>
</calcChain>
</file>

<file path=xl/sharedStrings.xml><?xml version="1.0" encoding="utf-8"?>
<sst xmlns="http://schemas.openxmlformats.org/spreadsheetml/2006/main" count="31" uniqueCount="24">
  <si>
    <t>Competition Lead Costs</t>
  </si>
  <si>
    <t>Zillow</t>
  </si>
  <si>
    <t>Competition</t>
  </si>
  <si>
    <t>Cost/Lead</t>
  </si>
  <si>
    <t>Kaukauna</t>
  </si>
  <si>
    <t>Location City</t>
  </si>
  <si>
    <t>Location State</t>
  </si>
  <si>
    <t>Wisconsin</t>
  </si>
  <si>
    <t># of Leads</t>
  </si>
  <si>
    <t>Total Spend</t>
  </si>
  <si>
    <t>Closed Deals</t>
  </si>
  <si>
    <t>Zillow / Trulia</t>
  </si>
  <si>
    <t>Commission earned</t>
  </si>
  <si>
    <t>Impressions per lead</t>
  </si>
  <si>
    <t>Spent / mon</t>
  </si>
  <si>
    <t>Time Period(m)</t>
  </si>
  <si>
    <t>Baton Rouge</t>
  </si>
  <si>
    <t>Com earned / $1 spent</t>
  </si>
  <si>
    <t>Washington D.C.</t>
  </si>
  <si>
    <t>% of Leads</t>
  </si>
  <si>
    <t>Realtor.com</t>
  </si>
  <si>
    <t>Virginia</t>
  </si>
  <si>
    <t>Alexandria</t>
  </si>
  <si>
    <t>Avg List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</si>
</sst>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* #,##0.0000_-;\-* #,##0.00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4" fontId="0" fillId="0" borderId="0" xfId="2" applyFont="1"/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2" fillId="0" borderId="0" xfId="0" applyFont="1"/>
    <xf numFmtId="44" fontId="2" fillId="0" borderId="0" xfId="2" applyFont="1"/>
    <xf numFmtId="0" fontId="2" fillId="0" borderId="0" xfId="0" applyFont="1" applyAlignment="1">
      <alignment horizontal="center"/>
    </xf>
    <xf numFmtId="44" fontId="2" fillId="0" borderId="0" xfId="2" applyFont="1" applyAlignment="1">
      <alignment horizontal="center"/>
    </xf>
    <xf numFmtId="0" fontId="0" fillId="0" borderId="0" xfId="0" applyFill="1"/>
    <xf numFmtId="44" fontId="0" fillId="0" borderId="0" xfId="2" applyFont="1" applyFill="1"/>
    <xf numFmtId="0" fontId="0" fillId="0" borderId="0" xfId="0" applyFill="1" applyAlignment="1">
      <alignment horizontal="center"/>
    </xf>
    <xf numFmtId="44" fontId="0" fillId="0" borderId="0" xfId="2" applyFont="1" applyFill="1" applyAlignment="1">
      <alignment horizontal="center"/>
    </xf>
    <xf numFmtId="9" fontId="0" fillId="0" borderId="0" xfId="3" applyFont="1" applyAlignment="1">
      <alignment horizontal="center"/>
    </xf>
    <xf numFmtId="9" fontId="2" fillId="0" borderId="0" xfId="3" applyFont="1" applyAlignment="1">
      <alignment horizontal="center"/>
    </xf>
    <xf numFmtId="3" fontId="5" fillId="0" borderId="0" xfId="0" applyNumberFormat="1" applyFont="1" applyAlignment="1">
      <alignment vertical="center"/>
    </xf>
    <xf numFmtId="165" fontId="0" fillId="0" borderId="0" xfId="1" applyNumberFormat="1" applyFont="1"/>
    <xf numFmtId="10" fontId="0" fillId="0" borderId="0" xfId="3" applyNumberFormat="1" applyFont="1"/>
  </cellXfs>
  <cellStyles count="10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D43" sqref="D43"/>
    </sheetView>
  </sheetViews>
  <sheetFormatPr baseColWidth="10" defaultRowHeight="15" x14ac:dyDescent="0"/>
  <cols>
    <col min="1" max="1" width="13.33203125" customWidth="1"/>
    <col min="2" max="2" width="13.6640625" customWidth="1"/>
    <col min="3" max="3" width="16.6640625" customWidth="1"/>
    <col min="4" max="4" width="13.33203125" style="1" customWidth="1"/>
    <col min="5" max="5" width="10.83203125" style="1"/>
    <col min="6" max="6" width="10.83203125" style="2"/>
    <col min="7" max="7" width="13.5" style="3" customWidth="1"/>
    <col min="8" max="8" width="14" style="2" customWidth="1"/>
    <col min="9" max="9" width="13.33203125" style="2" customWidth="1"/>
    <col min="10" max="10" width="11.33203125" style="12" customWidth="1"/>
    <col min="11" max="11" width="20.33203125" style="1" customWidth="1"/>
    <col min="12" max="12" width="23.5" style="1" customWidth="1"/>
    <col min="13" max="13" width="19.1640625" customWidth="1"/>
    <col min="14" max="14" width="13.6640625" style="1" customWidth="1"/>
  </cols>
  <sheetData>
    <row r="1" spans="1:14">
      <c r="A1" t="s">
        <v>0</v>
      </c>
    </row>
    <row r="3" spans="1:14" s="4" customFormat="1">
      <c r="A3" s="4" t="s">
        <v>2</v>
      </c>
      <c r="B3" s="4" t="s">
        <v>6</v>
      </c>
      <c r="C3" s="4" t="s">
        <v>5</v>
      </c>
      <c r="D3" s="5" t="s">
        <v>23</v>
      </c>
      <c r="E3" s="5" t="s">
        <v>3</v>
      </c>
      <c r="F3" s="6" t="s">
        <v>8</v>
      </c>
      <c r="G3" s="7" t="s">
        <v>9</v>
      </c>
      <c r="H3" s="6" t="s">
        <v>15</v>
      </c>
      <c r="I3" s="6" t="s">
        <v>10</v>
      </c>
      <c r="J3" s="13" t="s">
        <v>19</v>
      </c>
      <c r="K3" s="7" t="s">
        <v>12</v>
      </c>
      <c r="L3" s="7" t="s">
        <v>17</v>
      </c>
      <c r="M3" s="6" t="s">
        <v>13</v>
      </c>
      <c r="N3" s="7" t="s">
        <v>14</v>
      </c>
    </row>
    <row r="4" spans="1:14">
      <c r="A4" t="s">
        <v>1</v>
      </c>
      <c r="B4" t="s">
        <v>7</v>
      </c>
      <c r="C4" t="s">
        <v>4</v>
      </c>
      <c r="D4" s="1">
        <v>138200</v>
      </c>
      <c r="E4" s="1">
        <v>48.49</v>
      </c>
      <c r="F4" s="2">
        <v>49</v>
      </c>
      <c r="G4" s="3">
        <f>F4*E4</f>
        <v>2376.0100000000002</v>
      </c>
      <c r="H4" s="2">
        <v>3</v>
      </c>
      <c r="I4" s="2">
        <v>5</v>
      </c>
      <c r="J4" s="12">
        <f>I4/F4</f>
        <v>0.10204081632653061</v>
      </c>
      <c r="N4" s="1">
        <f>G4/H4</f>
        <v>792.00333333333344</v>
      </c>
    </row>
    <row r="5" spans="1:14">
      <c r="A5" t="s">
        <v>11</v>
      </c>
      <c r="E5" s="1">
        <v>30</v>
      </c>
      <c r="F5" s="2">
        <v>120</v>
      </c>
      <c r="G5" s="3">
        <v>3600</v>
      </c>
      <c r="H5" s="2">
        <v>12</v>
      </c>
      <c r="I5" s="2">
        <v>6</v>
      </c>
      <c r="J5" s="12">
        <f>I5/F5</f>
        <v>0.05</v>
      </c>
      <c r="K5" s="1">
        <f>G5*L5</f>
        <v>9360</v>
      </c>
      <c r="L5" s="1">
        <v>2.6</v>
      </c>
      <c r="M5">
        <v>500</v>
      </c>
      <c r="N5" s="1">
        <v>300</v>
      </c>
    </row>
    <row r="6" spans="1:14" s="8" customFormat="1">
      <c r="A6" s="8" t="s">
        <v>1</v>
      </c>
      <c r="C6" s="8" t="s">
        <v>16</v>
      </c>
      <c r="D6" s="9">
        <v>155800</v>
      </c>
      <c r="E6" s="9">
        <f>G6/F6</f>
        <v>30</v>
      </c>
      <c r="F6" s="10">
        <v>1200</v>
      </c>
      <c r="G6" s="11">
        <v>36000</v>
      </c>
      <c r="H6" s="10">
        <v>12</v>
      </c>
      <c r="I6" s="10">
        <v>48</v>
      </c>
      <c r="J6" s="12">
        <f>I6/F6</f>
        <v>0.04</v>
      </c>
      <c r="K6" s="9">
        <v>225000</v>
      </c>
      <c r="L6" s="9">
        <f>K6/G6</f>
        <v>6.25</v>
      </c>
      <c r="N6" s="9">
        <v>3000</v>
      </c>
    </row>
    <row r="7" spans="1:14">
      <c r="A7" t="s">
        <v>1</v>
      </c>
      <c r="C7" t="s">
        <v>18</v>
      </c>
      <c r="D7" s="1">
        <v>559200</v>
      </c>
      <c r="E7" s="1">
        <v>121</v>
      </c>
      <c r="F7" s="2">
        <v>144</v>
      </c>
      <c r="G7" s="3">
        <v>17500</v>
      </c>
      <c r="I7" s="2">
        <v>8</v>
      </c>
      <c r="J7" s="12">
        <f>I7/F7</f>
        <v>5.5555555555555552E-2</v>
      </c>
      <c r="K7" s="1">
        <v>82000</v>
      </c>
      <c r="L7" s="1">
        <f>K7/G7</f>
        <v>4.6857142857142859</v>
      </c>
    </row>
    <row r="8" spans="1:14">
      <c r="A8" t="s">
        <v>1</v>
      </c>
      <c r="G8" s="3">
        <v>24000</v>
      </c>
      <c r="I8" s="2">
        <v>0</v>
      </c>
      <c r="K8" s="1">
        <v>0</v>
      </c>
    </row>
    <row r="9" spans="1:14">
      <c r="A9" t="s">
        <v>1</v>
      </c>
      <c r="I9" s="2">
        <v>3</v>
      </c>
      <c r="N9" s="1">
        <v>170</v>
      </c>
    </row>
    <row r="10" spans="1:14">
      <c r="A10" t="s">
        <v>1</v>
      </c>
      <c r="G10" s="3">
        <f>H10*N10</f>
        <v>4500</v>
      </c>
      <c r="H10" s="2">
        <v>12</v>
      </c>
      <c r="K10" s="1">
        <v>58000</v>
      </c>
      <c r="L10" s="1">
        <f>K10/G10</f>
        <v>12.888888888888889</v>
      </c>
      <c r="N10" s="1">
        <v>375</v>
      </c>
    </row>
    <row r="11" spans="1:14">
      <c r="A11" t="s">
        <v>1</v>
      </c>
      <c r="G11" s="3">
        <f>H11*N11</f>
        <v>625</v>
      </c>
      <c r="H11" s="2">
        <v>5</v>
      </c>
      <c r="I11" s="2">
        <v>2</v>
      </c>
      <c r="K11" s="1">
        <v>2600</v>
      </c>
      <c r="L11" s="1">
        <f>K11/G11</f>
        <v>4.16</v>
      </c>
      <c r="N11" s="1">
        <v>125</v>
      </c>
    </row>
    <row r="12" spans="1:14">
      <c r="A12" t="s">
        <v>20</v>
      </c>
      <c r="E12" s="1">
        <f>G12/F12</f>
        <v>120</v>
      </c>
      <c r="F12" s="2">
        <v>100</v>
      </c>
      <c r="G12" s="3">
        <f>H12*N12</f>
        <v>12000</v>
      </c>
      <c r="H12" s="2">
        <v>24</v>
      </c>
      <c r="I12" s="2">
        <v>1</v>
      </c>
      <c r="J12" s="12">
        <v>0.01</v>
      </c>
      <c r="K12" s="1">
        <v>7000</v>
      </c>
      <c r="L12" s="1">
        <f>K12/G12</f>
        <v>0.58333333333333337</v>
      </c>
      <c r="N12" s="1">
        <v>500</v>
      </c>
    </row>
    <row r="13" spans="1:14">
      <c r="A13" t="s">
        <v>1</v>
      </c>
      <c r="B13" t="s">
        <v>21</v>
      </c>
      <c r="C13" t="s">
        <v>22</v>
      </c>
      <c r="D13" s="1">
        <v>520400</v>
      </c>
      <c r="E13" s="1">
        <f>G13/F13</f>
        <v>33.5</v>
      </c>
      <c r="F13" s="2">
        <v>2400</v>
      </c>
      <c r="G13" s="3">
        <f>H13*N13</f>
        <v>80400</v>
      </c>
      <c r="H13" s="2">
        <v>12</v>
      </c>
      <c r="I13" s="2">
        <v>53</v>
      </c>
      <c r="J13" s="12">
        <f>I13/F13</f>
        <v>2.2083333333333333E-2</v>
      </c>
      <c r="K13" s="1">
        <v>463140</v>
      </c>
      <c r="L13" s="1">
        <f>K13/G13</f>
        <v>5.7604477611940297</v>
      </c>
      <c r="N13" s="1">
        <v>6700</v>
      </c>
    </row>
    <row r="31" spans="5:12">
      <c r="E31" s="1">
        <f>AVERAGE(E4:E30)</f>
        <v>63.831666666666671</v>
      </c>
      <c r="J31" s="12">
        <f>AVERAGE(J4:J30)</f>
        <v>4.6613284202569917E-2</v>
      </c>
      <c r="L31" s="1">
        <f>AVERAGE(L4:L30)</f>
        <v>5.2754834670186472</v>
      </c>
    </row>
    <row r="37" spans="3:5">
      <c r="D37" s="15">
        <f>E7/D7</f>
        <v>2.1638054363376253E-4</v>
      </c>
    </row>
    <row r="40" spans="3:5">
      <c r="D40" s="16">
        <v>2.0000000000000001E-4</v>
      </c>
      <c r="E40" s="1">
        <f>D40*D6</f>
        <v>31.16</v>
      </c>
    </row>
    <row r="42" spans="3:5" ht="23">
      <c r="C42" s="14">
        <v>217500</v>
      </c>
      <c r="D42" s="1">
        <f>D40*C42</f>
        <v>43.5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2017-05-06T12:44:00Z</dcterms:created>
  <dcterms:modified xsi:type="dcterms:W3CDTF">2017-05-09T04:29:52Z</dcterms:modified>
</cp:coreProperties>
</file>