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0" windowWidth="27480" windowHeight="11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42" i="1" l="1"/>
  <c r="AG42" i="1"/>
  <c r="AH42" i="1"/>
  <c r="AD42" i="1"/>
  <c r="AI42" i="1"/>
  <c r="AJ42" i="1"/>
  <c r="AK42" i="1"/>
  <c r="AF41" i="1"/>
  <c r="AG41" i="1"/>
  <c r="AH41" i="1"/>
  <c r="AD41" i="1"/>
  <c r="AI41" i="1"/>
  <c r="AJ41" i="1"/>
  <c r="AK41" i="1"/>
  <c r="AF40" i="1"/>
  <c r="AG40" i="1"/>
  <c r="AH40" i="1"/>
  <c r="AD40" i="1"/>
  <c r="AI40" i="1"/>
  <c r="AJ40" i="1"/>
  <c r="AK40" i="1"/>
  <c r="AF20" i="1"/>
  <c r="AG20" i="1"/>
  <c r="AH20" i="1"/>
  <c r="AD20" i="1"/>
  <c r="AI20" i="1"/>
  <c r="AJ20" i="1"/>
  <c r="AK20" i="1"/>
  <c r="AF38" i="1"/>
  <c r="AG38" i="1"/>
  <c r="AH38" i="1"/>
  <c r="AD38" i="1"/>
  <c r="AI38" i="1"/>
  <c r="AJ38" i="1"/>
  <c r="AK38" i="1"/>
  <c r="AF37" i="1"/>
  <c r="AG37" i="1"/>
  <c r="AH37" i="1"/>
  <c r="AD37" i="1"/>
  <c r="AI37" i="1"/>
  <c r="AJ37" i="1"/>
  <c r="AK37" i="1"/>
  <c r="AF35" i="1"/>
  <c r="AG35" i="1"/>
  <c r="AH35" i="1"/>
  <c r="AD35" i="1"/>
  <c r="AI35" i="1"/>
  <c r="AJ35" i="1"/>
  <c r="AK35" i="1"/>
  <c r="AF30" i="1"/>
  <c r="AG30" i="1"/>
  <c r="AH30" i="1"/>
  <c r="AD30" i="1"/>
  <c r="AI30" i="1"/>
  <c r="AJ30" i="1"/>
  <c r="AK30" i="1"/>
  <c r="AF34" i="1"/>
  <c r="AG34" i="1"/>
  <c r="AH34" i="1"/>
  <c r="AD34" i="1"/>
  <c r="AI34" i="1"/>
  <c r="AJ34" i="1"/>
  <c r="AK34" i="1"/>
  <c r="AF33" i="1"/>
  <c r="AG33" i="1"/>
  <c r="AH33" i="1"/>
  <c r="AD33" i="1"/>
  <c r="AI33" i="1"/>
  <c r="AJ33" i="1"/>
  <c r="AK33" i="1"/>
  <c r="AF32" i="1"/>
  <c r="AG32" i="1"/>
  <c r="AH32" i="1"/>
  <c r="AD32" i="1"/>
  <c r="AI32" i="1"/>
  <c r="AJ32" i="1"/>
  <c r="AK32" i="1"/>
  <c r="AF31" i="1"/>
  <c r="AG31" i="1"/>
  <c r="AH31" i="1"/>
  <c r="AD31" i="1"/>
  <c r="AI31" i="1"/>
  <c r="AJ31" i="1"/>
  <c r="AK31" i="1"/>
  <c r="AF39" i="1"/>
  <c r="AG39" i="1"/>
  <c r="AH39" i="1"/>
  <c r="AD39" i="1"/>
  <c r="AI39" i="1"/>
  <c r="AJ39" i="1"/>
  <c r="AK39" i="1"/>
  <c r="AF29" i="1"/>
  <c r="AG29" i="1"/>
  <c r="AH29" i="1"/>
  <c r="AD29" i="1"/>
  <c r="AI29" i="1"/>
  <c r="AJ29" i="1"/>
  <c r="AK29" i="1"/>
  <c r="AF26" i="1"/>
  <c r="AG26" i="1"/>
  <c r="AH26" i="1"/>
  <c r="AD26" i="1"/>
  <c r="AI26" i="1"/>
  <c r="AJ26" i="1"/>
  <c r="AK26" i="1"/>
  <c r="AF27" i="1"/>
  <c r="AG27" i="1"/>
  <c r="AH27" i="1"/>
  <c r="AD27" i="1"/>
  <c r="AI27" i="1"/>
  <c r="AJ27" i="1"/>
  <c r="AK27" i="1"/>
  <c r="AF28" i="1"/>
  <c r="AG28" i="1"/>
  <c r="AH28" i="1"/>
  <c r="AD28" i="1"/>
  <c r="AI28" i="1"/>
  <c r="AJ28" i="1"/>
  <c r="AK28" i="1"/>
  <c r="AF25" i="1"/>
  <c r="AG25" i="1"/>
  <c r="AH25" i="1"/>
  <c r="AD25" i="1"/>
  <c r="AI25" i="1"/>
  <c r="AJ25" i="1"/>
  <c r="AK25" i="1"/>
  <c r="AF24" i="1"/>
  <c r="AG24" i="1"/>
  <c r="AH24" i="1"/>
  <c r="AD24" i="1"/>
  <c r="AI24" i="1"/>
  <c r="AJ24" i="1"/>
  <c r="AK24" i="1"/>
  <c r="AF23" i="1"/>
  <c r="AG23" i="1"/>
  <c r="AH23" i="1"/>
  <c r="AD23" i="1"/>
  <c r="AI23" i="1"/>
  <c r="AJ23" i="1"/>
  <c r="AK23" i="1"/>
  <c r="AF22" i="1"/>
  <c r="AG22" i="1"/>
  <c r="AH22" i="1"/>
  <c r="AD22" i="1"/>
  <c r="AI22" i="1"/>
  <c r="AJ22" i="1"/>
  <c r="AK22" i="1"/>
  <c r="AF21" i="1"/>
  <c r="AG21" i="1"/>
  <c r="AH21" i="1"/>
  <c r="AD21" i="1"/>
  <c r="AI21" i="1"/>
  <c r="AJ21" i="1"/>
  <c r="AK21" i="1"/>
  <c r="AF15" i="1"/>
  <c r="AG15" i="1"/>
  <c r="AH15" i="1"/>
  <c r="AD15" i="1"/>
  <c r="AI15" i="1"/>
  <c r="AJ15" i="1"/>
  <c r="AK15" i="1"/>
  <c r="AF19" i="1"/>
  <c r="AG19" i="1"/>
  <c r="AH19" i="1"/>
  <c r="AD19" i="1"/>
  <c r="AI19" i="1"/>
  <c r="AJ19" i="1"/>
  <c r="AK19" i="1"/>
  <c r="AF18" i="1"/>
  <c r="AG18" i="1"/>
  <c r="AH18" i="1"/>
  <c r="AD18" i="1"/>
  <c r="AI18" i="1"/>
  <c r="AJ18" i="1"/>
  <c r="AK18" i="1"/>
  <c r="AF17" i="1"/>
  <c r="AG17" i="1"/>
  <c r="AH17" i="1"/>
  <c r="AD17" i="1"/>
  <c r="AI17" i="1"/>
  <c r="AJ17" i="1"/>
  <c r="AK17" i="1"/>
  <c r="AF16" i="1"/>
  <c r="AG16" i="1"/>
  <c r="AH16" i="1"/>
  <c r="AD16" i="1"/>
  <c r="AI16" i="1"/>
  <c r="AJ16" i="1"/>
  <c r="AK16" i="1"/>
  <c r="AF36" i="1"/>
  <c r="AG36" i="1"/>
  <c r="AH36" i="1"/>
  <c r="AD36" i="1"/>
  <c r="AI36" i="1"/>
  <c r="AJ36" i="1"/>
  <c r="AK36" i="1"/>
  <c r="AF14" i="1"/>
  <c r="AG14" i="1"/>
  <c r="AH14" i="1"/>
  <c r="AD14" i="1"/>
  <c r="AI14" i="1"/>
  <c r="AJ14" i="1"/>
  <c r="AK14" i="1"/>
  <c r="AK6" i="1"/>
  <c r="AJ6" i="1"/>
  <c r="AI6" i="1"/>
  <c r="AD6" i="1"/>
  <c r="AH6" i="1"/>
  <c r="AG6" i="1"/>
  <c r="AF6" i="1"/>
  <c r="AF13" i="1"/>
  <c r="AG13" i="1"/>
  <c r="AH13" i="1"/>
  <c r="AD13" i="1"/>
  <c r="AI13" i="1"/>
  <c r="AJ13" i="1"/>
  <c r="AK13" i="1"/>
  <c r="AF12" i="1"/>
  <c r="AG12" i="1"/>
  <c r="AH12" i="1"/>
  <c r="AD12" i="1"/>
  <c r="AI12" i="1"/>
  <c r="AJ12" i="1"/>
  <c r="AK12" i="1"/>
  <c r="AF11" i="1"/>
  <c r="AG11" i="1"/>
  <c r="AH11" i="1"/>
  <c r="AD11" i="1"/>
  <c r="AI11" i="1"/>
  <c r="AJ11" i="1"/>
  <c r="AK11" i="1"/>
  <c r="AF10" i="1"/>
  <c r="AG10" i="1"/>
  <c r="AH10" i="1"/>
  <c r="AD10" i="1"/>
  <c r="AI10" i="1"/>
  <c r="AJ10" i="1"/>
  <c r="AK10" i="1"/>
  <c r="AF9" i="1"/>
  <c r="AG9" i="1"/>
  <c r="AH9" i="1"/>
  <c r="AD9" i="1"/>
  <c r="AI9" i="1"/>
  <c r="AJ9" i="1"/>
  <c r="AK9" i="1"/>
  <c r="AF8" i="1"/>
  <c r="AG8" i="1"/>
  <c r="AH8" i="1"/>
  <c r="AD8" i="1"/>
  <c r="AI8" i="1"/>
  <c r="AJ8" i="1"/>
  <c r="AK8" i="1"/>
  <c r="AF7" i="1"/>
  <c r="AG7" i="1"/>
  <c r="AH7" i="1"/>
  <c r="AD7" i="1"/>
  <c r="AI7" i="1"/>
  <c r="AJ7" i="1"/>
  <c r="AK7" i="1"/>
  <c r="AF5" i="1"/>
  <c r="AG5" i="1"/>
  <c r="AH5" i="1"/>
  <c r="AD5" i="1"/>
  <c r="AI5" i="1"/>
  <c r="AJ5" i="1"/>
  <c r="AK5" i="1"/>
  <c r="AD2" i="1"/>
  <c r="AD3" i="1"/>
  <c r="AD4" i="1"/>
  <c r="AF4" i="1"/>
  <c r="AG4" i="1"/>
  <c r="AH4" i="1"/>
  <c r="AI4" i="1"/>
  <c r="AJ4" i="1"/>
  <c r="AK4" i="1"/>
  <c r="AH2" i="1"/>
  <c r="AH3" i="1"/>
  <c r="AG2" i="1"/>
  <c r="AG3" i="1"/>
  <c r="AF2" i="1"/>
  <c r="AI2" i="1"/>
  <c r="AJ2" i="1"/>
  <c r="AK2" i="1"/>
  <c r="AI3" i="1"/>
  <c r="AJ3" i="1"/>
  <c r="AK3" i="1"/>
  <c r="AF3" i="1"/>
  <c r="AL41" i="1" l="1"/>
  <c r="AM38" i="1"/>
  <c r="AL30" i="1"/>
  <c r="AM42" i="1"/>
  <c r="AM41" i="1"/>
  <c r="AL40" i="1"/>
  <c r="AL42" i="1"/>
  <c r="AM20" i="1"/>
  <c r="AL20" i="1"/>
  <c r="AM40" i="1"/>
  <c r="AM37" i="1"/>
  <c r="AL38" i="1"/>
  <c r="AL37" i="1"/>
  <c r="AM30" i="1"/>
  <c r="AL35" i="1"/>
  <c r="AM35" i="1"/>
  <c r="AL34" i="1"/>
  <c r="AM34" i="1"/>
  <c r="AL33" i="1"/>
  <c r="AL32" i="1"/>
  <c r="AM32" i="1"/>
  <c r="AL31" i="1"/>
  <c r="AM31" i="1"/>
  <c r="AL39" i="1"/>
  <c r="AM39" i="1"/>
  <c r="AL29" i="1"/>
  <c r="AM29" i="1"/>
  <c r="AM26" i="1"/>
  <c r="AM33" i="1"/>
  <c r="AL26" i="1"/>
  <c r="AL27" i="1"/>
  <c r="AM25" i="1"/>
  <c r="AL28" i="1"/>
  <c r="AL25" i="1"/>
  <c r="AM28" i="1"/>
  <c r="AM27" i="1"/>
  <c r="AL23" i="1"/>
  <c r="AM24" i="1"/>
  <c r="AL24" i="1"/>
  <c r="AL21" i="1"/>
  <c r="AM23" i="1"/>
  <c r="AM22" i="1"/>
  <c r="AL22" i="1"/>
  <c r="AL15" i="1"/>
  <c r="AM21" i="1"/>
  <c r="AM19" i="1"/>
  <c r="AM17" i="1"/>
  <c r="AL19" i="1"/>
  <c r="AM15" i="1"/>
  <c r="AL18" i="1"/>
  <c r="AL17" i="1"/>
  <c r="AM18" i="1"/>
  <c r="AL36" i="1"/>
  <c r="AL16" i="1"/>
  <c r="AL14" i="1"/>
  <c r="AM16" i="1"/>
  <c r="AM14" i="1"/>
  <c r="AM36" i="1"/>
  <c r="AM6" i="1"/>
  <c r="AM13" i="1"/>
  <c r="AL11" i="1"/>
  <c r="AL6" i="1"/>
  <c r="AL13" i="1"/>
  <c r="AM12" i="1"/>
  <c r="AL10" i="1"/>
  <c r="AL12" i="1"/>
  <c r="AM11" i="1"/>
  <c r="AM10" i="1"/>
  <c r="AL8" i="1"/>
  <c r="AL9" i="1"/>
  <c r="AM9" i="1"/>
  <c r="AM8" i="1"/>
  <c r="AL7" i="1"/>
  <c r="AL5" i="1"/>
  <c r="AM5" i="1"/>
  <c r="AM7" i="1"/>
  <c r="AL4" i="1"/>
  <c r="AM4" i="1"/>
  <c r="AL2" i="1"/>
  <c r="AL3" i="1"/>
  <c r="AM3" i="1"/>
  <c r="AM2" i="1"/>
  <c r="AE41" i="1" l="1"/>
  <c r="AE26" i="1"/>
  <c r="AE38" i="1"/>
  <c r="AE42" i="1"/>
  <c r="AE30" i="1"/>
  <c r="AE40" i="1"/>
  <c r="AE20" i="1"/>
  <c r="AE37" i="1"/>
  <c r="AE35" i="1"/>
  <c r="AE34" i="1"/>
  <c r="AE33" i="1"/>
  <c r="AE32" i="1"/>
  <c r="AE31" i="1"/>
  <c r="AE39" i="1"/>
  <c r="AE29" i="1"/>
  <c r="AE27" i="1"/>
  <c r="AE18" i="1"/>
  <c r="AE23" i="1"/>
  <c r="AE25" i="1"/>
  <c r="AE19" i="1"/>
  <c r="AE24" i="1"/>
  <c r="AE21" i="1"/>
  <c r="AE28" i="1"/>
  <c r="AE36" i="1"/>
  <c r="AE22" i="1"/>
  <c r="AE15" i="1"/>
  <c r="AE17" i="1"/>
  <c r="AE16" i="1"/>
  <c r="AE14" i="1"/>
  <c r="AE12" i="1"/>
  <c r="AE10" i="1"/>
  <c r="AE13" i="1"/>
  <c r="AE11" i="1"/>
  <c r="AE9" i="1"/>
  <c r="AE8" i="1"/>
  <c r="AE6" i="1"/>
  <c r="AE7" i="1"/>
  <c r="AE5" i="1"/>
  <c r="AE4" i="1"/>
  <c r="AE3" i="1"/>
  <c r="AE2" i="1"/>
</calcChain>
</file>

<file path=xl/sharedStrings.xml><?xml version="1.0" encoding="utf-8"?>
<sst xmlns="http://schemas.openxmlformats.org/spreadsheetml/2006/main" count="211" uniqueCount="131">
  <si>
    <t>Date</t>
  </si>
  <si>
    <t>LineNo</t>
  </si>
  <si>
    <t>MoldNo</t>
  </si>
  <si>
    <t>Index</t>
  </si>
  <si>
    <t>Color</t>
  </si>
  <si>
    <t>Resin</t>
  </si>
  <si>
    <t>Total</t>
  </si>
  <si>
    <t>TotalDft</t>
  </si>
  <si>
    <t>DftRte</t>
  </si>
  <si>
    <t>Remarks</t>
  </si>
  <si>
    <t>S1%</t>
  </si>
  <si>
    <t>S2%</t>
  </si>
  <si>
    <t>S3%</t>
  </si>
  <si>
    <t>White</t>
  </si>
  <si>
    <t>File</t>
  </si>
  <si>
    <t>04B</t>
  </si>
  <si>
    <t>DER-C07</t>
  </si>
  <si>
    <t>Bronze</t>
  </si>
  <si>
    <t>Dft</t>
  </si>
  <si>
    <t>05B</t>
  </si>
  <si>
    <t>DER-B04</t>
  </si>
  <si>
    <t>02C</t>
  </si>
  <si>
    <t>DEO-C01</t>
  </si>
  <si>
    <t>03C</t>
  </si>
  <si>
    <t>DEO-B03</t>
  </si>
  <si>
    <t>01B</t>
  </si>
  <si>
    <t>JAC-02</t>
  </si>
  <si>
    <t>03B</t>
  </si>
  <si>
    <t>DS-S01</t>
  </si>
  <si>
    <t>08B</t>
  </si>
  <si>
    <t>09B</t>
  </si>
  <si>
    <t>09A</t>
  </si>
  <si>
    <t>11A</t>
  </si>
  <si>
    <t>DEO-D04</t>
  </si>
  <si>
    <t>DEO-P01</t>
  </si>
  <si>
    <t>DW-P01</t>
  </si>
  <si>
    <t>DW-D02</t>
  </si>
  <si>
    <t>Shift-1 停機維修</t>
  </si>
  <si>
    <t>SC</t>
  </si>
  <si>
    <t>Smp</t>
  </si>
  <si>
    <t>Mnt</t>
  </si>
  <si>
    <t>Brown</t>
  </si>
  <si>
    <t>Clear</t>
  </si>
  <si>
    <t>DER</t>
  </si>
  <si>
    <t>DEO</t>
  </si>
  <si>
    <t>DS</t>
  </si>
  <si>
    <t>TD</t>
  </si>
  <si>
    <t>DW</t>
  </si>
  <si>
    <t>01A</t>
  </si>
  <si>
    <t>DER-D02</t>
  </si>
  <si>
    <t>23A</t>
  </si>
  <si>
    <t>26A</t>
  </si>
  <si>
    <t>27A</t>
  </si>
  <si>
    <t>28A</t>
  </si>
  <si>
    <t>13B</t>
  </si>
  <si>
    <t>14A</t>
  </si>
  <si>
    <t>15A</t>
  </si>
  <si>
    <t>16A</t>
  </si>
  <si>
    <t>17A</t>
  </si>
  <si>
    <t>18A</t>
  </si>
  <si>
    <t>21A</t>
  </si>
  <si>
    <t>DW-S02</t>
  </si>
  <si>
    <t>MEO-C02</t>
  </si>
  <si>
    <t>DEO-S02</t>
  </si>
  <si>
    <t>DW-B03</t>
  </si>
  <si>
    <t>DS-R01</t>
  </si>
  <si>
    <t>DS-P02</t>
  </si>
  <si>
    <t>DER-S04</t>
  </si>
  <si>
    <t>DER-C03</t>
  </si>
  <si>
    <t>DER-U02</t>
  </si>
  <si>
    <t>DEO-S03</t>
  </si>
  <si>
    <t>Beige</t>
  </si>
  <si>
    <t>Orange</t>
  </si>
  <si>
    <t>Yellow</t>
  </si>
  <si>
    <t>Shift-3 多次扣後模</t>
  </si>
  <si>
    <t>27270-3</t>
  </si>
  <si>
    <t>MEO</t>
  </si>
  <si>
    <t>Purple</t>
  </si>
  <si>
    <t>1Cy</t>
  </si>
  <si>
    <t>1Hr</t>
  </si>
  <si>
    <t>1St</t>
  </si>
  <si>
    <t>1Cv</t>
  </si>
  <si>
    <t>2Cy</t>
  </si>
  <si>
    <t>2Hr</t>
  </si>
  <si>
    <t>2St</t>
  </si>
  <si>
    <t>2Cv</t>
  </si>
  <si>
    <t>3Cy</t>
  </si>
  <si>
    <t>3Hr</t>
  </si>
  <si>
    <t>3St</t>
  </si>
  <si>
    <t>3Cv</t>
  </si>
  <si>
    <t>1M</t>
  </si>
  <si>
    <t>2M</t>
  </si>
  <si>
    <t>3M</t>
  </si>
  <si>
    <t>1P</t>
  </si>
  <si>
    <t>2P</t>
  </si>
  <si>
    <t>3P</t>
  </si>
  <si>
    <t>1Dft</t>
  </si>
  <si>
    <t>2Dft</t>
  </si>
  <si>
    <t>3Dft</t>
  </si>
  <si>
    <t>15B</t>
  </si>
  <si>
    <t>18B</t>
  </si>
  <si>
    <t>19B</t>
  </si>
  <si>
    <t>24B</t>
  </si>
  <si>
    <t>16B</t>
  </si>
  <si>
    <t>17B</t>
  </si>
  <si>
    <t>21B</t>
  </si>
  <si>
    <t>20B</t>
  </si>
  <si>
    <t>22B</t>
  </si>
  <si>
    <t>23B</t>
  </si>
  <si>
    <t>DW-B02</t>
  </si>
  <si>
    <t>DEO-B06</t>
  </si>
  <si>
    <t>DEO-C07</t>
  </si>
  <si>
    <t>DW-C03</t>
  </si>
  <si>
    <t>DEO-C03</t>
  </si>
  <si>
    <t>DS-B01</t>
  </si>
  <si>
    <t>DEO-C05</t>
  </si>
  <si>
    <t>DW-C01</t>
  </si>
  <si>
    <t>26362-1</t>
  </si>
  <si>
    <t>Light Gray</t>
  </si>
  <si>
    <t>Shift-1 4, 8號飛label熔膠扣模多次報警</t>
  </si>
  <si>
    <t>Shift-1 模房維修</t>
  </si>
  <si>
    <t>26357-1</t>
  </si>
  <si>
    <t>14B</t>
  </si>
  <si>
    <t>33A</t>
  </si>
  <si>
    <t>36A</t>
  </si>
  <si>
    <t>25A</t>
  </si>
  <si>
    <t>DW-C02</t>
  </si>
  <si>
    <t>DEO-U04</t>
  </si>
  <si>
    <t>DEO-U02</t>
  </si>
  <si>
    <t>DS-W02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</si>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</sst>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Source Code Pro"/>
      <family val="2"/>
    </font>
    <font>
      <sz val="12"/>
      <color theme="1"/>
      <name val="Source Code Pro"/>
      <family val="2"/>
    </font>
    <font>
      <sz val="10"/>
      <color theme="1"/>
      <name val="Source Code Pro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 applyBorder="1"/>
    <xf numFmtId="0" fontId="0" fillId="0" borderId="0" xfId="0" applyBorder="1"/>
    <xf numFmtId="0" fontId="0" fillId="0" borderId="1" xfId="0" applyBorder="1"/>
    <xf numFmtId="0" fontId="0" fillId="0" borderId="1" xfId="0" applyNumberFormat="1" applyBorder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0" xfId="0" applyBorder="1" applyAlignment="1"/>
    <xf numFmtId="10" fontId="0" fillId="0" borderId="1" xfId="1" applyNumberFormat="1" applyFont="1" applyBorder="1"/>
    <xf numFmtId="0" fontId="0" fillId="0" borderId="4" xfId="0" applyBorder="1"/>
    <xf numFmtId="1" fontId="0" fillId="0" borderId="4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4" fontId="2" fillId="0" borderId="7" xfId="0" applyNumberFormat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4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numFmt numFmtId="0" formatCode="General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numFmt numFmtId="14" formatCode="0.00%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numFmt numFmtId="14" formatCode="0.00%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numFmt numFmtId="14" formatCode="0.00%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ource Code Pro"/>
        <scheme val="none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general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M42" totalsRowShown="0" headerRowDxfId="37">
  <autoFilter ref="A1:AM42"/>
  <tableColumns count="39">
    <tableColumn id="88" name="File" dataDxfId="0"/>
    <tableColumn id="92" name="Date" dataDxfId="36"/>
    <tableColumn id="2" name="LineNo" dataDxfId="35"/>
    <tableColumn id="3" name="MoldNo" dataDxfId="34"/>
    <tableColumn id="4" name="Index" dataDxfId="33"/>
    <tableColumn id="5" name="Color" dataDxfId="32"/>
    <tableColumn id="6" name="Resin" dataDxfId="31"/>
    <tableColumn id="7" name="1Cy" dataDxfId="30"/>
    <tableColumn id="8" name="1Hr" dataDxfId="29"/>
    <tableColumn id="9" name="1St" dataDxfId="28"/>
    <tableColumn id="10" name="1Cv" dataDxfId="27"/>
    <tableColumn id="11" name="2Cy" dataDxfId="26"/>
    <tableColumn id="12" name="2Hr" dataDxfId="25"/>
    <tableColumn id="13" name="2St" dataDxfId="24"/>
    <tableColumn id="14" name="2Cv" dataDxfId="23"/>
    <tableColumn id="15" name="3Cy" dataDxfId="22"/>
    <tableColumn id="16" name="3Hr" dataDxfId="21"/>
    <tableColumn id="17" name="3St" dataDxfId="20"/>
    <tableColumn id="18" name="3Cv" dataDxfId="19"/>
    <tableColumn id="29" name="Remarks" dataDxfId="18"/>
    <tableColumn id="30" name="1M" dataDxfId="17"/>
    <tableColumn id="31" name="2M" dataDxfId="16"/>
    <tableColumn id="32" name="3M" dataDxfId="15"/>
    <tableColumn id="33" name="1P" dataDxfId="14"/>
    <tableColumn id="34" name="2P" dataDxfId="13"/>
    <tableColumn id="35" name="3P" dataDxfId="12"/>
    <tableColumn id="40" name="SC" dataDxfId="11" dataCellStyle="Percent"/>
    <tableColumn id="41" name="Mnt" dataDxfId="10" dataCellStyle="Percent"/>
    <tableColumn id="42" name="Smp" dataDxfId="9" dataCellStyle="Percent"/>
    <tableColumn id="90" name="Dft" dataDxfId="8">
      <calculatedColumnFormula>CONCATENATE(SUM(Table1[[#This Row],[1M]],Table1[[#This Row],[2M]],Table1[[#This Row],[3M]]), "|", SUM(Table1[[#This Row],[1P]],Table1[[#This Row],[2P]],Table1[[#This Row],[3P]]))</calculatedColumnFormula>
    </tableColumn>
    <tableColumn id="51" name="DftRte" dataDxfId="7" dataCellStyle="Percent">
      <calculatedColumnFormula>IF(Table1[[#This Row],[Total]]=0,0,Table1[[#This Row],[TotalDft]]/Table1[[#This Row],[Total]])</calculatedColumnFormula>
    </tableColumn>
    <tableColumn id="36" name="S1%" dataDxfId="6" dataCellStyle="Percent">
      <calculatedColumnFormula>IF(Table1[[#This Row],[1Hr]]=0,0,Table1[[#This Row],[1St]]*Table1[[#This Row],[1Cy]]/(Table1[[#This Row],[1Hr]]*60*60))</calculatedColumnFormula>
    </tableColumn>
    <tableColumn id="37" name="S2%" dataDxfId="5" dataCellStyle="Percent">
      <calculatedColumnFormula>IF(Table1[[#This Row],[2Hr]]=0,0,Table1[[#This Row],[2St]]*Table1[[#This Row],[2Cy]]/(Table1[[#This Row],[2Hr]]*60*60))</calculatedColumnFormula>
    </tableColumn>
    <tableColumn id="38" name="S3%" dataDxfId="4" dataCellStyle="Percent">
      <calculatedColumnFormula>IF(Table1[[#This Row],[3Hr]]=0,0,Table1[[#This Row],[3St]]*Table1[[#This Row],[3Cy]]/(Table1[[#This Row],[3Hr]]*60*60))</calculatedColumnFormula>
    </tableColumn>
    <tableColumn id="46" name="1Dft" dataDxfId="3">
      <calculatedColumnFormula>SUM(Table1[[#This Row],[1M]],Table1[[#This Row],[1P]])</calculatedColumnFormula>
    </tableColumn>
    <tableColumn id="47" name="2Dft">
      <calculatedColumnFormula>SUM(Table1[[#This Row],[2M]],Table1[[#This Row],[2P]])</calculatedColumnFormula>
    </tableColumn>
    <tableColumn id="48" name="3Dft">
      <calculatedColumnFormula>SUM(Table1[[#This Row],[3M]],Table1[[#This Row],[3P]])</calculatedColumnFormula>
    </tableColumn>
    <tableColumn id="27" name="TotalDft" dataDxfId="2">
      <calculatedColumnFormula>SUM(Table1[[#This Row],[1Dft]],Table1[[#This Row],[2Dft]],Table1[[#This Row],[3Dft]])</calculatedColumnFormula>
    </tableColumn>
    <tableColumn id="49" name="Total" dataDxfId="1">
      <calculatedColumnFormula>(Table1[[#This Row],[1St]]*Table1[[#This Row],[1Cv]]-Table1[[#This Row],[1Dft]])+(Table1[[#This Row],[2St]]*Table1[[#This Row],[2Cv]]-Table1[[#This Row],[2Dft]])+(Table1[[#This Row],[3St]]*Table1[[#This Row],[3Cv]]-Table1[[#This Row],[3Dft]])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A13" zoomScaleNormal="100" workbookViewId="0">
      <selection activeCell="Y12" sqref="Y12"/>
    </sheetView>
  </sheetViews>
  <sheetFormatPr defaultRowHeight="15.75" x14ac:dyDescent="0.25"/>
  <cols>
    <col min="1" max="1" width="4" customWidth="1"/>
    <col min="2" max="2" width="8.796875" customWidth="1"/>
    <col min="3" max="3" width="4" customWidth="1"/>
    <col min="4" max="5" width="7.796875" customWidth="1"/>
    <col min="6" max="6" width="9.59765625" customWidth="1"/>
    <col min="7" max="7" width="5" customWidth="1"/>
    <col min="8" max="8" width="6" customWidth="1"/>
    <col min="9" max="10" width="5" customWidth="1"/>
    <col min="11" max="11" width="3" customWidth="1"/>
    <col min="12" max="12" width="6" customWidth="1"/>
    <col min="13" max="14" width="5" customWidth="1"/>
    <col min="15" max="15" width="3" customWidth="1"/>
    <col min="16" max="16" width="6" customWidth="1"/>
    <col min="17" max="18" width="5" customWidth="1"/>
    <col min="19" max="19" width="3" customWidth="1"/>
    <col min="20" max="20" width="5.8984375" bestFit="1" customWidth="1"/>
    <col min="21" max="23" width="3" customWidth="1"/>
    <col min="24" max="26" width="4" customWidth="1"/>
    <col min="27" max="29" width="3" customWidth="1"/>
    <col min="30" max="30" width="7" customWidth="1"/>
    <col min="31" max="31" width="6.3984375" customWidth="1"/>
    <col min="32" max="43" width="6" customWidth="1"/>
    <col min="44" max="46" width="5.8984375" customWidth="1"/>
    <col min="47" max="47" width="8.8984375" bestFit="1" customWidth="1"/>
    <col min="48" max="48" width="5.8984375" bestFit="1" customWidth="1"/>
  </cols>
  <sheetData>
    <row r="1" spans="1:39" x14ac:dyDescent="0.25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78</v>
      </c>
      <c r="I1" s="5" t="s">
        <v>79</v>
      </c>
      <c r="J1" s="5" t="s">
        <v>80</v>
      </c>
      <c r="K1" s="5" t="s">
        <v>81</v>
      </c>
      <c r="L1" s="5" t="s">
        <v>82</v>
      </c>
      <c r="M1" s="5" t="s">
        <v>83</v>
      </c>
      <c r="N1" s="5" t="s">
        <v>84</v>
      </c>
      <c r="O1" s="5" t="s">
        <v>85</v>
      </c>
      <c r="P1" s="5" t="s">
        <v>86</v>
      </c>
      <c r="Q1" s="5" t="s">
        <v>87</v>
      </c>
      <c r="R1" s="5" t="s">
        <v>88</v>
      </c>
      <c r="S1" s="5" t="s">
        <v>89</v>
      </c>
      <c r="T1" s="5" t="s">
        <v>9</v>
      </c>
      <c r="U1" s="8" t="s">
        <v>90</v>
      </c>
      <c r="V1" s="8" t="s">
        <v>91</v>
      </c>
      <c r="W1" s="8" t="s">
        <v>92</v>
      </c>
      <c r="X1" s="8" t="s">
        <v>93</v>
      </c>
      <c r="Y1" s="8" t="s">
        <v>94</v>
      </c>
      <c r="Z1" s="8" t="s">
        <v>95</v>
      </c>
      <c r="AA1" s="5" t="s">
        <v>38</v>
      </c>
      <c r="AB1" s="5" t="s">
        <v>40</v>
      </c>
      <c r="AC1" s="5" t="s">
        <v>39</v>
      </c>
      <c r="AD1" s="8" t="s">
        <v>18</v>
      </c>
      <c r="AE1" s="8" t="s">
        <v>8</v>
      </c>
      <c r="AF1" s="5" t="s">
        <v>10</v>
      </c>
      <c r="AG1" s="5" t="s">
        <v>11</v>
      </c>
      <c r="AH1" s="5" t="s">
        <v>12</v>
      </c>
      <c r="AI1" s="8" t="s">
        <v>96</v>
      </c>
      <c r="AJ1" s="8" t="s">
        <v>97</v>
      </c>
      <c r="AK1" s="8" t="s">
        <v>98</v>
      </c>
      <c r="AL1" s="8" t="s">
        <v>7</v>
      </c>
      <c r="AM1" s="8" t="s">
        <v>6</v>
      </c>
    </row>
    <row r="2" spans="1:39" x14ac:dyDescent="0.25">
      <c r="A2" s="20" t="s">
        <v>43</v>
      </c>
      <c r="B2" s="19">
        <v>45465</v>
      </c>
      <c r="C2" s="6" t="s">
        <v>15</v>
      </c>
      <c r="D2" s="6" t="s">
        <v>16</v>
      </c>
      <c r="E2" s="6">
        <v>27635</v>
      </c>
      <c r="F2" s="6" t="s">
        <v>17</v>
      </c>
      <c r="G2" s="6">
        <v>6331</v>
      </c>
      <c r="H2" s="12">
        <v>24.4</v>
      </c>
      <c r="I2" s="6">
        <v>8</v>
      </c>
      <c r="J2" s="6">
        <v>1200</v>
      </c>
      <c r="K2" s="6">
        <v>8</v>
      </c>
      <c r="L2" s="6">
        <v>24.6</v>
      </c>
      <c r="M2" s="6">
        <v>4</v>
      </c>
      <c r="N2" s="6">
        <v>623</v>
      </c>
      <c r="O2" s="6">
        <v>8</v>
      </c>
      <c r="P2" s="6">
        <v>24.17</v>
      </c>
      <c r="Q2" s="6">
        <v>7.5</v>
      </c>
      <c r="R2" s="6">
        <v>1050</v>
      </c>
      <c r="S2" s="6">
        <v>8</v>
      </c>
      <c r="T2" s="7"/>
      <c r="U2" s="3">
        <v>20</v>
      </c>
      <c r="V2" s="3">
        <v>25</v>
      </c>
      <c r="W2" s="3">
        <v>25</v>
      </c>
      <c r="X2" s="3">
        <v>90</v>
      </c>
      <c r="Y2" s="3">
        <v>95</v>
      </c>
      <c r="Z2" s="3">
        <v>95</v>
      </c>
      <c r="AA2" s="16">
        <v>0</v>
      </c>
      <c r="AB2" s="6">
        <v>0</v>
      </c>
      <c r="AC2" s="7">
        <v>0</v>
      </c>
      <c r="AD2" s="3" t="str">
        <f>CONCATENATE(SUM(Table1[[#This Row],[1M]],Table1[[#This Row],[2M]],Table1[[#This Row],[3M]]), "|", SUM(Table1[[#This Row],[1P]],Table1[[#This Row],[2P]],Table1[[#This Row],[3P]]))</f>
        <v>70|280</v>
      </c>
      <c r="AE2" s="9">
        <f>IF(Table1[[#This Row],[Total]]=0,0,Table1[[#This Row],[TotalDft]]/Table1[[#This Row],[Total]])</f>
        <v>1.5463462048246002E-2</v>
      </c>
      <c r="AF2" s="18">
        <f>IF(Table1[[#This Row],[1Hr]]=0,0,Table1[[#This Row],[1St]]*Table1[[#This Row],[1Cy]]/(Table1[[#This Row],[1Hr]]*60*60))</f>
        <v>1.0166666666666666</v>
      </c>
      <c r="AG2" s="14">
        <f>IF(Table1[[#This Row],[2Hr]]=0,0,Table1[[#This Row],[2St]]*Table1[[#This Row],[2Cy]]/(Table1[[#This Row],[2Hr]]*60*60))</f>
        <v>1.0642916666666666</v>
      </c>
      <c r="AH2" s="14">
        <f>IF(Table1[[#This Row],[3Hr]]=0,0,Table1[[#This Row],[3St]]*Table1[[#This Row],[3Cy]]/(Table1[[#This Row],[3Hr]]*60*60))</f>
        <v>0.93994444444444447</v>
      </c>
      <c r="AI2" s="2">
        <f>SUM(Table1[[#This Row],[1M]],Table1[[#This Row],[1P]])</f>
        <v>110</v>
      </c>
      <c r="AJ2" s="2">
        <f>SUM(Table1[[#This Row],[2M]],Table1[[#This Row],[2P]])</f>
        <v>120</v>
      </c>
      <c r="AK2" s="2">
        <f>SUM(Table1[[#This Row],[3M]],Table1[[#This Row],[3P]])</f>
        <v>120</v>
      </c>
      <c r="AL2" s="2">
        <f>SUM(Table1[[#This Row],[1Dft]],Table1[[#This Row],[2Dft]],Table1[[#This Row],[3Dft]])</f>
        <v>350</v>
      </c>
      <c r="AM2" s="2">
        <f>(Table1[[#This Row],[1St]]*Table1[[#This Row],[1Cv]]-Table1[[#This Row],[1Dft]])+(Table1[[#This Row],[2St]]*Table1[[#This Row],[2Cv]]-Table1[[#This Row],[2Dft]])+(Table1[[#This Row],[3St]]*Table1[[#This Row],[3Cv]]-Table1[[#This Row],[3Dft]])</f>
        <v>22634</v>
      </c>
    </row>
    <row r="3" spans="1:39" x14ac:dyDescent="0.25">
      <c r="A3" s="20" t="s">
        <v>43</v>
      </c>
      <c r="B3" s="19">
        <v>45465</v>
      </c>
      <c r="C3" s="6" t="s">
        <v>19</v>
      </c>
      <c r="D3" s="6" t="s">
        <v>20</v>
      </c>
      <c r="E3" s="6">
        <v>27635</v>
      </c>
      <c r="F3" s="6" t="s">
        <v>17</v>
      </c>
      <c r="G3" s="6">
        <v>6331</v>
      </c>
      <c r="H3" s="12">
        <v>37.700000000000003</v>
      </c>
      <c r="I3" s="6">
        <v>4</v>
      </c>
      <c r="J3" s="6">
        <v>394</v>
      </c>
      <c r="K3" s="6">
        <v>8</v>
      </c>
      <c r="L3" s="6">
        <v>37.700000000000003</v>
      </c>
      <c r="M3" s="6">
        <v>8</v>
      </c>
      <c r="N3" s="6">
        <v>809</v>
      </c>
      <c r="O3" s="6">
        <v>8</v>
      </c>
      <c r="P3" s="6">
        <v>0</v>
      </c>
      <c r="Q3" s="6">
        <v>0</v>
      </c>
      <c r="R3" s="6">
        <v>0</v>
      </c>
      <c r="S3" s="6">
        <v>0</v>
      </c>
      <c r="T3" s="7"/>
      <c r="U3" s="3">
        <v>15</v>
      </c>
      <c r="V3" s="3">
        <v>25</v>
      </c>
      <c r="W3" s="3">
        <v>0</v>
      </c>
      <c r="X3" s="3">
        <v>40</v>
      </c>
      <c r="Y3" s="3">
        <v>70</v>
      </c>
      <c r="Z3" s="3">
        <v>0</v>
      </c>
      <c r="AA3" s="16">
        <v>0</v>
      </c>
      <c r="AB3" s="6">
        <v>0</v>
      </c>
      <c r="AC3" s="7">
        <v>0</v>
      </c>
      <c r="AD3" s="3" t="str">
        <f>CONCATENATE(SUM(Table1[[#This Row],[1M]],Table1[[#This Row],[2M]],Table1[[#This Row],[3M]]), "|", SUM(Table1[[#This Row],[1P]],Table1[[#This Row],[2P]],Table1[[#This Row],[3P]]))</f>
        <v>40|110</v>
      </c>
      <c r="AE3" s="9">
        <f>IF(Table1[[#This Row],[Total]]=0,0,Table1[[#This Row],[TotalDft]]/Table1[[#This Row],[Total]])</f>
        <v>1.5832805573147563E-2</v>
      </c>
      <c r="AF3" s="18">
        <f>IF(Table1[[#This Row],[1Hr]]=0,0,Table1[[#This Row],[1St]]*Table1[[#This Row],[1Cy]]/(Table1[[#This Row],[1Hr]]*60*60))</f>
        <v>1.0315138888888891</v>
      </c>
      <c r="AG3" s="14">
        <f>IF(Table1[[#This Row],[2Hr]]=0,0,Table1[[#This Row],[2St]]*Table1[[#This Row],[2Cy]]/(Table1[[#This Row],[2Hr]]*60*60))</f>
        <v>1.0590034722222224</v>
      </c>
      <c r="AH3" s="14">
        <f>IF(Table1[[#This Row],[3Hr]]=0,0,Table1[[#This Row],[3St]]*Table1[[#This Row],[3Cy]]/(Table1[[#This Row],[3Hr]]*60*60))</f>
        <v>0</v>
      </c>
      <c r="AI3" s="2">
        <f>SUM(Table1[[#This Row],[1M]],Table1[[#This Row],[1P]])</f>
        <v>55</v>
      </c>
      <c r="AJ3" s="2">
        <f>SUM(Table1[[#This Row],[2M]],Table1[[#This Row],[2P]])</f>
        <v>95</v>
      </c>
      <c r="AK3" s="2">
        <f>SUM(Table1[[#This Row],[3M]],Table1[[#This Row],[3P]])</f>
        <v>0</v>
      </c>
      <c r="AL3" s="2">
        <f>SUM(Table1[[#This Row],[1Dft]],Table1[[#This Row],[2Dft]],Table1[[#This Row],[3Dft]])</f>
        <v>150</v>
      </c>
      <c r="AM3" s="2">
        <f>(Table1[[#This Row],[1St]]*Table1[[#This Row],[1Cv]]-Table1[[#This Row],[1Dft]])+(Table1[[#This Row],[2St]]*Table1[[#This Row],[2Cv]]-Table1[[#This Row],[2Dft]])+(Table1[[#This Row],[3St]]*Table1[[#This Row],[3Cv]]-Table1[[#This Row],[3Dft]])</f>
        <v>9474</v>
      </c>
    </row>
    <row r="4" spans="1:39" x14ac:dyDescent="0.25">
      <c r="A4" s="20" t="s">
        <v>43</v>
      </c>
      <c r="B4" s="19">
        <v>45465</v>
      </c>
      <c r="C4" s="10" t="s">
        <v>19</v>
      </c>
      <c r="D4" s="10" t="s">
        <v>20</v>
      </c>
      <c r="E4" s="10">
        <v>27689</v>
      </c>
      <c r="F4" s="10" t="s">
        <v>17</v>
      </c>
      <c r="G4" s="10">
        <v>6331</v>
      </c>
      <c r="H4" s="13">
        <v>37.700000000000003</v>
      </c>
      <c r="I4" s="10">
        <v>3</v>
      </c>
      <c r="J4" s="10">
        <v>293</v>
      </c>
      <c r="K4" s="10">
        <v>8</v>
      </c>
      <c r="L4" s="10">
        <v>0</v>
      </c>
      <c r="M4" s="10">
        <v>0</v>
      </c>
      <c r="N4" s="10">
        <v>0</v>
      </c>
      <c r="O4" s="10">
        <v>0</v>
      </c>
      <c r="P4" s="10">
        <v>37.700000000000003</v>
      </c>
      <c r="Q4" s="10">
        <v>8</v>
      </c>
      <c r="R4" s="10">
        <v>784</v>
      </c>
      <c r="S4" s="10">
        <v>8</v>
      </c>
      <c r="T4" s="15"/>
      <c r="U4" s="3">
        <v>5</v>
      </c>
      <c r="V4" s="3">
        <v>0</v>
      </c>
      <c r="W4" s="3">
        <v>20</v>
      </c>
      <c r="X4" s="3">
        <v>5</v>
      </c>
      <c r="Y4" s="3">
        <v>0</v>
      </c>
      <c r="Z4" s="3">
        <v>65</v>
      </c>
      <c r="AA4" s="17">
        <v>0</v>
      </c>
      <c r="AB4" s="10">
        <v>0</v>
      </c>
      <c r="AC4" s="15">
        <v>0</v>
      </c>
      <c r="AD4" s="4" t="str">
        <f>CONCATENATE(SUM(Table1[[#This Row],[1M]],Table1[[#This Row],[2M]],Table1[[#This Row],[3M]]), "|", SUM(Table1[[#This Row],[1P]],Table1[[#This Row],[2P]],Table1[[#This Row],[3P]]))</f>
        <v>25|70</v>
      </c>
      <c r="AE4" s="9">
        <f>IF(Table1[[#This Row],[Total]]=0,0,Table1[[#This Row],[TotalDft]]/Table1[[#This Row],[Total]])</f>
        <v>1.114892618237296E-2</v>
      </c>
      <c r="AF4" s="18">
        <f>IF(Table1[[#This Row],[1Hr]]=0,0,Table1[[#This Row],[1St]]*Table1[[#This Row],[1Cy]]/(Table1[[#This Row],[1Hr]]*60*60))</f>
        <v>1.0227870370370371</v>
      </c>
      <c r="AG4" s="14">
        <f>IF(Table1[[#This Row],[2Hr]]=0,0,Table1[[#This Row],[2St]]*Table1[[#This Row],[2Cy]]/(Table1[[#This Row],[2Hr]]*60*60))</f>
        <v>0</v>
      </c>
      <c r="AH4" s="14">
        <f>IF(Table1[[#This Row],[3Hr]]=0,0,Table1[[#This Row],[3St]]*Table1[[#This Row],[3Cy]]/(Table1[[#This Row],[3Hr]]*60*60))</f>
        <v>1.0262777777777778</v>
      </c>
      <c r="AI4" s="1">
        <f>SUM(Table1[[#This Row],[1M]],Table1[[#This Row],[1P]])</f>
        <v>10</v>
      </c>
      <c r="AJ4" s="2">
        <f>SUM(Table1[[#This Row],[2M]],Table1[[#This Row],[2P]])</f>
        <v>0</v>
      </c>
      <c r="AK4" s="2">
        <f>SUM(Table1[[#This Row],[3M]],Table1[[#This Row],[3P]])</f>
        <v>85</v>
      </c>
      <c r="AL4" s="1">
        <f>SUM(Table1[[#This Row],[1Dft]],Table1[[#This Row],[2Dft]],Table1[[#This Row],[3Dft]])</f>
        <v>95</v>
      </c>
      <c r="AM4" s="1">
        <f>(Table1[[#This Row],[1St]]*Table1[[#This Row],[1Cv]]-Table1[[#This Row],[1Dft]])+(Table1[[#This Row],[2St]]*Table1[[#This Row],[2Cv]]-Table1[[#This Row],[2Dft]])+(Table1[[#This Row],[3St]]*Table1[[#This Row],[3Cv]]-Table1[[#This Row],[3Dft]])</f>
        <v>8521</v>
      </c>
    </row>
    <row r="5" spans="1:39" x14ac:dyDescent="0.25">
      <c r="A5" s="20" t="s">
        <v>44</v>
      </c>
      <c r="B5" s="19">
        <v>45465</v>
      </c>
      <c r="C5" s="10" t="s">
        <v>21</v>
      </c>
      <c r="D5" s="10" t="s">
        <v>22</v>
      </c>
      <c r="E5" s="10">
        <v>28210</v>
      </c>
      <c r="F5" s="10" t="s">
        <v>13</v>
      </c>
      <c r="G5" s="10">
        <v>6331</v>
      </c>
      <c r="H5" s="13">
        <v>22.2</v>
      </c>
      <c r="I5" s="10">
        <v>4</v>
      </c>
      <c r="J5" s="10">
        <v>487</v>
      </c>
      <c r="K5" s="10">
        <v>8</v>
      </c>
      <c r="L5" s="10">
        <v>21.82</v>
      </c>
      <c r="M5" s="10">
        <v>8</v>
      </c>
      <c r="N5" s="10">
        <v>1360</v>
      </c>
      <c r="O5" s="10">
        <v>8</v>
      </c>
      <c r="P5" s="10"/>
      <c r="Q5" s="10"/>
      <c r="R5" s="10"/>
      <c r="S5" s="10"/>
      <c r="T5" s="15"/>
      <c r="U5" s="3">
        <v>10</v>
      </c>
      <c r="V5" s="3">
        <v>25</v>
      </c>
      <c r="W5" s="3">
        <v>0</v>
      </c>
      <c r="X5" s="3">
        <v>50</v>
      </c>
      <c r="Y5" s="3">
        <v>95</v>
      </c>
      <c r="Z5" s="3">
        <v>0</v>
      </c>
      <c r="AA5" s="17">
        <v>0</v>
      </c>
      <c r="AB5" s="10">
        <v>0</v>
      </c>
      <c r="AC5" s="15">
        <v>0</v>
      </c>
      <c r="AD5" s="4" t="str">
        <f>CONCATENATE(SUM(Table1[[#This Row],[1M]],Table1[[#This Row],[2M]],Table1[[#This Row],[3M]]), "|", SUM(Table1[[#This Row],[1P]],Table1[[#This Row],[2P]],Table1[[#This Row],[3P]]))</f>
        <v>35|145</v>
      </c>
      <c r="AE5" s="9">
        <f>IF(Table1[[#This Row],[Total]]=0,0,Table1[[#This Row],[TotalDft]]/Table1[[#This Row],[Total]])</f>
        <v>1.2332145793368046E-2</v>
      </c>
      <c r="AF5" s="18">
        <f>IF(Table1[[#This Row],[1Hr]]=0,0,Table1[[#This Row],[1St]]*Table1[[#This Row],[1Cy]]/(Table1[[#This Row],[1Hr]]*60*60))</f>
        <v>0.75079166666666663</v>
      </c>
      <c r="AG5" s="14">
        <f>IF(Table1[[#This Row],[2Hr]]=0,0,Table1[[#This Row],[2St]]*Table1[[#This Row],[2Cy]]/(Table1[[#This Row],[2Hr]]*60*60))</f>
        <v>1.030388888888889</v>
      </c>
      <c r="AH5" s="14">
        <f>IF(Table1[[#This Row],[3Hr]]=0,0,Table1[[#This Row],[3St]]*Table1[[#This Row],[3Cy]]/(Table1[[#This Row],[3Hr]]*60*60))</f>
        <v>0</v>
      </c>
      <c r="AI5" s="1">
        <f>SUM(Table1[[#This Row],[1M]],Table1[[#This Row],[1P]])</f>
        <v>60</v>
      </c>
      <c r="AJ5" s="2">
        <f>SUM(Table1[[#This Row],[2M]],Table1[[#This Row],[2P]])</f>
        <v>120</v>
      </c>
      <c r="AK5" s="2">
        <f>SUM(Table1[[#This Row],[3M]],Table1[[#This Row],[3P]])</f>
        <v>0</v>
      </c>
      <c r="AL5" s="1">
        <f>SUM(Table1[[#This Row],[1Dft]],Table1[[#This Row],[2Dft]],Table1[[#This Row],[3Dft]])</f>
        <v>180</v>
      </c>
      <c r="AM5" s="1">
        <f>(Table1[[#This Row],[1St]]*Table1[[#This Row],[1Cv]]-Table1[[#This Row],[1Dft]])+(Table1[[#This Row],[2St]]*Table1[[#This Row],[2Cv]]-Table1[[#This Row],[2Dft]])+(Table1[[#This Row],[3St]]*Table1[[#This Row],[3Cv]]-Table1[[#This Row],[3Dft]])</f>
        <v>14596</v>
      </c>
    </row>
    <row r="6" spans="1:39" x14ac:dyDescent="0.25">
      <c r="A6" s="20" t="s">
        <v>44</v>
      </c>
      <c r="B6" s="19">
        <v>45465</v>
      </c>
      <c r="C6" s="10" t="s">
        <v>21</v>
      </c>
      <c r="D6" s="10" t="s">
        <v>22</v>
      </c>
      <c r="E6" s="10">
        <v>27706</v>
      </c>
      <c r="F6" s="10" t="s">
        <v>13</v>
      </c>
      <c r="G6" s="10">
        <v>6331</v>
      </c>
      <c r="H6" s="13">
        <v>22.2</v>
      </c>
      <c r="I6" s="10">
        <v>4</v>
      </c>
      <c r="J6" s="10">
        <v>633</v>
      </c>
      <c r="K6" s="10">
        <v>8</v>
      </c>
      <c r="L6" s="10"/>
      <c r="M6" s="10"/>
      <c r="N6" s="10"/>
      <c r="O6" s="10"/>
      <c r="P6" s="10">
        <v>21.89</v>
      </c>
      <c r="Q6" s="10">
        <v>8</v>
      </c>
      <c r="R6" s="10">
        <v>1229</v>
      </c>
      <c r="S6" s="10">
        <v>8</v>
      </c>
      <c r="T6" s="15"/>
      <c r="U6" s="3">
        <v>10</v>
      </c>
      <c r="V6" s="3"/>
      <c r="W6" s="3">
        <v>20</v>
      </c>
      <c r="X6" s="3">
        <v>55</v>
      </c>
      <c r="Y6" s="3">
        <v>0</v>
      </c>
      <c r="Z6" s="3">
        <v>100</v>
      </c>
      <c r="AA6" s="17">
        <v>0</v>
      </c>
      <c r="AB6" s="10">
        <v>0</v>
      </c>
      <c r="AC6" s="15">
        <v>0</v>
      </c>
      <c r="AD6" s="4" t="str">
        <f>CONCATENATE(SUM(Table1[[#This Row],[1M]],Table1[[#This Row],[2M]],Table1[[#This Row],[3M]]), "|", SUM(Table1[[#This Row],[1P]],Table1[[#This Row],[2P]],Table1[[#This Row],[3P]]))</f>
        <v>30|155</v>
      </c>
      <c r="AE6" s="9">
        <f>IF(Table1[[#This Row],[Total]]=0,0,Table1[[#This Row],[TotalDft]]/Table1[[#This Row],[Total]])</f>
        <v>1.257562368295833E-2</v>
      </c>
      <c r="AF6" s="18">
        <f>IF(Table1[[#This Row],[1Hr]]=0,0,Table1[[#This Row],[1St]]*Table1[[#This Row],[1Cy]]/(Table1[[#This Row],[1Hr]]*60*60))</f>
        <v>0.97587500000000005</v>
      </c>
      <c r="AG6" s="14">
        <f>IF(Table1[[#This Row],[2Hr]]=0,0,Table1[[#This Row],[2St]]*Table1[[#This Row],[2Cy]]/(Table1[[#This Row],[2Hr]]*60*60))</f>
        <v>0</v>
      </c>
      <c r="AH6" s="14">
        <f>IF(Table1[[#This Row],[3Hr]]=0,0,Table1[[#This Row],[3St]]*Table1[[#This Row],[3Cy]]/(Table1[[#This Row],[3Hr]]*60*60))</f>
        <v>0.93412534722222229</v>
      </c>
      <c r="AI6" s="1">
        <f>SUM(Table1[[#This Row],[1M]],Table1[[#This Row],[1P]])</f>
        <v>65</v>
      </c>
      <c r="AJ6" s="2">
        <f>SUM(Table1[[#This Row],[2M]],Table1[[#This Row],[2P]])</f>
        <v>0</v>
      </c>
      <c r="AK6" s="2">
        <f>SUM(Table1[[#This Row],[3M]],Table1[[#This Row],[3P]])</f>
        <v>120</v>
      </c>
      <c r="AL6" s="1">
        <f>SUM(Table1[[#This Row],[1Dft]],Table1[[#This Row],[2Dft]],Table1[[#This Row],[3Dft]])</f>
        <v>185</v>
      </c>
      <c r="AM6" s="1">
        <f>(Table1[[#This Row],[1St]]*Table1[[#This Row],[1Cv]]-Table1[[#This Row],[1Dft]])+(Table1[[#This Row],[2St]]*Table1[[#This Row],[2Cv]]-Table1[[#This Row],[2Dft]])+(Table1[[#This Row],[3St]]*Table1[[#This Row],[3Cv]]-Table1[[#This Row],[3Dft]])</f>
        <v>14711</v>
      </c>
    </row>
    <row r="7" spans="1:39" x14ac:dyDescent="0.25">
      <c r="A7" s="20" t="s">
        <v>44</v>
      </c>
      <c r="B7" s="19">
        <v>45465</v>
      </c>
      <c r="C7" s="10" t="s">
        <v>23</v>
      </c>
      <c r="D7" s="10" t="s">
        <v>24</v>
      </c>
      <c r="E7" s="10">
        <v>27706</v>
      </c>
      <c r="F7" s="10" t="s">
        <v>13</v>
      </c>
      <c r="G7" s="10">
        <v>6331</v>
      </c>
      <c r="H7" s="13">
        <v>20.8</v>
      </c>
      <c r="I7" s="10">
        <v>8</v>
      </c>
      <c r="J7" s="10">
        <v>1285</v>
      </c>
      <c r="K7" s="10">
        <v>8</v>
      </c>
      <c r="L7" s="10">
        <v>20.9</v>
      </c>
      <c r="M7" s="10">
        <v>8</v>
      </c>
      <c r="N7" s="10">
        <v>1422</v>
      </c>
      <c r="O7" s="10">
        <v>8</v>
      </c>
      <c r="P7" s="10">
        <v>20.82</v>
      </c>
      <c r="Q7" s="10">
        <v>8</v>
      </c>
      <c r="R7" s="10">
        <v>1267</v>
      </c>
      <c r="S7" s="10">
        <v>8</v>
      </c>
      <c r="T7" s="15"/>
      <c r="U7" s="3">
        <v>25</v>
      </c>
      <c r="V7" s="3">
        <v>25</v>
      </c>
      <c r="W7" s="3">
        <v>20</v>
      </c>
      <c r="X7" s="3">
        <v>105</v>
      </c>
      <c r="Y7" s="3">
        <v>100</v>
      </c>
      <c r="Z7" s="3">
        <v>105</v>
      </c>
      <c r="AA7" s="17">
        <v>0</v>
      </c>
      <c r="AB7" s="10">
        <v>0</v>
      </c>
      <c r="AC7" s="15">
        <v>0</v>
      </c>
      <c r="AD7" s="4" t="str">
        <f>CONCATENATE(SUM(Table1[[#This Row],[1M]],Table1[[#This Row],[2M]],Table1[[#This Row],[3M]]), "|", SUM(Table1[[#This Row],[1P]],Table1[[#This Row],[2P]],Table1[[#This Row],[3P]]))</f>
        <v>70|310</v>
      </c>
      <c r="AE7" s="9">
        <f>IF(Table1[[#This Row],[Total]]=0,0,Table1[[#This Row],[TotalDft]]/Table1[[#This Row],[Total]])</f>
        <v>1.2097287660766586E-2</v>
      </c>
      <c r="AF7" s="18">
        <f>IF(Table1[[#This Row],[1Hr]]=0,0,Table1[[#This Row],[1St]]*Table1[[#This Row],[1Cy]]/(Table1[[#This Row],[1Hr]]*60*60))</f>
        <v>0.92805555555555552</v>
      </c>
      <c r="AG7" s="14">
        <f>IF(Table1[[#This Row],[2Hr]]=0,0,Table1[[#This Row],[2St]]*Table1[[#This Row],[2Cy]]/(Table1[[#This Row],[2Hr]]*60*60))</f>
        <v>1.0319375</v>
      </c>
      <c r="AH7" s="14">
        <f>IF(Table1[[#This Row],[3Hr]]=0,0,Table1[[#This Row],[3St]]*Table1[[#This Row],[3Cy]]/(Table1[[#This Row],[3Hr]]*60*60))</f>
        <v>0.91593541666666667</v>
      </c>
      <c r="AI7" s="1">
        <f>SUM(Table1[[#This Row],[1M]],Table1[[#This Row],[1P]])</f>
        <v>130</v>
      </c>
      <c r="AJ7" s="2">
        <f>SUM(Table1[[#This Row],[2M]],Table1[[#This Row],[2P]])</f>
        <v>125</v>
      </c>
      <c r="AK7" s="2">
        <f>SUM(Table1[[#This Row],[3M]],Table1[[#This Row],[3P]])</f>
        <v>125</v>
      </c>
      <c r="AL7" s="1">
        <f>SUM(Table1[[#This Row],[1Dft]],Table1[[#This Row],[2Dft]],Table1[[#This Row],[3Dft]])</f>
        <v>380</v>
      </c>
      <c r="AM7" s="1">
        <f>(Table1[[#This Row],[1St]]*Table1[[#This Row],[1Cv]]-Table1[[#This Row],[1Dft]])+(Table1[[#This Row],[2St]]*Table1[[#This Row],[2Cv]]-Table1[[#This Row],[2Dft]])+(Table1[[#This Row],[3St]]*Table1[[#This Row],[3Cv]]-Table1[[#This Row],[3Dft]])</f>
        <v>31412</v>
      </c>
    </row>
    <row r="8" spans="1:39" x14ac:dyDescent="0.25">
      <c r="A8" s="20" t="s">
        <v>44</v>
      </c>
      <c r="B8" s="19">
        <v>45465</v>
      </c>
      <c r="C8" s="10" t="s">
        <v>25</v>
      </c>
      <c r="D8" s="10" t="s">
        <v>26</v>
      </c>
      <c r="E8" s="10">
        <v>27422</v>
      </c>
      <c r="F8" s="10" t="s">
        <v>13</v>
      </c>
      <c r="G8" s="10">
        <v>6331</v>
      </c>
      <c r="H8" s="13">
        <v>22.68</v>
      </c>
      <c r="I8" s="10">
        <v>8</v>
      </c>
      <c r="J8" s="10">
        <v>1332</v>
      </c>
      <c r="K8" s="10">
        <v>4</v>
      </c>
      <c r="L8" s="10">
        <v>22.69</v>
      </c>
      <c r="M8" s="10">
        <v>8</v>
      </c>
      <c r="N8" s="10">
        <v>1207</v>
      </c>
      <c r="O8" s="10">
        <v>4</v>
      </c>
      <c r="P8" s="10">
        <v>22.66</v>
      </c>
      <c r="Q8" s="10">
        <v>8</v>
      </c>
      <c r="R8" s="10">
        <v>1209</v>
      </c>
      <c r="S8" s="10">
        <v>4</v>
      </c>
      <c r="T8" s="15"/>
      <c r="U8" s="3">
        <v>7</v>
      </c>
      <c r="V8" s="3">
        <v>7</v>
      </c>
      <c r="W8" s="3">
        <v>8</v>
      </c>
      <c r="X8" s="3">
        <v>0</v>
      </c>
      <c r="Y8" s="3">
        <v>0</v>
      </c>
      <c r="Z8" s="3">
        <v>0</v>
      </c>
      <c r="AA8" s="17">
        <v>0</v>
      </c>
      <c r="AB8" s="10">
        <v>0</v>
      </c>
      <c r="AC8" s="15">
        <v>0</v>
      </c>
      <c r="AD8" s="4" t="str">
        <f>CONCATENATE(SUM(Table1[[#This Row],[1M]],Table1[[#This Row],[2M]],Table1[[#This Row],[3M]]), "|", SUM(Table1[[#This Row],[1P]],Table1[[#This Row],[2P]],Table1[[#This Row],[3P]]))</f>
        <v>22|0</v>
      </c>
      <c r="AE8" s="9">
        <f>IF(Table1[[#This Row],[Total]]=0,0,Table1[[#This Row],[TotalDft]]/Table1[[#This Row],[Total]])</f>
        <v>1.4696058784235137E-3</v>
      </c>
      <c r="AF8" s="18">
        <f>IF(Table1[[#This Row],[1Hr]]=0,0,Table1[[#This Row],[1St]]*Table1[[#This Row],[1Cy]]/(Table1[[#This Row],[1Hr]]*60*60))</f>
        <v>1.04895</v>
      </c>
      <c r="AG8" s="14">
        <f>IF(Table1[[#This Row],[2Hr]]=0,0,Table1[[#This Row],[2St]]*Table1[[#This Row],[2Cy]]/(Table1[[#This Row],[2Hr]]*60*60))</f>
        <v>0.95093159722222231</v>
      </c>
      <c r="AH8" s="14">
        <f>IF(Table1[[#This Row],[3Hr]]=0,0,Table1[[#This Row],[3St]]*Table1[[#This Row],[3Cy]]/(Table1[[#This Row],[3Hr]]*60*60))</f>
        <v>0.95124791666666664</v>
      </c>
      <c r="AI8" s="1">
        <f>SUM(Table1[[#This Row],[1M]],Table1[[#This Row],[1P]])</f>
        <v>7</v>
      </c>
      <c r="AJ8" s="2">
        <f>SUM(Table1[[#This Row],[2M]],Table1[[#This Row],[2P]])</f>
        <v>7</v>
      </c>
      <c r="AK8" s="2">
        <f>SUM(Table1[[#This Row],[3M]],Table1[[#This Row],[3P]])</f>
        <v>8</v>
      </c>
      <c r="AL8" s="1">
        <f>SUM(Table1[[#This Row],[1Dft]],Table1[[#This Row],[2Dft]],Table1[[#This Row],[3Dft]])</f>
        <v>22</v>
      </c>
      <c r="AM8" s="1">
        <f>(Table1[[#This Row],[1St]]*Table1[[#This Row],[1Cv]]-Table1[[#This Row],[1Dft]])+(Table1[[#This Row],[2St]]*Table1[[#This Row],[2Cv]]-Table1[[#This Row],[2Dft]])+(Table1[[#This Row],[3St]]*Table1[[#This Row],[3Cv]]-Table1[[#This Row],[3Dft]])</f>
        <v>14970</v>
      </c>
    </row>
    <row r="9" spans="1:39" x14ac:dyDescent="0.25">
      <c r="A9" s="20" t="s">
        <v>45</v>
      </c>
      <c r="B9" s="19">
        <v>45465</v>
      </c>
      <c r="C9" s="10" t="s">
        <v>27</v>
      </c>
      <c r="D9" s="10" t="s">
        <v>28</v>
      </c>
      <c r="E9" s="10">
        <v>26618</v>
      </c>
      <c r="F9" s="10" t="s">
        <v>13</v>
      </c>
      <c r="G9" s="10">
        <v>814</v>
      </c>
      <c r="H9" s="13">
        <v>16.89</v>
      </c>
      <c r="I9" s="10">
        <v>7</v>
      </c>
      <c r="J9" s="10">
        <v>1240</v>
      </c>
      <c r="K9" s="10">
        <v>16</v>
      </c>
      <c r="L9" s="10">
        <v>16.88</v>
      </c>
      <c r="M9" s="10">
        <v>8</v>
      </c>
      <c r="N9" s="10">
        <v>1791</v>
      </c>
      <c r="O9" s="10">
        <v>16</v>
      </c>
      <c r="P9" s="10">
        <v>16.88</v>
      </c>
      <c r="Q9" s="10">
        <v>2</v>
      </c>
      <c r="R9" s="10">
        <v>401</v>
      </c>
      <c r="S9" s="10">
        <v>16</v>
      </c>
      <c r="T9" s="15" t="s">
        <v>37</v>
      </c>
      <c r="U9" s="3"/>
      <c r="V9" s="3"/>
      <c r="W9" s="3"/>
      <c r="X9" s="3"/>
      <c r="Y9" s="3"/>
      <c r="Z9" s="3"/>
      <c r="AA9" s="17">
        <v>0</v>
      </c>
      <c r="AB9" s="10">
        <v>1</v>
      </c>
      <c r="AC9" s="15">
        <v>0</v>
      </c>
      <c r="AD9" s="4" t="str">
        <f>CONCATENATE(SUM(Table1[[#This Row],[1M]],Table1[[#This Row],[2M]],Table1[[#This Row],[3M]]), "|", SUM(Table1[[#This Row],[1P]],Table1[[#This Row],[2P]],Table1[[#This Row],[3P]]))</f>
        <v>0|0</v>
      </c>
      <c r="AE9" s="9">
        <f>IF(Table1[[#This Row],[Total]]=0,0,Table1[[#This Row],[TotalDft]]/Table1[[#This Row],[Total]])</f>
        <v>0</v>
      </c>
      <c r="AF9" s="18">
        <f>IF(Table1[[#This Row],[1Hr]]=0,0,Table1[[#This Row],[1St]]*Table1[[#This Row],[1Cy]]/(Table1[[#This Row],[1Hr]]*60*60))</f>
        <v>0.83109523809523822</v>
      </c>
      <c r="AG9" s="14">
        <f>IF(Table1[[#This Row],[2Hr]]=0,0,Table1[[#This Row],[2St]]*Table1[[#This Row],[2Cy]]/(Table1[[#This Row],[2Hr]]*60*60))</f>
        <v>1.049725</v>
      </c>
      <c r="AH9" s="14">
        <f>IF(Table1[[#This Row],[3Hr]]=0,0,Table1[[#This Row],[3St]]*Table1[[#This Row],[3Cy]]/(Table1[[#This Row],[3Hr]]*60*60))</f>
        <v>0.94012222222222208</v>
      </c>
      <c r="AI9" s="1">
        <f>SUM(Table1[[#This Row],[1M]],Table1[[#This Row],[1P]])</f>
        <v>0</v>
      </c>
      <c r="AJ9" s="2">
        <f>SUM(Table1[[#This Row],[2M]],Table1[[#This Row],[2P]])</f>
        <v>0</v>
      </c>
      <c r="AK9" s="2">
        <f>SUM(Table1[[#This Row],[3M]],Table1[[#This Row],[3P]])</f>
        <v>0</v>
      </c>
      <c r="AL9" s="1">
        <f>SUM(Table1[[#This Row],[1Dft]],Table1[[#This Row],[2Dft]],Table1[[#This Row],[3Dft]])</f>
        <v>0</v>
      </c>
      <c r="AM9" s="1">
        <f>(Table1[[#This Row],[1St]]*Table1[[#This Row],[1Cv]]-Table1[[#This Row],[1Dft]])+(Table1[[#This Row],[2St]]*Table1[[#This Row],[2Cv]]-Table1[[#This Row],[2Dft]])+(Table1[[#This Row],[3St]]*Table1[[#This Row],[3Cv]]-Table1[[#This Row],[3Dft]])</f>
        <v>54912</v>
      </c>
    </row>
    <row r="10" spans="1:39" x14ac:dyDescent="0.25">
      <c r="A10" s="20" t="s">
        <v>46</v>
      </c>
      <c r="B10" s="19">
        <v>45465</v>
      </c>
      <c r="C10" s="10" t="s">
        <v>29</v>
      </c>
      <c r="D10" s="10" t="s">
        <v>33</v>
      </c>
      <c r="E10" s="10">
        <v>27734</v>
      </c>
      <c r="F10" s="10" t="s">
        <v>41</v>
      </c>
      <c r="G10" s="10">
        <v>814</v>
      </c>
      <c r="H10" s="13">
        <v>17.25</v>
      </c>
      <c r="I10" s="10">
        <v>4</v>
      </c>
      <c r="J10" s="10">
        <v>765</v>
      </c>
      <c r="K10" s="10">
        <v>24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5"/>
      <c r="U10" s="3"/>
      <c r="V10" s="3"/>
      <c r="W10" s="3"/>
      <c r="X10" s="3"/>
      <c r="Y10" s="3"/>
      <c r="Z10" s="3"/>
      <c r="AA10" s="17">
        <v>0</v>
      </c>
      <c r="AB10" s="10">
        <v>0</v>
      </c>
      <c r="AC10" s="15">
        <v>0</v>
      </c>
      <c r="AD10" s="4" t="str">
        <f>CONCATENATE(SUM(Table1[[#This Row],[1M]],Table1[[#This Row],[2M]],Table1[[#This Row],[3M]]), "|", SUM(Table1[[#This Row],[1P]],Table1[[#This Row],[2P]],Table1[[#This Row],[3P]]))</f>
        <v>0|0</v>
      </c>
      <c r="AE10" s="9">
        <f>IF(Table1[[#This Row],[Total]]=0,0,Table1[[#This Row],[TotalDft]]/Table1[[#This Row],[Total]])</f>
        <v>0</v>
      </c>
      <c r="AF10" s="18">
        <f>IF(Table1[[#This Row],[1Hr]]=0,0,Table1[[#This Row],[1St]]*Table1[[#This Row],[1Cy]]/(Table1[[#This Row],[1Hr]]*60*60))</f>
        <v>0.91640624999999998</v>
      </c>
      <c r="AG10" s="14">
        <f>IF(Table1[[#This Row],[2Hr]]=0,0,Table1[[#This Row],[2St]]*Table1[[#This Row],[2Cy]]/(Table1[[#This Row],[2Hr]]*60*60))</f>
        <v>0</v>
      </c>
      <c r="AH10" s="14">
        <f>IF(Table1[[#This Row],[3Hr]]=0,0,Table1[[#This Row],[3St]]*Table1[[#This Row],[3Cy]]/(Table1[[#This Row],[3Hr]]*60*60))</f>
        <v>0</v>
      </c>
      <c r="AI10" s="1">
        <f>SUM(Table1[[#This Row],[1M]],Table1[[#This Row],[1P]])</f>
        <v>0</v>
      </c>
      <c r="AJ10" s="2">
        <f>SUM(Table1[[#This Row],[2M]],Table1[[#This Row],[2P]])</f>
        <v>0</v>
      </c>
      <c r="AK10" s="2">
        <f>SUM(Table1[[#This Row],[3M]],Table1[[#This Row],[3P]])</f>
        <v>0</v>
      </c>
      <c r="AL10" s="1">
        <f>SUM(Table1[[#This Row],[1Dft]],Table1[[#This Row],[2Dft]],Table1[[#This Row],[3Dft]])</f>
        <v>0</v>
      </c>
      <c r="AM10" s="1">
        <f>(Table1[[#This Row],[1St]]*Table1[[#This Row],[1Cv]]-Table1[[#This Row],[1Dft]])+(Table1[[#This Row],[2St]]*Table1[[#This Row],[2Cv]]-Table1[[#This Row],[2Dft]])+(Table1[[#This Row],[3St]]*Table1[[#This Row],[3Cv]]-Table1[[#This Row],[3Dft]])</f>
        <v>18360</v>
      </c>
    </row>
    <row r="11" spans="1:39" x14ac:dyDescent="0.25">
      <c r="A11" s="20" t="s">
        <v>46</v>
      </c>
      <c r="B11" s="19">
        <v>45465</v>
      </c>
      <c r="C11" s="10" t="s">
        <v>30</v>
      </c>
      <c r="D11" s="10" t="s">
        <v>34</v>
      </c>
      <c r="E11" s="10">
        <v>27734</v>
      </c>
      <c r="F11" s="10" t="s">
        <v>42</v>
      </c>
      <c r="G11" s="10">
        <v>814</v>
      </c>
      <c r="H11" s="13">
        <v>15.5</v>
      </c>
      <c r="I11" s="10">
        <v>5.5</v>
      </c>
      <c r="J11" s="10">
        <v>1225</v>
      </c>
      <c r="K11" s="10">
        <v>15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5"/>
      <c r="U11" s="3"/>
      <c r="V11" s="3"/>
      <c r="W11" s="3"/>
      <c r="X11" s="3"/>
      <c r="Y11" s="3"/>
      <c r="Z11" s="3"/>
      <c r="AA11" s="17">
        <v>0</v>
      </c>
      <c r="AB11" s="10">
        <v>0</v>
      </c>
      <c r="AC11" s="15">
        <v>0</v>
      </c>
      <c r="AD11" s="4" t="str">
        <f>CONCATENATE(SUM(Table1[[#This Row],[1M]],Table1[[#This Row],[2M]],Table1[[#This Row],[3M]]), "|", SUM(Table1[[#This Row],[1P]],Table1[[#This Row],[2P]],Table1[[#This Row],[3P]]))</f>
        <v>0|0</v>
      </c>
      <c r="AE11" s="9">
        <f>IF(Table1[[#This Row],[Total]]=0,0,Table1[[#This Row],[TotalDft]]/Table1[[#This Row],[Total]])</f>
        <v>0</v>
      </c>
      <c r="AF11" s="18">
        <f>IF(Table1[[#This Row],[1Hr]]=0,0,Table1[[#This Row],[1St]]*Table1[[#This Row],[1Cy]]/(Table1[[#This Row],[1Hr]]*60*60))</f>
        <v>0.95896464646464652</v>
      </c>
      <c r="AG11" s="14">
        <f>IF(Table1[[#This Row],[2Hr]]=0,0,Table1[[#This Row],[2St]]*Table1[[#This Row],[2Cy]]/(Table1[[#This Row],[2Hr]]*60*60))</f>
        <v>0</v>
      </c>
      <c r="AH11" s="14">
        <f>IF(Table1[[#This Row],[3Hr]]=0,0,Table1[[#This Row],[3St]]*Table1[[#This Row],[3Cy]]/(Table1[[#This Row],[3Hr]]*60*60))</f>
        <v>0</v>
      </c>
      <c r="AI11" s="1">
        <f>SUM(Table1[[#This Row],[1M]],Table1[[#This Row],[1P]])</f>
        <v>0</v>
      </c>
      <c r="AJ11" s="2">
        <f>SUM(Table1[[#This Row],[2M]],Table1[[#This Row],[2P]])</f>
        <v>0</v>
      </c>
      <c r="AK11" s="2">
        <f>SUM(Table1[[#This Row],[3M]],Table1[[#This Row],[3P]])</f>
        <v>0</v>
      </c>
      <c r="AL11" s="1">
        <f>SUM(Table1[[#This Row],[1Dft]],Table1[[#This Row],[2Dft]],Table1[[#This Row],[3Dft]])</f>
        <v>0</v>
      </c>
      <c r="AM11" s="1">
        <f>(Table1[[#This Row],[1St]]*Table1[[#This Row],[1Cv]]-Table1[[#This Row],[1Dft]])+(Table1[[#This Row],[2St]]*Table1[[#This Row],[2Cv]]-Table1[[#This Row],[2Dft]])+(Table1[[#This Row],[3St]]*Table1[[#This Row],[3Cv]]-Table1[[#This Row],[3Dft]])</f>
        <v>18375</v>
      </c>
    </row>
    <row r="12" spans="1:39" x14ac:dyDescent="0.25">
      <c r="A12" s="20" t="s">
        <v>47</v>
      </c>
      <c r="B12" s="19">
        <v>45465</v>
      </c>
      <c r="C12" s="10" t="s">
        <v>31</v>
      </c>
      <c r="D12" s="10" t="s">
        <v>35</v>
      </c>
      <c r="E12" s="10">
        <v>27205</v>
      </c>
      <c r="F12" s="10" t="s">
        <v>42</v>
      </c>
      <c r="G12" s="10">
        <v>814</v>
      </c>
      <c r="H12" s="13">
        <v>15.51</v>
      </c>
      <c r="I12" s="10">
        <v>8</v>
      </c>
      <c r="J12" s="10">
        <v>1907</v>
      </c>
      <c r="K12" s="10">
        <v>16</v>
      </c>
      <c r="L12" s="10">
        <v>15.45</v>
      </c>
      <c r="M12" s="10">
        <v>8</v>
      </c>
      <c r="N12" s="10">
        <v>1589</v>
      </c>
      <c r="O12" s="10">
        <v>16</v>
      </c>
      <c r="P12" s="10">
        <v>15.5</v>
      </c>
      <c r="Q12" s="10">
        <v>8</v>
      </c>
      <c r="R12" s="10">
        <v>1335</v>
      </c>
      <c r="S12" s="10">
        <v>16</v>
      </c>
      <c r="T12" s="15"/>
      <c r="U12" s="3"/>
      <c r="V12" s="3"/>
      <c r="W12" s="3"/>
      <c r="X12" s="3"/>
      <c r="Y12" s="3"/>
      <c r="Z12" s="3"/>
      <c r="AA12" s="17">
        <v>0</v>
      </c>
      <c r="AB12" s="10">
        <v>0</v>
      </c>
      <c r="AC12" s="15">
        <v>0</v>
      </c>
      <c r="AD12" s="4" t="str">
        <f>CONCATENATE(SUM(Table1[[#This Row],[1M]],Table1[[#This Row],[2M]],Table1[[#This Row],[3M]]), "|", SUM(Table1[[#This Row],[1P]],Table1[[#This Row],[2P]],Table1[[#This Row],[3P]]))</f>
        <v>0|0</v>
      </c>
      <c r="AE12" s="9">
        <f>IF(Table1[[#This Row],[Total]]=0,0,Table1[[#This Row],[TotalDft]]/Table1[[#This Row],[Total]])</f>
        <v>0</v>
      </c>
      <c r="AF12" s="18">
        <f>IF(Table1[[#This Row],[1Hr]]=0,0,Table1[[#This Row],[1St]]*Table1[[#This Row],[1Cy]]/(Table1[[#This Row],[1Hr]]*60*60))</f>
        <v>1.0269989583333334</v>
      </c>
      <c r="AG12" s="14">
        <f>IF(Table1[[#This Row],[2Hr]]=0,0,Table1[[#This Row],[2St]]*Table1[[#This Row],[2Cy]]/(Table1[[#This Row],[2Hr]]*60*60))</f>
        <v>0.85243229166666667</v>
      </c>
      <c r="AH12" s="14">
        <f>IF(Table1[[#This Row],[3Hr]]=0,0,Table1[[#This Row],[3St]]*Table1[[#This Row],[3Cy]]/(Table1[[#This Row],[3Hr]]*60*60))</f>
        <v>0.71848958333333335</v>
      </c>
      <c r="AI12" s="1">
        <f>SUM(Table1[[#This Row],[1M]],Table1[[#This Row],[1P]])</f>
        <v>0</v>
      </c>
      <c r="AJ12" s="2">
        <f>SUM(Table1[[#This Row],[2M]],Table1[[#This Row],[2P]])</f>
        <v>0</v>
      </c>
      <c r="AK12" s="2">
        <f>SUM(Table1[[#This Row],[3M]],Table1[[#This Row],[3P]])</f>
        <v>0</v>
      </c>
      <c r="AL12" s="1">
        <f>SUM(Table1[[#This Row],[1Dft]],Table1[[#This Row],[2Dft]],Table1[[#This Row],[3Dft]])</f>
        <v>0</v>
      </c>
      <c r="AM12" s="1">
        <f>(Table1[[#This Row],[1St]]*Table1[[#This Row],[1Cv]]-Table1[[#This Row],[1Dft]])+(Table1[[#This Row],[2St]]*Table1[[#This Row],[2Cv]]-Table1[[#This Row],[2Dft]])+(Table1[[#This Row],[3St]]*Table1[[#This Row],[3Cv]]-Table1[[#This Row],[3Dft]])</f>
        <v>77296</v>
      </c>
    </row>
    <row r="13" spans="1:39" x14ac:dyDescent="0.25">
      <c r="A13" s="20" t="s">
        <v>47</v>
      </c>
      <c r="B13" s="19">
        <v>45465</v>
      </c>
      <c r="C13" s="10" t="s">
        <v>32</v>
      </c>
      <c r="D13" s="10" t="s">
        <v>36</v>
      </c>
      <c r="E13" s="10">
        <v>25151</v>
      </c>
      <c r="F13" s="10" t="s">
        <v>42</v>
      </c>
      <c r="G13" s="10">
        <v>814</v>
      </c>
      <c r="H13" s="13">
        <v>12.78</v>
      </c>
      <c r="I13" s="10">
        <v>8</v>
      </c>
      <c r="J13" s="10">
        <v>2248</v>
      </c>
      <c r="K13" s="10">
        <v>15</v>
      </c>
      <c r="L13" s="10">
        <v>12.74</v>
      </c>
      <c r="M13" s="10">
        <v>8</v>
      </c>
      <c r="N13" s="10">
        <v>2297</v>
      </c>
      <c r="O13" s="10">
        <v>15</v>
      </c>
      <c r="P13" s="10">
        <v>12.74</v>
      </c>
      <c r="Q13" s="10">
        <v>8</v>
      </c>
      <c r="R13" s="10">
        <v>2050</v>
      </c>
      <c r="S13" s="10">
        <v>15</v>
      </c>
      <c r="T13" s="15"/>
      <c r="U13" s="3"/>
      <c r="V13" s="3"/>
      <c r="W13" s="3"/>
      <c r="X13" s="3"/>
      <c r="Y13" s="3"/>
      <c r="Z13" s="3"/>
      <c r="AA13" s="17">
        <v>0</v>
      </c>
      <c r="AB13" s="10">
        <v>0</v>
      </c>
      <c r="AC13" s="15">
        <v>0</v>
      </c>
      <c r="AD13" s="4" t="str">
        <f>CONCATENATE(SUM(Table1[[#This Row],[1M]],Table1[[#This Row],[2M]],Table1[[#This Row],[3M]]), "|", SUM(Table1[[#This Row],[1P]],Table1[[#This Row],[2P]],Table1[[#This Row],[3P]]))</f>
        <v>0|0</v>
      </c>
      <c r="AE13" s="9">
        <f>IF(Table1[[#This Row],[Total]]=0,0,Table1[[#This Row],[TotalDft]]/Table1[[#This Row],[Total]])</f>
        <v>0</v>
      </c>
      <c r="AF13" s="18">
        <f>IF(Table1[[#This Row],[1Hr]]=0,0,Table1[[#This Row],[1St]]*Table1[[#This Row],[1Cy]]/(Table1[[#This Row],[1Hr]]*60*60))</f>
        <v>0.99754999999999994</v>
      </c>
      <c r="AG13" s="14">
        <f>IF(Table1[[#This Row],[2Hr]]=0,0,Table1[[#This Row],[2St]]*Table1[[#This Row],[2Cy]]/(Table1[[#This Row],[2Hr]]*60*60))</f>
        <v>1.0161034722222222</v>
      </c>
      <c r="AH13" s="14">
        <f>IF(Table1[[#This Row],[3Hr]]=0,0,Table1[[#This Row],[3St]]*Table1[[#This Row],[3Cy]]/(Table1[[#This Row],[3Hr]]*60*60))</f>
        <v>0.90684027777777776</v>
      </c>
      <c r="AI13" s="1">
        <f>SUM(Table1[[#This Row],[1M]],Table1[[#This Row],[1P]])</f>
        <v>0</v>
      </c>
      <c r="AJ13" s="2">
        <f>SUM(Table1[[#This Row],[2M]],Table1[[#This Row],[2P]])</f>
        <v>0</v>
      </c>
      <c r="AK13" s="2">
        <f>SUM(Table1[[#This Row],[3M]],Table1[[#This Row],[3P]])</f>
        <v>0</v>
      </c>
      <c r="AL13" s="1">
        <f>SUM(Table1[[#This Row],[1Dft]],Table1[[#This Row],[2Dft]],Table1[[#This Row],[3Dft]])</f>
        <v>0</v>
      </c>
      <c r="AM13" s="1">
        <f>(Table1[[#This Row],[1St]]*Table1[[#This Row],[1Cv]]-Table1[[#This Row],[1Dft]])+(Table1[[#This Row],[2St]]*Table1[[#This Row],[2Cv]]-Table1[[#This Row],[2Dft]])+(Table1[[#This Row],[3St]]*Table1[[#This Row],[3Cv]]-Table1[[#This Row],[3Dft]])</f>
        <v>98925</v>
      </c>
    </row>
    <row r="14" spans="1:39" x14ac:dyDescent="0.25">
      <c r="A14" s="20" t="s">
        <v>43</v>
      </c>
      <c r="B14" s="19">
        <v>45465</v>
      </c>
      <c r="C14" s="10" t="s">
        <v>48</v>
      </c>
      <c r="D14" s="10" t="s">
        <v>49</v>
      </c>
      <c r="E14" s="10">
        <v>26094</v>
      </c>
      <c r="F14" s="10" t="s">
        <v>42</v>
      </c>
      <c r="G14" s="10">
        <v>6331</v>
      </c>
      <c r="H14" s="13">
        <v>14.36</v>
      </c>
      <c r="I14" s="10">
        <v>4</v>
      </c>
      <c r="J14" s="10">
        <v>913</v>
      </c>
      <c r="K14" s="10">
        <v>16</v>
      </c>
      <c r="L14" s="10">
        <v>14.36</v>
      </c>
      <c r="M14" s="10">
        <v>8</v>
      </c>
      <c r="N14" s="10">
        <v>2103</v>
      </c>
      <c r="O14" s="10">
        <v>16</v>
      </c>
      <c r="P14" s="10">
        <v>14.36</v>
      </c>
      <c r="Q14" s="10">
        <v>8</v>
      </c>
      <c r="R14" s="10">
        <v>1924</v>
      </c>
      <c r="S14" s="10">
        <v>16</v>
      </c>
      <c r="T14" s="15"/>
      <c r="U14" s="3"/>
      <c r="V14" s="3"/>
      <c r="W14" s="3"/>
      <c r="X14" s="3"/>
      <c r="Y14" s="3"/>
      <c r="Z14" s="3"/>
      <c r="AA14" s="17">
        <v>0</v>
      </c>
      <c r="AB14" s="10">
        <v>0</v>
      </c>
      <c r="AC14" s="15">
        <v>0</v>
      </c>
      <c r="AD14" s="4" t="str">
        <f>CONCATENATE(SUM(Table1[[#This Row],[1M]],Table1[[#This Row],[2M]],Table1[[#This Row],[3M]]), "|", SUM(Table1[[#This Row],[1P]],Table1[[#This Row],[2P]],Table1[[#This Row],[3P]]))</f>
        <v>0|0</v>
      </c>
      <c r="AE14" s="9">
        <f>IF(Table1[[#This Row],[Total]]=0,0,Table1[[#This Row],[TotalDft]]/Table1[[#This Row],[Total]])</f>
        <v>0</v>
      </c>
      <c r="AF14" s="18">
        <f>IF(Table1[[#This Row],[1Hr]]=0,0,Table1[[#This Row],[1St]]*Table1[[#This Row],[1Cy]]/(Table1[[#This Row],[1Hr]]*60*60))</f>
        <v>0.91046388888888896</v>
      </c>
      <c r="AG14" s="14">
        <f>IF(Table1[[#This Row],[2Hr]]=0,0,Table1[[#This Row],[2St]]*Table1[[#This Row],[2Cy]]/(Table1[[#This Row],[2Hr]]*60*60))</f>
        <v>1.0485791666666666</v>
      </c>
      <c r="AH14" s="14">
        <f>IF(Table1[[#This Row],[3Hr]]=0,0,Table1[[#This Row],[3St]]*Table1[[#This Row],[3Cy]]/(Table1[[#This Row],[3Hr]]*60*60))</f>
        <v>0.95932777777777778</v>
      </c>
      <c r="AI14" s="1">
        <f>SUM(Table1[[#This Row],[1M]],Table1[[#This Row],[1P]])</f>
        <v>0</v>
      </c>
      <c r="AJ14" s="2">
        <f>SUM(Table1[[#This Row],[2M]],Table1[[#This Row],[2P]])</f>
        <v>0</v>
      </c>
      <c r="AK14" s="2">
        <f>SUM(Table1[[#This Row],[3M]],Table1[[#This Row],[3P]])</f>
        <v>0</v>
      </c>
      <c r="AL14" s="1">
        <f>SUM(Table1[[#This Row],[1Dft]],Table1[[#This Row],[2Dft]],Table1[[#This Row],[3Dft]])</f>
        <v>0</v>
      </c>
      <c r="AM14" s="1">
        <f>(Table1[[#This Row],[1St]]*Table1[[#This Row],[1Cv]]-Table1[[#This Row],[1Dft]])+(Table1[[#This Row],[2St]]*Table1[[#This Row],[2Cv]]-Table1[[#This Row],[2Dft]])+(Table1[[#This Row],[3St]]*Table1[[#This Row],[3Cv]]-Table1[[#This Row],[3Dft]])</f>
        <v>79040</v>
      </c>
    </row>
    <row r="15" spans="1:39" x14ac:dyDescent="0.25">
      <c r="A15" s="20" t="s">
        <v>47</v>
      </c>
      <c r="B15" s="19">
        <v>45465</v>
      </c>
      <c r="C15" s="10" t="s">
        <v>54</v>
      </c>
      <c r="D15" s="10" t="s">
        <v>64</v>
      </c>
      <c r="E15" s="10" t="s">
        <v>75</v>
      </c>
      <c r="F15" s="10" t="s">
        <v>71</v>
      </c>
      <c r="G15" s="10">
        <v>814</v>
      </c>
      <c r="H15" s="13">
        <v>19.600000000000001</v>
      </c>
      <c r="I15" s="10">
        <v>7</v>
      </c>
      <c r="J15" s="10">
        <v>1199</v>
      </c>
      <c r="K15" s="10">
        <v>8</v>
      </c>
      <c r="L15" s="10">
        <v>19.600000000000001</v>
      </c>
      <c r="M15" s="10">
        <v>8</v>
      </c>
      <c r="N15" s="10">
        <v>1316</v>
      </c>
      <c r="O15" s="10">
        <v>8</v>
      </c>
      <c r="P15" s="10">
        <v>19.8</v>
      </c>
      <c r="Q15" s="10">
        <v>8</v>
      </c>
      <c r="R15" s="10">
        <v>1280</v>
      </c>
      <c r="S15" s="10">
        <v>8</v>
      </c>
      <c r="T15" s="15"/>
      <c r="U15" s="3">
        <v>25</v>
      </c>
      <c r="V15" s="3">
        <v>20</v>
      </c>
      <c r="W15" s="3">
        <v>25</v>
      </c>
      <c r="X15" s="3">
        <v>125</v>
      </c>
      <c r="Y15" s="3">
        <v>120</v>
      </c>
      <c r="Z15" s="3">
        <v>125</v>
      </c>
      <c r="AA15" s="17">
        <v>0</v>
      </c>
      <c r="AB15" s="10">
        <v>1</v>
      </c>
      <c r="AC15" s="15">
        <v>0</v>
      </c>
      <c r="AD15" s="4" t="str">
        <f>CONCATENATE(SUM(Table1[[#This Row],[1M]],Table1[[#This Row],[2M]],Table1[[#This Row],[3M]]), "|", SUM(Table1[[#This Row],[1P]],Table1[[#This Row],[2P]],Table1[[#This Row],[3P]]))</f>
        <v>70|370</v>
      </c>
      <c r="AE15" s="9">
        <f>IF(Table1[[#This Row],[Total]]=0,0,Table1[[#This Row],[TotalDft]]/Table1[[#This Row],[Total]])</f>
        <v>1.4705882352941176E-2</v>
      </c>
      <c r="AF15" s="18">
        <f>IF(Table1[[#This Row],[1Hr]]=0,0,Table1[[#This Row],[1St]]*Table1[[#This Row],[1Cy]]/(Table1[[#This Row],[1Hr]]*60*60))</f>
        <v>0.93255555555555558</v>
      </c>
      <c r="AG15" s="14">
        <f>IF(Table1[[#This Row],[2Hr]]=0,0,Table1[[#This Row],[2St]]*Table1[[#This Row],[2Cy]]/(Table1[[#This Row],[2Hr]]*60*60))</f>
        <v>0.89561111111111114</v>
      </c>
      <c r="AH15" s="14">
        <f>IF(Table1[[#This Row],[3Hr]]=0,0,Table1[[#This Row],[3St]]*Table1[[#This Row],[3Cy]]/(Table1[[#This Row],[3Hr]]*60*60))</f>
        <v>0.88</v>
      </c>
      <c r="AI15" s="1">
        <f>SUM(Table1[[#This Row],[1M]],Table1[[#This Row],[1P]])</f>
        <v>150</v>
      </c>
      <c r="AJ15" s="2">
        <f>SUM(Table1[[#This Row],[2M]],Table1[[#This Row],[2P]])</f>
        <v>140</v>
      </c>
      <c r="AK15" s="2">
        <f>SUM(Table1[[#This Row],[3M]],Table1[[#This Row],[3P]])</f>
        <v>150</v>
      </c>
      <c r="AL15" s="1">
        <f>SUM(Table1[[#This Row],[1Dft]],Table1[[#This Row],[2Dft]],Table1[[#This Row],[3Dft]])</f>
        <v>440</v>
      </c>
      <c r="AM15" s="1">
        <f>(Table1[[#This Row],[1St]]*Table1[[#This Row],[1Cv]]-Table1[[#This Row],[1Dft]])+(Table1[[#This Row],[2St]]*Table1[[#This Row],[2Cv]]-Table1[[#This Row],[2Dft]])+(Table1[[#This Row],[3St]]*Table1[[#This Row],[3Cv]]-Table1[[#This Row],[3Dft]])</f>
        <v>29920</v>
      </c>
    </row>
    <row r="16" spans="1:39" x14ac:dyDescent="0.25">
      <c r="A16" s="20" t="s">
        <v>76</v>
      </c>
      <c r="B16" s="19">
        <v>45465</v>
      </c>
      <c r="C16" s="10" t="s">
        <v>51</v>
      </c>
      <c r="D16" s="10" t="s">
        <v>62</v>
      </c>
      <c r="E16" s="10">
        <v>27572</v>
      </c>
      <c r="F16" s="10" t="s">
        <v>72</v>
      </c>
      <c r="G16" s="10">
        <v>6331</v>
      </c>
      <c r="H16" s="13">
        <v>10.94</v>
      </c>
      <c r="I16" s="10">
        <v>8</v>
      </c>
      <c r="J16" s="10">
        <v>2559</v>
      </c>
      <c r="K16" s="10">
        <v>12</v>
      </c>
      <c r="L16" s="10">
        <v>10.82</v>
      </c>
      <c r="M16" s="10">
        <v>8</v>
      </c>
      <c r="N16" s="10">
        <v>2774</v>
      </c>
      <c r="O16" s="10">
        <v>12</v>
      </c>
      <c r="P16" s="10">
        <v>0</v>
      </c>
      <c r="Q16" s="10">
        <v>0</v>
      </c>
      <c r="R16" s="10">
        <v>0</v>
      </c>
      <c r="S16" s="10">
        <v>0</v>
      </c>
      <c r="T16" s="15"/>
      <c r="U16" s="3">
        <v>8</v>
      </c>
      <c r="V16" s="3">
        <v>7</v>
      </c>
      <c r="W16" s="3">
        <v>0</v>
      </c>
      <c r="X16" s="3">
        <v>0</v>
      </c>
      <c r="Y16" s="3">
        <v>0</v>
      </c>
      <c r="Z16" s="3">
        <v>0</v>
      </c>
      <c r="AA16" s="17">
        <v>0</v>
      </c>
      <c r="AB16" s="10">
        <v>0</v>
      </c>
      <c r="AC16" s="15">
        <v>0</v>
      </c>
      <c r="AD16" s="4" t="str">
        <f>CONCATENATE(SUM(Table1[[#This Row],[1M]],Table1[[#This Row],[2M]],Table1[[#This Row],[3M]]), "|", SUM(Table1[[#This Row],[1P]],Table1[[#This Row],[2P]],Table1[[#This Row],[3P]]))</f>
        <v>15|0</v>
      </c>
      <c r="AE16" s="9">
        <f>IF(Table1[[#This Row],[Total]]=0,0,Table1[[#This Row],[TotalDft]]/Table1[[#This Row],[Total]])</f>
        <v>2.3444460074084495E-4</v>
      </c>
      <c r="AF16" s="18">
        <f>IF(Table1[[#This Row],[1Hr]]=0,0,Table1[[#This Row],[1St]]*Table1[[#This Row],[1Cy]]/(Table1[[#This Row],[1Hr]]*60*60))</f>
        <v>0.97206458333333334</v>
      </c>
      <c r="AG16" s="14">
        <f>IF(Table1[[#This Row],[2Hr]]=0,0,Table1[[#This Row],[2St]]*Table1[[#This Row],[2Cy]]/(Table1[[#This Row],[2Hr]]*60*60))</f>
        <v>1.0421763888888889</v>
      </c>
      <c r="AH16" s="14">
        <f>IF(Table1[[#This Row],[3Hr]]=0,0,Table1[[#This Row],[3St]]*Table1[[#This Row],[3Cy]]/(Table1[[#This Row],[3Hr]]*60*60))</f>
        <v>0</v>
      </c>
      <c r="AI16" s="1">
        <f>SUM(Table1[[#This Row],[1M]],Table1[[#This Row],[1P]])</f>
        <v>8</v>
      </c>
      <c r="AJ16" s="2">
        <f>SUM(Table1[[#This Row],[2M]],Table1[[#This Row],[2P]])</f>
        <v>7</v>
      </c>
      <c r="AK16" s="2">
        <f>SUM(Table1[[#This Row],[3M]],Table1[[#This Row],[3P]])</f>
        <v>0</v>
      </c>
      <c r="AL16" s="1">
        <f>SUM(Table1[[#This Row],[1Dft]],Table1[[#This Row],[2Dft]],Table1[[#This Row],[3Dft]])</f>
        <v>15</v>
      </c>
      <c r="AM16" s="1">
        <f>(Table1[[#This Row],[1St]]*Table1[[#This Row],[1Cv]]-Table1[[#This Row],[1Dft]])+(Table1[[#This Row],[2St]]*Table1[[#This Row],[2Cv]]-Table1[[#This Row],[2Dft]])+(Table1[[#This Row],[3St]]*Table1[[#This Row],[3Cv]]-Table1[[#This Row],[3Dft]])</f>
        <v>63981</v>
      </c>
    </row>
    <row r="17" spans="1:39" x14ac:dyDescent="0.25">
      <c r="A17" s="20" t="s">
        <v>76</v>
      </c>
      <c r="B17" s="19">
        <v>45465</v>
      </c>
      <c r="C17" s="10" t="s">
        <v>51</v>
      </c>
      <c r="D17" s="10" t="s">
        <v>62</v>
      </c>
      <c r="E17" s="10">
        <v>28147</v>
      </c>
      <c r="F17" s="10" t="s">
        <v>73</v>
      </c>
      <c r="G17" s="10">
        <v>814</v>
      </c>
      <c r="H17" s="13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10.89</v>
      </c>
      <c r="Q17" s="10">
        <v>7</v>
      </c>
      <c r="R17" s="10">
        <v>2009</v>
      </c>
      <c r="S17" s="10">
        <v>12</v>
      </c>
      <c r="T17" s="15"/>
      <c r="U17" s="3">
        <v>0</v>
      </c>
      <c r="V17" s="3">
        <v>0</v>
      </c>
      <c r="W17" s="3">
        <v>10</v>
      </c>
      <c r="X17" s="3">
        <v>0</v>
      </c>
      <c r="Y17" s="3">
        <v>0</v>
      </c>
      <c r="Z17" s="3">
        <v>0</v>
      </c>
      <c r="AA17" s="17">
        <v>0</v>
      </c>
      <c r="AB17" s="10">
        <v>0</v>
      </c>
      <c r="AC17" s="15">
        <v>0</v>
      </c>
      <c r="AD17" s="4" t="str">
        <f>CONCATENATE(SUM(Table1[[#This Row],[1M]],Table1[[#This Row],[2M]],Table1[[#This Row],[3M]]), "|", SUM(Table1[[#This Row],[1P]],Table1[[#This Row],[2P]],Table1[[#This Row],[3P]]))</f>
        <v>10|0</v>
      </c>
      <c r="AE17" s="9">
        <f>IF(Table1[[#This Row],[Total]]=0,0,Table1[[#This Row],[TotalDft]]/Table1[[#This Row],[Total]])</f>
        <v>4.1497219686281018E-4</v>
      </c>
      <c r="AF17" s="18">
        <f>IF(Table1[[#This Row],[1Hr]]=0,0,Table1[[#This Row],[1St]]*Table1[[#This Row],[1Cy]]/(Table1[[#This Row],[1Hr]]*60*60))</f>
        <v>0</v>
      </c>
      <c r="AG17" s="14">
        <f>IF(Table1[[#This Row],[2Hr]]=0,0,Table1[[#This Row],[2St]]*Table1[[#This Row],[2Cy]]/(Table1[[#This Row],[2Hr]]*60*60))</f>
        <v>0</v>
      </c>
      <c r="AH17" s="14">
        <f>IF(Table1[[#This Row],[3Hr]]=0,0,Table1[[#This Row],[3St]]*Table1[[#This Row],[3Cy]]/(Table1[[#This Row],[3Hr]]*60*60))</f>
        <v>0.86817500000000003</v>
      </c>
      <c r="AI17" s="1">
        <f>SUM(Table1[[#This Row],[1M]],Table1[[#This Row],[1P]])</f>
        <v>0</v>
      </c>
      <c r="AJ17" s="2">
        <f>SUM(Table1[[#This Row],[2M]],Table1[[#This Row],[2P]])</f>
        <v>0</v>
      </c>
      <c r="AK17" s="2">
        <f>SUM(Table1[[#This Row],[3M]],Table1[[#This Row],[3P]])</f>
        <v>10</v>
      </c>
      <c r="AL17" s="1">
        <f>SUM(Table1[[#This Row],[1Dft]],Table1[[#This Row],[2Dft]],Table1[[#This Row],[3Dft]])</f>
        <v>10</v>
      </c>
      <c r="AM17" s="1">
        <f>(Table1[[#This Row],[1St]]*Table1[[#This Row],[1Cv]]-Table1[[#This Row],[1Dft]])+(Table1[[#This Row],[2St]]*Table1[[#This Row],[2Cv]]-Table1[[#This Row],[2Dft]])+(Table1[[#This Row],[3St]]*Table1[[#This Row],[3Cv]]-Table1[[#This Row],[3Dft]])</f>
        <v>24098</v>
      </c>
    </row>
    <row r="18" spans="1:39" x14ac:dyDescent="0.25">
      <c r="A18" s="20" t="s">
        <v>44</v>
      </c>
      <c r="B18" s="19">
        <v>45465</v>
      </c>
      <c r="C18" s="10" t="s">
        <v>52</v>
      </c>
      <c r="D18" s="10" t="s">
        <v>63</v>
      </c>
      <c r="E18" s="10">
        <v>27581</v>
      </c>
      <c r="F18" s="10" t="s">
        <v>13</v>
      </c>
      <c r="G18" s="10">
        <v>814</v>
      </c>
      <c r="H18" s="13">
        <v>15.12</v>
      </c>
      <c r="I18" s="10">
        <v>8</v>
      </c>
      <c r="J18" s="10">
        <v>1899</v>
      </c>
      <c r="K18" s="10">
        <v>7</v>
      </c>
      <c r="L18" s="10">
        <v>15.13</v>
      </c>
      <c r="M18" s="10">
        <v>8</v>
      </c>
      <c r="N18" s="10">
        <v>1912</v>
      </c>
      <c r="O18" s="10">
        <v>7</v>
      </c>
      <c r="P18" s="10">
        <v>15.1</v>
      </c>
      <c r="Q18" s="10">
        <v>6</v>
      </c>
      <c r="R18" s="10">
        <v>1218</v>
      </c>
      <c r="S18" s="10">
        <v>7</v>
      </c>
      <c r="T18" s="15" t="s">
        <v>74</v>
      </c>
      <c r="U18" s="3"/>
      <c r="V18" s="3"/>
      <c r="W18" s="3"/>
      <c r="X18" s="3"/>
      <c r="Y18" s="3"/>
      <c r="Z18" s="3"/>
      <c r="AA18" s="17">
        <v>0</v>
      </c>
      <c r="AB18" s="10">
        <v>0</v>
      </c>
      <c r="AC18" s="15">
        <v>0</v>
      </c>
      <c r="AD18" s="4" t="str">
        <f>CONCATENATE(SUM(Table1[[#This Row],[1M]],Table1[[#This Row],[2M]],Table1[[#This Row],[3M]]), "|", SUM(Table1[[#This Row],[1P]],Table1[[#This Row],[2P]],Table1[[#This Row],[3P]]))</f>
        <v>0|0</v>
      </c>
      <c r="AE18" s="9">
        <f>IF(Table1[[#This Row],[Total]]=0,0,Table1[[#This Row],[TotalDft]]/Table1[[#This Row],[Total]])</f>
        <v>0</v>
      </c>
      <c r="AF18" s="18">
        <f>IF(Table1[[#This Row],[1Hr]]=0,0,Table1[[#This Row],[1St]]*Table1[[#This Row],[1Cy]]/(Table1[[#This Row],[1Hr]]*60*60))</f>
        <v>0.99697499999999994</v>
      </c>
      <c r="AG18" s="14">
        <f>IF(Table1[[#This Row],[2Hr]]=0,0,Table1[[#This Row],[2St]]*Table1[[#This Row],[2Cy]]/(Table1[[#This Row],[2Hr]]*60*60))</f>
        <v>1.004463888888889</v>
      </c>
      <c r="AH18" s="14">
        <f>IF(Table1[[#This Row],[3Hr]]=0,0,Table1[[#This Row],[3St]]*Table1[[#This Row],[3Cy]]/(Table1[[#This Row],[3Hr]]*60*60))</f>
        <v>0.85147222222222219</v>
      </c>
      <c r="AI18" s="1">
        <f>SUM(Table1[[#This Row],[1M]],Table1[[#This Row],[1P]])</f>
        <v>0</v>
      </c>
      <c r="AJ18" s="2">
        <f>SUM(Table1[[#This Row],[2M]],Table1[[#This Row],[2P]])</f>
        <v>0</v>
      </c>
      <c r="AK18" s="2">
        <f>SUM(Table1[[#This Row],[3M]],Table1[[#This Row],[3P]])</f>
        <v>0</v>
      </c>
      <c r="AL18" s="1">
        <f>SUM(Table1[[#This Row],[1Dft]],Table1[[#This Row],[2Dft]],Table1[[#This Row],[3Dft]])</f>
        <v>0</v>
      </c>
      <c r="AM18" s="1">
        <f>(Table1[[#This Row],[1St]]*Table1[[#This Row],[1Cv]]-Table1[[#This Row],[1Dft]])+(Table1[[#This Row],[2St]]*Table1[[#This Row],[2Cv]]-Table1[[#This Row],[2Dft]])+(Table1[[#This Row],[3St]]*Table1[[#This Row],[3Cv]]-Table1[[#This Row],[3Dft]])</f>
        <v>35203</v>
      </c>
    </row>
    <row r="19" spans="1:39" x14ac:dyDescent="0.25">
      <c r="A19" s="20" t="s">
        <v>45</v>
      </c>
      <c r="B19" s="19">
        <v>45465</v>
      </c>
      <c r="C19" s="10" t="s">
        <v>53</v>
      </c>
      <c r="D19" s="10" t="s">
        <v>65</v>
      </c>
      <c r="E19" s="10">
        <v>27607</v>
      </c>
      <c r="F19" s="10" t="s">
        <v>13</v>
      </c>
      <c r="G19" s="10">
        <v>6331</v>
      </c>
      <c r="H19" s="13">
        <v>18.239999999999998</v>
      </c>
      <c r="I19" s="10">
        <v>8</v>
      </c>
      <c r="J19" s="10">
        <v>1550</v>
      </c>
      <c r="K19" s="10">
        <v>16</v>
      </c>
      <c r="L19" s="10">
        <v>18.25</v>
      </c>
      <c r="M19" s="10">
        <v>8</v>
      </c>
      <c r="N19" s="10">
        <v>1690</v>
      </c>
      <c r="O19" s="10">
        <v>16</v>
      </c>
      <c r="P19" s="10">
        <v>18.25</v>
      </c>
      <c r="Q19" s="10">
        <v>7</v>
      </c>
      <c r="R19" s="10">
        <v>1416</v>
      </c>
      <c r="S19" s="10">
        <v>16</v>
      </c>
      <c r="T19" s="15"/>
      <c r="U19" s="3"/>
      <c r="V19" s="3"/>
      <c r="W19" s="3"/>
      <c r="X19" s="3"/>
      <c r="Y19" s="3"/>
      <c r="Z19" s="3"/>
      <c r="AA19" s="17">
        <v>0</v>
      </c>
      <c r="AB19" s="10">
        <v>0</v>
      </c>
      <c r="AC19" s="15">
        <v>0</v>
      </c>
      <c r="AD19" s="4" t="str">
        <f>CONCATENATE(SUM(Table1[[#This Row],[1M]],Table1[[#This Row],[2M]],Table1[[#This Row],[3M]]), "|", SUM(Table1[[#This Row],[1P]],Table1[[#This Row],[2P]],Table1[[#This Row],[3P]]))</f>
        <v>0|0</v>
      </c>
      <c r="AE19" s="9">
        <f>IF(Table1[[#This Row],[Total]]=0,0,Table1[[#This Row],[TotalDft]]/Table1[[#This Row],[Total]])</f>
        <v>0</v>
      </c>
      <c r="AF19" s="18">
        <f>IF(Table1[[#This Row],[1Hr]]=0,0,Table1[[#This Row],[1St]]*Table1[[#This Row],[1Cy]]/(Table1[[#This Row],[1Hr]]*60*60))</f>
        <v>0.98166666666666658</v>
      </c>
      <c r="AG19" s="14">
        <f>IF(Table1[[#This Row],[2Hr]]=0,0,Table1[[#This Row],[2St]]*Table1[[#This Row],[2Cy]]/(Table1[[#This Row],[2Hr]]*60*60))</f>
        <v>1.0709201388888889</v>
      </c>
      <c r="AH19" s="14">
        <f>IF(Table1[[#This Row],[3Hr]]=0,0,Table1[[#This Row],[3St]]*Table1[[#This Row],[3Cy]]/(Table1[[#This Row],[3Hr]]*60*60))</f>
        <v>1.0254761904761904</v>
      </c>
      <c r="AI19" s="1">
        <f>SUM(Table1[[#This Row],[1M]],Table1[[#This Row],[1P]])</f>
        <v>0</v>
      </c>
      <c r="AJ19" s="2">
        <f>SUM(Table1[[#This Row],[2M]],Table1[[#This Row],[2P]])</f>
        <v>0</v>
      </c>
      <c r="AK19" s="2">
        <f>SUM(Table1[[#This Row],[3M]],Table1[[#This Row],[3P]])</f>
        <v>0</v>
      </c>
      <c r="AL19" s="1">
        <f>SUM(Table1[[#This Row],[1Dft]],Table1[[#This Row],[2Dft]],Table1[[#This Row],[3Dft]])</f>
        <v>0</v>
      </c>
      <c r="AM19" s="1">
        <f>(Table1[[#This Row],[1St]]*Table1[[#This Row],[1Cv]]-Table1[[#This Row],[1Dft]])+(Table1[[#This Row],[2St]]*Table1[[#This Row],[2Cv]]-Table1[[#This Row],[2Dft]])+(Table1[[#This Row],[3St]]*Table1[[#This Row],[3Cv]]-Table1[[#This Row],[3Dft]])</f>
        <v>74496</v>
      </c>
    </row>
    <row r="20" spans="1:39" x14ac:dyDescent="0.25">
      <c r="A20" s="20" t="s">
        <v>47</v>
      </c>
      <c r="B20" s="19">
        <v>45465</v>
      </c>
      <c r="C20" s="10" t="s">
        <v>122</v>
      </c>
      <c r="D20" s="10" t="s">
        <v>126</v>
      </c>
      <c r="E20" s="10" t="s">
        <v>117</v>
      </c>
      <c r="F20" s="10" t="s">
        <v>71</v>
      </c>
      <c r="G20" s="10">
        <v>814</v>
      </c>
      <c r="H20" s="13">
        <v>17.489999999999998</v>
      </c>
      <c r="I20" s="10">
        <v>6</v>
      </c>
      <c r="J20" s="10">
        <v>886</v>
      </c>
      <c r="K20" s="10">
        <v>8</v>
      </c>
      <c r="L20" s="10">
        <v>17.489999999999998</v>
      </c>
      <c r="M20" s="10">
        <v>8</v>
      </c>
      <c r="N20" s="10">
        <v>1695</v>
      </c>
      <c r="O20" s="10">
        <v>8</v>
      </c>
      <c r="P20" s="10">
        <v>17.489999999999998</v>
      </c>
      <c r="Q20" s="10">
        <v>8</v>
      </c>
      <c r="R20" s="10">
        <v>1621</v>
      </c>
      <c r="S20" s="10">
        <v>8</v>
      </c>
      <c r="T20" s="15"/>
      <c r="U20" s="3">
        <v>20</v>
      </c>
      <c r="V20" s="3">
        <v>30</v>
      </c>
      <c r="W20" s="3">
        <v>30</v>
      </c>
      <c r="X20" s="3">
        <v>125</v>
      </c>
      <c r="Y20" s="3">
        <v>150</v>
      </c>
      <c r="Z20" s="3">
        <v>145</v>
      </c>
      <c r="AA20" s="17">
        <v>0.5</v>
      </c>
      <c r="AB20" s="10">
        <v>0</v>
      </c>
      <c r="AC20" s="15">
        <v>0</v>
      </c>
      <c r="AD20" s="4" t="str">
        <f>CONCATENATE(SUM(Table1[[#This Row],[1M]],Table1[[#This Row],[2M]],Table1[[#This Row],[3M]]), "|", SUM(Table1[[#This Row],[1P]],Table1[[#This Row],[2P]],Table1[[#This Row],[3P]]))</f>
        <v>80|420</v>
      </c>
      <c r="AE20" s="9">
        <f>IF(Table1[[#This Row],[Total]]=0,0,Table1[[#This Row],[TotalDft]]/Table1[[#This Row],[Total]])</f>
        <v>1.5098441840802029E-2</v>
      </c>
      <c r="AF20" s="18">
        <f>IF(Table1[[#This Row],[1Hr]]=0,0,Table1[[#This Row],[1St]]*Table1[[#This Row],[1Cy]]/(Table1[[#This Row],[1Hr]]*60*60))</f>
        <v>0.71741388888888891</v>
      </c>
      <c r="AG20" s="14">
        <f>IF(Table1[[#This Row],[2Hr]]=0,0,Table1[[#This Row],[2St]]*Table1[[#This Row],[2Cy]]/(Table1[[#This Row],[2Hr]]*60*60))</f>
        <v>1.0293593749999999</v>
      </c>
      <c r="AH20" s="14">
        <f>IF(Table1[[#This Row],[3Hr]]=0,0,Table1[[#This Row],[3St]]*Table1[[#This Row],[3Cy]]/(Table1[[#This Row],[3Hr]]*60*60))</f>
        <v>0.9844197916666666</v>
      </c>
      <c r="AI20" s="1">
        <f>SUM(Table1[[#This Row],[1M]],Table1[[#This Row],[1P]])</f>
        <v>145</v>
      </c>
      <c r="AJ20" s="2">
        <f>SUM(Table1[[#This Row],[2M]],Table1[[#This Row],[2P]])</f>
        <v>180</v>
      </c>
      <c r="AK20" s="2">
        <f>SUM(Table1[[#This Row],[3M]],Table1[[#This Row],[3P]])</f>
        <v>175</v>
      </c>
      <c r="AL20" s="1">
        <f>SUM(Table1[[#This Row],[1Dft]],Table1[[#This Row],[2Dft]],Table1[[#This Row],[3Dft]])</f>
        <v>500</v>
      </c>
      <c r="AM20" s="1">
        <f>(Table1[[#This Row],[1St]]*Table1[[#This Row],[1Cv]]-Table1[[#This Row],[1Dft]])+(Table1[[#This Row],[2St]]*Table1[[#This Row],[2Cv]]-Table1[[#This Row],[2Dft]])+(Table1[[#This Row],[3St]]*Table1[[#This Row],[3Cv]]-Table1[[#This Row],[3Dft]])</f>
        <v>33116</v>
      </c>
    </row>
    <row r="21" spans="1:39" x14ac:dyDescent="0.25">
      <c r="A21" s="20" t="s">
        <v>45</v>
      </c>
      <c r="B21" s="19">
        <v>45465</v>
      </c>
      <c r="C21" s="10" t="s">
        <v>55</v>
      </c>
      <c r="D21" s="10" t="s">
        <v>66</v>
      </c>
      <c r="E21" s="10">
        <v>27018</v>
      </c>
      <c r="F21" s="10" t="s">
        <v>42</v>
      </c>
      <c r="G21" s="10">
        <v>2304</v>
      </c>
      <c r="H21" s="13">
        <v>21.4</v>
      </c>
      <c r="I21" s="10">
        <v>8</v>
      </c>
      <c r="J21" s="10">
        <v>1340</v>
      </c>
      <c r="K21" s="10">
        <v>8</v>
      </c>
      <c r="L21" s="10">
        <v>21.4</v>
      </c>
      <c r="M21" s="10">
        <v>8</v>
      </c>
      <c r="N21" s="10">
        <v>1359</v>
      </c>
      <c r="O21" s="10">
        <v>8</v>
      </c>
      <c r="P21" s="10">
        <v>21.4</v>
      </c>
      <c r="Q21" s="10">
        <v>8</v>
      </c>
      <c r="R21" s="10">
        <v>1349</v>
      </c>
      <c r="S21" s="10">
        <v>8</v>
      </c>
      <c r="T21" s="15"/>
      <c r="U21" s="3"/>
      <c r="V21" s="3"/>
      <c r="W21" s="3"/>
      <c r="X21" s="3"/>
      <c r="Y21" s="3"/>
      <c r="Z21" s="3"/>
      <c r="AA21" s="17">
        <v>0</v>
      </c>
      <c r="AB21" s="10">
        <v>0</v>
      </c>
      <c r="AC21" s="15">
        <v>0</v>
      </c>
      <c r="AD21" s="4" t="str">
        <f>CONCATENATE(SUM(Table1[[#This Row],[1M]],Table1[[#This Row],[2M]],Table1[[#This Row],[3M]]), "|", SUM(Table1[[#This Row],[1P]],Table1[[#This Row],[2P]],Table1[[#This Row],[3P]]))</f>
        <v>0|0</v>
      </c>
      <c r="AE21" s="9">
        <f>IF(Table1[[#This Row],[Total]]=0,0,Table1[[#This Row],[TotalDft]]/Table1[[#This Row],[Total]])</f>
        <v>0</v>
      </c>
      <c r="AF21" s="18">
        <f>IF(Table1[[#This Row],[1Hr]]=0,0,Table1[[#This Row],[1St]]*Table1[[#This Row],[1Cy]]/(Table1[[#This Row],[1Hr]]*60*60))</f>
        <v>0.99569444444444433</v>
      </c>
      <c r="AG21" s="14">
        <f>IF(Table1[[#This Row],[2Hr]]=0,0,Table1[[#This Row],[2St]]*Table1[[#This Row],[2Cy]]/(Table1[[#This Row],[2Hr]]*60*60))</f>
        <v>1.0098125</v>
      </c>
      <c r="AH21" s="14">
        <f>IF(Table1[[#This Row],[3Hr]]=0,0,Table1[[#This Row],[3St]]*Table1[[#This Row],[3Cy]]/(Table1[[#This Row],[3Hr]]*60*60))</f>
        <v>1.0023819444444444</v>
      </c>
      <c r="AI21" s="1">
        <f>SUM(Table1[[#This Row],[1M]],Table1[[#This Row],[1P]])</f>
        <v>0</v>
      </c>
      <c r="AJ21" s="2">
        <f>SUM(Table1[[#This Row],[2M]],Table1[[#This Row],[2P]])</f>
        <v>0</v>
      </c>
      <c r="AK21" s="2">
        <f>SUM(Table1[[#This Row],[3M]],Table1[[#This Row],[3P]])</f>
        <v>0</v>
      </c>
      <c r="AL21" s="1">
        <f>SUM(Table1[[#This Row],[1Dft]],Table1[[#This Row],[2Dft]],Table1[[#This Row],[3Dft]])</f>
        <v>0</v>
      </c>
      <c r="AM21" s="1">
        <f>(Table1[[#This Row],[1St]]*Table1[[#This Row],[1Cv]]-Table1[[#This Row],[1Dft]])+(Table1[[#This Row],[2St]]*Table1[[#This Row],[2Cv]]-Table1[[#This Row],[2Dft]])+(Table1[[#This Row],[3St]]*Table1[[#This Row],[3Cv]]-Table1[[#This Row],[3Dft]])</f>
        <v>32384</v>
      </c>
    </row>
    <row r="22" spans="1:39" x14ac:dyDescent="0.25">
      <c r="A22" s="20" t="s">
        <v>43</v>
      </c>
      <c r="B22" s="19">
        <v>45465</v>
      </c>
      <c r="C22" s="10" t="s">
        <v>56</v>
      </c>
      <c r="D22" s="10" t="s">
        <v>67</v>
      </c>
      <c r="E22" s="10">
        <v>27635</v>
      </c>
      <c r="F22" s="10" t="s">
        <v>42</v>
      </c>
      <c r="G22" s="10">
        <v>6331</v>
      </c>
      <c r="H22" s="13">
        <v>21.46</v>
      </c>
      <c r="I22" s="10">
        <v>8</v>
      </c>
      <c r="J22" s="10">
        <v>1315</v>
      </c>
      <c r="K22" s="10">
        <v>16</v>
      </c>
      <c r="L22" s="10">
        <v>21.46</v>
      </c>
      <c r="M22" s="10">
        <v>8</v>
      </c>
      <c r="N22" s="10">
        <v>1431</v>
      </c>
      <c r="O22" s="10">
        <v>16</v>
      </c>
      <c r="P22" s="10">
        <v>21.46</v>
      </c>
      <c r="Q22" s="10">
        <v>8</v>
      </c>
      <c r="R22" s="10">
        <v>1269</v>
      </c>
      <c r="S22" s="10">
        <v>16</v>
      </c>
      <c r="T22" s="15"/>
      <c r="U22" s="3"/>
      <c r="V22" s="3"/>
      <c r="W22" s="3"/>
      <c r="X22" s="3"/>
      <c r="Y22" s="3"/>
      <c r="Z22" s="3"/>
      <c r="AA22" s="17">
        <v>0</v>
      </c>
      <c r="AB22" s="10">
        <v>0</v>
      </c>
      <c r="AC22" s="15">
        <v>0</v>
      </c>
      <c r="AD22" s="4" t="str">
        <f>CONCATENATE(SUM(Table1[[#This Row],[1M]],Table1[[#This Row],[2M]],Table1[[#This Row],[3M]]), "|", SUM(Table1[[#This Row],[1P]],Table1[[#This Row],[2P]],Table1[[#This Row],[3P]]))</f>
        <v>0|0</v>
      </c>
      <c r="AE22" s="9">
        <f>IF(Table1[[#This Row],[Total]]=0,0,Table1[[#This Row],[TotalDft]]/Table1[[#This Row],[Total]])</f>
        <v>0</v>
      </c>
      <c r="AF22" s="18">
        <f>IF(Table1[[#This Row],[1Hr]]=0,0,Table1[[#This Row],[1St]]*Table1[[#This Row],[1Cy]]/(Table1[[#This Row],[1Hr]]*60*60))</f>
        <v>0.97985763888888899</v>
      </c>
      <c r="AG22" s="14">
        <f>IF(Table1[[#This Row],[2Hr]]=0,0,Table1[[#This Row],[2St]]*Table1[[#This Row],[2Cy]]/(Table1[[#This Row],[2Hr]]*60*60))</f>
        <v>1.06629375</v>
      </c>
      <c r="AH22" s="14">
        <f>IF(Table1[[#This Row],[3Hr]]=0,0,Table1[[#This Row],[3St]]*Table1[[#This Row],[3Cy]]/(Table1[[#This Row],[3Hr]]*60*60))</f>
        <v>0.94558125000000004</v>
      </c>
      <c r="AI22" s="1">
        <f>SUM(Table1[[#This Row],[1M]],Table1[[#This Row],[1P]])</f>
        <v>0</v>
      </c>
      <c r="AJ22" s="2">
        <f>SUM(Table1[[#This Row],[2M]],Table1[[#This Row],[2P]])</f>
        <v>0</v>
      </c>
      <c r="AK22" s="2">
        <f>SUM(Table1[[#This Row],[3M]],Table1[[#This Row],[3P]])</f>
        <v>0</v>
      </c>
      <c r="AL22" s="1">
        <f>SUM(Table1[[#This Row],[1Dft]],Table1[[#This Row],[2Dft]],Table1[[#This Row],[3Dft]])</f>
        <v>0</v>
      </c>
      <c r="AM22" s="1">
        <f>(Table1[[#This Row],[1St]]*Table1[[#This Row],[1Cv]]-Table1[[#This Row],[1Dft]])+(Table1[[#This Row],[2St]]*Table1[[#This Row],[2Cv]]-Table1[[#This Row],[2Dft]])+(Table1[[#This Row],[3St]]*Table1[[#This Row],[3Cv]]-Table1[[#This Row],[3Dft]])</f>
        <v>64240</v>
      </c>
    </row>
    <row r="23" spans="1:39" x14ac:dyDescent="0.25">
      <c r="A23" s="20" t="s">
        <v>43</v>
      </c>
      <c r="B23" s="19">
        <v>45465</v>
      </c>
      <c r="C23" s="10" t="s">
        <v>57</v>
      </c>
      <c r="D23" s="10" t="s">
        <v>68</v>
      </c>
      <c r="E23" s="10">
        <v>26094</v>
      </c>
      <c r="F23" s="10" t="s">
        <v>13</v>
      </c>
      <c r="G23" s="10">
        <v>6331</v>
      </c>
      <c r="H23" s="13">
        <v>24.49</v>
      </c>
      <c r="I23" s="10">
        <v>8</v>
      </c>
      <c r="J23" s="10">
        <v>1200</v>
      </c>
      <c r="K23" s="10">
        <v>4</v>
      </c>
      <c r="L23" s="10">
        <v>24.49</v>
      </c>
      <c r="M23" s="10">
        <v>8</v>
      </c>
      <c r="N23" s="10">
        <v>1246</v>
      </c>
      <c r="O23" s="10">
        <v>4</v>
      </c>
      <c r="P23" s="10">
        <v>24.48</v>
      </c>
      <c r="Q23" s="10">
        <v>8</v>
      </c>
      <c r="R23" s="10">
        <v>1101</v>
      </c>
      <c r="S23" s="10">
        <v>4</v>
      </c>
      <c r="T23" s="15"/>
      <c r="U23" s="3"/>
      <c r="V23" s="3"/>
      <c r="W23" s="3"/>
      <c r="X23" s="3"/>
      <c r="Y23" s="3"/>
      <c r="Z23" s="3"/>
      <c r="AA23" s="17">
        <v>0</v>
      </c>
      <c r="AB23" s="10">
        <v>0</v>
      </c>
      <c r="AC23" s="15">
        <v>0</v>
      </c>
      <c r="AD23" s="4" t="str">
        <f>CONCATENATE(SUM(Table1[[#This Row],[1M]],Table1[[#This Row],[2M]],Table1[[#This Row],[3M]]), "|", SUM(Table1[[#This Row],[1P]],Table1[[#This Row],[2P]],Table1[[#This Row],[3P]]))</f>
        <v>0|0</v>
      </c>
      <c r="AE23" s="9">
        <f>IF(Table1[[#This Row],[Total]]=0,0,Table1[[#This Row],[TotalDft]]/Table1[[#This Row],[Total]])</f>
        <v>0</v>
      </c>
      <c r="AF23" s="18">
        <f>IF(Table1[[#This Row],[1Hr]]=0,0,Table1[[#This Row],[1St]]*Table1[[#This Row],[1Cy]]/(Table1[[#This Row],[1Hr]]*60*60))</f>
        <v>1.0204166666666665</v>
      </c>
      <c r="AG23" s="14">
        <f>IF(Table1[[#This Row],[2Hr]]=0,0,Table1[[#This Row],[2St]]*Table1[[#This Row],[2Cy]]/(Table1[[#This Row],[2Hr]]*60*60))</f>
        <v>1.0595326388888888</v>
      </c>
      <c r="AH23" s="14">
        <f>IF(Table1[[#This Row],[3Hr]]=0,0,Table1[[#This Row],[3St]]*Table1[[#This Row],[3Cy]]/(Table1[[#This Row],[3Hr]]*60*60))</f>
        <v>0.93584999999999996</v>
      </c>
      <c r="AI23" s="1">
        <f>SUM(Table1[[#This Row],[1M]],Table1[[#This Row],[1P]])</f>
        <v>0</v>
      </c>
      <c r="AJ23" s="2">
        <f>SUM(Table1[[#This Row],[2M]],Table1[[#This Row],[2P]])</f>
        <v>0</v>
      </c>
      <c r="AK23" s="2">
        <f>SUM(Table1[[#This Row],[3M]],Table1[[#This Row],[3P]])</f>
        <v>0</v>
      </c>
      <c r="AL23" s="1">
        <f>SUM(Table1[[#This Row],[1Dft]],Table1[[#This Row],[2Dft]],Table1[[#This Row],[3Dft]])</f>
        <v>0</v>
      </c>
      <c r="AM23" s="1">
        <f>(Table1[[#This Row],[1St]]*Table1[[#This Row],[1Cv]]-Table1[[#This Row],[1Dft]])+(Table1[[#This Row],[2St]]*Table1[[#This Row],[2Cv]]-Table1[[#This Row],[2Dft]])+(Table1[[#This Row],[3St]]*Table1[[#This Row],[3Cv]]-Table1[[#This Row],[3Dft]])</f>
        <v>14188</v>
      </c>
    </row>
    <row r="24" spans="1:39" x14ac:dyDescent="0.25">
      <c r="A24" s="20" t="s">
        <v>43</v>
      </c>
      <c r="B24" s="19">
        <v>45465</v>
      </c>
      <c r="C24" s="10" t="s">
        <v>58</v>
      </c>
      <c r="D24" s="10" t="s">
        <v>69</v>
      </c>
      <c r="E24" s="10">
        <v>27852</v>
      </c>
      <c r="F24" s="10" t="s">
        <v>77</v>
      </c>
      <c r="G24" s="10">
        <v>6331</v>
      </c>
      <c r="H24" s="13">
        <v>21.38</v>
      </c>
      <c r="I24" s="10">
        <v>8</v>
      </c>
      <c r="J24" s="10">
        <v>1386</v>
      </c>
      <c r="K24" s="10">
        <v>8</v>
      </c>
      <c r="L24" s="10">
        <v>21.38</v>
      </c>
      <c r="M24" s="10">
        <v>8</v>
      </c>
      <c r="N24" s="10">
        <v>1424</v>
      </c>
      <c r="O24" s="10">
        <v>8</v>
      </c>
      <c r="P24" s="10">
        <v>21.39</v>
      </c>
      <c r="Q24" s="10">
        <v>8</v>
      </c>
      <c r="R24" s="10">
        <v>1250</v>
      </c>
      <c r="S24" s="10">
        <v>8</v>
      </c>
      <c r="T24" s="15"/>
      <c r="U24" s="3"/>
      <c r="V24" s="3"/>
      <c r="W24" s="3"/>
      <c r="X24" s="3"/>
      <c r="Y24" s="3"/>
      <c r="Z24" s="3"/>
      <c r="AA24" s="17">
        <v>0</v>
      </c>
      <c r="AB24" s="10">
        <v>0</v>
      </c>
      <c r="AC24" s="15">
        <v>0</v>
      </c>
      <c r="AD24" s="4" t="str">
        <f>CONCATENATE(SUM(Table1[[#This Row],[1M]],Table1[[#This Row],[2M]],Table1[[#This Row],[3M]]), "|", SUM(Table1[[#This Row],[1P]],Table1[[#This Row],[2P]],Table1[[#This Row],[3P]]))</f>
        <v>0|0</v>
      </c>
      <c r="AE24" s="9">
        <f>IF(Table1[[#This Row],[Total]]=0,0,Table1[[#This Row],[TotalDft]]/Table1[[#This Row],[Total]])</f>
        <v>0</v>
      </c>
      <c r="AF24" s="18">
        <f>IF(Table1[[#This Row],[1Hr]]=0,0,Table1[[#This Row],[1St]]*Table1[[#This Row],[1Cy]]/(Table1[[#This Row],[1Hr]]*60*60))</f>
        <v>1.0289125000000001</v>
      </c>
      <c r="AG24" s="14">
        <f>IF(Table1[[#This Row],[2Hr]]=0,0,Table1[[#This Row],[2St]]*Table1[[#This Row],[2Cy]]/(Table1[[#This Row],[2Hr]]*60*60))</f>
        <v>1.0571222222222223</v>
      </c>
      <c r="AH24" s="14">
        <f>IF(Table1[[#This Row],[3Hr]]=0,0,Table1[[#This Row],[3St]]*Table1[[#This Row],[3Cy]]/(Table1[[#This Row],[3Hr]]*60*60))</f>
        <v>0.92838541666666663</v>
      </c>
      <c r="AI24" s="1">
        <f>SUM(Table1[[#This Row],[1M]],Table1[[#This Row],[1P]])</f>
        <v>0</v>
      </c>
      <c r="AJ24" s="2">
        <f>SUM(Table1[[#This Row],[2M]],Table1[[#This Row],[2P]])</f>
        <v>0</v>
      </c>
      <c r="AK24" s="2">
        <f>SUM(Table1[[#This Row],[3M]],Table1[[#This Row],[3P]])</f>
        <v>0</v>
      </c>
      <c r="AL24" s="1">
        <f>SUM(Table1[[#This Row],[1Dft]],Table1[[#This Row],[2Dft]],Table1[[#This Row],[3Dft]])</f>
        <v>0</v>
      </c>
      <c r="AM24" s="1">
        <f>(Table1[[#This Row],[1St]]*Table1[[#This Row],[1Cv]]-Table1[[#This Row],[1Dft]])+(Table1[[#This Row],[2St]]*Table1[[#This Row],[2Cv]]-Table1[[#This Row],[2Dft]])+(Table1[[#This Row],[3St]]*Table1[[#This Row],[3Cv]]-Table1[[#This Row],[3Dft]])</f>
        <v>32480</v>
      </c>
    </row>
    <row r="25" spans="1:39" x14ac:dyDescent="0.25">
      <c r="A25" s="20" t="s">
        <v>43</v>
      </c>
      <c r="B25" s="19">
        <v>45465</v>
      </c>
      <c r="C25" s="10" t="s">
        <v>59</v>
      </c>
      <c r="D25" s="10" t="s">
        <v>49</v>
      </c>
      <c r="E25" s="10">
        <v>26098</v>
      </c>
      <c r="F25" s="10" t="s">
        <v>13</v>
      </c>
      <c r="G25" s="10">
        <v>6331</v>
      </c>
      <c r="H25" s="13">
        <v>17.8</v>
      </c>
      <c r="I25" s="10">
        <v>8</v>
      </c>
      <c r="J25" s="10">
        <v>1670</v>
      </c>
      <c r="K25" s="10">
        <v>8</v>
      </c>
      <c r="L25" s="10">
        <v>17.79</v>
      </c>
      <c r="M25" s="10">
        <v>8</v>
      </c>
      <c r="N25" s="10">
        <v>1710</v>
      </c>
      <c r="O25" s="10">
        <v>8</v>
      </c>
      <c r="P25" s="10">
        <v>17.8</v>
      </c>
      <c r="Q25" s="10">
        <v>8</v>
      </c>
      <c r="R25" s="10">
        <v>1498</v>
      </c>
      <c r="S25" s="10">
        <v>8</v>
      </c>
      <c r="T25" s="15"/>
      <c r="U25" s="3"/>
      <c r="V25" s="3"/>
      <c r="W25" s="3"/>
      <c r="X25" s="3"/>
      <c r="Y25" s="3"/>
      <c r="Z25" s="3"/>
      <c r="AA25" s="17">
        <v>0</v>
      </c>
      <c r="AB25" s="10">
        <v>0</v>
      </c>
      <c r="AC25" s="15">
        <v>0</v>
      </c>
      <c r="AD25" s="4" t="str">
        <f>CONCATENATE(SUM(Table1[[#This Row],[1M]],Table1[[#This Row],[2M]],Table1[[#This Row],[3M]]), "|", SUM(Table1[[#This Row],[1P]],Table1[[#This Row],[2P]],Table1[[#This Row],[3P]]))</f>
        <v>0|0</v>
      </c>
      <c r="AE25" s="9">
        <f>IF(Table1[[#This Row],[Total]]=0,0,Table1[[#This Row],[TotalDft]]/Table1[[#This Row],[Total]])</f>
        <v>0</v>
      </c>
      <c r="AF25" s="18">
        <f>IF(Table1[[#This Row],[1Hr]]=0,0,Table1[[#This Row],[1St]]*Table1[[#This Row],[1Cy]]/(Table1[[#This Row],[1Hr]]*60*60))</f>
        <v>1.0321527777777777</v>
      </c>
      <c r="AG25" s="14">
        <f>IF(Table1[[#This Row],[2Hr]]=0,0,Table1[[#This Row],[2St]]*Table1[[#This Row],[2Cy]]/(Table1[[#This Row],[2Hr]]*60*60))</f>
        <v>1.0562812499999998</v>
      </c>
      <c r="AH25" s="14">
        <f>IF(Table1[[#This Row],[3Hr]]=0,0,Table1[[#This Row],[3St]]*Table1[[#This Row],[3Cy]]/(Table1[[#This Row],[3Hr]]*60*60))</f>
        <v>0.92584722222222227</v>
      </c>
      <c r="AI25" s="1">
        <f>SUM(Table1[[#This Row],[1M]],Table1[[#This Row],[1P]])</f>
        <v>0</v>
      </c>
      <c r="AJ25" s="2">
        <f>SUM(Table1[[#This Row],[2M]],Table1[[#This Row],[2P]])</f>
        <v>0</v>
      </c>
      <c r="AK25" s="2">
        <f>SUM(Table1[[#This Row],[3M]],Table1[[#This Row],[3P]])</f>
        <v>0</v>
      </c>
      <c r="AL25" s="1">
        <f>SUM(Table1[[#This Row],[1Dft]],Table1[[#This Row],[2Dft]],Table1[[#This Row],[3Dft]])</f>
        <v>0</v>
      </c>
      <c r="AM25" s="1">
        <f>(Table1[[#This Row],[1St]]*Table1[[#This Row],[1Cv]]-Table1[[#This Row],[1Dft]])+(Table1[[#This Row],[2St]]*Table1[[#This Row],[2Cv]]-Table1[[#This Row],[2Dft]])+(Table1[[#This Row],[3St]]*Table1[[#This Row],[3Cv]]-Table1[[#This Row],[3Dft]])</f>
        <v>39024</v>
      </c>
    </row>
    <row r="26" spans="1:39" x14ac:dyDescent="0.25">
      <c r="A26" s="20" t="s">
        <v>46</v>
      </c>
      <c r="B26" s="19">
        <v>45465</v>
      </c>
      <c r="C26" s="10" t="s">
        <v>100</v>
      </c>
      <c r="D26" s="10" t="s">
        <v>110</v>
      </c>
      <c r="E26" s="10">
        <v>27734</v>
      </c>
      <c r="F26" s="10" t="s">
        <v>41</v>
      </c>
      <c r="G26" s="10">
        <v>814</v>
      </c>
      <c r="H26" s="13">
        <v>20.6</v>
      </c>
      <c r="I26" s="10">
        <v>8</v>
      </c>
      <c r="J26" s="10">
        <v>1434</v>
      </c>
      <c r="K26" s="10">
        <v>8</v>
      </c>
      <c r="L26" s="10">
        <v>20.6</v>
      </c>
      <c r="M26" s="10">
        <v>8</v>
      </c>
      <c r="N26" s="10">
        <v>1422</v>
      </c>
      <c r="O26" s="10">
        <v>8</v>
      </c>
      <c r="P26" s="10">
        <v>20.56</v>
      </c>
      <c r="Q26" s="10">
        <v>8</v>
      </c>
      <c r="R26" s="10">
        <v>1292</v>
      </c>
      <c r="S26" s="10">
        <v>8</v>
      </c>
      <c r="T26" s="15"/>
      <c r="U26" s="3">
        <v>6</v>
      </c>
      <c r="V26" s="3">
        <v>6</v>
      </c>
      <c r="W26" s="3">
        <v>7</v>
      </c>
      <c r="X26" s="3">
        <v>0</v>
      </c>
      <c r="Y26" s="3">
        <v>0</v>
      </c>
      <c r="Z26" s="3">
        <v>0</v>
      </c>
      <c r="AA26" s="17">
        <v>0</v>
      </c>
      <c r="AB26" s="10">
        <v>0</v>
      </c>
      <c r="AC26" s="15">
        <v>0</v>
      </c>
      <c r="AD26" s="4" t="str">
        <f>CONCATENATE(SUM(Table1[[#This Row],[1M]],Table1[[#This Row],[2M]],Table1[[#This Row],[3M]]), "|", SUM(Table1[[#This Row],[1P]],Table1[[#This Row],[2P]],Table1[[#This Row],[3P]]))</f>
        <v>19|0</v>
      </c>
      <c r="AE26" s="9">
        <f>IF(Table1[[#This Row],[Total]]=0,0,Table1[[#This Row],[TotalDft]]/Table1[[#This Row],[Total]])</f>
        <v>5.7289311020654299E-4</v>
      </c>
      <c r="AF26" s="18">
        <f>IF(Table1[[#This Row],[1Hr]]=0,0,Table1[[#This Row],[1St]]*Table1[[#This Row],[1Cy]]/(Table1[[#This Row],[1Hr]]*60*60))</f>
        <v>1.0257083333333334</v>
      </c>
      <c r="AG26" s="14">
        <f>IF(Table1[[#This Row],[2Hr]]=0,0,Table1[[#This Row],[2St]]*Table1[[#This Row],[2Cy]]/(Table1[[#This Row],[2Hr]]*60*60))</f>
        <v>1.0171250000000001</v>
      </c>
      <c r="AH26" s="14">
        <f>IF(Table1[[#This Row],[3Hr]]=0,0,Table1[[#This Row],[3St]]*Table1[[#This Row],[3Cy]]/(Table1[[#This Row],[3Hr]]*60*60))</f>
        <v>0.9223444444444443</v>
      </c>
      <c r="AI26" s="1">
        <f>SUM(Table1[[#This Row],[1M]],Table1[[#This Row],[1P]])</f>
        <v>6</v>
      </c>
      <c r="AJ26" s="2">
        <f>SUM(Table1[[#This Row],[2M]],Table1[[#This Row],[2P]])</f>
        <v>6</v>
      </c>
      <c r="AK26" s="2">
        <f>SUM(Table1[[#This Row],[3M]],Table1[[#This Row],[3P]])</f>
        <v>7</v>
      </c>
      <c r="AL26" s="1">
        <f>SUM(Table1[[#This Row],[1Dft]],Table1[[#This Row],[2Dft]],Table1[[#This Row],[3Dft]])</f>
        <v>19</v>
      </c>
      <c r="AM26" s="1">
        <f>(Table1[[#This Row],[1St]]*Table1[[#This Row],[1Cv]]-Table1[[#This Row],[1Dft]])+(Table1[[#This Row],[2St]]*Table1[[#This Row],[2Cv]]-Table1[[#This Row],[2Dft]])+(Table1[[#This Row],[3St]]*Table1[[#This Row],[3Cv]]-Table1[[#This Row],[3Dft]])</f>
        <v>33165</v>
      </c>
    </row>
    <row r="27" spans="1:39" x14ac:dyDescent="0.25">
      <c r="A27" s="20" t="s">
        <v>47</v>
      </c>
      <c r="B27" s="19">
        <v>45465</v>
      </c>
      <c r="C27" s="10" t="s">
        <v>99</v>
      </c>
      <c r="D27" s="10" t="s">
        <v>109</v>
      </c>
      <c r="E27" s="10" t="s">
        <v>117</v>
      </c>
      <c r="F27" s="10" t="s">
        <v>71</v>
      </c>
      <c r="G27" s="10">
        <v>814</v>
      </c>
      <c r="H27" s="13">
        <v>25.99</v>
      </c>
      <c r="I27" s="10">
        <v>8</v>
      </c>
      <c r="J27" s="10">
        <v>1078</v>
      </c>
      <c r="K27" s="10">
        <v>8</v>
      </c>
      <c r="L27" s="11">
        <v>25.99</v>
      </c>
      <c r="M27" s="10">
        <v>8</v>
      </c>
      <c r="N27" s="10">
        <v>1133</v>
      </c>
      <c r="O27" s="10">
        <v>8</v>
      </c>
      <c r="P27" s="10">
        <v>25.99</v>
      </c>
      <c r="Q27" s="10">
        <v>7</v>
      </c>
      <c r="R27" s="10">
        <v>859</v>
      </c>
      <c r="S27" s="10">
        <v>8</v>
      </c>
      <c r="T27" s="15"/>
      <c r="U27" s="3">
        <v>20</v>
      </c>
      <c r="V27" s="3">
        <v>25</v>
      </c>
      <c r="W27" s="3">
        <v>25</v>
      </c>
      <c r="X27" s="3">
        <v>100</v>
      </c>
      <c r="Y27" s="3">
        <v>105</v>
      </c>
      <c r="Z27" s="3">
        <v>95</v>
      </c>
      <c r="AA27" s="17">
        <v>0</v>
      </c>
      <c r="AB27" s="10">
        <v>0</v>
      </c>
      <c r="AC27" s="15">
        <v>0</v>
      </c>
      <c r="AD27" s="4" t="str">
        <f>CONCATENATE(SUM(Table1[[#This Row],[1M]],Table1[[#This Row],[2M]],Table1[[#This Row],[3M]]), "|", SUM(Table1[[#This Row],[1P]],Table1[[#This Row],[2P]],Table1[[#This Row],[3P]]))</f>
        <v>70|300</v>
      </c>
      <c r="AE27" s="9">
        <f>IF(Table1[[#This Row],[Total]]=0,0,Table1[[#This Row],[TotalDft]]/Table1[[#This Row],[Total]])</f>
        <v>1.5295576684580404E-2</v>
      </c>
      <c r="AF27" s="18">
        <f>IF(Table1[[#This Row],[1Hr]]=0,0,Table1[[#This Row],[1St]]*Table1[[#This Row],[1Cy]]/(Table1[[#This Row],[1Hr]]*60*60))</f>
        <v>0.97282013888888885</v>
      </c>
      <c r="AG27" s="14">
        <f>IF(Table1[[#This Row],[2Hr]]=0,0,Table1[[#This Row],[2St]]*Table1[[#This Row],[2Cy]]/(Table1[[#This Row],[2Hr]]*60*60))</f>
        <v>1.0224538194444444</v>
      </c>
      <c r="AH27" s="14">
        <f>IF(Table1[[#This Row],[3Hr]]=0,0,Table1[[#This Row],[3St]]*Table1[[#This Row],[3Cy]]/(Table1[[#This Row],[3Hr]]*60*60))</f>
        <v>0.88592896825396827</v>
      </c>
      <c r="AI27" s="1">
        <f>SUM(Table1[[#This Row],[1M]],Table1[[#This Row],[1P]])</f>
        <v>120</v>
      </c>
      <c r="AJ27" s="2">
        <f>SUM(Table1[[#This Row],[2M]],Table1[[#This Row],[2P]])</f>
        <v>130</v>
      </c>
      <c r="AK27" s="2">
        <f>SUM(Table1[[#This Row],[3M]],Table1[[#This Row],[3P]])</f>
        <v>120</v>
      </c>
      <c r="AL27" s="1">
        <f>SUM(Table1[[#This Row],[1Dft]],Table1[[#This Row],[2Dft]],Table1[[#This Row],[3Dft]])</f>
        <v>370</v>
      </c>
      <c r="AM27" s="1">
        <f>(Table1[[#This Row],[1St]]*Table1[[#This Row],[1Cv]]-Table1[[#This Row],[1Dft]])+(Table1[[#This Row],[2St]]*Table1[[#This Row],[2Cv]]-Table1[[#This Row],[2Dft]])+(Table1[[#This Row],[3St]]*Table1[[#This Row],[3Cv]]-Table1[[#This Row],[3Dft]])</f>
        <v>24190</v>
      </c>
    </row>
    <row r="28" spans="1:39" x14ac:dyDescent="0.25">
      <c r="A28" s="20" t="s">
        <v>46</v>
      </c>
      <c r="B28" s="19">
        <v>45465</v>
      </c>
      <c r="C28" s="10" t="s">
        <v>60</v>
      </c>
      <c r="D28" s="10" t="s">
        <v>70</v>
      </c>
      <c r="E28" s="10">
        <v>27734</v>
      </c>
      <c r="F28" s="10" t="s">
        <v>41</v>
      </c>
      <c r="G28" s="10">
        <v>814</v>
      </c>
      <c r="H28" s="13">
        <v>18.920000000000002</v>
      </c>
      <c r="I28" s="10">
        <v>4</v>
      </c>
      <c r="J28" s="10">
        <v>741</v>
      </c>
      <c r="K28" s="10">
        <v>16</v>
      </c>
      <c r="L28" s="10">
        <v>17.98</v>
      </c>
      <c r="M28" s="10">
        <v>8</v>
      </c>
      <c r="N28" s="10">
        <v>1654</v>
      </c>
      <c r="O28" s="10">
        <v>16</v>
      </c>
      <c r="P28" s="10">
        <v>17.95</v>
      </c>
      <c r="Q28" s="10">
        <v>7</v>
      </c>
      <c r="R28" s="10">
        <v>1100</v>
      </c>
      <c r="S28" s="10">
        <v>16</v>
      </c>
      <c r="T28" s="15"/>
      <c r="U28" s="3"/>
      <c r="V28" s="3"/>
      <c r="W28" s="3"/>
      <c r="X28" s="3"/>
      <c r="Y28" s="3"/>
      <c r="Z28" s="3"/>
      <c r="AA28" s="17">
        <v>0</v>
      </c>
      <c r="AB28" s="10">
        <v>0</v>
      </c>
      <c r="AC28" s="15">
        <v>0</v>
      </c>
      <c r="AD28" s="4" t="str">
        <f>CONCATENATE(SUM(Table1[[#This Row],[1M]],Table1[[#This Row],[2M]],Table1[[#This Row],[3M]]), "|", SUM(Table1[[#This Row],[1P]],Table1[[#This Row],[2P]],Table1[[#This Row],[3P]]))</f>
        <v>0|0</v>
      </c>
      <c r="AE28" s="9">
        <f>IF(Table1[[#This Row],[Total]]=0,0,Table1[[#This Row],[TotalDft]]/Table1[[#This Row],[Total]])</f>
        <v>0</v>
      </c>
      <c r="AF28" s="18">
        <f>IF(Table1[[#This Row],[1Hr]]=0,0,Table1[[#This Row],[1St]]*Table1[[#This Row],[1Cy]]/(Table1[[#This Row],[1Hr]]*60*60))</f>
        <v>0.97359166666666674</v>
      </c>
      <c r="AG28" s="14">
        <f>IF(Table1[[#This Row],[2Hr]]=0,0,Table1[[#This Row],[2St]]*Table1[[#This Row],[2Cy]]/(Table1[[#This Row],[2Hr]]*60*60))</f>
        <v>1.032601388888889</v>
      </c>
      <c r="AH28" s="14">
        <f>IF(Table1[[#This Row],[3Hr]]=0,0,Table1[[#This Row],[3St]]*Table1[[#This Row],[3Cy]]/(Table1[[#This Row],[3Hr]]*60*60))</f>
        <v>0.78353174603174602</v>
      </c>
      <c r="AI28" s="1">
        <f>SUM(Table1[[#This Row],[1M]],Table1[[#This Row],[1P]])</f>
        <v>0</v>
      </c>
      <c r="AJ28" s="2">
        <f>SUM(Table1[[#This Row],[2M]],Table1[[#This Row],[2P]])</f>
        <v>0</v>
      </c>
      <c r="AK28" s="2">
        <f>SUM(Table1[[#This Row],[3M]],Table1[[#This Row],[3P]])</f>
        <v>0</v>
      </c>
      <c r="AL28" s="1">
        <f>SUM(Table1[[#This Row],[1Dft]],Table1[[#This Row],[2Dft]],Table1[[#This Row],[3Dft]])</f>
        <v>0</v>
      </c>
      <c r="AM28" s="1">
        <f>(Table1[[#This Row],[1St]]*Table1[[#This Row],[1Cv]]-Table1[[#This Row],[1Dft]])+(Table1[[#This Row],[2St]]*Table1[[#This Row],[2Cv]]-Table1[[#This Row],[2Dft]])+(Table1[[#This Row],[3St]]*Table1[[#This Row],[3Cv]]-Table1[[#This Row],[3Dft]])</f>
        <v>55920</v>
      </c>
    </row>
    <row r="29" spans="1:39" x14ac:dyDescent="0.25">
      <c r="A29" s="20" t="s">
        <v>44</v>
      </c>
      <c r="B29" s="19">
        <v>45465</v>
      </c>
      <c r="C29" s="10" t="s">
        <v>101</v>
      </c>
      <c r="D29" s="10" t="s">
        <v>111</v>
      </c>
      <c r="E29" s="10">
        <v>27897</v>
      </c>
      <c r="F29" s="10" t="s">
        <v>118</v>
      </c>
      <c r="G29" s="10">
        <v>6331</v>
      </c>
      <c r="H29" s="13">
        <v>18.89</v>
      </c>
      <c r="I29" s="10">
        <v>8</v>
      </c>
      <c r="J29" s="10">
        <v>1507</v>
      </c>
      <c r="K29" s="10">
        <v>8</v>
      </c>
      <c r="L29" s="10">
        <v>18.89</v>
      </c>
      <c r="M29" s="10">
        <v>8</v>
      </c>
      <c r="N29" s="10">
        <v>1505</v>
      </c>
      <c r="O29" s="10">
        <v>8</v>
      </c>
      <c r="P29" s="10">
        <v>18.88</v>
      </c>
      <c r="Q29" s="10">
        <v>8</v>
      </c>
      <c r="R29" s="10">
        <v>1431</v>
      </c>
      <c r="S29" s="10">
        <v>8</v>
      </c>
      <c r="T29" s="15"/>
      <c r="U29" s="3">
        <v>9</v>
      </c>
      <c r="V29" s="3">
        <v>8</v>
      </c>
      <c r="W29" s="3">
        <v>8</v>
      </c>
      <c r="X29" s="3">
        <v>0</v>
      </c>
      <c r="Y29" s="3">
        <v>0</v>
      </c>
      <c r="Z29" s="3">
        <v>0</v>
      </c>
      <c r="AA29" s="17">
        <v>0</v>
      </c>
      <c r="AB29" s="10">
        <v>0</v>
      </c>
      <c r="AC29" s="15">
        <v>0</v>
      </c>
      <c r="AD29" s="4" t="str">
        <f>CONCATENATE(SUM(Table1[[#This Row],[1M]],Table1[[#This Row],[2M]],Table1[[#This Row],[3M]]), "|", SUM(Table1[[#This Row],[1P]],Table1[[#This Row],[2P]],Table1[[#This Row],[3P]]))</f>
        <v>25|0</v>
      </c>
      <c r="AE29" s="9">
        <f>IF(Table1[[#This Row],[Total]]=0,0,Table1[[#This Row],[TotalDft]]/Table1[[#This Row],[Total]])</f>
        <v>7.0384864438751088E-4</v>
      </c>
      <c r="AF29" s="18">
        <f>IF(Table1[[#This Row],[1Hr]]=0,0,Table1[[#This Row],[1St]]*Table1[[#This Row],[1Cy]]/(Table1[[#This Row],[1Hr]]*60*60))</f>
        <v>0.98844548611111105</v>
      </c>
      <c r="AG29" s="14">
        <f>IF(Table1[[#This Row],[2Hr]]=0,0,Table1[[#This Row],[2St]]*Table1[[#This Row],[2Cy]]/(Table1[[#This Row],[2Hr]]*60*60))</f>
        <v>0.98713368055555561</v>
      </c>
      <c r="AH29" s="14">
        <f>IF(Table1[[#This Row],[3Hr]]=0,0,Table1[[#This Row],[3St]]*Table1[[#This Row],[3Cy]]/(Table1[[#This Row],[3Hr]]*60*60))</f>
        <v>0.93809999999999993</v>
      </c>
      <c r="AI29" s="1">
        <f>SUM(Table1[[#This Row],[1M]],Table1[[#This Row],[1P]])</f>
        <v>9</v>
      </c>
      <c r="AJ29" s="2">
        <f>SUM(Table1[[#This Row],[2M]],Table1[[#This Row],[2P]])</f>
        <v>8</v>
      </c>
      <c r="AK29" s="2">
        <f>SUM(Table1[[#This Row],[3M]],Table1[[#This Row],[3P]])</f>
        <v>8</v>
      </c>
      <c r="AL29" s="1">
        <f>SUM(Table1[[#This Row],[1Dft]],Table1[[#This Row],[2Dft]],Table1[[#This Row],[3Dft]])</f>
        <v>25</v>
      </c>
      <c r="AM29" s="1">
        <f>(Table1[[#This Row],[1St]]*Table1[[#This Row],[1Cv]]-Table1[[#This Row],[1Dft]])+(Table1[[#This Row],[2St]]*Table1[[#This Row],[2Cv]]-Table1[[#This Row],[2Dft]])+(Table1[[#This Row],[3St]]*Table1[[#This Row],[3Cv]]-Table1[[#This Row],[3Dft]])</f>
        <v>35519</v>
      </c>
    </row>
    <row r="30" spans="1:39" x14ac:dyDescent="0.25">
      <c r="A30" s="20" t="s">
        <v>47</v>
      </c>
      <c r="B30" s="19">
        <v>45465</v>
      </c>
      <c r="C30" s="10" t="s">
        <v>107</v>
      </c>
      <c r="D30" s="10" t="s">
        <v>109</v>
      </c>
      <c r="E30" s="10">
        <v>27209</v>
      </c>
      <c r="F30" s="10" t="s">
        <v>71</v>
      </c>
      <c r="G30" s="10">
        <v>814</v>
      </c>
      <c r="H30" s="13">
        <v>22.09</v>
      </c>
      <c r="I30" s="10">
        <v>5</v>
      </c>
      <c r="J30" s="10">
        <v>892</v>
      </c>
      <c r="K30" s="10">
        <v>8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5"/>
      <c r="U30" s="3">
        <v>15</v>
      </c>
      <c r="V30" s="3">
        <v>0</v>
      </c>
      <c r="W30" s="3">
        <v>0</v>
      </c>
      <c r="X30" s="3">
        <v>95</v>
      </c>
      <c r="Y30" s="3">
        <v>0</v>
      </c>
      <c r="Z30" s="3">
        <v>0</v>
      </c>
      <c r="AA30" s="17">
        <v>0</v>
      </c>
      <c r="AB30" s="10">
        <v>0</v>
      </c>
      <c r="AC30" s="15">
        <v>0</v>
      </c>
      <c r="AD30" s="4" t="str">
        <f>CONCATENATE(SUM(Table1[[#This Row],[1M]],Table1[[#This Row],[2M]],Table1[[#This Row],[3M]]), "|", SUM(Table1[[#This Row],[1P]],Table1[[#This Row],[2P]],Table1[[#This Row],[3P]]))</f>
        <v>15|95</v>
      </c>
      <c r="AE30" s="9">
        <f>IF(Table1[[#This Row],[Total]]=0,0,Table1[[#This Row],[TotalDft]]/Table1[[#This Row],[Total]])</f>
        <v>1.565613435809849E-2</v>
      </c>
      <c r="AF30" s="18">
        <f>IF(Table1[[#This Row],[1Hr]]=0,0,Table1[[#This Row],[1St]]*Table1[[#This Row],[1Cy]]/(Table1[[#This Row],[1Hr]]*60*60))</f>
        <v>1.0946822222222221</v>
      </c>
      <c r="AG30" s="14">
        <f>IF(Table1[[#This Row],[2Hr]]=0,0,Table1[[#This Row],[2St]]*Table1[[#This Row],[2Cy]]/(Table1[[#This Row],[2Hr]]*60*60))</f>
        <v>0</v>
      </c>
      <c r="AH30" s="14">
        <f>IF(Table1[[#This Row],[3Hr]]=0,0,Table1[[#This Row],[3St]]*Table1[[#This Row],[3Cy]]/(Table1[[#This Row],[3Hr]]*60*60))</f>
        <v>0</v>
      </c>
      <c r="AI30" s="1">
        <f>SUM(Table1[[#This Row],[1M]],Table1[[#This Row],[1P]])</f>
        <v>110</v>
      </c>
      <c r="AJ30" s="2">
        <f>SUM(Table1[[#This Row],[2M]],Table1[[#This Row],[2P]])</f>
        <v>0</v>
      </c>
      <c r="AK30" s="2">
        <f>SUM(Table1[[#This Row],[3M]],Table1[[#This Row],[3P]])</f>
        <v>0</v>
      </c>
      <c r="AL30" s="1">
        <f>SUM(Table1[[#This Row],[1Dft]],Table1[[#This Row],[2Dft]],Table1[[#This Row],[3Dft]])</f>
        <v>110</v>
      </c>
      <c r="AM30" s="1">
        <f>(Table1[[#This Row],[1St]]*Table1[[#This Row],[1Cv]]-Table1[[#This Row],[1Dft]])+(Table1[[#This Row],[2St]]*Table1[[#This Row],[2Cv]]-Table1[[#This Row],[2Dft]])+(Table1[[#This Row],[3St]]*Table1[[#This Row],[3Cv]]-Table1[[#This Row],[3Dft]])</f>
        <v>7026</v>
      </c>
    </row>
    <row r="31" spans="1:39" x14ac:dyDescent="0.25">
      <c r="A31" s="20" t="s">
        <v>45</v>
      </c>
      <c r="B31" s="19">
        <v>45465</v>
      </c>
      <c r="C31" s="10" t="s">
        <v>103</v>
      </c>
      <c r="D31" s="10" t="s">
        <v>113</v>
      </c>
      <c r="E31" s="10">
        <v>27600</v>
      </c>
      <c r="F31" s="10" t="s">
        <v>13</v>
      </c>
      <c r="G31" s="10">
        <v>6331</v>
      </c>
      <c r="H31" s="13">
        <v>19.190000000000001</v>
      </c>
      <c r="I31" s="10">
        <v>5</v>
      </c>
      <c r="J31" s="10">
        <v>879</v>
      </c>
      <c r="K31" s="10">
        <v>8</v>
      </c>
      <c r="L31" s="10">
        <v>19.190000000000001</v>
      </c>
      <c r="M31" s="10">
        <v>8</v>
      </c>
      <c r="N31" s="10">
        <v>1155</v>
      </c>
      <c r="O31" s="10">
        <v>8</v>
      </c>
      <c r="P31" s="10">
        <v>22.05</v>
      </c>
      <c r="Q31" s="10">
        <v>8</v>
      </c>
      <c r="R31" s="10">
        <v>1174</v>
      </c>
      <c r="S31" s="10">
        <v>8</v>
      </c>
      <c r="T31" s="15" t="s">
        <v>119</v>
      </c>
      <c r="U31" s="3">
        <v>20</v>
      </c>
      <c r="V31" s="3">
        <v>15</v>
      </c>
      <c r="W31" s="3">
        <v>20</v>
      </c>
      <c r="X31" s="3">
        <v>105</v>
      </c>
      <c r="Y31" s="3">
        <v>95</v>
      </c>
      <c r="Z31" s="3">
        <v>95</v>
      </c>
      <c r="AA31" s="17">
        <v>0</v>
      </c>
      <c r="AB31" s="10">
        <v>3</v>
      </c>
      <c r="AC31" s="15">
        <v>0</v>
      </c>
      <c r="AD31" s="4" t="str">
        <f>CONCATENATE(SUM(Table1[[#This Row],[1M]],Table1[[#This Row],[2M]],Table1[[#This Row],[3M]]), "|", SUM(Table1[[#This Row],[1P]],Table1[[#This Row],[2P]],Table1[[#This Row],[3P]]))</f>
        <v>55|295</v>
      </c>
      <c r="AE31" s="9">
        <f>IF(Table1[[#This Row],[Total]]=0,0,Table1[[#This Row],[TotalDft]]/Table1[[#This Row],[Total]])</f>
        <v>1.3826341155092044E-2</v>
      </c>
      <c r="AF31" s="18">
        <f>IF(Table1[[#This Row],[1Hr]]=0,0,Table1[[#This Row],[1St]]*Table1[[#This Row],[1Cy]]/(Table1[[#This Row],[1Hr]]*60*60))</f>
        <v>0.93711166666666679</v>
      </c>
      <c r="AG31" s="14">
        <f>IF(Table1[[#This Row],[2Hr]]=0,0,Table1[[#This Row],[2St]]*Table1[[#This Row],[2Cy]]/(Table1[[#This Row],[2Hr]]*60*60))</f>
        <v>0.76959895833333336</v>
      </c>
      <c r="AH31" s="14">
        <f>IF(Table1[[#This Row],[3Hr]]=0,0,Table1[[#This Row],[3St]]*Table1[[#This Row],[3Cy]]/(Table1[[#This Row],[3Hr]]*60*60))</f>
        <v>0.89884375000000005</v>
      </c>
      <c r="AI31" s="1">
        <f>SUM(Table1[[#This Row],[1M]],Table1[[#This Row],[1P]])</f>
        <v>125</v>
      </c>
      <c r="AJ31" s="2">
        <f>SUM(Table1[[#This Row],[2M]],Table1[[#This Row],[2P]])</f>
        <v>110</v>
      </c>
      <c r="AK31" s="2">
        <f>SUM(Table1[[#This Row],[3M]],Table1[[#This Row],[3P]])</f>
        <v>115</v>
      </c>
      <c r="AL31" s="1">
        <f>SUM(Table1[[#This Row],[1Dft]],Table1[[#This Row],[2Dft]],Table1[[#This Row],[3Dft]])</f>
        <v>350</v>
      </c>
      <c r="AM31" s="1">
        <f>(Table1[[#This Row],[1St]]*Table1[[#This Row],[1Cv]]-Table1[[#This Row],[1Dft]])+(Table1[[#This Row],[2St]]*Table1[[#This Row],[2Cv]]-Table1[[#This Row],[2Dft]])+(Table1[[#This Row],[3St]]*Table1[[#This Row],[3Cv]]-Table1[[#This Row],[3Dft]])</f>
        <v>25314</v>
      </c>
    </row>
    <row r="32" spans="1:39" x14ac:dyDescent="0.25">
      <c r="A32" s="20" t="s">
        <v>45</v>
      </c>
      <c r="B32" s="19">
        <v>45465</v>
      </c>
      <c r="C32" s="10" t="s">
        <v>104</v>
      </c>
      <c r="D32" s="10" t="s">
        <v>114</v>
      </c>
      <c r="E32" s="10">
        <v>27607</v>
      </c>
      <c r="F32" s="10" t="s">
        <v>13</v>
      </c>
      <c r="G32" s="10">
        <v>6331</v>
      </c>
      <c r="H32" s="13">
        <v>21.28</v>
      </c>
      <c r="I32" s="10">
        <v>7</v>
      </c>
      <c r="J32" s="10">
        <v>1178</v>
      </c>
      <c r="K32" s="10">
        <v>7</v>
      </c>
      <c r="L32" s="10">
        <v>21.28</v>
      </c>
      <c r="M32" s="10">
        <v>8</v>
      </c>
      <c r="N32" s="10">
        <v>1320</v>
      </c>
      <c r="O32" s="10">
        <v>7</v>
      </c>
      <c r="P32" s="10">
        <v>21.28</v>
      </c>
      <c r="Q32" s="10">
        <v>8</v>
      </c>
      <c r="R32" s="10">
        <v>997</v>
      </c>
      <c r="S32" s="10">
        <v>8</v>
      </c>
      <c r="T32" s="15" t="s">
        <v>120</v>
      </c>
      <c r="U32" s="3">
        <v>20</v>
      </c>
      <c r="V32" s="3">
        <v>20</v>
      </c>
      <c r="W32" s="3">
        <v>25</v>
      </c>
      <c r="X32" s="3">
        <v>90</v>
      </c>
      <c r="Y32" s="3">
        <v>95</v>
      </c>
      <c r="Z32" s="3">
        <v>90</v>
      </c>
      <c r="AA32" s="17">
        <v>0</v>
      </c>
      <c r="AB32" s="10">
        <v>1</v>
      </c>
      <c r="AC32" s="15">
        <v>0</v>
      </c>
      <c r="AD32" s="4" t="str">
        <f>CONCATENATE(SUM(Table1[[#This Row],[1M]],Table1[[#This Row],[2M]],Table1[[#This Row],[3M]]), "|", SUM(Table1[[#This Row],[1P]],Table1[[#This Row],[2P]],Table1[[#This Row],[3P]]))</f>
        <v>65|275</v>
      </c>
      <c r="AE32" s="9">
        <f>IF(Table1[[#This Row],[Total]]=0,0,Table1[[#This Row],[TotalDft]]/Table1[[#This Row],[Total]])</f>
        <v>1.3533954303001354E-2</v>
      </c>
      <c r="AF32" s="18">
        <f>IF(Table1[[#This Row],[1Hr]]=0,0,Table1[[#This Row],[1St]]*Table1[[#This Row],[1Cy]]/(Table1[[#This Row],[1Hr]]*60*60))</f>
        <v>0.99475555555555562</v>
      </c>
      <c r="AG32" s="14">
        <f>IF(Table1[[#This Row],[2Hr]]=0,0,Table1[[#This Row],[2St]]*Table1[[#This Row],[2Cy]]/(Table1[[#This Row],[2Hr]]*60*60))</f>
        <v>0.97533333333333339</v>
      </c>
      <c r="AH32" s="14">
        <f>IF(Table1[[#This Row],[3Hr]]=0,0,Table1[[#This Row],[3St]]*Table1[[#This Row],[3Cy]]/(Table1[[#This Row],[3Hr]]*60*60))</f>
        <v>0.73667222222222217</v>
      </c>
      <c r="AI32" s="1">
        <f>SUM(Table1[[#This Row],[1M]],Table1[[#This Row],[1P]])</f>
        <v>110</v>
      </c>
      <c r="AJ32" s="2">
        <f>SUM(Table1[[#This Row],[2M]],Table1[[#This Row],[2P]])</f>
        <v>115</v>
      </c>
      <c r="AK32" s="2">
        <f>SUM(Table1[[#This Row],[3M]],Table1[[#This Row],[3P]])</f>
        <v>115</v>
      </c>
      <c r="AL32" s="1">
        <f>SUM(Table1[[#This Row],[1Dft]],Table1[[#This Row],[2Dft]],Table1[[#This Row],[3Dft]])</f>
        <v>340</v>
      </c>
      <c r="AM32" s="1">
        <f>(Table1[[#This Row],[1St]]*Table1[[#This Row],[1Cv]]-Table1[[#This Row],[1Dft]])+(Table1[[#This Row],[2St]]*Table1[[#This Row],[2Cv]]-Table1[[#This Row],[2Dft]])+(Table1[[#This Row],[3St]]*Table1[[#This Row],[3Cv]]-Table1[[#This Row],[3Dft]])</f>
        <v>25122</v>
      </c>
    </row>
    <row r="33" spans="1:39" x14ac:dyDescent="0.25">
      <c r="A33" s="20" t="s">
        <v>44</v>
      </c>
      <c r="B33" s="19">
        <v>45465</v>
      </c>
      <c r="C33" s="10" t="s">
        <v>105</v>
      </c>
      <c r="D33" s="10" t="s">
        <v>24</v>
      </c>
      <c r="E33" s="10">
        <v>27577</v>
      </c>
      <c r="F33" s="10" t="s">
        <v>13</v>
      </c>
      <c r="G33" s="10">
        <v>814</v>
      </c>
      <c r="H33" s="13">
        <v>21.79</v>
      </c>
      <c r="I33" s="10">
        <v>8</v>
      </c>
      <c r="J33" s="10">
        <v>1285</v>
      </c>
      <c r="K33" s="10">
        <v>8</v>
      </c>
      <c r="L33" s="10">
        <v>21.88</v>
      </c>
      <c r="M33" s="10">
        <v>8</v>
      </c>
      <c r="N33" s="10">
        <v>1391</v>
      </c>
      <c r="O33" s="10">
        <v>8</v>
      </c>
      <c r="P33" s="10">
        <v>21.83</v>
      </c>
      <c r="Q33" s="10">
        <v>8</v>
      </c>
      <c r="R33" s="10">
        <v>1208</v>
      </c>
      <c r="S33" s="10">
        <v>8</v>
      </c>
      <c r="T33" s="15"/>
      <c r="U33" s="3">
        <v>20</v>
      </c>
      <c r="V33" s="3">
        <v>20</v>
      </c>
      <c r="W33" s="3">
        <v>25</v>
      </c>
      <c r="X33" s="3">
        <v>100</v>
      </c>
      <c r="Y33" s="3">
        <v>95</v>
      </c>
      <c r="Z33" s="3">
        <v>95</v>
      </c>
      <c r="AA33" s="17">
        <v>0</v>
      </c>
      <c r="AB33" s="10">
        <v>0</v>
      </c>
      <c r="AC33" s="15">
        <v>0</v>
      </c>
      <c r="AD33" s="4" t="str">
        <f>CONCATENATE(SUM(Table1[[#This Row],[1M]],Table1[[#This Row],[2M]],Table1[[#This Row],[3M]]), "|", SUM(Table1[[#This Row],[1P]],Table1[[#This Row],[2P]],Table1[[#This Row],[3P]]))</f>
        <v>65|290</v>
      </c>
      <c r="AE33" s="9">
        <f>IF(Table1[[#This Row],[Total]]=0,0,Table1[[#This Row],[TotalDft]]/Table1[[#This Row],[Total]])</f>
        <v>1.1557118208158348E-2</v>
      </c>
      <c r="AF33" s="18">
        <f>IF(Table1[[#This Row],[1Hr]]=0,0,Table1[[#This Row],[1St]]*Table1[[#This Row],[1Cy]]/(Table1[[#This Row],[1Hr]]*60*60))</f>
        <v>0.97222743055555549</v>
      </c>
      <c r="AG33" s="14">
        <f>IF(Table1[[#This Row],[2Hr]]=0,0,Table1[[#This Row],[2St]]*Table1[[#This Row],[2Cy]]/(Table1[[#This Row],[2Hr]]*60*60))</f>
        <v>1.056773611111111</v>
      </c>
      <c r="AH33" s="14">
        <f>IF(Table1[[#This Row],[3Hr]]=0,0,Table1[[#This Row],[3St]]*Table1[[#This Row],[3Cy]]/(Table1[[#This Row],[3Hr]]*60*60))</f>
        <v>0.91564722222222217</v>
      </c>
      <c r="AI33" s="1">
        <f>SUM(Table1[[#This Row],[1M]],Table1[[#This Row],[1P]])</f>
        <v>120</v>
      </c>
      <c r="AJ33" s="2">
        <f>SUM(Table1[[#This Row],[2M]],Table1[[#This Row],[2P]])</f>
        <v>115</v>
      </c>
      <c r="AK33" s="2">
        <f>SUM(Table1[[#This Row],[3M]],Table1[[#This Row],[3P]])</f>
        <v>120</v>
      </c>
      <c r="AL33" s="1">
        <f>SUM(Table1[[#This Row],[1Dft]],Table1[[#This Row],[2Dft]],Table1[[#This Row],[3Dft]])</f>
        <v>355</v>
      </c>
      <c r="AM33" s="1">
        <f>(Table1[[#This Row],[1St]]*Table1[[#This Row],[1Cv]]-Table1[[#This Row],[1Dft]])+(Table1[[#This Row],[2St]]*Table1[[#This Row],[2Cv]]-Table1[[#This Row],[2Dft]])+(Table1[[#This Row],[3St]]*Table1[[#This Row],[3Cv]]-Table1[[#This Row],[3Dft]])</f>
        <v>30717</v>
      </c>
    </row>
    <row r="34" spans="1:39" x14ac:dyDescent="0.25">
      <c r="A34" s="20" t="s">
        <v>44</v>
      </c>
      <c r="B34" s="19">
        <v>45465</v>
      </c>
      <c r="C34" s="10" t="s">
        <v>106</v>
      </c>
      <c r="D34" s="10" t="s">
        <v>115</v>
      </c>
      <c r="E34" s="10">
        <v>27579</v>
      </c>
      <c r="F34" s="10" t="s">
        <v>13</v>
      </c>
      <c r="G34" s="10">
        <v>814</v>
      </c>
      <c r="H34" s="13">
        <v>20.38</v>
      </c>
      <c r="I34" s="10">
        <v>8</v>
      </c>
      <c r="J34" s="10">
        <v>1424</v>
      </c>
      <c r="K34" s="10">
        <v>8</v>
      </c>
      <c r="L34" s="10">
        <v>20.38</v>
      </c>
      <c r="M34" s="10">
        <v>8</v>
      </c>
      <c r="N34" s="10">
        <v>1505</v>
      </c>
      <c r="O34" s="10">
        <v>8</v>
      </c>
      <c r="P34" s="10">
        <v>20.49</v>
      </c>
      <c r="Q34" s="10">
        <v>8</v>
      </c>
      <c r="R34" s="10">
        <v>1306</v>
      </c>
      <c r="S34" s="10">
        <v>8</v>
      </c>
      <c r="T34" s="15"/>
      <c r="U34" s="3">
        <v>25</v>
      </c>
      <c r="V34" s="3">
        <v>20</v>
      </c>
      <c r="W34" s="3">
        <v>20</v>
      </c>
      <c r="X34" s="3">
        <v>110</v>
      </c>
      <c r="Y34" s="3">
        <v>105</v>
      </c>
      <c r="Z34" s="3">
        <v>105</v>
      </c>
      <c r="AA34" s="17">
        <v>0</v>
      </c>
      <c r="AB34" s="10">
        <v>0</v>
      </c>
      <c r="AC34" s="15">
        <v>0</v>
      </c>
      <c r="AD34" s="4" t="str">
        <f>CONCATENATE(SUM(Table1[[#This Row],[1M]],Table1[[#This Row],[2M]],Table1[[#This Row],[3M]]), "|", SUM(Table1[[#This Row],[1P]],Table1[[#This Row],[2P]],Table1[[#This Row],[3P]]))</f>
        <v>65|320</v>
      </c>
      <c r="AE34" s="9">
        <f>IF(Table1[[#This Row],[Total]]=0,0,Table1[[#This Row],[TotalDft]]/Table1[[#This Row],[Total]])</f>
        <v>1.1494252873563218E-2</v>
      </c>
      <c r="AF34" s="18">
        <f>IF(Table1[[#This Row],[1Hr]]=0,0,Table1[[#This Row],[1St]]*Table1[[#This Row],[1Cy]]/(Table1[[#This Row],[1Hr]]*60*60))</f>
        <v>1.0076777777777777</v>
      </c>
      <c r="AG34" s="14">
        <f>IF(Table1[[#This Row],[2Hr]]=0,0,Table1[[#This Row],[2St]]*Table1[[#This Row],[2Cy]]/(Table1[[#This Row],[2Hr]]*60*60))</f>
        <v>1.0649965277777778</v>
      </c>
      <c r="AH34" s="14">
        <f>IF(Table1[[#This Row],[3Hr]]=0,0,Table1[[#This Row],[3St]]*Table1[[#This Row],[3Cy]]/(Table1[[#This Row],[3Hr]]*60*60))</f>
        <v>0.92916458333333329</v>
      </c>
      <c r="AI34" s="1">
        <f>SUM(Table1[[#This Row],[1M]],Table1[[#This Row],[1P]])</f>
        <v>135</v>
      </c>
      <c r="AJ34" s="2">
        <f>SUM(Table1[[#This Row],[2M]],Table1[[#This Row],[2P]])</f>
        <v>125</v>
      </c>
      <c r="AK34" s="2">
        <f>SUM(Table1[[#This Row],[3M]],Table1[[#This Row],[3P]])</f>
        <v>125</v>
      </c>
      <c r="AL34" s="1">
        <f>SUM(Table1[[#This Row],[1Dft]],Table1[[#This Row],[2Dft]],Table1[[#This Row],[3Dft]])</f>
        <v>385</v>
      </c>
      <c r="AM34" s="1">
        <f>(Table1[[#This Row],[1St]]*Table1[[#This Row],[1Cv]]-Table1[[#This Row],[1Dft]])+(Table1[[#This Row],[2St]]*Table1[[#This Row],[2Cv]]-Table1[[#This Row],[2Dft]])+(Table1[[#This Row],[3St]]*Table1[[#This Row],[3Cv]]-Table1[[#This Row],[3Dft]])</f>
        <v>33495</v>
      </c>
    </row>
    <row r="35" spans="1:39" x14ac:dyDescent="0.25">
      <c r="A35" s="20" t="s">
        <v>47</v>
      </c>
      <c r="B35" s="19">
        <v>45465</v>
      </c>
      <c r="C35" s="10" t="s">
        <v>107</v>
      </c>
      <c r="D35" s="10" t="s">
        <v>109</v>
      </c>
      <c r="E35" s="10">
        <v>27270</v>
      </c>
      <c r="F35" s="10" t="s">
        <v>71</v>
      </c>
      <c r="G35" s="10">
        <v>814</v>
      </c>
      <c r="H35" s="13">
        <v>22.09</v>
      </c>
      <c r="I35" s="10">
        <v>3</v>
      </c>
      <c r="J35" s="10">
        <v>345</v>
      </c>
      <c r="K35" s="10">
        <v>8</v>
      </c>
      <c r="L35" s="10">
        <v>21.99</v>
      </c>
      <c r="M35" s="10">
        <v>8</v>
      </c>
      <c r="N35" s="10">
        <v>1228</v>
      </c>
      <c r="O35" s="10">
        <v>8</v>
      </c>
      <c r="P35" s="10">
        <v>21.98</v>
      </c>
      <c r="Q35" s="10">
        <v>8</v>
      </c>
      <c r="R35" s="10">
        <v>1214</v>
      </c>
      <c r="S35" s="10">
        <v>8</v>
      </c>
      <c r="T35" s="15"/>
      <c r="U35" s="3">
        <v>10</v>
      </c>
      <c r="V35" s="3">
        <v>25</v>
      </c>
      <c r="W35" s="3">
        <v>25</v>
      </c>
      <c r="X35" s="3">
        <v>35</v>
      </c>
      <c r="Y35" s="3">
        <v>120</v>
      </c>
      <c r="Z35" s="3">
        <v>125</v>
      </c>
      <c r="AA35" s="17">
        <v>0</v>
      </c>
      <c r="AB35" s="10">
        <v>0</v>
      </c>
      <c r="AC35" s="15">
        <v>0</v>
      </c>
      <c r="AD35" s="4" t="str">
        <f>CONCATENATE(SUM(Table1[[#This Row],[1M]],Table1[[#This Row],[2M]],Table1[[#This Row],[3M]]), "|", SUM(Table1[[#This Row],[1P]],Table1[[#This Row],[2P]],Table1[[#This Row],[3P]]))</f>
        <v>60|280</v>
      </c>
      <c r="AE35" s="9">
        <f>IF(Table1[[#This Row],[Total]]=0,0,Table1[[#This Row],[TotalDft]]/Table1[[#This Row],[Total]])</f>
        <v>1.5485516487520496E-2</v>
      </c>
      <c r="AF35" s="18">
        <f>IF(Table1[[#This Row],[1Hr]]=0,0,Table1[[#This Row],[1St]]*Table1[[#This Row],[1Cy]]/(Table1[[#This Row],[1Hr]]*60*60))</f>
        <v>0.7056527777777778</v>
      </c>
      <c r="AG35" s="14">
        <f>IF(Table1[[#This Row],[2Hr]]=0,0,Table1[[#This Row],[2St]]*Table1[[#This Row],[2Cy]]/(Table1[[#This Row],[2Hr]]*60*60))</f>
        <v>0.93762916666666662</v>
      </c>
      <c r="AH35" s="14">
        <f>IF(Table1[[#This Row],[3Hr]]=0,0,Table1[[#This Row],[3St]]*Table1[[#This Row],[3Cy]]/(Table1[[#This Row],[3Hr]]*60*60))</f>
        <v>0.92651805555555555</v>
      </c>
      <c r="AI35" s="1">
        <f>SUM(Table1[[#This Row],[1M]],Table1[[#This Row],[1P]])</f>
        <v>45</v>
      </c>
      <c r="AJ35" s="2">
        <f>SUM(Table1[[#This Row],[2M]],Table1[[#This Row],[2P]])</f>
        <v>145</v>
      </c>
      <c r="AK35" s="2">
        <f>SUM(Table1[[#This Row],[3M]],Table1[[#This Row],[3P]])</f>
        <v>150</v>
      </c>
      <c r="AL35" s="1">
        <f>SUM(Table1[[#This Row],[1Dft]],Table1[[#This Row],[2Dft]],Table1[[#This Row],[3Dft]])</f>
        <v>340</v>
      </c>
      <c r="AM35" s="1">
        <f>(Table1[[#This Row],[1St]]*Table1[[#This Row],[1Cv]]-Table1[[#This Row],[1Dft]])+(Table1[[#This Row],[2St]]*Table1[[#This Row],[2Cv]]-Table1[[#This Row],[2Dft]])+(Table1[[#This Row],[3St]]*Table1[[#This Row],[3Cv]]-Table1[[#This Row],[3Dft]])</f>
        <v>21956</v>
      </c>
    </row>
    <row r="36" spans="1:39" x14ac:dyDescent="0.25">
      <c r="A36" s="20" t="s">
        <v>47</v>
      </c>
      <c r="B36" s="19">
        <v>45465</v>
      </c>
      <c r="C36" s="10" t="s">
        <v>50</v>
      </c>
      <c r="D36" s="10" t="s">
        <v>61</v>
      </c>
      <c r="E36" s="10">
        <v>26358</v>
      </c>
      <c r="F36" s="10" t="s">
        <v>71</v>
      </c>
      <c r="G36" s="10">
        <v>814</v>
      </c>
      <c r="H36" s="13">
        <v>13.9</v>
      </c>
      <c r="I36" s="10">
        <v>8</v>
      </c>
      <c r="J36" s="10">
        <v>1997</v>
      </c>
      <c r="K36" s="10">
        <v>8</v>
      </c>
      <c r="L36" s="10">
        <v>13.88</v>
      </c>
      <c r="M36" s="10">
        <v>8</v>
      </c>
      <c r="N36" s="10">
        <v>2243</v>
      </c>
      <c r="O36" s="10">
        <v>8</v>
      </c>
      <c r="P36" s="10">
        <v>13.9</v>
      </c>
      <c r="Q36" s="10">
        <v>8</v>
      </c>
      <c r="R36" s="10">
        <v>1992</v>
      </c>
      <c r="S36" s="10">
        <v>8</v>
      </c>
      <c r="T36" s="15"/>
      <c r="U36" s="3"/>
      <c r="V36" s="3"/>
      <c r="W36" s="3"/>
      <c r="X36" s="3"/>
      <c r="Y36" s="3"/>
      <c r="Z36" s="3"/>
      <c r="AA36" s="17">
        <v>0</v>
      </c>
      <c r="AB36" s="10">
        <v>0</v>
      </c>
      <c r="AC36" s="15">
        <v>0</v>
      </c>
      <c r="AD36" s="4" t="str">
        <f>CONCATENATE(SUM(Table1[[#This Row],[1M]],Table1[[#This Row],[2M]],Table1[[#This Row],[3M]]), "|", SUM(Table1[[#This Row],[1P]],Table1[[#This Row],[2P]],Table1[[#This Row],[3P]]))</f>
        <v>0|0</v>
      </c>
      <c r="AE36" s="9">
        <f>IF(Table1[[#This Row],[Total]]=0,0,Table1[[#This Row],[TotalDft]]/Table1[[#This Row],[Total]])</f>
        <v>0</v>
      </c>
      <c r="AF36" s="18">
        <f>IF(Table1[[#This Row],[1Hr]]=0,0,Table1[[#This Row],[1St]]*Table1[[#This Row],[1Cy]]/(Table1[[#This Row],[1Hr]]*60*60))</f>
        <v>0.96382986111111113</v>
      </c>
      <c r="AG36" s="14">
        <f>IF(Table1[[#This Row],[2Hr]]=0,0,Table1[[#This Row],[2St]]*Table1[[#This Row],[2Cy]]/(Table1[[#This Row],[2Hr]]*60*60))</f>
        <v>1.081001388888889</v>
      </c>
      <c r="AH36" s="14">
        <f>IF(Table1[[#This Row],[3Hr]]=0,0,Table1[[#This Row],[3St]]*Table1[[#This Row],[3Cy]]/(Table1[[#This Row],[3Hr]]*60*60))</f>
        <v>0.96141666666666659</v>
      </c>
      <c r="AI36" s="1">
        <f>SUM(Table1[[#This Row],[1M]],Table1[[#This Row],[1P]])</f>
        <v>0</v>
      </c>
      <c r="AJ36" s="2">
        <f>SUM(Table1[[#This Row],[2M]],Table1[[#This Row],[2P]])</f>
        <v>0</v>
      </c>
      <c r="AK36" s="2">
        <f>SUM(Table1[[#This Row],[3M]],Table1[[#This Row],[3P]])</f>
        <v>0</v>
      </c>
      <c r="AL36" s="1">
        <f>SUM(Table1[[#This Row],[1Dft]],Table1[[#This Row],[2Dft]],Table1[[#This Row],[3Dft]])</f>
        <v>0</v>
      </c>
      <c r="AM36" s="1">
        <f>(Table1[[#This Row],[1St]]*Table1[[#This Row],[1Cv]]-Table1[[#This Row],[1Dft]])+(Table1[[#This Row],[2St]]*Table1[[#This Row],[2Cv]]-Table1[[#This Row],[2Dft]])+(Table1[[#This Row],[3St]]*Table1[[#This Row],[3Cv]]-Table1[[#This Row],[3Dft]])</f>
        <v>49856</v>
      </c>
    </row>
    <row r="37" spans="1:39" x14ac:dyDescent="0.25">
      <c r="A37" s="20" t="s">
        <v>47</v>
      </c>
      <c r="B37" s="19">
        <v>45465</v>
      </c>
      <c r="C37" s="10" t="s">
        <v>108</v>
      </c>
      <c r="D37" s="10" t="s">
        <v>116</v>
      </c>
      <c r="E37" s="10" t="s">
        <v>121</v>
      </c>
      <c r="F37" s="10" t="s">
        <v>71</v>
      </c>
      <c r="G37" s="10">
        <v>814</v>
      </c>
      <c r="H37" s="13">
        <v>21.99</v>
      </c>
      <c r="I37" s="10">
        <v>8</v>
      </c>
      <c r="J37" s="10">
        <v>1359</v>
      </c>
      <c r="K37" s="10">
        <v>8</v>
      </c>
      <c r="L37" s="10">
        <v>17</v>
      </c>
      <c r="M37" s="10">
        <v>2</v>
      </c>
      <c r="N37" s="10">
        <v>347</v>
      </c>
      <c r="O37" s="10">
        <v>8</v>
      </c>
      <c r="P37" s="10">
        <v>0</v>
      </c>
      <c r="Q37" s="10">
        <v>0</v>
      </c>
      <c r="R37" s="10">
        <v>0</v>
      </c>
      <c r="S37" s="10">
        <v>0</v>
      </c>
      <c r="T37" s="15"/>
      <c r="U37" s="3">
        <v>25</v>
      </c>
      <c r="V37" s="3">
        <v>5</v>
      </c>
      <c r="W37" s="3">
        <v>0</v>
      </c>
      <c r="X37" s="3">
        <v>140</v>
      </c>
      <c r="Y37" s="3">
        <v>35</v>
      </c>
      <c r="Z37" s="3">
        <v>0</v>
      </c>
      <c r="AA37" s="17">
        <v>0</v>
      </c>
      <c r="AB37" s="10">
        <v>0</v>
      </c>
      <c r="AC37" s="15">
        <v>0</v>
      </c>
      <c r="AD37" s="4" t="str">
        <f>CONCATENATE(SUM(Table1[[#This Row],[1M]],Table1[[#This Row],[2M]],Table1[[#This Row],[3M]]), "|", SUM(Table1[[#This Row],[1P]],Table1[[#This Row],[2P]],Table1[[#This Row],[3P]]))</f>
        <v>30|175</v>
      </c>
      <c r="AE37" s="9">
        <f>IF(Table1[[#This Row],[Total]]=0,0,Table1[[#This Row],[TotalDft]]/Table1[[#This Row],[Total]])</f>
        <v>1.5249572268094919E-2</v>
      </c>
      <c r="AF37" s="18">
        <f>IF(Table1[[#This Row],[1Hr]]=0,0,Table1[[#This Row],[1St]]*Table1[[#This Row],[1Cy]]/(Table1[[#This Row],[1Hr]]*60*60))</f>
        <v>1.0376531249999998</v>
      </c>
      <c r="AG37" s="14">
        <f>IF(Table1[[#This Row],[2Hr]]=0,0,Table1[[#This Row],[2St]]*Table1[[#This Row],[2Cy]]/(Table1[[#This Row],[2Hr]]*60*60))</f>
        <v>0.81930555555555551</v>
      </c>
      <c r="AH37" s="14">
        <f>IF(Table1[[#This Row],[3Hr]]=0,0,Table1[[#This Row],[3St]]*Table1[[#This Row],[3Cy]]/(Table1[[#This Row],[3Hr]]*60*60))</f>
        <v>0</v>
      </c>
      <c r="AI37" s="1">
        <f>SUM(Table1[[#This Row],[1M]],Table1[[#This Row],[1P]])</f>
        <v>165</v>
      </c>
      <c r="AJ37" s="2">
        <f>SUM(Table1[[#This Row],[2M]],Table1[[#This Row],[2P]])</f>
        <v>40</v>
      </c>
      <c r="AK37" s="2">
        <f>SUM(Table1[[#This Row],[3M]],Table1[[#This Row],[3P]])</f>
        <v>0</v>
      </c>
      <c r="AL37" s="1">
        <f>SUM(Table1[[#This Row],[1Dft]],Table1[[#This Row],[2Dft]],Table1[[#This Row],[3Dft]])</f>
        <v>205</v>
      </c>
      <c r="AM37" s="1">
        <f>(Table1[[#This Row],[1St]]*Table1[[#This Row],[1Cv]]-Table1[[#This Row],[1Dft]])+(Table1[[#This Row],[2St]]*Table1[[#This Row],[2Cv]]-Table1[[#This Row],[2Dft]])+(Table1[[#This Row],[3St]]*Table1[[#This Row],[3Cv]]-Table1[[#This Row],[3Dft]])</f>
        <v>13443</v>
      </c>
    </row>
    <row r="38" spans="1:39" x14ac:dyDescent="0.25">
      <c r="A38" s="20" t="s">
        <v>47</v>
      </c>
      <c r="B38" s="19">
        <v>45465</v>
      </c>
      <c r="C38" s="10" t="s">
        <v>108</v>
      </c>
      <c r="D38" s="10" t="s">
        <v>116</v>
      </c>
      <c r="E38" s="10">
        <v>27209</v>
      </c>
      <c r="F38" s="10" t="s">
        <v>71</v>
      </c>
      <c r="G38" s="10">
        <v>814</v>
      </c>
      <c r="H38" s="13">
        <v>0</v>
      </c>
      <c r="I38" s="10">
        <v>0</v>
      </c>
      <c r="J38" s="10">
        <v>0</v>
      </c>
      <c r="K38" s="10">
        <v>0</v>
      </c>
      <c r="L38" s="10">
        <v>17</v>
      </c>
      <c r="M38" s="10">
        <v>6</v>
      </c>
      <c r="N38" s="10">
        <v>1198</v>
      </c>
      <c r="O38" s="10">
        <v>8</v>
      </c>
      <c r="P38" s="10">
        <v>17.059999999999999</v>
      </c>
      <c r="Q38" s="10">
        <v>8</v>
      </c>
      <c r="R38" s="10">
        <v>1615</v>
      </c>
      <c r="S38" s="10">
        <v>8</v>
      </c>
      <c r="T38" s="15"/>
      <c r="U38" s="3"/>
      <c r="V38" s="3">
        <v>20</v>
      </c>
      <c r="W38" s="3">
        <v>25</v>
      </c>
      <c r="X38" s="3"/>
      <c r="Y38" s="3">
        <v>105</v>
      </c>
      <c r="Z38" s="3">
        <v>135</v>
      </c>
      <c r="AA38" s="17">
        <v>0</v>
      </c>
      <c r="AB38" s="10">
        <v>0</v>
      </c>
      <c r="AC38" s="15">
        <v>0</v>
      </c>
      <c r="AD38" s="4" t="str">
        <f>CONCATENATE(SUM(Table1[[#This Row],[1M]],Table1[[#This Row],[2M]],Table1[[#This Row],[3M]]), "|", SUM(Table1[[#This Row],[1P]],Table1[[#This Row],[2P]],Table1[[#This Row],[3P]]))</f>
        <v>45|240</v>
      </c>
      <c r="AE38" s="9">
        <f>IF(Table1[[#This Row],[Total]]=0,0,Table1[[#This Row],[TotalDft]]/Table1[[#This Row],[Total]])</f>
        <v>1.2826859894684729E-2</v>
      </c>
      <c r="AF38" s="18">
        <f>IF(Table1[[#This Row],[1Hr]]=0,0,Table1[[#This Row],[1St]]*Table1[[#This Row],[1Cy]]/(Table1[[#This Row],[1Hr]]*60*60))</f>
        <v>0</v>
      </c>
      <c r="AG38" s="14">
        <f>IF(Table1[[#This Row],[2Hr]]=0,0,Table1[[#This Row],[2St]]*Table1[[#This Row],[2Cy]]/(Table1[[#This Row],[2Hr]]*60*60))</f>
        <v>0.94287037037037036</v>
      </c>
      <c r="AH38" s="14">
        <f>IF(Table1[[#This Row],[3Hr]]=0,0,Table1[[#This Row],[3St]]*Table1[[#This Row],[3Cy]]/(Table1[[#This Row],[3Hr]]*60*60))</f>
        <v>0.95666319444444436</v>
      </c>
      <c r="AI38" s="1">
        <f>SUM(Table1[[#This Row],[1M]],Table1[[#This Row],[1P]])</f>
        <v>0</v>
      </c>
      <c r="AJ38" s="2">
        <f>SUM(Table1[[#This Row],[2M]],Table1[[#This Row],[2P]])</f>
        <v>125</v>
      </c>
      <c r="AK38" s="2">
        <f>SUM(Table1[[#This Row],[3M]],Table1[[#This Row],[3P]])</f>
        <v>160</v>
      </c>
      <c r="AL38" s="1">
        <f>SUM(Table1[[#This Row],[1Dft]],Table1[[#This Row],[2Dft]],Table1[[#This Row],[3Dft]])</f>
        <v>285</v>
      </c>
      <c r="AM38" s="1">
        <f>(Table1[[#This Row],[1St]]*Table1[[#This Row],[1Cv]]-Table1[[#This Row],[1Dft]])+(Table1[[#This Row],[2St]]*Table1[[#This Row],[2Cv]]-Table1[[#This Row],[2Dft]])+(Table1[[#This Row],[3St]]*Table1[[#This Row],[3Cv]]-Table1[[#This Row],[3Dft]])</f>
        <v>22219</v>
      </c>
    </row>
    <row r="39" spans="1:39" x14ac:dyDescent="0.25">
      <c r="A39" s="20" t="s">
        <v>47</v>
      </c>
      <c r="B39" s="19">
        <v>45465</v>
      </c>
      <c r="C39" s="10" t="s">
        <v>102</v>
      </c>
      <c r="D39" s="10" t="s">
        <v>112</v>
      </c>
      <c r="E39" s="10">
        <v>27270</v>
      </c>
      <c r="F39" s="10" t="s">
        <v>71</v>
      </c>
      <c r="G39" s="10">
        <v>814</v>
      </c>
      <c r="H39" s="13">
        <v>16.64</v>
      </c>
      <c r="I39" s="10">
        <v>8</v>
      </c>
      <c r="J39" s="10">
        <v>1391</v>
      </c>
      <c r="K39" s="10">
        <v>8</v>
      </c>
      <c r="L39" s="10">
        <v>16.71</v>
      </c>
      <c r="M39" s="10">
        <v>8</v>
      </c>
      <c r="N39" s="10">
        <v>1636</v>
      </c>
      <c r="O39" s="10">
        <v>8</v>
      </c>
      <c r="P39" s="10">
        <v>19.28</v>
      </c>
      <c r="Q39" s="10">
        <v>8</v>
      </c>
      <c r="R39" s="10">
        <v>1222</v>
      </c>
      <c r="S39" s="10">
        <v>8</v>
      </c>
      <c r="T39" s="15"/>
      <c r="U39" s="3">
        <v>25</v>
      </c>
      <c r="V39" s="3">
        <v>25</v>
      </c>
      <c r="W39" s="3">
        <v>20</v>
      </c>
      <c r="X39" s="3">
        <v>135</v>
      </c>
      <c r="Y39" s="3">
        <v>145</v>
      </c>
      <c r="Z39" s="3">
        <v>140</v>
      </c>
      <c r="AA39" s="17">
        <v>0</v>
      </c>
      <c r="AB39" s="10">
        <v>0</v>
      </c>
      <c r="AC39" s="15">
        <v>0</v>
      </c>
      <c r="AD39" s="4" t="str">
        <f>CONCATENATE(SUM(Table1[[#This Row],[1M]],Table1[[#This Row],[2M]],Table1[[#This Row],[3M]]), "|", SUM(Table1[[#This Row],[1P]],Table1[[#This Row],[2P]],Table1[[#This Row],[3P]]))</f>
        <v>70|420</v>
      </c>
      <c r="AE39" s="9">
        <f>IF(Table1[[#This Row],[Total]]=0,0,Table1[[#This Row],[TotalDft]]/Table1[[#This Row],[Total]])</f>
        <v>1.4625992478061012E-2</v>
      </c>
      <c r="AF39" s="18">
        <f>IF(Table1[[#This Row],[1Hr]]=0,0,Table1[[#This Row],[1St]]*Table1[[#This Row],[1Cy]]/(Table1[[#This Row],[1Hr]]*60*60))</f>
        <v>0.8036888888888889</v>
      </c>
      <c r="AG39" s="14">
        <f>IF(Table1[[#This Row],[2Hr]]=0,0,Table1[[#This Row],[2St]]*Table1[[#This Row],[2Cy]]/(Table1[[#This Row],[2Hr]]*60*60))</f>
        <v>0.9492208333333334</v>
      </c>
      <c r="AH39" s="14">
        <f>IF(Table1[[#This Row],[3Hr]]=0,0,Table1[[#This Row],[3St]]*Table1[[#This Row],[3Cy]]/(Table1[[#This Row],[3Hr]]*60*60))</f>
        <v>0.81806111111111113</v>
      </c>
      <c r="AI39" s="1">
        <f>SUM(Table1[[#This Row],[1M]],Table1[[#This Row],[1P]])</f>
        <v>160</v>
      </c>
      <c r="AJ39" s="2">
        <f>SUM(Table1[[#This Row],[2M]],Table1[[#This Row],[2P]])</f>
        <v>170</v>
      </c>
      <c r="AK39" s="2">
        <f>SUM(Table1[[#This Row],[3M]],Table1[[#This Row],[3P]])</f>
        <v>160</v>
      </c>
      <c r="AL39" s="1">
        <f>SUM(Table1[[#This Row],[1Dft]],Table1[[#This Row],[2Dft]],Table1[[#This Row],[3Dft]])</f>
        <v>490</v>
      </c>
      <c r="AM39" s="1">
        <f>(Table1[[#This Row],[1St]]*Table1[[#This Row],[1Cv]]-Table1[[#This Row],[1Dft]])+(Table1[[#This Row],[2St]]*Table1[[#This Row],[2Cv]]-Table1[[#This Row],[2Dft]])+(Table1[[#This Row],[3St]]*Table1[[#This Row],[3Cv]]-Table1[[#This Row],[3Dft]])</f>
        <v>33502</v>
      </c>
    </row>
    <row r="40" spans="1:39" x14ac:dyDescent="0.25">
      <c r="A40" s="20" t="s">
        <v>46</v>
      </c>
      <c r="B40" s="19">
        <v>45465</v>
      </c>
      <c r="C40" s="10" t="s">
        <v>123</v>
      </c>
      <c r="D40" s="10" t="s">
        <v>127</v>
      </c>
      <c r="E40" s="10">
        <v>28208</v>
      </c>
      <c r="F40" s="10" t="s">
        <v>130</v>
      </c>
      <c r="G40" s="10">
        <v>621</v>
      </c>
      <c r="H40" s="13">
        <v>12.2</v>
      </c>
      <c r="I40" s="10">
        <v>8</v>
      </c>
      <c r="J40" s="10">
        <v>2177</v>
      </c>
      <c r="K40" s="10">
        <v>8</v>
      </c>
      <c r="L40" s="10">
        <v>12.2</v>
      </c>
      <c r="M40" s="10">
        <v>8</v>
      </c>
      <c r="N40" s="10">
        <v>2522</v>
      </c>
      <c r="O40" s="10">
        <v>8</v>
      </c>
      <c r="P40" s="10">
        <v>12.2</v>
      </c>
      <c r="Q40" s="10">
        <v>8</v>
      </c>
      <c r="R40" s="10">
        <v>2315</v>
      </c>
      <c r="S40" s="10">
        <v>8</v>
      </c>
      <c r="T40" s="15"/>
      <c r="U40" s="3"/>
      <c r="V40" s="3"/>
      <c r="W40" s="3"/>
      <c r="X40" s="3"/>
      <c r="Y40" s="3"/>
      <c r="Z40" s="3"/>
      <c r="AA40" s="17">
        <v>0</v>
      </c>
      <c r="AB40" s="10">
        <v>0</v>
      </c>
      <c r="AC40" s="15">
        <v>0</v>
      </c>
      <c r="AD40" s="4" t="str">
        <f>CONCATENATE(SUM(Table1[[#This Row],[1M]],Table1[[#This Row],[2M]],Table1[[#This Row],[3M]]), "|", SUM(Table1[[#This Row],[1P]],Table1[[#This Row],[2P]],Table1[[#This Row],[3P]]))</f>
        <v>0|0</v>
      </c>
      <c r="AE40" s="9">
        <f>IF(Table1[[#This Row],[Total]]=0,0,Table1[[#This Row],[TotalDft]]/Table1[[#This Row],[Total]])</f>
        <v>0</v>
      </c>
      <c r="AF40" s="18">
        <f>IF(Table1[[#This Row],[1Hr]]=0,0,Table1[[#This Row],[1St]]*Table1[[#This Row],[1Cy]]/(Table1[[#This Row],[1Hr]]*60*60))</f>
        <v>0.92220138888888881</v>
      </c>
      <c r="AG40" s="14">
        <f>IF(Table1[[#This Row],[2Hr]]=0,0,Table1[[#This Row],[2St]]*Table1[[#This Row],[2Cy]]/(Table1[[#This Row],[2Hr]]*60*60))</f>
        <v>1.0683472222222221</v>
      </c>
      <c r="AH40" s="14">
        <f>IF(Table1[[#This Row],[3Hr]]=0,0,Table1[[#This Row],[3St]]*Table1[[#This Row],[3Cy]]/(Table1[[#This Row],[3Hr]]*60*60))</f>
        <v>0.9806597222222222</v>
      </c>
      <c r="AI40" s="1">
        <f>SUM(Table1[[#This Row],[1M]],Table1[[#This Row],[1P]])</f>
        <v>0</v>
      </c>
      <c r="AJ40" s="2">
        <f>SUM(Table1[[#This Row],[2M]],Table1[[#This Row],[2P]])</f>
        <v>0</v>
      </c>
      <c r="AK40" s="2">
        <f>SUM(Table1[[#This Row],[3M]],Table1[[#This Row],[3P]])</f>
        <v>0</v>
      </c>
      <c r="AL40" s="1">
        <f>SUM(Table1[[#This Row],[1Dft]],Table1[[#This Row],[2Dft]],Table1[[#This Row],[3Dft]])</f>
        <v>0</v>
      </c>
      <c r="AM40" s="1">
        <f>(Table1[[#This Row],[1St]]*Table1[[#This Row],[1Cv]]-Table1[[#This Row],[1Dft]])+(Table1[[#This Row],[2St]]*Table1[[#This Row],[2Cv]]-Table1[[#This Row],[2Dft]])+(Table1[[#This Row],[3St]]*Table1[[#This Row],[3Cv]]-Table1[[#This Row],[3Dft]])</f>
        <v>56112</v>
      </c>
    </row>
    <row r="41" spans="1:39" x14ac:dyDescent="0.25">
      <c r="A41" s="20" t="s">
        <v>44</v>
      </c>
      <c r="B41" s="19">
        <v>45465</v>
      </c>
      <c r="C41" s="10" t="s">
        <v>124</v>
      </c>
      <c r="D41" s="10" t="s">
        <v>128</v>
      </c>
      <c r="E41" s="10">
        <v>28021</v>
      </c>
      <c r="F41" s="10" t="s">
        <v>13</v>
      </c>
      <c r="G41" s="10">
        <v>814</v>
      </c>
      <c r="H41" s="13">
        <v>15.15</v>
      </c>
      <c r="I41" s="10">
        <v>8</v>
      </c>
      <c r="J41" s="10">
        <v>1770</v>
      </c>
      <c r="K41" s="10">
        <v>16</v>
      </c>
      <c r="L41" s="10">
        <v>15.15</v>
      </c>
      <c r="M41" s="10">
        <v>8</v>
      </c>
      <c r="N41" s="10">
        <v>2073</v>
      </c>
      <c r="O41" s="10">
        <v>16</v>
      </c>
      <c r="P41" s="10">
        <v>15.14</v>
      </c>
      <c r="Q41" s="10">
        <v>8</v>
      </c>
      <c r="R41" s="10">
        <v>1877</v>
      </c>
      <c r="S41" s="10">
        <v>16</v>
      </c>
      <c r="T41" s="15"/>
      <c r="U41" s="3"/>
      <c r="V41" s="3"/>
      <c r="W41" s="3"/>
      <c r="X41" s="3"/>
      <c r="Y41" s="3"/>
      <c r="Z41" s="3"/>
      <c r="AA41" s="17">
        <v>0</v>
      </c>
      <c r="AB41" s="10">
        <v>0</v>
      </c>
      <c r="AC41" s="15">
        <v>0</v>
      </c>
      <c r="AD41" s="4" t="str">
        <f>CONCATENATE(SUM(Table1[[#This Row],[1M]],Table1[[#This Row],[2M]],Table1[[#This Row],[3M]]), "|", SUM(Table1[[#This Row],[1P]],Table1[[#This Row],[2P]],Table1[[#This Row],[3P]]))</f>
        <v>0|0</v>
      </c>
      <c r="AE41" s="9">
        <f>IF(Table1[[#This Row],[Total]]=0,0,Table1[[#This Row],[TotalDft]]/Table1[[#This Row],[Total]])</f>
        <v>0</v>
      </c>
      <c r="AF41" s="18">
        <f>IF(Table1[[#This Row],[1Hr]]=0,0,Table1[[#This Row],[1St]]*Table1[[#This Row],[1Cy]]/(Table1[[#This Row],[1Hr]]*60*60))</f>
        <v>0.93109375000000005</v>
      </c>
      <c r="AG41" s="14">
        <f>IF(Table1[[#This Row],[2Hr]]=0,0,Table1[[#This Row],[2St]]*Table1[[#This Row],[2Cy]]/(Table1[[#This Row],[2Hr]]*60*60))</f>
        <v>1.090484375</v>
      </c>
      <c r="AH41" s="14">
        <f>IF(Table1[[#This Row],[3Hr]]=0,0,Table1[[#This Row],[3St]]*Table1[[#This Row],[3Cy]]/(Table1[[#This Row],[3Hr]]*60*60))</f>
        <v>0.98672847222222226</v>
      </c>
      <c r="AI41" s="1">
        <f>SUM(Table1[[#This Row],[1M]],Table1[[#This Row],[1P]])</f>
        <v>0</v>
      </c>
      <c r="AJ41" s="2">
        <f>SUM(Table1[[#This Row],[2M]],Table1[[#This Row],[2P]])</f>
        <v>0</v>
      </c>
      <c r="AK41" s="2">
        <f>SUM(Table1[[#This Row],[3M]],Table1[[#This Row],[3P]])</f>
        <v>0</v>
      </c>
      <c r="AL41" s="1">
        <f>SUM(Table1[[#This Row],[1Dft]],Table1[[#This Row],[2Dft]],Table1[[#This Row],[3Dft]])</f>
        <v>0</v>
      </c>
      <c r="AM41" s="1">
        <f>(Table1[[#This Row],[1St]]*Table1[[#This Row],[1Cv]]-Table1[[#This Row],[1Dft]])+(Table1[[#This Row],[2St]]*Table1[[#This Row],[2Cv]]-Table1[[#This Row],[2Dft]])+(Table1[[#This Row],[3St]]*Table1[[#This Row],[3Cv]]-Table1[[#This Row],[3Dft]])</f>
        <v>91520</v>
      </c>
    </row>
    <row r="42" spans="1:39" x14ac:dyDescent="0.25">
      <c r="A42" s="20" t="s">
        <v>45</v>
      </c>
      <c r="B42" s="19">
        <v>45465</v>
      </c>
      <c r="C42" s="10" t="s">
        <v>125</v>
      </c>
      <c r="D42" s="10" t="s">
        <v>129</v>
      </c>
      <c r="E42" s="10">
        <v>27607</v>
      </c>
      <c r="F42" s="10" t="s">
        <v>13</v>
      </c>
      <c r="G42" s="10">
        <v>6331</v>
      </c>
      <c r="H42" s="13">
        <v>13.59</v>
      </c>
      <c r="I42" s="10">
        <v>1</v>
      </c>
      <c r="J42" s="10">
        <v>256</v>
      </c>
      <c r="K42" s="10">
        <v>24</v>
      </c>
      <c r="L42" s="10">
        <v>13.59</v>
      </c>
      <c r="M42" s="10">
        <v>8</v>
      </c>
      <c r="N42" s="10">
        <v>2174</v>
      </c>
      <c r="O42" s="10">
        <v>24</v>
      </c>
      <c r="P42" s="10">
        <v>13.59</v>
      </c>
      <c r="Q42" s="10">
        <v>8</v>
      </c>
      <c r="R42" s="10">
        <v>2059</v>
      </c>
      <c r="S42" s="10">
        <v>24</v>
      </c>
      <c r="T42" s="15"/>
      <c r="U42" s="3"/>
      <c r="V42" s="3"/>
      <c r="W42" s="3"/>
      <c r="X42" s="3"/>
      <c r="Y42" s="3"/>
      <c r="Z42" s="3"/>
      <c r="AA42" s="17">
        <v>0.5</v>
      </c>
      <c r="AB42" s="10">
        <v>0</v>
      </c>
      <c r="AC42" s="15">
        <v>0</v>
      </c>
      <c r="AD42" s="4" t="str">
        <f>CONCATENATE(SUM(Table1[[#This Row],[1M]],Table1[[#This Row],[2M]],Table1[[#This Row],[3M]]), "|", SUM(Table1[[#This Row],[1P]],Table1[[#This Row],[2P]],Table1[[#This Row],[3P]]))</f>
        <v>0|0</v>
      </c>
      <c r="AE42" s="9">
        <f>IF(Table1[[#This Row],[Total]]=0,0,Table1[[#This Row],[TotalDft]]/Table1[[#This Row],[Total]])</f>
        <v>0</v>
      </c>
      <c r="AF42" s="18">
        <f>IF(Table1[[#This Row],[1Hr]]=0,0,Table1[[#This Row],[1St]]*Table1[[#This Row],[1Cy]]/(Table1[[#This Row],[1Hr]]*60*60))</f>
        <v>0.96640000000000004</v>
      </c>
      <c r="AG42" s="14">
        <f>IF(Table1[[#This Row],[2Hr]]=0,0,Table1[[#This Row],[2St]]*Table1[[#This Row],[2Cy]]/(Table1[[#This Row],[2Hr]]*60*60))</f>
        <v>1.0258562499999999</v>
      </c>
      <c r="AH42" s="14">
        <f>IF(Table1[[#This Row],[3Hr]]=0,0,Table1[[#This Row],[3St]]*Table1[[#This Row],[3Cy]]/(Table1[[#This Row],[3Hr]]*60*60))</f>
        <v>0.97159062500000004</v>
      </c>
      <c r="AI42" s="1">
        <f>SUM(Table1[[#This Row],[1M]],Table1[[#This Row],[1P]])</f>
        <v>0</v>
      </c>
      <c r="AJ42" s="2">
        <f>SUM(Table1[[#This Row],[2M]],Table1[[#This Row],[2P]])</f>
        <v>0</v>
      </c>
      <c r="AK42" s="2">
        <f>SUM(Table1[[#This Row],[3M]],Table1[[#This Row],[3P]])</f>
        <v>0</v>
      </c>
      <c r="AL42" s="1">
        <f>SUM(Table1[[#This Row],[1Dft]],Table1[[#This Row],[2Dft]],Table1[[#This Row],[3Dft]])</f>
        <v>0</v>
      </c>
      <c r="AM42" s="1">
        <f>(Table1[[#This Row],[1St]]*Table1[[#This Row],[1Cv]]-Table1[[#This Row],[1Dft]])+(Table1[[#This Row],[2St]]*Table1[[#This Row],[2Cv]]-Table1[[#This Row],[2Dft]])+(Table1[[#This Row],[3St]]*Table1[[#This Row],[3Cv]]-Table1[[#This Row],[3Dft]])</f>
        <v>107736</v>
      </c>
    </row>
  </sheetData>
  <conditionalFormatting sqref="AF2:AH42">
    <cfRule type="cellIs" dxfId="40" priority="4" operator="greaterThan">
      <formula>1.1</formula>
    </cfRule>
  </conditionalFormatting>
  <conditionalFormatting sqref="X2:Z42">
    <cfRule type="expression" dxfId="39" priority="2">
      <formula>OR($D2="JAC-02",$D2="DEO-B06",$D2="DEO-C07",$D2="MEO-B01",$D2="MEO-B02",$D2="MEO-C02",$D2="MEO-C01")</formula>
    </cfRule>
  </conditionalFormatting>
  <conditionalFormatting sqref="U2:Z42">
    <cfRule type="expression" dxfId="38" priority="1">
      <formula>OR($D2="DER-C03",$D2="DER-C04")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2024-06-22T14:16:45Z</dcterms:created>
  <dcterms:modified xsi:type="dcterms:W3CDTF">2024-06-22T20:00:04Z</dcterms:modified>
</cp:coreProperties>
</file>