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athanyeelee/Documents/GitHub/jiaoyang_analysis/data/analysis_results/"/>
    </mc:Choice>
  </mc:AlternateContent>
  <xr:revisionPtr revIDLastSave="0" documentId="8_{07E01328-D0F1-E54B-90A6-4728D9803488}" xr6:coauthVersionLast="47" xr6:coauthVersionMax="47" xr10:uidLastSave="{00000000-0000-0000-0000-000000000000}"/>
  <bookViews>
    <workbookView xWindow="0" yWindow="760" windowWidth="29400" windowHeight="17740" activeTab="1" xr2:uid="{00000000-000D-0000-FFFF-FFFF00000000}"/>
  </bookViews>
  <sheets>
    <sheet name="Cohort 2" sheetId="1" r:id="rId1"/>
    <sheet name="Zsco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19" i="3"/>
  <c r="D16" i="3"/>
  <c r="D13" i="3"/>
  <c r="D10" i="3"/>
  <c r="D8" i="3"/>
  <c r="D5" i="3"/>
  <c r="D2" i="3"/>
  <c r="L18" i="3"/>
  <c r="L15" i="3"/>
  <c r="L13" i="3"/>
  <c r="L5" i="3"/>
  <c r="L2" i="3"/>
  <c r="J24" i="3"/>
  <c r="K3" i="3" s="1"/>
  <c r="J25" i="3"/>
  <c r="C3" i="3"/>
  <c r="C4" i="3"/>
  <c r="C5" i="3"/>
  <c r="C6" i="3"/>
  <c r="C7" i="3"/>
  <c r="C11" i="3"/>
  <c r="C12" i="3"/>
  <c r="C13" i="3"/>
  <c r="C14" i="3"/>
  <c r="C15" i="3"/>
  <c r="C19" i="3"/>
  <c r="C20" i="3"/>
  <c r="C21" i="3"/>
  <c r="C22" i="3"/>
  <c r="C23" i="3"/>
  <c r="B25" i="3"/>
  <c r="B24" i="3"/>
  <c r="C8" i="3" s="1"/>
  <c r="J2" i="1"/>
  <c r="J4" i="1"/>
  <c r="J7" i="1"/>
  <c r="J14" i="1"/>
  <c r="J11" i="1"/>
  <c r="I10" i="1"/>
  <c r="I17" i="1"/>
  <c r="I16" i="1"/>
  <c r="I3" i="1"/>
  <c r="I4" i="1"/>
  <c r="I5" i="1"/>
  <c r="I6" i="1"/>
  <c r="I7" i="1"/>
  <c r="I8" i="1"/>
  <c r="I9" i="1"/>
  <c r="I11" i="1"/>
  <c r="I12" i="1"/>
  <c r="I13" i="1"/>
  <c r="I14" i="1"/>
  <c r="I15" i="1"/>
  <c r="I2" i="1"/>
  <c r="C18" i="3" l="1"/>
  <c r="C10" i="3"/>
  <c r="C17" i="3"/>
  <c r="C9" i="3"/>
  <c r="C2" i="3"/>
  <c r="C16" i="3"/>
  <c r="K15" i="3"/>
  <c r="K2" i="3"/>
  <c r="K20" i="3"/>
  <c r="K19" i="3"/>
  <c r="K4" i="3"/>
  <c r="K14" i="3"/>
  <c r="K13" i="3"/>
  <c r="K7" i="3"/>
  <c r="K6" i="3"/>
  <c r="K18" i="3"/>
  <c r="K5" i="3"/>
  <c r="K17" i="3"/>
  <c r="K16" i="3"/>
</calcChain>
</file>

<file path=xl/sharedStrings.xml><?xml version="1.0" encoding="utf-8"?>
<sst xmlns="http://schemas.openxmlformats.org/spreadsheetml/2006/main" count="35" uniqueCount="31">
  <si>
    <t>Image No.</t>
  </si>
  <si>
    <t>ROI Area (pixels)</t>
  </si>
  <si>
    <t>Microglia Area</t>
  </si>
  <si>
    <t>Lysosome Area</t>
  </si>
  <si>
    <t>Microglia Intensity</t>
  </si>
  <si>
    <t>Lysosome Intensity</t>
  </si>
  <si>
    <t>Lysosome In Microglia Intensity</t>
  </si>
  <si>
    <t>WT 757091 1,2,3M CD68405 CD47488 IBA1647 20x 2+3+3.czi - WT 757091 1,2,3M CD68405 CD47488 IBA1647 20x 2+3+3.czi #01.tif</t>
  </si>
  <si>
    <t>WT 757091 1,2,3M CD68405 CD47488 IBA1647 20x 2+3+3.czi - WT 757091 1,2,3M CD68405 CD47488 IBA1647 20x 2+3+3.czi #16.tif</t>
  </si>
  <si>
    <t>WT 757091 1,2,3M CD68405 CD47488 IBA1647 20x 2+3+3.czi - WT 757091 1,2,3M CD68405 CD47488 IBA1647 20x 2+3+3.czi #13.tif</t>
  </si>
  <si>
    <t>WT 757091 1,2,3M CD68405 CD47488 IBA1647 20x 2+3+3.czi - WT 757091 1,2,3M CD68405 CD47488 IBA1647 20x 2+3+3.czi #07.tif</t>
  </si>
  <si>
    <t>WT 757091 1,2,3M CD68405 CD47488 IBA1647 20x 2+3+3.czi - WT 757091 1,2,3M CD68405 CD47488 IBA1647 20x 2+3+3.czi #04.tif</t>
  </si>
  <si>
    <t>WT 757091 1,2,3M CD68405 CD47488 IBA1647 20x 2+3+3.czi - WT 757091 1,2,3M CD68405 CD47488 IBA1647 20x 2+3+3.czi #10.tif</t>
  </si>
  <si>
    <t>WT 757098 3,4M CD68405 mCherry568 IBA1647 20x 3+3.czi - WT 757098 3,4M CD68405 mCherry568 IBA1647 20x 3+3.czi #07.tif</t>
  </si>
  <si>
    <t>WT 757098 3,4M CD68405 mCherry568 IBA1647 20x 3+3.czi - WT 757098 3,4M CD68405 mCherry568 IBA1647 20x 3+3.czi #11.tif</t>
  </si>
  <si>
    <t>WT 757091 1,2,3M CD68405 CD47488 IBA1647 20x 2+3+3.czi - WT 757091 1,2,3M CD68405 CD47488 IBA1647 20x 2+3+3.czi #22.tif</t>
  </si>
  <si>
    <t>WT 757098 3,4M CD68405 mCherry568 IBA1647 20x 3+3.czi - WT 757098 3,4M CD68405 mCherry568 IBA1647 20x 3+3.czi #04.tif</t>
  </si>
  <si>
    <t>WT 757098 3,4M CD68405 mCherry568 IBA1647 20x 3+3.czi - WT 757098 3,4M CD68405 mCherry568 IBA1647 20x 3+3.czi #14.tif</t>
  </si>
  <si>
    <t>WT 757098 3,4M CD68405 mCherry568 IBA1647 20x 3+3.czi - WT 757098 3,4M CD68405 mCherry568 IBA1647 20x 3+3.czi #01.tif</t>
  </si>
  <si>
    <t>WT 757098 3,4M CD68405 mCherry568 IBA1647 20x 3+3.czi - WT 757098 3,4M CD68405 mCherry568 IBA1647 20x 3+3.czi #17.tif</t>
  </si>
  <si>
    <t>WT 757091 1,2,3M CD68405 CD47488 IBA1647 20x 2+3+3.czi - WT 757091 1,2,3M CD68405 CD47488 IBA1647 20x 2+3+3.czi #19.tif</t>
  </si>
  <si>
    <t>Lysosome In Microglia Intensity/Microglia Intensity</t>
  </si>
  <si>
    <t>CD47</t>
  </si>
  <si>
    <t>CTRL</t>
  </si>
  <si>
    <t>AVERAGE</t>
  </si>
  <si>
    <t>By mouse</t>
  </si>
  <si>
    <t>Zscore</t>
  </si>
  <si>
    <t>Cohort 2 (by slice)</t>
  </si>
  <si>
    <t>STDEV</t>
  </si>
  <si>
    <t>Cohort 1 (by slice)</t>
  </si>
  <si>
    <t>Zscore (by mouse)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</si>
</sst>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2" fillId="0" borderId="0" xfId="0" applyFont="1"/>
    <xf numFmtId="0" fontId="0" fillId="2" borderId="0" xfId="0" applyFill="1"/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25" workbookViewId="0">
      <selection activeCell="I2" sqref="I2:I16"/>
    </sheetView>
  </sheetViews>
  <sheetFormatPr baseColWidth="10" defaultColWidth="8.83203125" defaultRowHeight="15" x14ac:dyDescent="0.2"/>
  <cols>
    <col min="2" max="2" width="33.6640625" customWidth="1"/>
    <col min="7" max="7" width="18.5" customWidth="1"/>
    <col min="8" max="8" width="8.1640625" customWidth="1"/>
    <col min="9" max="9" width="43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21</v>
      </c>
      <c r="J1" s="2" t="s">
        <v>25</v>
      </c>
    </row>
    <row r="2" spans="1:10" x14ac:dyDescent="0.2">
      <c r="A2" t="s">
        <v>22</v>
      </c>
      <c r="B2" t="s">
        <v>7</v>
      </c>
      <c r="C2">
        <v>3029766</v>
      </c>
      <c r="D2">
        <v>136017</v>
      </c>
      <c r="E2">
        <v>5605</v>
      </c>
      <c r="F2">
        <v>14184075</v>
      </c>
      <c r="G2">
        <v>739206</v>
      </c>
      <c r="H2">
        <v>211246</v>
      </c>
      <c r="I2">
        <f>H2/F2</f>
        <v>1.4893181261379399E-2</v>
      </c>
      <c r="J2">
        <f>AVERAGE(I2:I3)</f>
        <v>1.6555311982432146E-2</v>
      </c>
    </row>
    <row r="3" spans="1:10" x14ac:dyDescent="0.2">
      <c r="B3" t="s">
        <v>11</v>
      </c>
      <c r="C3">
        <v>3544623</v>
      </c>
      <c r="D3">
        <v>177669</v>
      </c>
      <c r="E3">
        <v>10253</v>
      </c>
      <c r="F3">
        <v>18688353</v>
      </c>
      <c r="G3">
        <v>1346529</v>
      </c>
      <c r="H3">
        <v>340454</v>
      </c>
      <c r="I3">
        <f t="shared" ref="I3:I15" si="0">H3/F3</f>
        <v>1.8217442703484892E-2</v>
      </c>
    </row>
    <row r="4" spans="1:10" x14ac:dyDescent="0.2">
      <c r="B4" t="s">
        <v>10</v>
      </c>
      <c r="C4">
        <v>2170023</v>
      </c>
      <c r="D4">
        <v>74083</v>
      </c>
      <c r="E4">
        <v>2610</v>
      </c>
      <c r="F4">
        <v>7393796</v>
      </c>
      <c r="G4">
        <v>360866</v>
      </c>
      <c r="H4">
        <v>63542</v>
      </c>
      <c r="I4">
        <f t="shared" si="0"/>
        <v>8.5939617484712856E-3</v>
      </c>
      <c r="J4">
        <f>AVERAGE(I4:I6)</f>
        <v>1.337622999928754E-2</v>
      </c>
    </row>
    <row r="5" spans="1:10" x14ac:dyDescent="0.2">
      <c r="B5" t="s">
        <v>12</v>
      </c>
      <c r="C5">
        <v>2413017</v>
      </c>
      <c r="D5">
        <v>106108</v>
      </c>
      <c r="E5">
        <v>6287</v>
      </c>
      <c r="F5">
        <v>10820824</v>
      </c>
      <c r="G5">
        <v>876620</v>
      </c>
      <c r="H5">
        <v>177896</v>
      </c>
      <c r="I5">
        <f t="shared" si="0"/>
        <v>1.6440152801672034E-2</v>
      </c>
    </row>
    <row r="6" spans="1:10" x14ac:dyDescent="0.2">
      <c r="B6" t="s">
        <v>9</v>
      </c>
      <c r="C6">
        <v>2723361</v>
      </c>
      <c r="D6">
        <v>105450</v>
      </c>
      <c r="E6">
        <v>9005</v>
      </c>
      <c r="F6">
        <v>10593077</v>
      </c>
      <c r="G6">
        <v>1265270</v>
      </c>
      <c r="H6">
        <v>159898</v>
      </c>
      <c r="I6">
        <f t="shared" si="0"/>
        <v>1.5094575447719298E-2</v>
      </c>
    </row>
    <row r="7" spans="1:10" x14ac:dyDescent="0.2">
      <c r="B7" t="s">
        <v>8</v>
      </c>
      <c r="C7">
        <v>3427251</v>
      </c>
      <c r="D7">
        <v>94394</v>
      </c>
      <c r="E7">
        <v>6370</v>
      </c>
      <c r="F7">
        <v>9238789</v>
      </c>
      <c r="G7">
        <v>863270</v>
      </c>
      <c r="H7">
        <v>81566</v>
      </c>
      <c r="I7">
        <f t="shared" si="0"/>
        <v>8.8286462652193923E-3</v>
      </c>
      <c r="J7">
        <f>AVERAGE(I7:I9)</f>
        <v>7.2480365904925405E-3</v>
      </c>
    </row>
    <row r="8" spans="1:10" x14ac:dyDescent="0.2">
      <c r="B8" t="s">
        <v>20</v>
      </c>
      <c r="C8">
        <v>3738612</v>
      </c>
      <c r="D8">
        <v>85597</v>
      </c>
      <c r="E8">
        <v>1996</v>
      </c>
      <c r="F8">
        <v>8152934</v>
      </c>
      <c r="G8">
        <v>271392</v>
      </c>
      <c r="H8">
        <v>35326</v>
      </c>
      <c r="I8">
        <f t="shared" si="0"/>
        <v>4.3329186768836835E-3</v>
      </c>
    </row>
    <row r="9" spans="1:10" x14ac:dyDescent="0.2">
      <c r="B9" t="s">
        <v>15</v>
      </c>
      <c r="C9">
        <v>3770280</v>
      </c>
      <c r="D9">
        <v>113902</v>
      </c>
      <c r="E9">
        <v>9356</v>
      </c>
      <c r="F9">
        <v>11360966</v>
      </c>
      <c r="G9">
        <v>1249166</v>
      </c>
      <c r="H9">
        <v>97506</v>
      </c>
      <c r="I9">
        <f t="shared" si="0"/>
        <v>8.582544829374544E-3</v>
      </c>
    </row>
    <row r="10" spans="1:10" s="3" customFormat="1" x14ac:dyDescent="0.2">
      <c r="I10" s="4">
        <f>AVERAGE(I2:I9)</f>
        <v>1.1872927966775564E-2</v>
      </c>
    </row>
    <row r="11" spans="1:10" x14ac:dyDescent="0.2">
      <c r="A11" t="s">
        <v>23</v>
      </c>
      <c r="B11" t="s">
        <v>18</v>
      </c>
      <c r="C11">
        <v>3561366</v>
      </c>
      <c r="D11">
        <v>89020</v>
      </c>
      <c r="E11">
        <v>2698</v>
      </c>
      <c r="F11">
        <v>8447725</v>
      </c>
      <c r="G11">
        <v>382558</v>
      </c>
      <c r="H11">
        <v>106174</v>
      </c>
      <c r="I11">
        <f t="shared" si="0"/>
        <v>1.2568354201870918E-2</v>
      </c>
      <c r="J11">
        <f>AVERAGE(I11:I13)</f>
        <v>1.666596895850439E-2</v>
      </c>
    </row>
    <row r="12" spans="1:10" x14ac:dyDescent="0.2">
      <c r="B12" t="s">
        <v>16</v>
      </c>
      <c r="C12">
        <v>3315189</v>
      </c>
      <c r="D12">
        <v>95190</v>
      </c>
      <c r="E12">
        <v>3250</v>
      </c>
      <c r="F12">
        <v>9217066</v>
      </c>
      <c r="G12">
        <v>456663</v>
      </c>
      <c r="H12">
        <v>107164</v>
      </c>
      <c r="I12">
        <f t="shared" si="0"/>
        <v>1.162669335339467E-2</v>
      </c>
    </row>
    <row r="13" spans="1:10" x14ac:dyDescent="0.2">
      <c r="B13" t="s">
        <v>13</v>
      </c>
      <c r="C13">
        <v>4168958</v>
      </c>
      <c r="D13">
        <v>155656</v>
      </c>
      <c r="E13">
        <v>11295</v>
      </c>
      <c r="F13">
        <v>15515296</v>
      </c>
      <c r="G13">
        <v>1731441</v>
      </c>
      <c r="H13">
        <v>400339</v>
      </c>
      <c r="I13">
        <f t="shared" si="0"/>
        <v>2.5802859320247579E-2</v>
      </c>
    </row>
    <row r="14" spans="1:10" x14ac:dyDescent="0.2">
      <c r="B14" t="s">
        <v>14</v>
      </c>
      <c r="C14">
        <v>3444339</v>
      </c>
      <c r="D14">
        <v>53109</v>
      </c>
      <c r="E14">
        <v>3428</v>
      </c>
      <c r="F14">
        <v>4608276</v>
      </c>
      <c r="G14">
        <v>479151</v>
      </c>
      <c r="H14">
        <v>77876</v>
      </c>
      <c r="I14">
        <f t="shared" si="0"/>
        <v>1.689916142175512E-2</v>
      </c>
      <c r="J14">
        <f>AVERAGE(I14:I16)</f>
        <v>2.3461581395525819E-2</v>
      </c>
    </row>
    <row r="15" spans="1:10" x14ac:dyDescent="0.2">
      <c r="B15" t="s">
        <v>17</v>
      </c>
      <c r="C15">
        <v>3230073</v>
      </c>
      <c r="D15">
        <v>55615</v>
      </c>
      <c r="E15">
        <v>5788</v>
      </c>
      <c r="F15">
        <v>4769098</v>
      </c>
      <c r="G15">
        <v>819366</v>
      </c>
      <c r="H15">
        <v>133465</v>
      </c>
      <c r="I15">
        <f t="shared" si="0"/>
        <v>2.7985375850947077E-2</v>
      </c>
    </row>
    <row r="16" spans="1:10" x14ac:dyDescent="0.2">
      <c r="B16" t="s">
        <v>19</v>
      </c>
      <c r="C16">
        <v>3527928</v>
      </c>
      <c r="D16">
        <v>60976</v>
      </c>
      <c r="E16">
        <v>5576</v>
      </c>
      <c r="F16">
        <v>5250977</v>
      </c>
      <c r="G16">
        <v>774438</v>
      </c>
      <c r="H16">
        <v>133901</v>
      </c>
      <c r="I16">
        <f>H16/F16</f>
        <v>2.5500206913875265E-2</v>
      </c>
    </row>
    <row r="17" spans="9:9" x14ac:dyDescent="0.2">
      <c r="I17" s="4">
        <f>AVERAGE(I11:I16)</f>
        <v>2.0063775177015106E-2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8AC5-7263-924E-96C8-0F41D642F4F8}">
  <dimension ref="A1:L25"/>
  <sheetViews>
    <sheetView tabSelected="1" workbookViewId="0">
      <selection activeCell="I33" sqref="I33"/>
    </sheetView>
  </sheetViews>
  <sheetFormatPr baseColWidth="10" defaultRowHeight="15" x14ac:dyDescent="0.2"/>
  <cols>
    <col min="2" max="2" width="15.83203125" customWidth="1"/>
    <col min="4" max="4" width="14.83203125" customWidth="1"/>
    <col min="10" max="10" width="14.83203125" customWidth="1"/>
    <col min="12" max="12" width="14.33203125" customWidth="1"/>
  </cols>
  <sheetData>
    <row r="1" spans="1:12" x14ac:dyDescent="0.2">
      <c r="B1" t="s">
        <v>29</v>
      </c>
      <c r="C1" t="s">
        <v>26</v>
      </c>
      <c r="D1" t="s">
        <v>30</v>
      </c>
      <c r="J1" t="s">
        <v>27</v>
      </c>
      <c r="K1" t="s">
        <v>26</v>
      </c>
      <c r="L1" t="s">
        <v>30</v>
      </c>
    </row>
    <row r="2" spans="1:12" s="7" customFormat="1" x14ac:dyDescent="0.2">
      <c r="A2" s="7" t="s">
        <v>23</v>
      </c>
      <c r="B2" s="7">
        <v>9.2766919000000003E-2</v>
      </c>
      <c r="C2" s="7">
        <f>STANDARDIZE(B2,$B$24,$B$25)</f>
        <v>-0.53760512998176191</v>
      </c>
      <c r="D2" s="7">
        <f>AVERAGE(C2:C4)</f>
        <v>-0.74686916921816626</v>
      </c>
      <c r="J2" s="7">
        <v>1.2568354201870918E-2</v>
      </c>
      <c r="K2" s="7">
        <f>STANDARDIZE(J2,$J$24,$J$19)</f>
        <v>-0.64966297891191072</v>
      </c>
      <c r="L2" s="7">
        <f>AVERAGE(K2:K4)</f>
        <v>0.2960309198668572</v>
      </c>
    </row>
    <row r="3" spans="1:12" s="7" customFormat="1" x14ac:dyDescent="0.2">
      <c r="B3" s="7">
        <v>8.0686923999999993E-2</v>
      </c>
      <c r="C3" s="7">
        <f t="shared" ref="C3:C23" si="0">STANDARDIZE(B3,$B$24,$B$25)</f>
        <v>-0.67343678954605479</v>
      </c>
      <c r="J3" s="7">
        <v>1.162669335339467E-2</v>
      </c>
      <c r="K3" s="7">
        <f>STANDARDIZE(J3,$J$24,$J$19)</f>
        <v>-0.86699012458396107</v>
      </c>
    </row>
    <row r="4" spans="1:12" s="7" customFormat="1" x14ac:dyDescent="0.2">
      <c r="B4" s="7">
        <v>4.9015116999999997E-2</v>
      </c>
      <c r="C4" s="7">
        <f t="shared" si="0"/>
        <v>-1.0295655881266821</v>
      </c>
      <c r="J4" s="7">
        <v>2.5802859320247579E-2</v>
      </c>
      <c r="K4" s="7">
        <f>STANDARDIZE(J4,$J$24,$J$19)</f>
        <v>2.4047458630964433</v>
      </c>
    </row>
    <row r="5" spans="1:12" s="7" customFormat="1" x14ac:dyDescent="0.2">
      <c r="B5" s="7">
        <v>0.23582672499999999</v>
      </c>
      <c r="C5" s="7">
        <f t="shared" si="0"/>
        <v>1.0710090181139753</v>
      </c>
      <c r="D5" s="7">
        <f>AVERAGE(C5:C7)</f>
        <v>1.1734219039420442</v>
      </c>
      <c r="J5" s="7">
        <v>1.689916142175512E-2</v>
      </c>
      <c r="K5" s="7">
        <f>STANDARDIZE(J5,$J$24,$J$19)</f>
        <v>0.34984971515023583</v>
      </c>
      <c r="L5" s="7">
        <f>AVERAGE(K5:K7)</f>
        <v>1.8643992516512338</v>
      </c>
    </row>
    <row r="6" spans="1:12" s="7" customFormat="1" x14ac:dyDescent="0.2">
      <c r="B6" s="7">
        <v>0.232006825</v>
      </c>
      <c r="C6" s="7">
        <f t="shared" si="0"/>
        <v>1.028056735735577</v>
      </c>
      <c r="J6" s="7">
        <v>2.7985375850947077E-2</v>
      </c>
      <c r="K6" s="7">
        <f>STANDARDIZE(J6,$J$24,$J$19)</f>
        <v>2.9084517236156637</v>
      </c>
    </row>
    <row r="7" spans="1:12" s="7" customFormat="1" x14ac:dyDescent="0.2">
      <c r="B7" s="7">
        <v>0.26697045699999999</v>
      </c>
      <c r="C7" s="7">
        <f t="shared" si="0"/>
        <v>1.4211999579765806</v>
      </c>
      <c r="J7" s="7">
        <v>2.5500206913875265E-2</v>
      </c>
      <c r="K7" s="7">
        <f>STANDARDIZE(J7,$J$24,$J$19)</f>
        <v>2.3348963161878022</v>
      </c>
    </row>
    <row r="8" spans="1:12" s="7" customFormat="1" x14ac:dyDescent="0.2">
      <c r="B8" s="7">
        <v>0.123792202</v>
      </c>
      <c r="C8" s="7">
        <f t="shared" si="0"/>
        <v>-0.18874607181643649</v>
      </c>
      <c r="D8" s="7">
        <f>AVERAGE(C8:C9)</f>
        <v>-0.11624438115092704</v>
      </c>
    </row>
    <row r="9" spans="1:12" s="7" customFormat="1" x14ac:dyDescent="0.2">
      <c r="B9" s="7">
        <v>0.13668787099999999</v>
      </c>
      <c r="C9" s="7">
        <f t="shared" si="0"/>
        <v>-4.3742690485417603E-2</v>
      </c>
    </row>
    <row r="10" spans="1:12" s="7" customFormat="1" x14ac:dyDescent="0.2">
      <c r="B10" s="7">
        <v>0.42886065000000001</v>
      </c>
      <c r="C10" s="7">
        <f t="shared" si="0"/>
        <v>3.2415495179204092</v>
      </c>
      <c r="D10" s="7">
        <f>AVERAGE(C10:C12)</f>
        <v>1.0345538020832936</v>
      </c>
    </row>
    <row r="11" spans="1:12" s="7" customFormat="1" x14ac:dyDescent="0.2">
      <c r="B11" s="7">
        <v>0.13806020599999999</v>
      </c>
      <c r="C11" s="7">
        <f t="shared" si="0"/>
        <v>-2.8311679087799965E-2</v>
      </c>
    </row>
    <row r="12" spans="1:12" s="7" customFormat="1" x14ac:dyDescent="0.2">
      <c r="B12" s="7">
        <v>0.13083304100000001</v>
      </c>
      <c r="C12" s="7">
        <f t="shared" si="0"/>
        <v>-0.10957643258272851</v>
      </c>
    </row>
    <row r="13" spans="1:12" s="5" customFormat="1" x14ac:dyDescent="0.2">
      <c r="A13" s="5" t="s">
        <v>22</v>
      </c>
      <c r="B13" s="5">
        <v>9.3696751999999994E-2</v>
      </c>
      <c r="C13" s="5">
        <f t="shared" si="0"/>
        <v>-0.52714976476781572</v>
      </c>
      <c r="D13" s="5">
        <f>AVERAGE(C13:C15)</f>
        <v>-0.31800023046842196</v>
      </c>
      <c r="J13" s="5">
        <v>1.4893181261379399E-2</v>
      </c>
      <c r="K13" s="5">
        <f>STANDARDIZE(J13,$J$24,$J$19)</f>
        <v>-0.11311308428509981</v>
      </c>
      <c r="L13" s="5">
        <f>AVERAGE(K13:K14)</f>
        <v>0.27049225082545486</v>
      </c>
    </row>
    <row r="14" spans="1:12" s="5" customFormat="1" x14ac:dyDescent="0.2">
      <c r="B14" s="5">
        <v>0.129062343</v>
      </c>
      <c r="C14" s="5">
        <f t="shared" si="0"/>
        <v>-0.12948677591707392</v>
      </c>
      <c r="J14" s="5">
        <v>1.8217442703484892E-2</v>
      </c>
      <c r="K14" s="5">
        <f>STANDARDIZE(J14,$J$24,$J$19)</f>
        <v>0.65409758593600953</v>
      </c>
    </row>
    <row r="15" spans="1:12" s="5" customFormat="1" x14ac:dyDescent="0.2">
      <c r="B15" s="5">
        <v>0.114132408</v>
      </c>
      <c r="C15" s="5">
        <f t="shared" si="0"/>
        <v>-0.29736415072037625</v>
      </c>
      <c r="J15" s="5">
        <v>8.5939617484712856E-3</v>
      </c>
      <c r="K15" s="5">
        <f>STANDARDIZE(J15,$J$24,$J$19)</f>
        <v>-1.566918240268002</v>
      </c>
      <c r="L15" s="5">
        <f>AVERAGE(K15:K17)</f>
        <v>-0.46321226112515063</v>
      </c>
    </row>
    <row r="16" spans="1:12" s="5" customFormat="1" x14ac:dyDescent="0.2">
      <c r="B16" s="5">
        <v>0.12609235399999999</v>
      </c>
      <c r="C16" s="5">
        <f t="shared" si="0"/>
        <v>-0.16288236380909665</v>
      </c>
      <c r="D16" s="5">
        <f>AVERAGE(C16:C18)</f>
        <v>-0.40115877193368493</v>
      </c>
      <c r="J16" s="5">
        <v>1.6440152801672034E-2</v>
      </c>
      <c r="K16" s="5">
        <f>STANDARDIZE(J16,$J$24,$J$19)</f>
        <v>0.24391451204293599</v>
      </c>
    </row>
    <row r="17" spans="1:12" s="5" customFormat="1" x14ac:dyDescent="0.2">
      <c r="B17" s="5">
        <v>7.5953729999999997E-2</v>
      </c>
      <c r="C17" s="5">
        <f t="shared" si="0"/>
        <v>-0.7266584668778544</v>
      </c>
      <c r="J17" s="5">
        <v>1.5094575447719298E-2</v>
      </c>
      <c r="K17" s="5">
        <f>STANDARDIZE(J17,$J$24,$J$19)</f>
        <v>-6.6633055150386061E-2</v>
      </c>
    </row>
    <row r="18" spans="1:12" s="5" customFormat="1" x14ac:dyDescent="0.2">
      <c r="B18" s="5">
        <v>0.11265865999999999</v>
      </c>
      <c r="C18" s="5">
        <f t="shared" si="0"/>
        <v>-0.31393548511410396</v>
      </c>
      <c r="J18" s="5">
        <v>8.8286462652193923E-3</v>
      </c>
      <c r="K18" s="5">
        <f>STANDARDIZE(J18,$J$24,$J$19)</f>
        <v>-1.5127550919956472</v>
      </c>
      <c r="L18" s="5">
        <f>AVERAGE(K18:K20)</f>
        <v>-1.8775460776099111</v>
      </c>
    </row>
    <row r="19" spans="1:12" s="5" customFormat="1" x14ac:dyDescent="0.2">
      <c r="B19" s="5">
        <v>7.4272759999999993E-2</v>
      </c>
      <c r="C19" s="5">
        <f t="shared" si="0"/>
        <v>-0.74555987741467911</v>
      </c>
      <c r="D19" s="5">
        <f>AVERAGE(C19:C20)</f>
        <v>-0.84487901600616389</v>
      </c>
      <c r="J19" s="5">
        <v>4.3329186768836835E-3</v>
      </c>
      <c r="K19" s="5">
        <f>STANDARDIZE(J19,$J$24,$J$19)</f>
        <v>-2.5503299747924597</v>
      </c>
    </row>
    <row r="20" spans="1:12" s="5" customFormat="1" x14ac:dyDescent="0.2">
      <c r="B20" s="5">
        <v>5.6607148000000003E-2</v>
      </c>
      <c r="C20" s="5">
        <f t="shared" si="0"/>
        <v>-0.94419815459764855</v>
      </c>
      <c r="J20" s="5">
        <v>8.582544829374544E-3</v>
      </c>
      <c r="K20" s="5">
        <f>STANDARDIZE(J20,$J$24,$J$19)</f>
        <v>-1.5695531660416269</v>
      </c>
    </row>
    <row r="21" spans="1:12" s="5" customFormat="1" x14ac:dyDescent="0.2">
      <c r="B21" s="5">
        <v>0.231577689</v>
      </c>
      <c r="C21" s="5">
        <f t="shared" si="0"/>
        <v>1.0232313814983625</v>
      </c>
      <c r="D21" s="5">
        <f>AVERAGE(C21:C23)</f>
        <v>-0.1011986029670054</v>
      </c>
    </row>
    <row r="22" spans="1:12" s="5" customFormat="1" x14ac:dyDescent="0.2">
      <c r="B22" s="5">
        <v>8.5976957000000007E-2</v>
      </c>
      <c r="C22" s="5">
        <f t="shared" si="0"/>
        <v>-0.61395382108953833</v>
      </c>
    </row>
    <row r="23" spans="1:12" s="6" customFormat="1" x14ac:dyDescent="0.2">
      <c r="B23" s="6">
        <v>7.7179687999999996E-2</v>
      </c>
      <c r="C23" s="6">
        <f t="shared" si="0"/>
        <v>-0.71287336930984035</v>
      </c>
    </row>
    <row r="24" spans="1:12" x14ac:dyDescent="0.2">
      <c r="A24" t="s">
        <v>24</v>
      </c>
      <c r="B24">
        <f>AVERAGE(B2:B23)</f>
        <v>0.14057806481818183</v>
      </c>
      <c r="J24">
        <f>AVERAGE(J2:J23)</f>
        <v>1.5383291056878226E-2</v>
      </c>
    </row>
    <row r="25" spans="1:12" x14ac:dyDescent="0.2">
      <c r="A25" t="s">
        <v>28</v>
      </c>
      <c r="B25">
        <f>STDEV(B2:B23)</f>
        <v>8.8933574387215775E-2</v>
      </c>
      <c r="J25">
        <f>STDEV(J2:J23)</f>
        <v>7.1304216381131288E-3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 2</vt:lpstr>
      <vt:lpstr>Zscore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Lee</cp:lastModifiedBy>
  <dcterms:created xsi:type="dcterms:W3CDTF">2025-07-14T18:13:49Z</dcterms:created>
  <dcterms:modified xsi:type="dcterms:W3CDTF">2025-07-16T04:03:29Z</dcterms:modified>
</cp:coreProperties>
</file>