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IntelliJ Workspace\ExcelReporter\src\main\resources\"/>
    </mc:Choice>
  </mc:AlternateContent>
  <xr:revisionPtr revIDLastSave="0" documentId="8_{84D7D71B-CAF3-40C6-B72B-06CBBA8FE64B}" xr6:coauthVersionLast="45" xr6:coauthVersionMax="45" xr10:uidLastSave="{00000000-0000-0000-0000-000000000000}"/>
  <bookViews>
    <workbookView xWindow="-120" yWindow="-120" windowWidth="20730" windowHeight="11160" xr2:uid="{A53BC26F-8C47-4746-99C8-9A2A55993035}"/>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 l="1"/>
  <c r="F52" i="1" l="1"/>
  <c r="F51" i="1"/>
  <c r="F50" i="1"/>
  <c r="E50" i="1"/>
  <c r="C50" i="1" l="1"/>
  <c r="C51" i="1" l="1"/>
  <c r="C52" i="1"/>
  <c r="C53" i="1" l="1"/>
  <c r="E52" i="1"/>
  <c r="D51" i="1"/>
  <c r="E51" i="1"/>
  <c r="D50" i="1"/>
  <c r="D52" i="1"/>
  <c r="E53" i="1" l="1"/>
  <c r="D53" i="1"/>
</calcChain>
</file>

<file path=xl/sharedStrings.xml><?xml version="1.0" encoding="utf-8"?>
<sst xmlns="http://schemas.openxmlformats.org/spreadsheetml/2006/main" count="318" uniqueCount="208">
  <si>
    <t>JIRA Ref</t>
  </si>
  <si>
    <t>Summary</t>
  </si>
  <si>
    <t>Client/Online</t>
  </si>
  <si>
    <t>Status</t>
  </si>
  <si>
    <t>Completion Date</t>
  </si>
  <si>
    <t>User type</t>
  </si>
  <si>
    <t>Nathan Investigation</t>
  </si>
  <si>
    <t>Notes / Replication Steps</t>
  </si>
  <si>
    <t>Time logged for SCO</t>
  </si>
  <si>
    <t>Time logged for MOB</t>
  </si>
  <si>
    <t>Time logged for ONL</t>
  </si>
  <si>
    <t>Full JIRA WL Exchanges</t>
  </si>
  <si>
    <t>SCO-1165</t>
  </si>
  <si>
    <t>Text on Account code fields appends "code"</t>
  </si>
  <si>
    <t>SCO Client</t>
  </si>
  <si>
    <t>Resolved</t>
  </si>
  <si>
    <t>SCO User</t>
  </si>
  <si>
    <t>Assured that tabs (\t), new lines (\n), carriage returns (\r), vertical tabs (\v) and escapes (\e)  are replaced with a singular space, 	
\s as opposed to doing whitespace matches manually + function rename</t>
  </si>
  <si>
    <r>
      <rPr>
        <b/>
        <sz val="11"/>
        <color theme="1"/>
        <rFont val="Calibri"/>
        <family val="2"/>
        <scheme val="minor"/>
      </rPr>
      <t>Sara</t>
    </r>
    <r>
      <rPr>
        <sz val="11"/>
        <color theme="1"/>
        <rFont val="Calibri"/>
        <family val="2"/>
        <scheme val="minor"/>
      </rPr>
      <t>: Users configure their own field code names for account codes in Configuration &gt; Banking Configuration &gt; Account codes   Things like "GL"  "General Ledger"  "Cost Centre" "SIO" "Ledger code"  "Income code" are typical choices.  We display these field name headers seamingly appended with the word "code" in various places through the software - so eg  Expenditure tab &gt; Payment to supplier   - second panel of the form "Pay from this cost centre"  contains 4 fields - the final three are the user defined ones affected</t>
    </r>
  </si>
  <si>
    <t>SCO-1222</t>
  </si>
  <si>
    <t>Trip name displaying "Not defined" on trip payment card</t>
  </si>
  <si>
    <t xml:space="preserve">	
With some investigation, it appeared that the whole of the TripPaymentChecklist class (which is involved with initialisation of the reports) had been supplied with an incorrect BankRecord; I've assured that the correct referencing of a trip's SubAccount / CostCentre is done in order to allow other functions in the class to actually use correct BankRecord object properties etc as opposed to being supplied with undefined and default primitive values ie 0 for the id, PettyCash etc, and "Not defined" for the name.
Also modified the function in which is called RptTripPaymentCheckList_GetTripName to actually directly reference the trip / TripRecord object as opposed to going through the sub account, which is what the function directly below should be used for (RptTripPaymentCheckList_GetSubACName)
 GetTripName returns the trip's name and it's duration, which doesn't make too much sense but see below for an image of what the report looks like now - I investigated the call heirachy to see if changing what it returns would have many implications but it appears that it's solely  used for this one purpose (ie assigning a value to fldTripName.Text) so the TripDate under GroupHeader1 in TripPaymentCheckList.vb should account for the date &amp; the getTripName func should just return the name (it does now, just not illustrated in the photo)</t>
  </si>
  <si>
    <r>
      <rPr>
        <b/>
        <sz val="11"/>
        <color theme="1"/>
        <rFont val="Calibri"/>
        <family val="2"/>
        <scheme val="minor"/>
      </rPr>
      <t>Sara</t>
    </r>
    <r>
      <rPr>
        <sz val="11"/>
        <color theme="1"/>
        <rFont val="Calibri"/>
        <family val="2"/>
        <scheme val="minor"/>
      </rPr>
      <t>: Replication steps:     Trips &amp; Events tab &gt; Trip grid &gt;  On right of screen select pupil name (one without T or e in the grid for the trip)  &amp; trip name &gt; Payment &gt; Yes to "Pupil is not listed" &gt;   pop up message displays  "Do you wish to print a new Not defined.  payment card for pupil"    should display trip name rather than Not defined -  "Do you wish to print a new Alton Towers payment card"   Resulting trip payment card also displays No defined header instead of the actual trip name</t>
    </r>
  </si>
  <si>
    <t>SCO-1218</t>
  </si>
  <si>
    <t>Has completed online registration status</t>
  </si>
  <si>
    <t>SCO Client and Web SCOPAY</t>
  </si>
  <si>
    <t>SCO User
SCOPAY Parent</t>
  </si>
  <si>
    <r>
      <rPr>
        <b/>
        <sz val="11"/>
        <color theme="1"/>
        <rFont val="Calibri Light"/>
        <family val="2"/>
        <scheme val="major"/>
      </rPr>
      <t>Sara</t>
    </r>
    <r>
      <rPr>
        <sz val="11"/>
        <color theme="1"/>
        <rFont val="Calibri Light"/>
        <family val="2"/>
        <scheme val="major"/>
      </rPr>
      <t xml:space="preserve">: pupils who have successfully linked to a parent account online should display in school as registered online (viewable in Accounts tab "Reg'd online?" column )
</t>
    </r>
    <r>
      <rPr>
        <b/>
        <u/>
        <sz val="11"/>
        <color theme="1"/>
        <rFont val="Calibri Light"/>
        <family val="2"/>
        <scheme val="major"/>
      </rPr>
      <t>First way of registering pupils:</t>
    </r>
    <r>
      <rPr>
        <sz val="11"/>
        <color theme="1"/>
        <rFont val="Calibri Light"/>
        <family val="2"/>
        <scheme val="major"/>
      </rPr>
      <t xml:space="preserve">
- </t>
    </r>
    <r>
      <rPr>
        <b/>
        <sz val="11"/>
        <color theme="1"/>
        <rFont val="Calibri Light"/>
        <family val="2"/>
        <scheme val="major"/>
      </rPr>
      <t>Link a new pupil</t>
    </r>
    <r>
      <rPr>
        <sz val="11"/>
        <color theme="1"/>
        <rFont val="Calibri Light"/>
        <family val="2"/>
        <scheme val="major"/>
      </rPr>
      <t xml:space="preserve"> to an existing online user account  (you'll need a pupil link code from Schools Cash Office's </t>
    </r>
    <r>
      <rPr>
        <u/>
        <sz val="11"/>
        <color theme="1"/>
        <rFont val="Calibri Light"/>
        <family val="2"/>
        <scheme val="major"/>
      </rPr>
      <t>Reports</t>
    </r>
    <r>
      <rPr>
        <sz val="11"/>
        <color theme="1"/>
        <rFont val="Calibri Light"/>
        <family val="2"/>
        <scheme val="major"/>
      </rPr>
      <t xml:space="preserve"> &gt; </t>
    </r>
    <r>
      <rPr>
        <u/>
        <sz val="11"/>
        <color theme="1"/>
        <rFont val="Calibri Light"/>
        <family val="2"/>
        <scheme val="major"/>
      </rPr>
      <t>Online Reports</t>
    </r>
    <r>
      <rPr>
        <sz val="11"/>
        <color theme="1"/>
        <rFont val="Calibri Light"/>
        <family val="2"/>
        <scheme val="major"/>
      </rPr>
      <t xml:space="preserve"> &gt;  run it for a pupil, note the link code
- </t>
    </r>
    <r>
      <rPr>
        <b/>
        <sz val="11"/>
        <color theme="1"/>
        <rFont val="Calibri Light"/>
        <family val="2"/>
        <scheme val="major"/>
      </rPr>
      <t>Log on to CustomerWebapp</t>
    </r>
    <r>
      <rPr>
        <sz val="11"/>
        <color theme="1"/>
        <rFont val="Calibri Light"/>
        <family val="2"/>
        <scheme val="major"/>
      </rPr>
      <t xml:space="preserve"> as a parent &amp; link to the code recieved in previous step via Your Info &gt;  Link Accounts &gt; enter link code
-</t>
    </r>
    <r>
      <rPr>
        <b/>
        <sz val="11"/>
        <color theme="1"/>
        <rFont val="Calibri Light"/>
        <family val="2"/>
        <scheme val="major"/>
      </rPr>
      <t xml:space="preserve"> The pupil should now display as registered online in SCO.</t>
    </r>
  </si>
  <si>
    <t>SCO-1183</t>
  </si>
  <si>
    <t>Income screen shows £0 for new trips</t>
  </si>
  <si>
    <r>
      <rPr>
        <b/>
        <sz val="11"/>
        <color theme="1"/>
        <rFont val="Calibri"/>
        <family val="2"/>
        <scheme val="minor"/>
      </rPr>
      <t>Sara</t>
    </r>
    <r>
      <rPr>
        <sz val="11"/>
        <color theme="1"/>
        <rFont val="Calibri"/>
        <family val="2"/>
        <scheme val="minor"/>
      </rPr>
      <t>: Create brand new trip (Trips tab &gt; Add Trip &gt; give it a title, cost, date, select a bank account, select a "product group for income screen" option &gt; Save &amp; exit).   Go straight to Income tab &gt; Sales &gt; find your trip button under the appropriate header selected in trip set up as "product group for income screen" &gt;  trip price on this button displays as £0  rather than the price that was configured.</t>
    </r>
  </si>
  <si>
    <t>SCO-1915</t>
  </si>
  <si>
    <t>Should not be able to attach a .exe to an email</t>
  </si>
  <si>
    <t>Assured that the UserContent Set supplied to MailMergeService#prepareAndSendMessageTemplates is manipulated + a ll blacklisted files are filtered out with the relevant tests to clarify whether MailMergeService#isValidFileName works as expected
Wrote some tests to assure the filtration of message templates &amp; individual UserContent sets pass &amp; are done correctly. Outcome of hard coded or not for the extensions is put on hold to wait for tst response so awaiting this response to commit the backend fixes along with extension filtration</t>
  </si>
  <si>
    <t>In both Userwebapp and in SCO you can currently attach .exe files to an email. This is not something that most email clients support because if you receive an email with that kind of attachment they wont let you open it. We should block .exe files from being added, probably .bat files too. I believe we have a list of files we font allow to be uploaded online already, so it should just match that. On the userwebapp, it doesn't send the .exe, but it doesn't tell the user about that either. Provide validation for both the SCO client and UserWebapp + server side to ensure that exe files cannot be attached. If the user attempts to, a warning message should be shown to the user
Unit tests were added.</t>
  </si>
  <si>
    <t>SCO-1503</t>
  </si>
  <si>
    <t>Lettings receipts should not allow negative values</t>
  </si>
  <si>
    <t xml:space="preserve">	
If the entered input is empty or less than 0, it will default to 0 &amp; enlighten the user about that. Based on Andres' comments, it casts to a Decimal and 0.00 is a double unless casted as Strict mode is on; I've gone ahead and made a constant, namely RECEIPT_DEFAULT_VALUE as a Decimal to allow for the UI change he wanted, ie 0.00 as opposed to just 0. This was also preventing a magic number as a String</t>
  </si>
  <si>
    <t>Currently receipts (and a few other places in which utilise the same form layout) allow negative values to be entered.  Correct process should force user to record a refund, not record a negative receipt. Must limit receipts to prevent negative values.</t>
  </si>
  <si>
    <t>SCO-991</t>
  </si>
  <si>
    <t>Error after restoring deleted trip</t>
  </si>
  <si>
    <t>Only Bank Records + Trips were being recached / updated in the cache, but all the items wasn't, so now it is being reloaded (after the trip's restoration). 
Tested like so:
-Trip created + pupils + bank account set up
-Logged out of SCO and back in.
-Deleted the trip,
-Logged out of SCO and back in.
-Restored the trip and added payment to the trip</t>
  </si>
  <si>
    <t xml:space="preserve">Sara: Delete a trip that has pupils invited &gt; close SCO -&gt; restore the deleted trip.
Go to Trips Tab &gt; double click trip &gt; select payment option for any pupil with an outstanding balance &gt; "no trip item found" is thrown.    </t>
  </si>
  <si>
    <t>SCO-1203</t>
  </si>
  <si>
    <t>Can't restore more than 1 trip at a time</t>
  </si>
  <si>
    <t>Fixed the issue and tested it; there's an addition of a CheckBoxStatus enumeration as opposed to constants - renamed vars + functions to help with understanding + future use by other devs
What the problem for was is when it removes a trip (AND removes it from the table / grid view), the next index / position in the grid that has been selected by the user to be removed would need to be decremented by 1 as the item being deleted previously had decreased the whole lists size by 1 so must deduct the difference between the index of the trip to delete &amp; the current difference in the grid's row count NOW as opposed to pretending it hasn't changed &amp; referencing 1 above the required index to delete. Note, how ever many have previously been deleted is how many the program would overshoot deletions by.
Fixed crash where you click tick all in the delete trips and it throws an error.
What happens is that inside of TripLogic#ChangeMealCodesForOffsiteTrip a new UI is being created, namely of type frmProgressBar which updates the UI. This progress bar upon being closed reinstantiates the activation method inside of frmUndelete.vb  which calls GetFirstRow(udType) in which calls ReadAllTrips(IncludeDeleted:=True). This function call to ReadAllTrips will then continue to read all of the trips but will ONLY include the deleted ones, consequently meaning that the previously deleted one will no longer be deleted, thus not including it in the new menu after closing this menu thus throwing off all of the offsets.
My solution is to perform all the data fetching etc in MyBase.Load</t>
  </si>
  <si>
    <r>
      <rPr>
        <b/>
        <sz val="11"/>
        <color theme="1"/>
        <rFont val="Calibri"/>
        <family val="2"/>
        <scheme val="minor"/>
      </rPr>
      <t>Sara</t>
    </r>
    <r>
      <rPr>
        <sz val="11"/>
        <color theme="1"/>
        <rFont val="Calibri"/>
        <family val="2"/>
        <scheme val="minor"/>
      </rPr>
      <t>: Replication steps:  Create and delete multiple trips.     Admin tab &gt; database management &gt; restore deleted data.    Select eg trip 1 and 3 to restore.    Note that trip  1 is restored, but wrong trip is restored instead of 3  (seems to restore the trip that is at position 3 after  the first one was removed, rather than the trip that was originally at position 3)</t>
    </r>
  </si>
  <si>
    <t>ONL-457</t>
  </si>
  <si>
    <t xml:space="preserve">Date range displays as NaN/NaN/ONaN </t>
  </si>
  <si>
    <t>Web SCOPAY
ReportingWebapp</t>
  </si>
  <si>
    <t>SCO User / MAT
User</t>
  </si>
  <si>
    <t>Log on to UserWebapp as standard SCO user  &gt;  Configuration &gt; Meal &amp; Session attachments  &gt; select any pre-payment account from drop down &gt;  Add an attachment   with valid from/to dates   - saved attachment displays dates incorrectly.   This was reported using IE (Chrome is ok) - may also be a problem on Firefox         Sara (Additional steps) - I've been able to reproduce by logging in to ReportingWebapp as a MAT user and running the FInance summary report - selecting Bank Deposit filter type at the Filter Selection stage. Via Firefox this throws the NaN/NaN format</t>
  </si>
  <si>
    <t>ONL-776</t>
  </si>
  <si>
    <t>Lettings bookings that run to midnight</t>
  </si>
  <si>
    <t>CustomerWebapp</t>
  </si>
  <si>
    <t>Hirer</t>
  </si>
  <si>
    <t>Instead of just checking whether fromDay != toDay, check whether toDay's hour and minute are equal to 0 - tested 
and half an hour session from 23:30 is allowed, but an hour is disallowed.</t>
  </si>
  <si>
    <t>Log on to CustomerWebapp (scopay) as a Hirer (or an account linked to a hirer)&gt;  Lettings &gt;   New Booking &gt;   select a booking that runs to midnight  (11pm for an hour) &gt; error message thrown that individual bookings must end before or start after midnight     We should be allowing bookings that start or end at midnight (but not bookings that span midnight)</t>
  </si>
  <si>
    <t>ONL-1161</t>
  </si>
  <si>
    <t>Line breaks in address  aren't saved correctly</t>
  </si>
  <si>
    <t>UserWebapp &amp; App</t>
  </si>
  <si>
    <t>SCO User + SCOPAY Parent</t>
  </si>
  <si>
    <t>Upon further investigation, it appears that siteAddress (although sometimes being referred to as description, address etc) is configured in an Ext JS box in webapp's configuration as plain text, but then is converted to html with the associated &lt;br&gt; and &lt;div&gt; tags depending on the users configuration.
 there's no support for any other type of address separation other than new lines, which is no problem, but perhaps some users may try commas? 
Tested configuration in Firefox, Chrome, IE &amp; Edge and is all displayed well as illustrated in the newly attached doc called "fix.jpg"
After speaking with Sara, line's should be preserved as configured. All the tests pass that were previously written. 
Response to Dave's function condensing, I had them separate to allow for testing both of the method's logic.
Refactored the class as the class MobileSiteInfo was in the wrong package, it was in the site package not the mobile package which didn't make much sense. Reworked a test in MobileSiteInfoTest as it was testing the constructor, but now the constructor does a little bit more than it did before so refactored what the constructor did before into a stripHtmlTags function.</t>
  </si>
  <si>
    <t>Log on to UserWebapp as standard SCO user &gt; Configuration &gt; system options &gt; site configuration &gt; issue relates to this address field and then how the address displays to parents using the App  (the Contact section of the App should display these details)</t>
  </si>
  <si>
    <t>SCO-1670</t>
  </si>
  <si>
    <t>CSV export throw odd characters</t>
  </si>
  <si>
    <t>Upon further investigation over past few hours with regards to why the strange A symbol has been inserted just before a £ symbol, it’s apparent that the default Excel encoding is ANSI.  The pound symbol has a Unicode codepoint 163 (as seen @ https://www.codetable.net/decimal/163) . If it, the pound symbol, is written to a UTF-8 encoded file, it's written as the sequence 163. However, when the file is imported in Excel, a different encoding is assumed; it’s likely to be the default ANSI code page according to https://bit.ly/2lx8xPq. Therefore, the sequence 194, 163 is not interpreted as one Unicode codepoint. Instead, it's interpreted as the plain text equivalent sequence "Â" and "£". there is a manual way of doing this and can be read how to do it over https://superuser.com/questions/911369/change-default-encoding-of-excel-to-utf-8 but I will try and do it programmatically
At line ~400 in TripReportService.java (which is called from the download excel file in the SCO Client code) trip notes are appended to notes StringBuilder in which eventually gets put into TripOrganisersReportRow with the associated account. I’ve tried manipulation of this notes to creep through (example line is “trip notes = ! sep " sep £ sep $ sep % sep ^ sep”) and see if a pound symbol has been encountered, and if it has, insert an ANSI or UTF representation of a pound symbol before it to see if excel could interpret the code; this didn’t work
I investigated the colTripNote in trip_bal as shown below to see if it was being correctly inserted and referenced; it was being correctly stored which solidifies the evidence that it’s an issue with encoding.
I had another thought that I could retrieve the excel file from the web backend, and then go ahead and try and manipulate the csv directly as, after all, it’s just comma separated values; this didn’t work and an example of a line is “A line = "Ackroyd, Marc",8B,,,"! sep "" sep £ sep $ sep % sep ^ sep &amp;” which implies that it’s just the appearance that is betraying the user as the actual value is a £ sign, and the actual excel program is displaying it as a Â
To conclude, as the program’s been written with comma separated values, this is not an issue originating from Jasper or anything programmatic, but from Excel.If you take a look into the file with a program able to interpret UTF-8 (like Notepad++), this doesn’t happen at all. I think the only workaround would be if the “CSV files exported from Jasper were to not be opened directly. Instead, Excel should be opened and in the data tab the import from file function should be used.
When importing the CSV file, change the input encoding to UTF-8. Then Excel will interpret the file correctly.” Thus no Â</t>
  </si>
  <si>
    <t>Create a trip with pupils added.  Save.  Open trip by double clicking the main trip list screen. Add a note to the pupil's trip specific notes  (including special characters as well as alpha-numeric.   Reports &gt; Trip organisers Report &gt; Export to csv   (to cross check behaviour .  To add notes to the Account Notes field if required:   From the Account tab &gt; right click on Pupil &gt; Edit pupil details &gt; Contacts/Notes tab &gt; enter text into Account Notes.    NB - this report has recently had work done to it to include Contact information so it may turn out to be that this work has also resolved the issue above.</t>
  </si>
  <si>
    <t>SCO-1144</t>
  </si>
  <si>
    <t>Dinner Statement report header misaligned</t>
  </si>
  <si>
    <t>Reports now have address header vertically aligned to the bottom, to fit envelopes.
Moved address down in PurseStatement
I was unable to move the line down (Jasper complained about bounds being exceeded) so I moved the address up by .3 of a cm or so; the envelope's window now fits the IndividualBalanceDebt report's address.
Both were printed + tested.</t>
  </si>
  <si>
    <t>Reports &gt; Dinner Reports &gt; Dinner Money Statement &gt; select to run with "Include envelope header" selected.   Address is misaligned for standard window envelopes</t>
  </si>
  <si>
    <t>MOB-371</t>
  </si>
  <si>
    <t>Text change to Place Secured message</t>
  </si>
  <si>
    <t>App</t>
  </si>
  <si>
    <t>SCOPAY Parent</t>
  </si>
  <si>
    <t xml:space="preserve">	
Created Messages Resource with name TripListPagePlaceAllocated to be used in place of the still remaining TripListPagePlaceSecured inside of the TripListPage xaml Replaced occurrences of Secure with Allocate </t>
  </si>
  <si>
    <t>On the app if a pupil is added to a trip then the trip screen displays a "Place secured" message under the trip name  - schools have asked if we can reword this to be "Place allocated" so that parents don't think that they don't need to pay as their child sounds like they're going on the trip anyway!</t>
  </si>
  <si>
    <t>SCO-1918</t>
  </si>
  <si>
    <t>Text change to import warning</t>
  </si>
  <si>
    <t>Configuration&gt; Import from external system &gt; Pupil Import &gt; select csv &gt; tick all 4 merge options should generate the warning message in question.</t>
  </si>
  <si>
    <t>SCO-1908</t>
  </si>
  <si>
    <t>Add paperclip attachment icon to header of 
Message History Log</t>
  </si>
  <si>
    <t>Duplicated from SCO-1892</t>
  </si>
  <si>
    <t>SCO-1922</t>
  </si>
  <si>
    <t>Odd behaviour of trip tick boxes</t>
  </si>
  <si>
    <t>Also noticed that if the site has moved the Lettings Cost Centre you then will have trouble when trying to search by starting typing Lettings due to the orders being out.</t>
  </si>
  <si>
    <t>SCO-1777</t>
  </si>
  <si>
    <t>Lettings cost centre dropdown is not alphabetical</t>
  </si>
  <si>
    <t>BankRecords are now sorted alphabetically (Lettings -&gt; Accounts -&gt; Issue an Invoice)
Much less verbose sorting using LINQ</t>
  </si>
  <si>
    <t>Checked across multiple test sites and if you go into Lettings and click on the Invoice Drop down list it is not showing in alphabetical order so makes it tricky for sites to select the relevant Cost Centre to use.Also noticed that if the site has moved the Lettings Cost Centre you then will have trouble when trying to search by starting typing Lettings due to the orders being out.</t>
  </si>
  <si>
    <t>SCO-788</t>
  </si>
  <si>
    <t>Temporarily delete lettings from view in day view
calendar</t>
  </si>
  <si>
    <t>I couldn't reproduce</t>
  </si>
  <si>
    <t>You can highlight bookings in the Lettings 'Day view' Calendar, then press the 'delete' key, and they will disappear until the form is reloaded.
The 'delete' key should be disabled in this form</t>
  </si>
  <si>
    <t>SCO-1480</t>
  </si>
  <si>
    <t>Cannot remove a booking from multiple booking list</t>
  </si>
  <si>
    <t>Replication steps:
Create a "Regular booking" (e.g. 2 repeating weekly bookings over 2 week period).
2 Facilities must be selected
Confirm bookings and save
On the calendar navigate to one of the booking dates and click 'View Booking Form'
Click one of the dates in list and click 'Remove Date' and save and close.
Go back to the 'View Booking Form' and see date you deleted now re-appearing again.'</t>
  </si>
  <si>
    <t>MOB-373</t>
  </si>
  <si>
    <t>Missing info.plist permission</t>
  </si>
  <si>
    <t>MOB</t>
  </si>
  <si>
    <t>NA</t>
  </si>
  <si>
    <t>There is  space.. delete it... we can't test until it has been removed.</t>
  </si>
  <si>
    <t>SCO-1651</t>
  </si>
  <si>
    <t>Account statement display issue</t>
  </si>
  <si>
    <t>What was happening is that the server was recieving the wrong From date to run the report.
In one case, the server was attempting to find results for family member's accounts from year 2500 to year 2019, which is just in the future, so of course would return no transactions; it's illustrated in the attached image named from.png.</t>
  </si>
  <si>
    <t>View account statement for pupil with multiple
transactions (eg Marc Ackroyd in PO environment).   All transactions display as expected. Run a report (eg cost centre ledger report)
Re-run Marc Ackroyd's account statement - statement now returns &lt;no transactions for this account&gt;
This appears to be a display issue only since re-running the statement at this stage returns expected transactions.</t>
  </si>
  <si>
    <t>ONL-1255</t>
  </si>
  <si>
    <t>Tidy up Contacts Report appended to
Trip Organisers Report</t>
  </si>
  <si>
    <t>Added a filter parameter to showPriorityOneContactsOnly parentalResponsibilityOnly so it  now filtering parental responsibility &amp; priority 1 contacts.
No longer catching Exception, just the sub types.
Added "priority one or parental responsibility" msgs to miscMessages_en.properties in SiteWebapp.
Added some parameters to a few functions. Specifically AccountContactReport.getReportSummary and AccountContactReport's constructor</t>
  </si>
  <si>
    <t>This issue spins off remaining work from SCO-970.
Trips organisers report currently appends contact report containing all contacts for trip attendees. This poses potential room for error where trip organiser uses incorrect priority for a message - eg by mistake selects a contact that's priority 4 or 5 rather than priority 1, or a parent.
Report needs to return contacts who are either Priority 1s for the pupil or contacts who have parental responsibility for the pupil and exclude all others.    /GatewayWebapp/data/sites/1/reports/trip/tripOrganisers</t>
  </si>
  <si>
    <t>SCO-1931</t>
  </si>
  <si>
    <t>Lettings queries fail for hirers with 'AND', 'OR' or '&amp;'
in their names</t>
  </si>
  <si>
    <t>What the issue was is that the parsing functions in HibernateQueryParser would take the whole input string and use String#split to isolate each different query. For example with 
"FromTime&gt;='2019-08-18 00:00:00' AND ToTime&lt;='2019-10-18 23:59:59' AND organisation.name = 'SAMA KARATE ORGANISATION'" It'd call split("OR") which of course has a lot of disregard for the quotes + what's inside them, namely "SAMA KARATE ORGANISATION" which does indeed contain OR.
What I wrote was a collection of functions that has an end goal of: mimicking String# split, but with full regard for the characters inside of quote marks. The code I wrote can also infer the quote used, does this by keeping track of the first quote it runs into &amp; doesn't allow apostrophes or user configured quote marks to throw off the parsing. For example, 'Sama's Karate Organisation'.
It also supports 1 or no spaces between terminating quote marks. See bottom for further explanation
To make sure that "SELECT 'David's shoes OR 'John's coat'" wouldn't scrap "s shoes", we must get where the real quote marks are:
As the left hand side of the operators "AND" or "OR" or another operator will always be the terminating quote mark, this rightmost definitely legitimate quote index will be stored as the upper bound of legitimate quotes. When coming across the first ever quote you run into, log this as the first quote - then of course, we will have the previously collected legitimate quotes on the left hand side of "AND" or "OR" so now we have 2 indexes, if we run across any quotes inside of these two indexes, disregard</t>
  </si>
  <si>
    <t>The HibernateQueryParser class, which converts SQL-style query strings into Hibernate
criteria, starts by splitting the string on 'OR's and 'AND's. This results in errors
and unexpected results if, for example, the hirers name contains either of those strings. The school who reported this issue have over 70 hirers with either "OR" or "AND" in their names. The same school hit an issue due to a hirer having an ampersand (&amp;) in their name.
Example:
Create hirer with name "SAMA KARATE ORGANISATION". Head to the Hirers tab, double click on the hirer, and select 'Find Bookings'. This sends the following query to the server
"FromTime&gt;='2019-08-18 00:00:00' AND ToTime&lt;='2019-10-18 23:59:59' AND organisation.name = 'SAMA KARATE ORGANISATION'" which when split by the string 'OR' gives criteria In this case, we eventually hit a NumberFormatException when trying to convert "SAMA KARATE" to an integer, but the issues encountered vary.</t>
  </si>
  <si>
    <t>ONL-1317</t>
  </si>
  <si>
    <t>Creating a Hirer with Spaces as the name
puts SCO into a loop</t>
  </si>
  <si>
    <t>Investigated</t>
  </si>
  <si>
    <t>SCO closes + crashes after:
GET /GatewayWebapp/data/sites/{siteId}/adhocbalance
consistently, every time.</t>
  </si>
  <si>
    <t>If a user were to create a Hirer with a name that contained only spaces, SCO will not load up again next time around.</t>
  </si>
  <si>
    <t>MOB-336</t>
  </si>
  <si>
    <t>When configuring parental alerts for the first time, default values  aren't inserted into the database</t>
  </si>
  <si>
    <t>Mobile</t>
  </si>
  <si>
    <t>what was happening was that the users would flip an alert and see the default value pop up and think, hey, I like that default value and not choose to enter one in. This default value isnt stored next to the user in the database so I've tested the program's ability to use MessageConfigSetting's getDefaultValue function if there is no user configured config settings.
My test case was flipping the PURSE_BALANCE_ALERT in the mobile app to then receive alerts when one of my accounts' balances drops below a configured amount. I left the default 0.00 in there and closed the app, I then went to buy a dinner and went below 0.00, site_user_pending_message table got populated with message_type of 1, which is correct.</t>
  </si>
  <si>
    <t>If a user has never configured parental alerts, and they do so for the first time via the app, it will only update single settings at a time, and records will be missing for entries that aren't changed from their default (e.g. purse balance threshold).
Impact was that the app user saw, eg a 0 value alert threshold but the code would not send an alert because there was no value in the database</t>
  </si>
  <si>
    <t>SCO-868</t>
  </si>
  <si>
    <t>Kitchen Summary Report incorrectly formatted when exported to excel</t>
  </si>
  <si>
    <t>Kitchen Report incorrectly formatted when exported to
excel</t>
  </si>
  <si>
    <t>SCO-869</t>
  </si>
  <si>
    <t>Hard coded text in SiteBusinessObjects</t>
  </si>
  <si>
    <t>Online</t>
  </si>
  <si>
    <t>SCO-1273</t>
  </si>
  <si>
    <t>Error when creating items</t>
  </si>
  <si>
    <t>SCO</t>
  </si>
  <si>
    <t>Here's what I found:
ItemConfig
The list cmdAdd:
index 0 = add product button
index 1 = add product group button
When pressing either add product or add product group button cmdAdd_Click is called + depending on which button clicked depends on what initialisation code is run @ line ~903 of ItemConfig.vb
After either initialisation has occurred, frmItemWizard is shown on the same thread, blocking continuation of the cmdAdd_Click function until it's closed + calling LoadInit() in the process of calling frmItemWizard#ShowForm
frmItemWizard:
cmdNav_1 is the cancel button on the creation wizard.
cmdNav_Click handles all the buttons at the bottom
There's a CancelWizard function that's called when pressing cmdNav_1 which goes ahead and shrinks the list of items by 1, thus removing any traces of the previously initialised category / online item
Something that happened pretty consistently with me is after creating a product group, then pressing cancel and then pressing once on one of the already existing product groups and then pressing add product, after you've specified a name and everything and pressed finish it looks okay, but then when you press done and leave, it's appears that it turns into a Product Group + you're then left with a fair few broken product groups.</t>
  </si>
  <si>
    <t xml:space="preserve">If user mistakenly clicks on 'add product group', cancels group creation, then adds a product; the product appears to have created a group and SCO crashes when clicking 'done'
To reproduce:
Go to the product configuration form.
Click "Add product group" and then immediately cancel.
Add a product to completion.
If you select the product, you can see it only contains the information retained for product groups (but is not in bold).
If you attempt to click "Done", the server will throw an NPE. If you cancel out of the form and re-ope it, the item you just added has been converted to product group, in order to remove the item you have to delete and close the form twice. </t>
  </si>
  <si>
    <t>MOB-358</t>
  </si>
  <si>
    <t>School name truncated on contacts screen</t>
  </si>
  <si>
    <t>The label had it's MaxLines property set to 2.
Changed the Label that's @ Grid.Row="1" to have no pre-set MaxLines property. As most of the XAML design is inside of a ScrollView, very large names don't disrupt UX too much as can just scroll.
Tested with a 255 character name</t>
  </si>
  <si>
    <t>The longest school name in production is:
St Marys Broughton Gifford Voluntary Controlled Church of England Primary School
which on the contact page gets cut down to:
St Marys Broughton Gifford Voluntary Controlled Church of
We should make it so thta the field can expand as much as it needs
We shoul also check to see what the maximum allowed is in the DB and ensure we can cope with that.</t>
  </si>
  <si>
    <t>ONL-1115</t>
  </si>
  <si>
    <t>Parent schedule report fails if there are no bookings to
show</t>
  </si>
  <si>
    <t>Added message in miscMessages "teacherScheduleReport.shouldShowNoBookingsMessage"
shouldShowNoBookingsMessage as the plain text String that's shown directly to the user
shouldShowNoBookings is the Boolean that signifies whether the above message (shouldShowNoBookingsMessage) should actually be shown; it defaults to false</t>
  </si>
  <si>
    <t>The report template has a message to display in the "No Data" band (for when there are no report rows), but our BaseJasperReport class throws a DataNotFoundException with "No rows generated for report".
Elsewhere we typically add an empty row to prevent the exception being thrown.</t>
  </si>
  <si>
    <t>SCO-1807</t>
  </si>
  <si>
    <t>Email field is split across cells when account contacts report is exported to excel</t>
  </si>
  <si>
    <t>email field is split across cells when account contacts report is exported to excel.
Seems to happen if length of email address is "too long". Haven't done exhaustive testing, but
sam.able@tucasi.com is OK robert.ackroyd@tucasi.com is not OK
This is split as "robert.ackroyd@tucasi." with "com" in the cell below.</t>
  </si>
  <si>
    <t>SCO-1780</t>
  </si>
  <si>
    <t>Dinners Today report only shows account notes not
Dinner Notes</t>
  </si>
  <si>
    <t>Added a new tickbox to handle different parameters for the dinners today report request
Cleaned up PurseReportService#getDinnersTodayReport
Extracted SessionCode variable to decrease the amount of times it was repeated, 5 or so times I think it was
== vs equals check on enumeration as statically defined with just a singular instance associated with each one; no equals implementation for enums in java as essentially singletons
Null check on PurseBal instance before calling getPurseNotes
JavaDoc comments + spelling Fixed sonar issue by documenting parameter for includePurseNotes in PurseReportService#getDinnersTodayReport</t>
  </si>
  <si>
    <t xml:space="preserve">Dinners Today report has an option to 'Show notes', please can we have a same option for 'Dinner Notes' 
There is no report that shows 'Dinner Notes', and some of the school like to have this option. </t>
  </si>
  <si>
    <t>SCO-1650</t>
  </si>
  <si>
    <t>Exporting the ED Attendance Report removes the Sessions codes</t>
  </si>
  <si>
    <t>Here's what I did:
Saw that they all lined up + had the same X coordinate and the same width. They all lined up
Someone said Overlapping elements in the report template are ignored in grid-layout-based exporters; I tried with them touching at the edges and leaving a bit of space between the edges, neither worked.
Read https://community.jaspersoft.com/wiki/making-html-xls-or-csv-friendly-reports and just said align and make sure don’t overlap, didn’t fix even made them not touch and have a gap inbetween, didn’t work.
Some elements weren’t touching some edges of some parts of the report, I made sure they did and it didn’t fix it
Account name field wasn’t in the Frame that is in Detail. Moved it in there but didn’t fix
Tried saving as csv once opened in Excel, as noticed that the function is called export to excel but exports to the ExcelTemp folder as xls
Clicked in all surrounding boxes + wasn't there
In the end what fixed it was deleting the different fields and parameters and putting them onto the report one by one and redoing most of the report, re-adding the details, field + parameter's properties etc</t>
  </si>
  <si>
    <t>Reported on 127047 and 127152 whereby they are running the ED Attendance report and then when why export to CSV the report strips out the Session codes.
Can reproduce on any Site using Extended Day.</t>
  </si>
  <si>
    <t xml:space="preserve">SCO-1947 </t>
  </si>
  <si>
    <t>SCO crashes when pressing down on select class on the extended day report selection</t>
  </si>
  <si>
    <t>After a long time debugging and following call hierarchies in the frmGenericReportInput class (with it's dynamic control loading) I managed to identify that the ComboBox that was being parsed around to clsComboBoxHandler was infact the wrong ComboBox; this meant that no function had the correct ByRef from any calls to a combobox after line 450 in frmGenericRepoprt. This meant that once the logic came around to determine what row / index to traverse to in the ComboBox, the ComboBox instance that it was referencing was incorrect, thus performing a modulus operation on a count of 0 rows
I changed frmGenericReportInput so cmbDepositID is no longer being passed into GroupHandleComboBoxesKeyDown on cmbDMStmntSelectClass.KeyDown. cmbDMStmntSelectClass is the new ComboBox that gets passed into the function</t>
  </si>
  <si>
    <t>Go to extended day 
Click reports
click statement report
click select class dropdown
press down arrow
expected behaviour
it selects the first class
actual behaviour
get a divide by zero exception</t>
  </si>
  <si>
    <t>SCO-1751</t>
  </si>
  <si>
    <t>Warning message to say only one bank teansfer can be carried out at once</t>
  </si>
  <si>
    <t>Previously on 2.3 version school were able to transfer 'onhand' funds from multiple bank accounts, this feature no longer works on 2.4 version. 
Steps to follow: 
- Navigate to banking tab select multiple cost-centres from two different bank accounts (Capitation &amp; School fund) and then click on 'Transfer to Bank' 
- Transfer completed successfully but only completed for one bank account. 
- Please can we add a 'Warning' message to say only one bank account transfer can be carried out when multiple bank accounts are selected within the 'Banking' tab.</t>
  </si>
  <si>
    <t>SCO-897</t>
  </si>
  <si>
    <t>Including account notes on the kitchen report does not work 
when running over a date range (using the 'Report each day separately' option)</t>
  </si>
  <si>
    <t>It appears that this feature could've been implemented with+A37ad been done with purpose so SVN blamed it &amp; it was an issue completed in sprint 49 @ https://vm1023jira.tucasi.com/browse/SCO-582</t>
  </si>
  <si>
    <t>SCO 884</t>
  </si>
  <si>
    <t>Trip organisers report - Badly aligned notes</t>
  </si>
  <si>
    <t>trips do appear misaligned near the bottom for a trip organisers report. Although note: it is all offset not just notes</t>
  </si>
  <si>
    <t>SCO-1038</t>
  </si>
  <si>
    <t>A deleted default VAT code is still used when adding a facility</t>
  </si>
  <si>
    <t>When SCO is loaded, every single vat code in vat_code table is loaded
When deleted, it's not removed from this table, but the status goes from 1(active) to 0(inactive)
When opening add facility, it just calls the vat_codes POST mapping + returns every VatCode in the table based on a filter. Even if the user had deleted a VatCode that was default, since the filter doesnt take into account the "status" of a VatCode that has a DefaultRate of 1, it gets displayed to the user.
When SCO is writing all VAT codes, if the VAT Codes status is equal to 0 (ie inactive), it logs of AuditType.EVENT_DELETE_VAT_RATE, so status of 0 = deleted 
Added an AND clause to the current filter in clsVATRates.vb line 63</t>
  </si>
  <si>
    <t>To replicate:
1) Add a VAT code and make it the default
2) Delete the VAT code
3) Make a different VAT code the new default
4) Open the 'Add facility' form and note the VAT code being used is the deleted VAT code</t>
  </si>
  <si>
    <t>MOB-296</t>
  </si>
  <si>
    <t>Make change password page use a scroll view to support small devices</t>
  </si>
  <si>
    <t>Currently the change password page is unusable on small devices (e.g. the Alcatel OneTouch Pixi - Android 4.4) which have resolutions of around 320x480 pixels.
The main issue is this page is not in a scroll view (however similar pages like change email address are), so you are unable to scroll to the bottom to submit at the bottom.</t>
  </si>
  <si>
    <t>MOB-280</t>
  </si>
  <si>
    <t>Add verification required banner to more pages and fix iOS formatting issue with banner</t>
  </si>
  <si>
    <t>Programming
Language / Library</t>
  </si>
  <si>
    <t>Had I had any prior experience writing + reading the language?</t>
  </si>
  <si>
    <t>VB .NET</t>
  </si>
  <si>
    <t>I had never come into contact with VB.NET before.</t>
  </si>
  <si>
    <r>
      <t xml:space="preserve">C# + </t>
    </r>
    <r>
      <rPr>
        <b/>
        <sz val="11"/>
        <color theme="1"/>
        <rFont val="Calibri"/>
        <family val="2"/>
        <scheme val="minor"/>
      </rPr>
      <t>Xamarin</t>
    </r>
  </si>
  <si>
    <t>I had written C# for around two years</t>
  </si>
  <si>
    <r>
      <rPr>
        <b/>
        <sz val="11"/>
        <color theme="1"/>
        <rFont val="Calibri"/>
        <family val="2"/>
        <scheme val="minor"/>
      </rPr>
      <t>Java</t>
    </r>
    <r>
      <rPr>
        <sz val="11"/>
        <color theme="1"/>
        <rFont val="Calibri"/>
        <family val="2"/>
        <scheme val="minor"/>
      </rPr>
      <t xml:space="preserve"> with </t>
    </r>
    <r>
      <rPr>
        <b/>
        <sz val="11"/>
        <color theme="1"/>
        <rFont val="Calibri"/>
        <family val="2"/>
        <scheme val="minor"/>
      </rPr>
      <t>Spring</t>
    </r>
    <r>
      <rPr>
        <sz val="11"/>
        <color theme="1"/>
        <rFont val="Calibri"/>
        <family val="2"/>
        <scheme val="minor"/>
      </rPr>
      <t xml:space="preserve"> + </t>
    </r>
    <r>
      <rPr>
        <b/>
        <sz val="11"/>
        <color theme="1"/>
        <rFont val="Calibri"/>
        <family val="2"/>
        <scheme val="minor"/>
      </rPr>
      <t>Hibernate</t>
    </r>
  </si>
  <si>
    <t>Worked with Java for 6 or years. Wrote all my backends in node.js so
never touched Spring / Hibernate before</t>
  </si>
  <si>
    <t>Totals / Avgs</t>
  </si>
  <si>
    <t>/</t>
  </si>
  <si>
    <t>Total Resolved</t>
  </si>
  <si>
    <t xml:space="preserve">I couldn’t seem to reproduce this issue, Couldn't reproduce, pushing through so someone else can review:
For other's benefit, I tried:
- Making sure every element lines up - didn't work, making sure there were no overlaps - didn't work --- changing the alternating style element that is in the Detail where the rows go from a "Rectangle" to a Parent "Frame" - didn't work --- making the fields further / closer to the Detail's border along with being exactly on the border - didn't work --- Changing the orientation of neighbouring bands; for example, the reportGroup Group. Header and the reportGroup Group Footer - didn' work --- Tried without lines - didn't work
--- Changing various settings for fields and frames such as: Stretch With Overflow
I've noticed that no matter how many records, every page with the exception of the last page is formatted correctly. Ie it's always 2/3 page or the 49/50th page that is incorrectly formatted. Similar to issue SCO-1650
Google, nothing found specifically about last pages. Most responses state just to make sure they line up. I read https://community.jaspersoft.com/wiki/making-html-xls-or-csv-friendly-reports and a few other documents but was a fair amount of restating what other documents already stated. </t>
  </si>
  <si>
    <t>For newly registered accounts that have yet to complete verification, we only show the warning banner on a few pages and I'd suggest we add it to the following pages as well:
Basket page
Settings page
Manage agreements page
Manage accounts page
Email address page
Also, the warning banner text is not formatting correctly for iOS, it is not fitting all the text in. See attached image for example.</t>
  </si>
  <si>
    <t>Total Non Issues</t>
  </si>
  <si>
    <t>I couldn't reproduce
I can register online fine</t>
  </si>
  <si>
    <t>I couldn't reproduce; nor could TST or Sara</t>
  </si>
  <si>
    <t>ONL-1331</t>
  </si>
  <si>
    <t>Refactor Constants file into enumerations</t>
  </si>
  <si>
    <t>Developer</t>
  </si>
  <si>
    <t>ONL-1332</t>
  </si>
  <si>
    <t>Refactor Constants (TRANSACTION_ + CUSTOMER_) into individual enums</t>
  </si>
  <si>
    <t>Refactor Constants (ALERT_ + MESSAGE_TYPE_ PARENTS_EVENING, REPORT_GROUP_BY, RETURN_, TYPE_) into individual enums</t>
  </si>
  <si>
    <t>ONL-1335</t>
  </si>
  <si>
    <t>ONL-1338</t>
  </si>
  <si>
    <t>Refactor Constants (ADHOC_ + CAT_ + FSMONLY + NONFSMONLY) into individual enums</t>
  </si>
  <si>
    <t>This issue is to separate the refactoring of Constants.java in order to give an easier way of testing as it will not be the whole of Constants being refactored, just the constants below:
 Refactor the constants in CommonUtil/src/main/java/com/tucasi/common/Constants.java that start with:
ADHOC -&gt; use the existing AdhocTypeID; must document, refactor enum constants to use underscores for word separation along with changing all usages of Object#equals for the old ADHOC string constants to direct obj comparison (==) for the new enum usage
FSMONLY and NONFSMONLY-&gt; PupilFreeSchoolMealType.java
CAT_ -&gt; CatagoryType.java
 Check backwards compatibility for where enums are going to be used as opposed to the old Constants class.</t>
  </si>
  <si>
    <t>Investigations</t>
  </si>
  <si>
    <t>This issue is to separate the refactoring of Constants.java in order to give an easier way of testing as it will not be the whole of Constants being refactored, just the constants below:
I must check backwards compatibility for where enums are going to be used as opposed to the old Constants class.
Looked at all occurrences of ALERT, MESSAGE_TYPE, PARENTS_EVENING_, REPOR_GROUP_BY, RETURN_ and TYPE_ in the JSP and made sure they had the enum values to reference instead
So I didn't have to go to every single constant reference of the enums in this issue and change them manually, I substituted the old constants attribute which was just an instance of Constants.java and set it to a HashMap instance.
I made the HashMap's key equal to Enum#name() (which returns the name of this enum constant, exactly as declared in it's enum declaration) to allow all references to the Constants.java to remain functional and instead reference the key of the Map in which will return the value associated with that key/value pair in the map; this value is the same value as the old constant was.</t>
  </si>
  <si>
    <t>It's much easier to reference specific pieces of data when it's singled out and isolated from other, unrelated pieces of data. With a constants file it's usually an abundance of unrelated data so intellisense gives hundreds of recommendations; Firstly it's a separation of concerns, secondly it's a conventional thing to do. Enums are full fledged classes (they can become instances of different interfaces such as Serializable, comparable etc) so instead of having a primitive constant. we can provide an implementation specific to that enum. Enums, unlike primitives, can be incorporated into an EnumSet (https://docs.oracle.com/javase/7/docs/api/java/util/EnumSet.html)
 Check backwards compatibility for where enums are going to be used as opposed to the old Constants class.
 Should be no remaining uses of the Constants class - including JSP files where it has been added to the ModelAndView. There are only 4 constants left in there; the few constants left didn't warrant their own enum</t>
  </si>
  <si>
    <t>Refactor the constants in CommonUtil/src/main/java/com/tucasi/common/Constants.java that start with CUSTOMER + ORGANISATION + SCHOOL + USERTYPE + TRANSACTION + USERGROUP + SITEGROUP + GROUP_ACCESS into CustomerText, OrganisationText, SchoolText, SCOUserTypeText UserGroupText, SiteGroupText and GroupAccessPermissionText
Changed all references accordingly
Removed unused constants references
Assured that the AdminWebapp java server pages were updated also to reference the new enum values - as a considerable amount of the code I changed is to do with passing around values through the admin webapp so I tested:
All the tabs in AdminWebapp (Online users, Organisations, Transactions etc) - They all show data just fine
With Transactions + Organisations + Online Users + Sites I tested every single sort by triangle button
User types display in their pretty form just as before, for example ("SCO user" or "Customer")</t>
  </si>
  <si>
    <t>Total JIRA Issues 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</si>
</sst>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Light"/>
      <family val="2"/>
      <scheme val="major"/>
    </font>
    <font>
      <b/>
      <sz val="11"/>
      <color theme="1"/>
      <name val="Calibri Light"/>
      <family val="2"/>
      <scheme val="major"/>
    </font>
    <font>
      <u/>
      <sz val="11"/>
      <color theme="1"/>
      <name val="Calibri Light"/>
      <family val="2"/>
      <scheme val="major"/>
    </font>
    <font>
      <b/>
      <u/>
      <sz val="11"/>
      <color theme="1"/>
      <name val="Calibri Light"/>
      <family val="2"/>
      <scheme val="major"/>
    </font>
  </fonts>
  <fills count="11">
    <fill>
      <patternFill patternType="none"/>
    </fill>
    <fill>
      <patternFill patternType="gray125"/>
    </fill>
    <fill>
      <patternFill patternType="solid">
        <fgColor rgb="FFC6E0B4"/>
        <bgColor indexed="64"/>
      </patternFill>
    </fill>
    <fill>
      <patternFill patternType="solid">
        <fgColor theme="9" tint="0.59999389629810485"/>
        <bgColor indexed="64"/>
      </patternFill>
    </fill>
    <fill>
      <patternFill patternType="solid">
        <fgColor rgb="FFC00000"/>
        <bgColor indexed="64"/>
      </patternFill>
    </fill>
    <fill>
      <patternFill patternType="solid">
        <fgColor rgb="FFA7FFEE"/>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F7FF8B"/>
        <bgColor indexed="64"/>
      </patternFill>
    </fill>
    <fill>
      <patternFill patternType="solid">
        <fgColor theme="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8">
    <xf numFmtId="0" fontId="0" fillId="0" borderId="0" xfId="0"/>
    <xf numFmtId="0" fontId="1" fillId="0" borderId="1" xfId="0" applyFon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14" fontId="0" fillId="2" borderId="1" xfId="0" applyNumberFormat="1" applyFill="1" applyBorder="1" applyAlignment="1">
      <alignment horizontal="center"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top"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xf>
    <xf numFmtId="0" fontId="0" fillId="2" borderId="1" xfId="0" applyFill="1" applyBorder="1" applyAlignment="1">
      <alignment horizontal="center" wrapText="1"/>
    </xf>
    <xf numFmtId="0" fontId="0" fillId="0" borderId="1" xfId="0" applyBorder="1" applyAlignment="1">
      <alignment horizontal="center"/>
    </xf>
    <xf numFmtId="0" fontId="0" fillId="0" borderId="1" xfId="0" applyFill="1" applyBorder="1" applyAlignment="1">
      <alignment horizontal="center"/>
    </xf>
    <xf numFmtId="0" fontId="0" fillId="2" borderId="1" xfId="0" applyFill="1" applyBorder="1" applyAlignment="1">
      <alignment horizontal="center" vertical="top" wrapText="1"/>
    </xf>
    <xf numFmtId="0" fontId="0" fillId="5" borderId="1" xfId="0" applyFill="1" applyBorder="1" applyAlignment="1">
      <alignment horizontal="center" vertical="top" wrapText="1"/>
    </xf>
    <xf numFmtId="14" fontId="0" fillId="3" borderId="1" xfId="0" applyNumberFormat="1" applyFill="1" applyBorder="1" applyAlignment="1">
      <alignment horizontal="center" vertical="top" wrapText="1"/>
    </xf>
    <xf numFmtId="0" fontId="0"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0" fillId="4" borderId="1" xfId="0" applyFill="1" applyBorder="1" applyAlignment="1">
      <alignment horizontal="left" vertical="top" wrapText="1"/>
    </xf>
    <xf numFmtId="0" fontId="0" fillId="5" borderId="1" xfId="0" applyFill="1" applyBorder="1" applyAlignment="1">
      <alignment horizontal="left" vertical="top" wrapText="1"/>
    </xf>
    <xf numFmtId="14" fontId="0" fillId="3" borderId="1" xfId="0" applyNumberFormat="1" applyFill="1" applyBorder="1" applyAlignment="1">
      <alignment horizontal="left" vertical="top" wrapText="1"/>
    </xf>
    <xf numFmtId="0" fontId="0" fillId="0" borderId="1" xfId="0" applyBorder="1" applyAlignment="1">
      <alignment horizontal="left" vertical="top" wrapText="1"/>
    </xf>
    <xf numFmtId="0" fontId="1" fillId="0" borderId="1" xfId="0" applyFont="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2" fillId="6" borderId="1" xfId="0" applyFont="1" applyFill="1" applyBorder="1" applyAlignment="1">
      <alignment horizontal="left" vertical="top" wrapText="1"/>
    </xf>
    <xf numFmtId="0" fontId="0" fillId="0" borderId="1" xfId="0" applyFont="1" applyBorder="1" applyAlignment="1">
      <alignment horizontal="center" vertical="center"/>
    </xf>
    <xf numFmtId="0" fontId="0" fillId="2" borderId="1" xfId="0" applyFont="1" applyFill="1" applyBorder="1" applyAlignment="1">
      <alignment horizontal="center" vertical="center"/>
    </xf>
    <xf numFmtId="0" fontId="0" fillId="6"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xf>
    <xf numFmtId="0" fontId="0" fillId="4" borderId="1" xfId="0" applyFont="1" applyFill="1" applyBorder="1" applyAlignment="1">
      <alignment horizontal="center" vertical="center"/>
    </xf>
    <xf numFmtId="14" fontId="0" fillId="3" borderId="1" xfId="0" applyNumberFormat="1" applyFont="1" applyFill="1" applyBorder="1" applyAlignment="1">
      <alignment horizontal="center" vertical="center"/>
    </xf>
    <xf numFmtId="0" fontId="0" fillId="5" borderId="1" xfId="0" applyFont="1" applyFill="1" applyBorder="1" applyAlignment="1">
      <alignment horizontal="center" vertical="center"/>
    </xf>
    <xf numFmtId="14" fontId="0" fillId="3" borderId="1" xfId="0" applyNumberFormat="1" applyFont="1" applyFill="1" applyBorder="1" applyAlignment="1">
      <alignment horizontal="center" vertical="center" wrapText="1"/>
    </xf>
    <xf numFmtId="0" fontId="1" fillId="0" borderId="1" xfId="0" applyFont="1" applyBorder="1" applyAlignment="1">
      <alignment horizontal="center" vertical="top"/>
    </xf>
    <xf numFmtId="0" fontId="0" fillId="6" borderId="1" xfId="0" applyFill="1" applyBorder="1"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xf>
    <xf numFmtId="0" fontId="1"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1" fillId="10" borderId="1" xfId="0" applyFont="1" applyFill="1" applyBorder="1" applyAlignment="1">
      <alignment horizontal="center" vertical="center"/>
    </xf>
    <xf numFmtId="0" fontId="0" fillId="10" borderId="1" xfId="0" applyFill="1" applyBorder="1" applyAlignment="1">
      <alignment horizontal="center"/>
    </xf>
    <xf numFmtId="0" fontId="0" fillId="9" borderId="1" xfId="0" applyFill="1" applyBorder="1" applyAlignment="1">
      <alignment horizontal="center" vertical="center" wrapText="1"/>
    </xf>
    <xf numFmtId="0" fontId="1" fillId="7" borderId="1" xfId="0" quotePrefix="1" applyFont="1" applyFill="1" applyBorder="1" applyAlignment="1">
      <alignment horizontal="center" vertical="center"/>
    </xf>
    <xf numFmtId="0" fontId="1" fillId="10" borderId="1" xfId="0" applyFont="1" applyFill="1" applyBorder="1" applyAlignment="1">
      <alignment horizontal="center" vertical="center" wrapText="1"/>
    </xf>
    <xf numFmtId="0" fontId="0" fillId="10"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7FF8B"/>
      <color rgb="FFFF4F4F"/>
      <color rgb="FFA7FFEE"/>
      <color rgb="FFF9C7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m1023jira.tucasi.com/browse/MOB-2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E510E-87F0-401B-9698-E6315792CC70}">
  <dimension ref="A1:L69"/>
  <sheetViews>
    <sheetView tabSelected="1" zoomScale="85" zoomScaleNormal="85" workbookViewId="0">
      <pane ySplit="1" topLeftCell="A46" activePane="bottomLeft" state="frozen"/>
      <selection activeCell="A17" sqref="A17"/>
      <selection pane="bottomLeft" activeCell="G52" sqref="G52"/>
    </sheetView>
  </sheetViews>
  <sheetFormatPr defaultRowHeight="15" x14ac:dyDescent="0.25"/>
  <cols>
    <col min="1" max="1" width="15.28515625" style="2" customWidth="1"/>
    <col min="2" max="2" width="85.140625" style="2" bestFit="1" customWidth="1"/>
    <col min="3" max="3" width="18.7109375" style="2" bestFit="1" customWidth="1"/>
    <col min="4" max="4" width="29.28515625" style="32" bestFit="1" customWidth="1"/>
    <col min="5" max="5" width="16.140625" style="2" bestFit="1" customWidth="1"/>
    <col min="6" max="6" width="24.7109375" style="2" bestFit="1" customWidth="1"/>
    <col min="7" max="7" width="103.85546875" style="46" customWidth="1"/>
    <col min="8" max="8" width="66.7109375" style="27" customWidth="1"/>
    <col min="9" max="12" width="15.28515625" style="2" customWidth="1"/>
    <col min="13" max="16384" width="9.140625" style="16"/>
  </cols>
  <sheetData>
    <row r="1" spans="1:12" s="1" customFormat="1" ht="30" x14ac:dyDescent="0.25">
      <c r="A1" s="1" t="s">
        <v>0</v>
      </c>
      <c r="B1" s="1" t="s">
        <v>1</v>
      </c>
      <c r="C1" s="1" t="s">
        <v>2</v>
      </c>
      <c r="D1" s="1" t="s">
        <v>3</v>
      </c>
      <c r="E1" s="1" t="s">
        <v>4</v>
      </c>
      <c r="F1" s="1" t="s">
        <v>5</v>
      </c>
      <c r="G1" s="41" t="s">
        <v>6</v>
      </c>
      <c r="H1" s="28" t="s">
        <v>7</v>
      </c>
      <c r="I1" s="28" t="s">
        <v>8</v>
      </c>
      <c r="J1" s="28" t="s">
        <v>9</v>
      </c>
      <c r="K1" s="28" t="s">
        <v>10</v>
      </c>
      <c r="L1" s="28" t="s">
        <v>11</v>
      </c>
    </row>
    <row r="2" spans="1:12" ht="120" x14ac:dyDescent="0.25">
      <c r="A2" s="3" t="s">
        <v>12</v>
      </c>
      <c r="B2" s="3" t="s">
        <v>13</v>
      </c>
      <c r="C2" s="3" t="s">
        <v>14</v>
      </c>
      <c r="D2" s="33" t="s">
        <v>15</v>
      </c>
      <c r="E2" s="4">
        <v>43706</v>
      </c>
      <c r="F2" s="3" t="s">
        <v>16</v>
      </c>
      <c r="G2" s="18" t="s">
        <v>17</v>
      </c>
      <c r="H2" s="21" t="s">
        <v>18</v>
      </c>
      <c r="I2" s="3"/>
      <c r="J2" s="3"/>
      <c r="K2" s="3"/>
      <c r="L2" s="3"/>
    </row>
    <row r="3" spans="1:12" s="17" customFormat="1" ht="240" x14ac:dyDescent="0.25">
      <c r="A3" s="3" t="s">
        <v>19</v>
      </c>
      <c r="B3" s="3" t="s">
        <v>20</v>
      </c>
      <c r="C3" s="3" t="s">
        <v>14</v>
      </c>
      <c r="D3" s="33" t="s">
        <v>15</v>
      </c>
      <c r="E3" s="4">
        <v>43707</v>
      </c>
      <c r="F3" s="3" t="s">
        <v>16</v>
      </c>
      <c r="G3" s="18" t="s">
        <v>21</v>
      </c>
      <c r="H3" s="22" t="s">
        <v>22</v>
      </c>
      <c r="I3" s="3"/>
      <c r="J3" s="3"/>
      <c r="K3" s="3"/>
      <c r="L3" s="3"/>
    </row>
    <row r="4" spans="1:12" ht="150" x14ac:dyDescent="0.25">
      <c r="A4" s="29" t="s">
        <v>23</v>
      </c>
      <c r="B4" s="29" t="s">
        <v>24</v>
      </c>
      <c r="C4" s="30" t="s">
        <v>25</v>
      </c>
      <c r="D4" s="34" t="s">
        <v>191</v>
      </c>
      <c r="E4" s="29"/>
      <c r="F4" s="30" t="s">
        <v>26</v>
      </c>
      <c r="G4" s="42"/>
      <c r="H4" s="31" t="s">
        <v>27</v>
      </c>
      <c r="I4" s="29"/>
      <c r="J4" s="29"/>
      <c r="K4" s="29"/>
      <c r="L4" s="29"/>
    </row>
    <row r="5" spans="1:12" ht="90" x14ac:dyDescent="0.25">
      <c r="A5" s="29" t="s">
        <v>28</v>
      </c>
      <c r="B5" s="29" t="s">
        <v>29</v>
      </c>
      <c r="C5" s="30" t="s">
        <v>14</v>
      </c>
      <c r="D5" s="34" t="s">
        <v>192</v>
      </c>
      <c r="E5" s="29"/>
      <c r="F5" s="30" t="s">
        <v>16</v>
      </c>
      <c r="G5" s="42"/>
      <c r="H5" s="31" t="s">
        <v>30</v>
      </c>
      <c r="I5" s="29"/>
      <c r="J5" s="29"/>
      <c r="K5" s="29"/>
      <c r="L5" s="29"/>
    </row>
    <row r="6" spans="1:12" ht="165" x14ac:dyDescent="0.25">
      <c r="A6" s="3" t="s">
        <v>31</v>
      </c>
      <c r="B6" s="3" t="s">
        <v>32</v>
      </c>
      <c r="C6" s="3" t="s">
        <v>14</v>
      </c>
      <c r="D6" s="33" t="s">
        <v>15</v>
      </c>
      <c r="E6" s="4">
        <v>43699</v>
      </c>
      <c r="F6" s="3" t="s">
        <v>16</v>
      </c>
      <c r="G6" s="18" t="s">
        <v>33</v>
      </c>
      <c r="H6" s="22" t="s">
        <v>34</v>
      </c>
      <c r="I6" s="3"/>
      <c r="J6" s="3"/>
      <c r="K6" s="3"/>
      <c r="L6" s="3"/>
    </row>
    <row r="7" spans="1:12" ht="75" x14ac:dyDescent="0.25">
      <c r="A7" s="3" t="s">
        <v>35</v>
      </c>
      <c r="B7" s="3" t="s">
        <v>36</v>
      </c>
      <c r="C7" s="3" t="s">
        <v>14</v>
      </c>
      <c r="D7" s="33" t="s">
        <v>15</v>
      </c>
      <c r="E7" s="4">
        <v>43700</v>
      </c>
      <c r="F7" s="3" t="s">
        <v>16</v>
      </c>
      <c r="G7" s="18" t="s">
        <v>37</v>
      </c>
      <c r="H7" s="22" t="s">
        <v>38</v>
      </c>
      <c r="I7" s="3"/>
      <c r="J7" s="3"/>
      <c r="K7" s="3"/>
      <c r="L7" s="3"/>
    </row>
    <row r="8" spans="1:12" ht="135" x14ac:dyDescent="0.25">
      <c r="A8" s="3" t="s">
        <v>39</v>
      </c>
      <c r="B8" s="3" t="s">
        <v>40</v>
      </c>
      <c r="C8" s="3" t="s">
        <v>14</v>
      </c>
      <c r="D8" s="33" t="s">
        <v>15</v>
      </c>
      <c r="E8" s="4">
        <v>43713</v>
      </c>
      <c r="F8" s="3" t="s">
        <v>16</v>
      </c>
      <c r="G8" s="18" t="s">
        <v>41</v>
      </c>
      <c r="H8" s="21" t="s">
        <v>42</v>
      </c>
      <c r="I8" s="3"/>
      <c r="J8" s="3"/>
      <c r="K8" s="3"/>
      <c r="L8" s="3"/>
    </row>
    <row r="9" spans="1:12" ht="255" x14ac:dyDescent="0.25">
      <c r="A9" s="3" t="s">
        <v>43</v>
      </c>
      <c r="B9" s="3" t="s">
        <v>44</v>
      </c>
      <c r="C9" s="3" t="s">
        <v>14</v>
      </c>
      <c r="D9" s="33" t="s">
        <v>15</v>
      </c>
      <c r="E9" s="4">
        <v>43710</v>
      </c>
      <c r="F9" s="3" t="s">
        <v>16</v>
      </c>
      <c r="G9" s="18" t="s">
        <v>45</v>
      </c>
      <c r="H9" s="22" t="s">
        <v>46</v>
      </c>
      <c r="I9" s="3"/>
      <c r="J9" s="3"/>
      <c r="K9" s="3"/>
      <c r="L9" s="3"/>
    </row>
    <row r="10" spans="1:12" ht="120" x14ac:dyDescent="0.25">
      <c r="A10" s="29" t="s">
        <v>47</v>
      </c>
      <c r="B10" s="29" t="s">
        <v>48</v>
      </c>
      <c r="C10" s="30" t="s">
        <v>49</v>
      </c>
      <c r="D10" s="34" t="s">
        <v>93</v>
      </c>
      <c r="E10" s="29"/>
      <c r="F10" s="30" t="s">
        <v>50</v>
      </c>
      <c r="G10" s="42"/>
      <c r="H10" s="31" t="s">
        <v>51</v>
      </c>
      <c r="I10" s="29"/>
      <c r="J10" s="29"/>
      <c r="K10" s="29"/>
      <c r="L10" s="29"/>
    </row>
    <row r="11" spans="1:12" ht="90" x14ac:dyDescent="0.25">
      <c r="A11" s="3" t="s">
        <v>52</v>
      </c>
      <c r="B11" s="3" t="s">
        <v>53</v>
      </c>
      <c r="C11" s="3" t="s">
        <v>54</v>
      </c>
      <c r="D11" s="33" t="s">
        <v>15</v>
      </c>
      <c r="E11" s="4">
        <v>43710</v>
      </c>
      <c r="F11" s="3" t="s">
        <v>55</v>
      </c>
      <c r="G11" s="18" t="s">
        <v>56</v>
      </c>
      <c r="H11" s="22" t="s">
        <v>57</v>
      </c>
      <c r="I11" s="3"/>
      <c r="J11" s="3"/>
      <c r="K11" s="3"/>
      <c r="L11" s="3"/>
    </row>
    <row r="12" spans="1:12" ht="255" x14ac:dyDescent="0.25">
      <c r="A12" s="3" t="s">
        <v>58</v>
      </c>
      <c r="B12" s="3" t="s">
        <v>59</v>
      </c>
      <c r="C12" s="3" t="s">
        <v>60</v>
      </c>
      <c r="D12" s="33" t="s">
        <v>15</v>
      </c>
      <c r="E12" s="4">
        <v>43714</v>
      </c>
      <c r="F12" s="3" t="s">
        <v>61</v>
      </c>
      <c r="G12" s="18" t="s">
        <v>62</v>
      </c>
      <c r="H12" s="22" t="s">
        <v>63</v>
      </c>
      <c r="I12" s="3"/>
      <c r="J12" s="3"/>
      <c r="K12" s="3"/>
      <c r="L12" s="3"/>
    </row>
    <row r="13" spans="1:12" ht="409.5" x14ac:dyDescent="0.25">
      <c r="A13" s="3" t="s">
        <v>64</v>
      </c>
      <c r="B13" s="3" t="s">
        <v>65</v>
      </c>
      <c r="C13" s="3" t="s">
        <v>14</v>
      </c>
      <c r="D13" s="35" t="s">
        <v>15</v>
      </c>
      <c r="E13" s="4">
        <v>43713</v>
      </c>
      <c r="F13" s="3" t="s">
        <v>16</v>
      </c>
      <c r="G13" s="18" t="s">
        <v>66</v>
      </c>
      <c r="H13" s="22" t="s">
        <v>67</v>
      </c>
      <c r="I13" s="3"/>
      <c r="J13" s="3"/>
      <c r="K13" s="3"/>
      <c r="L13" s="3"/>
    </row>
    <row r="14" spans="1:12" ht="75" x14ac:dyDescent="0.25">
      <c r="A14" s="5" t="s">
        <v>68</v>
      </c>
      <c r="B14" s="5" t="s">
        <v>69</v>
      </c>
      <c r="C14" s="5" t="s">
        <v>14</v>
      </c>
      <c r="D14" s="36" t="s">
        <v>15</v>
      </c>
      <c r="E14" s="6">
        <v>43733</v>
      </c>
      <c r="F14" s="5" t="s">
        <v>16</v>
      </c>
      <c r="G14" s="11" t="s">
        <v>70</v>
      </c>
      <c r="H14" s="23" t="s">
        <v>71</v>
      </c>
      <c r="I14" s="5"/>
      <c r="J14" s="5"/>
      <c r="K14" s="5"/>
      <c r="L14" s="5"/>
    </row>
    <row r="15" spans="1:12" ht="75" x14ac:dyDescent="0.25">
      <c r="A15" s="3" t="s">
        <v>72</v>
      </c>
      <c r="B15" s="3" t="s">
        <v>73</v>
      </c>
      <c r="C15" s="3" t="s">
        <v>74</v>
      </c>
      <c r="D15" s="35" t="s">
        <v>15</v>
      </c>
      <c r="E15" s="15"/>
      <c r="F15" s="3" t="s">
        <v>75</v>
      </c>
      <c r="G15" s="18" t="s">
        <v>76</v>
      </c>
      <c r="H15" s="22" t="s">
        <v>77</v>
      </c>
      <c r="I15" s="3"/>
      <c r="J15" s="3"/>
      <c r="K15" s="3"/>
      <c r="L15" s="3"/>
    </row>
    <row r="16" spans="1:12" ht="45" x14ac:dyDescent="0.25">
      <c r="A16" s="3" t="s">
        <v>78</v>
      </c>
      <c r="B16" s="3" t="s">
        <v>79</v>
      </c>
      <c r="C16" s="3" t="s">
        <v>14</v>
      </c>
      <c r="D16" s="33" t="s">
        <v>15</v>
      </c>
      <c r="E16" s="4">
        <v>43711</v>
      </c>
      <c r="F16" s="3" t="s">
        <v>16</v>
      </c>
      <c r="G16" s="43"/>
      <c r="H16" s="22" t="s">
        <v>80</v>
      </c>
      <c r="I16" s="3"/>
      <c r="J16" s="3"/>
      <c r="K16" s="3"/>
      <c r="L16" s="3"/>
    </row>
    <row r="17" spans="1:12" ht="30" x14ac:dyDescent="0.25">
      <c r="A17" s="8" t="s">
        <v>81</v>
      </c>
      <c r="B17" s="7" t="s">
        <v>82</v>
      </c>
      <c r="C17" s="8" t="s">
        <v>14</v>
      </c>
      <c r="D17" s="37" t="s">
        <v>83</v>
      </c>
      <c r="E17" s="8"/>
      <c r="F17" s="8" t="s">
        <v>16</v>
      </c>
      <c r="G17" s="45"/>
      <c r="H17" s="24"/>
      <c r="I17" s="8"/>
      <c r="J17" s="8"/>
      <c r="K17" s="8"/>
      <c r="L17" s="8"/>
    </row>
    <row r="18" spans="1:12" ht="45" x14ac:dyDescent="0.25">
      <c r="A18" s="5" t="s">
        <v>84</v>
      </c>
      <c r="B18" s="5" t="s">
        <v>85</v>
      </c>
      <c r="C18" s="5" t="s">
        <v>14</v>
      </c>
      <c r="D18" s="36" t="s">
        <v>15</v>
      </c>
      <c r="E18" s="6">
        <v>43718</v>
      </c>
      <c r="F18" s="5" t="s">
        <v>16</v>
      </c>
      <c r="G18" s="44"/>
      <c r="H18" s="23" t="s">
        <v>86</v>
      </c>
      <c r="I18" s="5"/>
      <c r="J18" s="5"/>
      <c r="K18" s="5"/>
      <c r="L18" s="5"/>
    </row>
    <row r="19" spans="1:12" ht="90" x14ac:dyDescent="0.25">
      <c r="A19" s="5" t="s">
        <v>87</v>
      </c>
      <c r="B19" s="5" t="s">
        <v>88</v>
      </c>
      <c r="C19" s="5" t="s">
        <v>14</v>
      </c>
      <c r="D19" s="36" t="s">
        <v>15</v>
      </c>
      <c r="E19" s="6">
        <v>43724</v>
      </c>
      <c r="F19" s="5" t="s">
        <v>16</v>
      </c>
      <c r="G19" s="11" t="s">
        <v>89</v>
      </c>
      <c r="H19" s="23" t="s">
        <v>90</v>
      </c>
      <c r="I19" s="5"/>
      <c r="J19" s="5"/>
      <c r="K19" s="5"/>
      <c r="L19" s="5"/>
    </row>
    <row r="20" spans="1:12" ht="60" x14ac:dyDescent="0.25">
      <c r="A20" s="29" t="s">
        <v>91</v>
      </c>
      <c r="B20" s="29" t="s">
        <v>92</v>
      </c>
      <c r="C20" s="30" t="s">
        <v>14</v>
      </c>
      <c r="D20" s="34" t="s">
        <v>93</v>
      </c>
      <c r="E20" s="29"/>
      <c r="F20" s="30" t="s">
        <v>16</v>
      </c>
      <c r="G20" s="42"/>
      <c r="H20" s="31" t="s">
        <v>94</v>
      </c>
      <c r="I20" s="29"/>
      <c r="J20" s="29"/>
      <c r="K20" s="29"/>
      <c r="L20" s="29"/>
    </row>
    <row r="21" spans="1:12" ht="165" x14ac:dyDescent="0.25">
      <c r="A21" s="29" t="s">
        <v>95</v>
      </c>
      <c r="B21" s="29" t="s">
        <v>96</v>
      </c>
      <c r="C21" s="30" t="s">
        <v>14</v>
      </c>
      <c r="D21" s="34" t="s">
        <v>93</v>
      </c>
      <c r="E21" s="29"/>
      <c r="F21" s="30" t="s">
        <v>16</v>
      </c>
      <c r="G21" s="42"/>
      <c r="H21" s="31" t="s">
        <v>97</v>
      </c>
      <c r="I21" s="29"/>
      <c r="J21" s="29"/>
      <c r="K21" s="29"/>
      <c r="L21" s="29"/>
    </row>
    <row r="22" spans="1:12" x14ac:dyDescent="0.25">
      <c r="A22" s="5" t="s">
        <v>98</v>
      </c>
      <c r="B22" s="5" t="s">
        <v>99</v>
      </c>
      <c r="C22" s="5" t="s">
        <v>100</v>
      </c>
      <c r="D22" s="36" t="s">
        <v>15</v>
      </c>
      <c r="E22" s="6">
        <v>43726</v>
      </c>
      <c r="F22" s="5" t="s">
        <v>101</v>
      </c>
      <c r="G22" s="44"/>
      <c r="H22" s="23" t="s">
        <v>102</v>
      </c>
      <c r="I22" s="5"/>
      <c r="J22" s="5"/>
      <c r="K22" s="5"/>
      <c r="L22" s="5"/>
    </row>
    <row r="23" spans="1:12" ht="135" x14ac:dyDescent="0.25">
      <c r="A23" s="5" t="s">
        <v>103</v>
      </c>
      <c r="B23" s="5" t="s">
        <v>104</v>
      </c>
      <c r="C23" s="5" t="s">
        <v>14</v>
      </c>
      <c r="D23" s="36" t="s">
        <v>15</v>
      </c>
      <c r="E23" s="6">
        <v>43727</v>
      </c>
      <c r="F23" s="5" t="s">
        <v>16</v>
      </c>
      <c r="G23" s="11" t="s">
        <v>105</v>
      </c>
      <c r="H23" s="23" t="s">
        <v>106</v>
      </c>
      <c r="I23" s="5"/>
      <c r="J23" s="5"/>
      <c r="K23" s="5"/>
      <c r="L23" s="5"/>
    </row>
    <row r="24" spans="1:12" ht="135" x14ac:dyDescent="0.25">
      <c r="A24" s="5" t="s">
        <v>107</v>
      </c>
      <c r="B24" s="9" t="s">
        <v>108</v>
      </c>
      <c r="C24" s="5" t="s">
        <v>14</v>
      </c>
      <c r="D24" s="36" t="s">
        <v>15</v>
      </c>
      <c r="E24" s="6">
        <v>43727</v>
      </c>
      <c r="F24" s="5" t="s">
        <v>16</v>
      </c>
      <c r="G24" s="11" t="s">
        <v>109</v>
      </c>
      <c r="H24" s="23" t="s">
        <v>110</v>
      </c>
      <c r="I24" s="5"/>
      <c r="J24" s="5"/>
      <c r="K24" s="5"/>
      <c r="L24" s="5"/>
    </row>
    <row r="25" spans="1:12" ht="300" x14ac:dyDescent="0.25">
      <c r="A25" s="5" t="s">
        <v>111</v>
      </c>
      <c r="B25" s="10" t="s">
        <v>112</v>
      </c>
      <c r="C25" s="5" t="s">
        <v>14</v>
      </c>
      <c r="D25" s="38" t="s">
        <v>15</v>
      </c>
      <c r="E25" s="6">
        <v>43728</v>
      </c>
      <c r="F25" s="6" t="s">
        <v>16</v>
      </c>
      <c r="G25" s="11" t="s">
        <v>113</v>
      </c>
      <c r="H25" s="23" t="s">
        <v>114</v>
      </c>
      <c r="I25" s="5"/>
      <c r="J25" s="5"/>
      <c r="K25" s="5"/>
      <c r="L25" s="5"/>
    </row>
    <row r="26" spans="1:12" ht="60" x14ac:dyDescent="0.25">
      <c r="A26" s="12" t="s">
        <v>115</v>
      </c>
      <c r="B26" s="13" t="s">
        <v>116</v>
      </c>
      <c r="C26" s="12" t="s">
        <v>14</v>
      </c>
      <c r="D26" s="39" t="s">
        <v>117</v>
      </c>
      <c r="E26" s="14">
        <v>43733</v>
      </c>
      <c r="F26" s="12" t="s">
        <v>16</v>
      </c>
      <c r="G26" s="19" t="s">
        <v>118</v>
      </c>
      <c r="H26" s="25" t="s">
        <v>119</v>
      </c>
      <c r="I26" s="12"/>
      <c r="J26" s="12"/>
      <c r="K26" s="12"/>
      <c r="L26" s="12"/>
    </row>
    <row r="27" spans="1:12" ht="120" x14ac:dyDescent="0.25">
      <c r="A27" s="10" t="s">
        <v>120</v>
      </c>
      <c r="B27" s="10" t="s">
        <v>121</v>
      </c>
      <c r="C27" s="10" t="s">
        <v>122</v>
      </c>
      <c r="D27" s="40" t="s">
        <v>15</v>
      </c>
      <c r="E27" s="10">
        <v>43734</v>
      </c>
      <c r="F27" s="10" t="s">
        <v>75</v>
      </c>
      <c r="G27" s="20" t="s">
        <v>123</v>
      </c>
      <c r="H27" s="26" t="s">
        <v>124</v>
      </c>
      <c r="I27" s="10"/>
      <c r="J27" s="10"/>
      <c r="K27" s="10"/>
      <c r="L27" s="10"/>
    </row>
    <row r="28" spans="1:12" ht="30" x14ac:dyDescent="0.25">
      <c r="A28" s="29" t="s">
        <v>125</v>
      </c>
      <c r="B28" s="29" t="s">
        <v>126</v>
      </c>
      <c r="C28" s="30" t="s">
        <v>14</v>
      </c>
      <c r="D28" s="34" t="s">
        <v>93</v>
      </c>
      <c r="E28" s="29">
        <v>43734</v>
      </c>
      <c r="F28" s="30" t="s">
        <v>16</v>
      </c>
      <c r="G28" s="42"/>
      <c r="H28" s="31" t="s">
        <v>127</v>
      </c>
      <c r="I28" s="29"/>
      <c r="J28" s="29"/>
      <c r="K28" s="29"/>
      <c r="L28" s="29"/>
    </row>
    <row r="29" spans="1:12" x14ac:dyDescent="0.25">
      <c r="A29" s="10" t="s">
        <v>128</v>
      </c>
      <c r="B29" s="10" t="s">
        <v>129</v>
      </c>
      <c r="C29" s="10" t="s">
        <v>130</v>
      </c>
      <c r="D29" s="40"/>
      <c r="E29" s="10">
        <v>43735</v>
      </c>
      <c r="F29" s="10" t="s">
        <v>101</v>
      </c>
      <c r="G29" s="20"/>
      <c r="H29" s="26" t="s">
        <v>129</v>
      </c>
      <c r="I29" s="10"/>
      <c r="J29" s="10"/>
      <c r="K29" s="10"/>
      <c r="L29" s="10"/>
    </row>
    <row r="30" spans="1:12" ht="270" x14ac:dyDescent="0.25">
      <c r="A30" s="12" t="s">
        <v>131</v>
      </c>
      <c r="B30" s="12" t="s">
        <v>132</v>
      </c>
      <c r="C30" s="12" t="s">
        <v>133</v>
      </c>
      <c r="D30" s="39" t="s">
        <v>117</v>
      </c>
      <c r="E30" s="14">
        <v>43738</v>
      </c>
      <c r="F30" s="12" t="s">
        <v>16</v>
      </c>
      <c r="G30" s="19" t="s">
        <v>134</v>
      </c>
      <c r="H30" s="25" t="s">
        <v>135</v>
      </c>
      <c r="I30" s="12"/>
      <c r="J30" s="12"/>
      <c r="K30" s="12"/>
      <c r="L30" s="12"/>
    </row>
    <row r="31" spans="1:12" ht="120" x14ac:dyDescent="0.25">
      <c r="A31" s="10" t="s">
        <v>136</v>
      </c>
      <c r="B31" s="10" t="s">
        <v>137</v>
      </c>
      <c r="C31" s="10" t="s">
        <v>122</v>
      </c>
      <c r="D31" s="40" t="s">
        <v>15</v>
      </c>
      <c r="E31" s="10">
        <v>43739</v>
      </c>
      <c r="F31" s="10" t="s">
        <v>75</v>
      </c>
      <c r="G31" s="20" t="s">
        <v>138</v>
      </c>
      <c r="H31" s="26" t="s">
        <v>139</v>
      </c>
      <c r="I31" s="10"/>
      <c r="J31" s="10"/>
      <c r="K31" s="10"/>
      <c r="L31" s="10"/>
    </row>
    <row r="32" spans="1:12" ht="90" x14ac:dyDescent="0.25">
      <c r="A32" s="10" t="s">
        <v>140</v>
      </c>
      <c r="B32" s="10" t="s">
        <v>141</v>
      </c>
      <c r="C32" s="10" t="s">
        <v>130</v>
      </c>
      <c r="D32" s="40" t="s">
        <v>15</v>
      </c>
      <c r="E32" s="10">
        <v>43739</v>
      </c>
      <c r="F32" s="10" t="s">
        <v>75</v>
      </c>
      <c r="G32" s="20" t="s">
        <v>142</v>
      </c>
      <c r="H32" s="26" t="s">
        <v>143</v>
      </c>
      <c r="I32" s="10"/>
      <c r="J32" s="10"/>
      <c r="K32" s="10"/>
      <c r="L32" s="10"/>
    </row>
    <row r="33" spans="1:12" ht="105" x14ac:dyDescent="0.25">
      <c r="A33" s="29" t="s">
        <v>144</v>
      </c>
      <c r="B33" s="29" t="s">
        <v>145</v>
      </c>
      <c r="C33" s="30" t="s">
        <v>14</v>
      </c>
      <c r="D33" s="34" t="s">
        <v>93</v>
      </c>
      <c r="E33" s="29"/>
      <c r="F33" s="30" t="s">
        <v>16</v>
      </c>
      <c r="G33" s="42"/>
      <c r="H33" s="31" t="s">
        <v>146</v>
      </c>
      <c r="I33" s="29"/>
      <c r="J33" s="29"/>
      <c r="K33" s="29"/>
      <c r="L33" s="29"/>
    </row>
    <row r="34" spans="1:12" ht="120" x14ac:dyDescent="0.25">
      <c r="A34" s="10" t="s">
        <v>147</v>
      </c>
      <c r="B34" s="10" t="s">
        <v>148</v>
      </c>
      <c r="C34" s="10" t="s">
        <v>14</v>
      </c>
      <c r="D34" s="40" t="s">
        <v>15</v>
      </c>
      <c r="E34" s="10">
        <v>43740</v>
      </c>
      <c r="F34" s="10" t="s">
        <v>16</v>
      </c>
      <c r="G34" s="20" t="s">
        <v>149</v>
      </c>
      <c r="H34" s="26" t="s">
        <v>150</v>
      </c>
      <c r="I34" s="10"/>
      <c r="J34" s="10"/>
      <c r="K34" s="10"/>
      <c r="L34" s="10"/>
    </row>
    <row r="35" spans="1:12" ht="195" x14ac:dyDescent="0.25">
      <c r="A35" s="10" t="s">
        <v>151</v>
      </c>
      <c r="B35" s="10" t="s">
        <v>152</v>
      </c>
      <c r="C35" s="10" t="s">
        <v>14</v>
      </c>
      <c r="D35" s="40" t="s">
        <v>15</v>
      </c>
      <c r="E35" s="10">
        <v>43740</v>
      </c>
      <c r="F35" s="10"/>
      <c r="G35" s="20" t="s">
        <v>153</v>
      </c>
      <c r="H35" s="26" t="s">
        <v>154</v>
      </c>
      <c r="I35" s="10"/>
      <c r="J35" s="10"/>
      <c r="K35" s="10"/>
      <c r="L35" s="10"/>
    </row>
    <row r="36" spans="1:12" ht="135" x14ac:dyDescent="0.25">
      <c r="A36" s="10" t="s">
        <v>155</v>
      </c>
      <c r="B36" s="10" t="s">
        <v>156</v>
      </c>
      <c r="C36" s="10" t="s">
        <v>14</v>
      </c>
      <c r="D36" s="40" t="s">
        <v>15</v>
      </c>
      <c r="E36" s="10">
        <v>43741</v>
      </c>
      <c r="F36" s="10" t="s">
        <v>16</v>
      </c>
      <c r="G36" s="20" t="s">
        <v>157</v>
      </c>
      <c r="H36" s="26" t="s">
        <v>158</v>
      </c>
      <c r="I36" s="10"/>
      <c r="J36" s="10"/>
      <c r="K36" s="10"/>
      <c r="L36" s="10"/>
    </row>
    <row r="37" spans="1:12" ht="180" x14ac:dyDescent="0.25">
      <c r="A37" s="29" t="s">
        <v>159</v>
      </c>
      <c r="B37" s="29" t="s">
        <v>160</v>
      </c>
      <c r="C37" s="30" t="s">
        <v>14</v>
      </c>
      <c r="D37" s="34" t="s">
        <v>93</v>
      </c>
      <c r="E37" s="29"/>
      <c r="F37" s="30" t="s">
        <v>16</v>
      </c>
      <c r="G37" s="42"/>
      <c r="H37" s="31" t="s">
        <v>161</v>
      </c>
      <c r="I37" s="29"/>
      <c r="J37" s="29"/>
      <c r="K37" s="29"/>
      <c r="L37" s="29"/>
    </row>
    <row r="38" spans="1:12" ht="30" x14ac:dyDescent="0.25">
      <c r="A38" s="12" t="s">
        <v>162</v>
      </c>
      <c r="B38" s="13" t="s">
        <v>163</v>
      </c>
      <c r="C38" s="12" t="s">
        <v>14</v>
      </c>
      <c r="D38" s="39" t="s">
        <v>117</v>
      </c>
      <c r="E38" s="14">
        <v>43741</v>
      </c>
      <c r="F38" s="12" t="s">
        <v>16</v>
      </c>
      <c r="G38" s="19" t="s">
        <v>164</v>
      </c>
      <c r="H38" s="25"/>
      <c r="I38" s="12"/>
      <c r="J38" s="12"/>
      <c r="K38" s="12"/>
      <c r="L38" s="12"/>
    </row>
    <row r="39" spans="1:12" ht="210" x14ac:dyDescent="0.25">
      <c r="A39" s="12" t="s">
        <v>165</v>
      </c>
      <c r="B39" s="13" t="s">
        <v>166</v>
      </c>
      <c r="C39" s="12" t="s">
        <v>14</v>
      </c>
      <c r="D39" s="39" t="s">
        <v>117</v>
      </c>
      <c r="E39" s="14">
        <v>43741</v>
      </c>
      <c r="F39" s="12" t="s">
        <v>16</v>
      </c>
      <c r="G39" s="19" t="s">
        <v>188</v>
      </c>
      <c r="H39" s="25" t="s">
        <v>167</v>
      </c>
      <c r="I39" s="12"/>
      <c r="J39" s="12"/>
      <c r="K39" s="12"/>
      <c r="L39" s="12"/>
    </row>
    <row r="40" spans="1:12" ht="165" x14ac:dyDescent="0.25">
      <c r="A40" s="10" t="s">
        <v>168</v>
      </c>
      <c r="B40" s="10" t="s">
        <v>169</v>
      </c>
      <c r="C40" s="10" t="s">
        <v>14</v>
      </c>
      <c r="D40" s="40" t="s">
        <v>15</v>
      </c>
      <c r="E40" s="10">
        <v>43742</v>
      </c>
      <c r="F40" s="10" t="s">
        <v>16</v>
      </c>
      <c r="G40" s="20" t="s">
        <v>170</v>
      </c>
      <c r="H40" s="26" t="s">
        <v>171</v>
      </c>
      <c r="I40" s="10"/>
      <c r="J40" s="10"/>
      <c r="K40" s="10"/>
      <c r="L40" s="10"/>
    </row>
    <row r="41" spans="1:12" ht="105" x14ac:dyDescent="0.25">
      <c r="A41" s="10" t="s">
        <v>172</v>
      </c>
      <c r="B41" s="10" t="s">
        <v>173</v>
      </c>
      <c r="C41" s="10" t="s">
        <v>122</v>
      </c>
      <c r="D41" s="40" t="s">
        <v>15</v>
      </c>
      <c r="E41" s="10">
        <v>43742</v>
      </c>
      <c r="F41" s="10" t="s">
        <v>75</v>
      </c>
      <c r="G41" s="20"/>
      <c r="H41" s="26" t="s">
        <v>174</v>
      </c>
      <c r="I41" s="10"/>
      <c r="J41" s="10"/>
      <c r="K41" s="10"/>
      <c r="L41" s="10"/>
    </row>
    <row r="42" spans="1:12" ht="165" x14ac:dyDescent="0.25">
      <c r="A42" s="10" t="s">
        <v>175</v>
      </c>
      <c r="B42" s="10" t="s">
        <v>176</v>
      </c>
      <c r="C42" s="10" t="s">
        <v>122</v>
      </c>
      <c r="D42" s="40" t="s">
        <v>15</v>
      </c>
      <c r="E42" s="10"/>
      <c r="F42" s="10" t="s">
        <v>75</v>
      </c>
      <c r="G42" s="20"/>
      <c r="H42" s="26" t="s">
        <v>189</v>
      </c>
      <c r="I42" s="10"/>
      <c r="J42" s="10"/>
      <c r="K42" s="10"/>
      <c r="L42" s="10"/>
    </row>
    <row r="43" spans="1:12" ht="210" x14ac:dyDescent="0.25">
      <c r="A43" s="10" t="s">
        <v>193</v>
      </c>
      <c r="B43" s="10" t="s">
        <v>194</v>
      </c>
      <c r="C43" s="10" t="s">
        <v>130</v>
      </c>
      <c r="D43" s="40" t="s">
        <v>15</v>
      </c>
      <c r="E43" s="10"/>
      <c r="F43" s="10" t="s">
        <v>195</v>
      </c>
      <c r="G43" s="20" t="s">
        <v>205</v>
      </c>
      <c r="H43" s="26"/>
      <c r="I43" s="10"/>
      <c r="J43" s="10"/>
      <c r="K43" s="10"/>
      <c r="L43" s="10"/>
    </row>
    <row r="44" spans="1:12" ht="195" x14ac:dyDescent="0.25">
      <c r="A44" s="10" t="s">
        <v>196</v>
      </c>
      <c r="B44" s="10" t="s">
        <v>197</v>
      </c>
      <c r="C44" s="10" t="s">
        <v>130</v>
      </c>
      <c r="D44" s="40" t="s">
        <v>15</v>
      </c>
      <c r="E44" s="10"/>
      <c r="F44" s="10" t="s">
        <v>195</v>
      </c>
      <c r="G44" s="20" t="s">
        <v>206</v>
      </c>
      <c r="H44" s="26"/>
      <c r="I44" s="10"/>
      <c r="J44" s="10"/>
      <c r="K44" s="10"/>
      <c r="L44" s="10"/>
    </row>
    <row r="45" spans="1:12" ht="195" x14ac:dyDescent="0.25">
      <c r="A45" s="10" t="s">
        <v>199</v>
      </c>
      <c r="B45" s="10" t="s">
        <v>198</v>
      </c>
      <c r="C45" s="10" t="s">
        <v>130</v>
      </c>
      <c r="D45" s="40" t="s">
        <v>15</v>
      </c>
      <c r="E45" s="10">
        <v>43748</v>
      </c>
      <c r="F45" s="10" t="s">
        <v>195</v>
      </c>
      <c r="G45" s="20" t="s">
        <v>204</v>
      </c>
      <c r="H45" s="26"/>
      <c r="I45" s="10"/>
      <c r="J45" s="10"/>
      <c r="K45" s="10"/>
      <c r="L45" s="10"/>
    </row>
    <row r="46" spans="1:12" ht="165" x14ac:dyDescent="0.25">
      <c r="A46" s="10" t="s">
        <v>200</v>
      </c>
      <c r="B46" s="10" t="s">
        <v>201</v>
      </c>
      <c r="C46" s="10" t="s">
        <v>130</v>
      </c>
      <c r="D46" s="40" t="s">
        <v>15</v>
      </c>
      <c r="E46" s="10">
        <v>43749</v>
      </c>
      <c r="F46" s="10" t="s">
        <v>195</v>
      </c>
      <c r="G46" s="20" t="s">
        <v>202</v>
      </c>
      <c r="H46" s="26"/>
      <c r="I46" s="10"/>
      <c r="J46" s="10"/>
      <c r="K46" s="10"/>
      <c r="L46" s="10"/>
    </row>
    <row r="49" spans="1:12" s="52" customFormat="1" ht="45" x14ac:dyDescent="0.25">
      <c r="A49" s="48" t="s">
        <v>177</v>
      </c>
      <c r="B49" s="47" t="s">
        <v>178</v>
      </c>
      <c r="C49" s="48" t="s">
        <v>207</v>
      </c>
      <c r="D49" s="48" t="s">
        <v>187</v>
      </c>
      <c r="E49" s="48" t="s">
        <v>190</v>
      </c>
      <c r="F49" s="48" t="s">
        <v>203</v>
      </c>
      <c r="H49" s="56"/>
      <c r="I49" s="56"/>
      <c r="J49" s="56"/>
      <c r="K49" s="56"/>
      <c r="L49" s="56"/>
    </row>
    <row r="50" spans="1:12" s="51" customFormat="1" x14ac:dyDescent="0.25">
      <c r="A50" s="50" t="s">
        <v>179</v>
      </c>
      <c r="B50" s="50" t="s">
        <v>180</v>
      </c>
      <c r="C50" s="50">
        <f>COUNTIF(A2:A48,"*SCO*")</f>
        <v>29</v>
      </c>
      <c r="D50" s="50">
        <f>COUNTIFS(A:A,"*SCO*",D:D,"*Resolved*")</f>
        <v>17</v>
      </c>
      <c r="E50" s="50">
        <f>COUNTIFS(A:A,"*SCO*",D:D,"*I couldn't reproduce*")</f>
        <v>7</v>
      </c>
      <c r="F50" s="50">
        <f>COUNTIFS(A:A,"*SCO*",D:D,"*Investigated*")</f>
        <v>3</v>
      </c>
    </row>
    <row r="51" spans="1:12" s="51" customFormat="1" x14ac:dyDescent="0.25">
      <c r="A51" s="49" t="s">
        <v>181</v>
      </c>
      <c r="B51" s="49" t="s">
        <v>182</v>
      </c>
      <c r="C51" s="49">
        <f>COUNTIF(A2:A48,"*MOB*")</f>
        <v>6</v>
      </c>
      <c r="D51" s="49">
        <f>COUNTIFS(A:A,"*MOB*",D:D,"*Resolved*")</f>
        <v>6</v>
      </c>
      <c r="E51" s="49">
        <f>COUNTIFS(A:A,"*MOB*",D:D,"*I couldn't reproduce*")</f>
        <v>0</v>
      </c>
      <c r="F51" s="49">
        <f>COUNTIFS(A:A,"*MOB*",D:D,"*Investigated*")</f>
        <v>0</v>
      </c>
    </row>
    <row r="52" spans="1:12" s="53" customFormat="1" ht="30" x14ac:dyDescent="0.25">
      <c r="A52" s="54" t="s">
        <v>183</v>
      </c>
      <c r="B52" s="54" t="s">
        <v>184</v>
      </c>
      <c r="C52" s="50">
        <f>COUNTIF(A2:A48,"*ONL*")</f>
        <v>10</v>
      </c>
      <c r="D52" s="50">
        <f>COUNTIFS(A:A,"*ONL*",D:D,"*Resolved*")</f>
        <v>8</v>
      </c>
      <c r="E52" s="50">
        <f>COUNTIFS(A:A,"*ONL*",D:D,"*I couldn't reproduce*")</f>
        <v>1</v>
      </c>
      <c r="F52" s="50">
        <f>COUNTIFS(A:A,"*MOB*",D:D,"*Investigated*")</f>
        <v>0</v>
      </c>
      <c r="H52" s="51"/>
      <c r="I52" s="57"/>
      <c r="J52" s="57"/>
      <c r="K52" s="57"/>
      <c r="L52" s="57"/>
    </row>
    <row r="53" spans="1:12" s="52" customFormat="1" x14ac:dyDescent="0.25">
      <c r="A53" s="48" t="s">
        <v>185</v>
      </c>
      <c r="B53" s="55" t="s">
        <v>186</v>
      </c>
      <c r="C53" s="47">
        <f>SUM(C50:C52)</f>
        <v>45</v>
      </c>
      <c r="D53" s="48">
        <f>SUM(D50:D52)</f>
        <v>31</v>
      </c>
      <c r="E53" s="47">
        <f>SUM(E50:E52)</f>
        <v>8</v>
      </c>
      <c r="F53" s="48">
        <f>SUM(F50:F52)</f>
        <v>3</v>
      </c>
      <c r="H53" s="56"/>
      <c r="I53" s="56"/>
      <c r="J53" s="56"/>
      <c r="K53" s="56"/>
      <c r="L53" s="56"/>
    </row>
    <row r="54" spans="1:12" s="53" customFormat="1" x14ac:dyDescent="0.25">
      <c r="A54" s="51"/>
      <c r="B54" s="51"/>
      <c r="C54" s="52"/>
      <c r="D54" s="51"/>
      <c r="E54" s="51"/>
      <c r="F54" s="51"/>
      <c r="G54" s="51"/>
      <c r="H54" s="51"/>
      <c r="I54" s="51"/>
      <c r="J54" s="51"/>
      <c r="K54" s="51"/>
      <c r="L54" s="51"/>
    </row>
    <row r="55" spans="1:12" s="53" customFormat="1" x14ac:dyDescent="0.25">
      <c r="A55" s="51"/>
      <c r="B55" s="51"/>
      <c r="C55" s="51"/>
      <c r="D55" s="51"/>
      <c r="E55" s="2"/>
      <c r="F55" s="2"/>
      <c r="G55" s="2"/>
      <c r="H55" s="51"/>
      <c r="I55" s="51"/>
      <c r="J55" s="51"/>
      <c r="K55" s="51"/>
      <c r="L55" s="51"/>
    </row>
    <row r="56" spans="1:12" s="53" customFormat="1" x14ac:dyDescent="0.25">
      <c r="A56" s="51"/>
      <c r="B56" s="51"/>
      <c r="C56" s="51"/>
      <c r="D56" s="51"/>
      <c r="E56" s="2"/>
      <c r="F56" s="2"/>
      <c r="G56" s="2"/>
      <c r="H56" s="51"/>
      <c r="I56" s="51"/>
      <c r="J56" s="51"/>
      <c r="K56" s="51"/>
      <c r="L56" s="51"/>
    </row>
    <row r="57" spans="1:12" x14ac:dyDescent="0.25">
      <c r="G57" s="2"/>
    </row>
    <row r="58" spans="1:12" x14ac:dyDescent="0.25">
      <c r="G58" s="2"/>
    </row>
    <row r="59" spans="1:12" x14ac:dyDescent="0.25">
      <c r="G59" s="2"/>
    </row>
    <row r="60" spans="1:12" x14ac:dyDescent="0.25">
      <c r="G60" s="2"/>
    </row>
    <row r="61" spans="1:12" x14ac:dyDescent="0.25">
      <c r="G61" s="2"/>
    </row>
    <row r="62" spans="1:12" x14ac:dyDescent="0.25">
      <c r="G62" s="2"/>
    </row>
    <row r="63" spans="1:12" x14ac:dyDescent="0.25">
      <c r="G63" s="2"/>
    </row>
    <row r="64" spans="1:12" x14ac:dyDescent="0.25">
      <c r="G64" s="2"/>
    </row>
    <row r="65" spans="7:7" x14ac:dyDescent="0.25">
      <c r="G65" s="2"/>
    </row>
    <row r="66" spans="7:7" x14ac:dyDescent="0.25">
      <c r="G66" s="2"/>
    </row>
    <row r="67" spans="7:7" x14ac:dyDescent="0.25">
      <c r="G67" s="2"/>
    </row>
    <row r="68" spans="7:7" x14ac:dyDescent="0.25">
      <c r="G68" s="2"/>
    </row>
    <row r="69" spans="7:7" x14ac:dyDescent="0.25">
      <c r="G69" s="2"/>
    </row>
  </sheetData>
  <hyperlinks>
    <hyperlink ref="A41" r:id="rId1" display="https://vm1023jira.tucasi.com/browse/MOB-296" xr:uid="{F4B5BCD7-D2AF-4EE1-AB48-21BCB3C511B8}"/>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337FB91048AE640B39C72EE818F7DD4" ma:contentTypeVersion="9" ma:contentTypeDescription="Create a new document." ma:contentTypeScope="" ma:versionID="eda10e449ada54b630fb805b362e5dd8">
  <xsd:schema xmlns:xsd="http://www.w3.org/2001/XMLSchema" xmlns:xs="http://www.w3.org/2001/XMLSchema" xmlns:p="http://schemas.microsoft.com/office/2006/metadata/properties" xmlns:ns2="56cae63c-c3bb-418b-8de0-6be618236486" xmlns:ns3="8403c94d-f4eb-462f-b5c4-43616ccb8b88" targetNamespace="http://schemas.microsoft.com/office/2006/metadata/properties" ma:root="true" ma:fieldsID="0c26c4e13965ec33aa7d4b02b8b094f0" ns2:_="" ns3:_="">
    <xsd:import namespace="56cae63c-c3bb-418b-8de0-6be618236486"/>
    <xsd:import namespace="8403c94d-f4eb-462f-b5c4-43616ccb8b8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EventHashCode" minOccurs="0"/>
                <xsd:element ref="ns3:MediaServiceGenerationTime" minOccurs="0"/>
                <xsd:element ref="ns3:MediaServiceDateTake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e63c-c3bb-418b-8de0-6be61823648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403c94d-f4eb-462f-b5c4-43616ccb8b8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482CEA-82E4-4BE4-BCC2-8DE33BEDC087}">
  <ds:schemaRefs>
    <ds:schemaRef ds:uri="http://schemas.microsoft.com/sharepoint/v3/contenttype/forms"/>
  </ds:schemaRefs>
</ds:datastoreItem>
</file>

<file path=customXml/itemProps2.xml><?xml version="1.0" encoding="utf-8"?>
<ds:datastoreItem xmlns:ds="http://schemas.openxmlformats.org/officeDocument/2006/customXml" ds:itemID="{30EF887F-78AD-47D7-A693-00C54696E0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e63c-c3bb-418b-8de0-6be618236486"/>
    <ds:schemaRef ds:uri="8403c94d-f4eb-462f-b5c4-43616ccb8b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EACCFC-BD87-4BF6-8428-EEF67AB47C47}">
  <ds:schemaRefs>
    <ds:schemaRef ds:uri="http://www.w3.org/XML/1998/namespace"/>
    <ds:schemaRef ds:uri="http://schemas.microsoft.com/office/2006/metadata/properties"/>
    <ds:schemaRef ds:uri="56cae63c-c3bb-418b-8de0-6be618236486"/>
    <ds:schemaRef ds:uri="http://purl.org/dc/terms/"/>
    <ds:schemaRef ds:uri="http://purl.org/dc/elements/1.1/"/>
    <ds:schemaRef ds:uri="http://schemas.openxmlformats.org/package/2006/metadata/core-properties"/>
    <ds:schemaRef ds:uri="8403c94d-f4eb-462f-b5c4-43616ccb8b88"/>
    <ds:schemaRef ds:uri="http://schemas.microsoft.com/office/2006/documentManagement/type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 Marsh</dc:creator>
  <cp:keywords/>
  <dc:description/>
  <cp:lastModifiedBy>Nathan Allanson</cp:lastModifiedBy>
  <cp:revision/>
  <dcterms:created xsi:type="dcterms:W3CDTF">2019-08-30T06:44:39Z</dcterms:created>
  <dcterms:modified xsi:type="dcterms:W3CDTF">2019-10-16T11:49:33Z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0x0101005337FB91048AE640B39C72EE818F7DD4</vt:lpwstr>
  </property>
  <property fmtid="{D5CDD505-2E9C-101B-9397-08002B2CF9AE}" pid="3" name="WorkbookGuid">
    <vt:lpwstr>25fd8c75-2556-4e1b-a9a0-924300ae163d</vt:lpwstr>
  </property>
</Properties>
</file>