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esktop/Project/"/>
    </mc:Choice>
  </mc:AlternateContent>
  <xr:revisionPtr revIDLastSave="0" documentId="13_ncr:1_{1711EF65-47D1-F849-9779-19550A64F483}" xr6:coauthVersionLast="47" xr6:coauthVersionMax="47" xr10:uidLastSave="{00000000-0000-0000-0000-000000000000}"/>
  <bookViews>
    <workbookView xWindow="0" yWindow="500" windowWidth="33600" windowHeight="20500" xr2:uid="{6A5D7583-65E8-3B45-9A64-42D89F750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E45" i="1"/>
  <c r="G45" i="1" s="1"/>
  <c r="E44" i="1"/>
  <c r="G44" i="1" s="1"/>
  <c r="E43" i="1"/>
  <c r="G43" i="1" s="1"/>
  <c r="G20" i="1"/>
  <c r="G23" i="1"/>
  <c r="G21" i="1"/>
  <c r="O30" i="1"/>
  <c r="L37" i="1"/>
  <c r="L26" i="1"/>
  <c r="L32" i="1"/>
  <c r="L22" i="1"/>
  <c r="L29" i="1"/>
  <c r="L39" i="1"/>
  <c r="L33" i="1"/>
  <c r="L27" i="1"/>
  <c r="L21" i="1"/>
  <c r="L25" i="1"/>
  <c r="L24" i="1"/>
  <c r="L36" i="1"/>
  <c r="L35" i="1"/>
  <c r="L34" i="1"/>
  <c r="L38" i="1"/>
  <c r="L23" i="1"/>
  <c r="L20" i="1"/>
  <c r="L30" i="1"/>
  <c r="L31" i="1"/>
  <c r="L28" i="1"/>
  <c r="O28" i="1"/>
  <c r="O37" i="1"/>
  <c r="O26" i="1"/>
  <c r="O32" i="1"/>
  <c r="O22" i="1"/>
  <c r="O29" i="1"/>
  <c r="O39" i="1"/>
  <c r="O33" i="1"/>
  <c r="O27" i="1"/>
  <c r="O21" i="1"/>
  <c r="O25" i="1"/>
  <c r="O24" i="1"/>
  <c r="O36" i="1"/>
  <c r="O35" i="1"/>
  <c r="O34" i="1"/>
  <c r="O38" i="1"/>
  <c r="O23" i="1"/>
  <c r="O20" i="1"/>
  <c r="O31" i="1"/>
  <c r="P31" i="1" l="1"/>
  <c r="P37" i="1"/>
  <c r="P34" i="1"/>
  <c r="P35" i="1"/>
  <c r="P38" i="1"/>
  <c r="P32" i="1"/>
  <c r="P26" i="1"/>
  <c r="P36" i="1"/>
  <c r="P30" i="1"/>
  <c r="P24" i="1"/>
  <c r="P25" i="1"/>
  <c r="P21" i="1"/>
  <c r="P27" i="1"/>
  <c r="P33" i="1"/>
  <c r="P39" i="1"/>
  <c r="P20" i="1"/>
  <c r="P29" i="1"/>
  <c r="P23" i="1"/>
  <c r="P22" i="1"/>
  <c r="P28" i="1"/>
</calcChain>
</file>

<file path=xl/sharedStrings.xml><?xml version="1.0" encoding="utf-8"?>
<sst xmlns="http://schemas.openxmlformats.org/spreadsheetml/2006/main" count="45" uniqueCount="40">
  <si>
    <t>Test No.</t>
  </si>
  <si>
    <t>Number of Tokens</t>
  </si>
  <si>
    <t>$nath</t>
  </si>
  <si>
    <t>$eve</t>
  </si>
  <si>
    <t>$james</t>
  </si>
  <si>
    <t>ADA Handle</t>
  </si>
  <si>
    <t>No. of Tokens</t>
  </si>
  <si>
    <t>FT Value  (₳)</t>
  </si>
  <si>
    <t>NFT Value  (₳)</t>
  </si>
  <si>
    <t>ADA balance  (₳)</t>
  </si>
  <si>
    <t>CEX NFT value  (₳)</t>
  </si>
  <si>
    <t>CEX FT value  (₳)</t>
  </si>
  <si>
    <t>Value Difference  (₳)</t>
  </si>
  <si>
    <t>CEX values not up to date</t>
  </si>
  <si>
    <t>$ben</t>
  </si>
  <si>
    <t>no option to manually sync address, uses past data</t>
  </si>
  <si>
    <t>$jub</t>
  </si>
  <si>
    <t>too large</t>
  </si>
  <si>
    <t>nft value more accurate, fts values less accurate</t>
  </si>
  <si>
    <t>$nathan</t>
  </si>
  <si>
    <t>$anthony</t>
  </si>
  <si>
    <t>opencnft has wider price values but does have some innaccuracies, invloving low volume and spacebudz</t>
  </si>
  <si>
    <t>$nick</t>
  </si>
  <si>
    <t>$97</t>
  </si>
  <si>
    <t>$fahadouken</t>
  </si>
  <si>
    <t>$matt</t>
  </si>
  <si>
    <t>$andy</t>
  </si>
  <si>
    <t>$josh</t>
  </si>
  <si>
    <t>$andrew</t>
  </si>
  <si>
    <t>$dean</t>
  </si>
  <si>
    <t>$234</t>
  </si>
  <si>
    <t>$543</t>
  </si>
  <si>
    <t>$955</t>
  </si>
  <si>
    <t>$555</t>
  </si>
  <si>
    <t>$222</t>
  </si>
  <si>
    <t>Wallet load time (s)</t>
  </si>
  <si>
    <t xml:space="preserve">Load time with local storage (s) </t>
  </si>
  <si>
    <t>CExplorer valuation  (₳)</t>
  </si>
  <si>
    <t>Explorer Valuation (₳)</t>
  </si>
  <si>
    <t>Number of tokens/wallet load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</si>
</sst>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4" xfId="0" applyFill="1" applyBorder="1"/>
    <xf numFmtId="0" fontId="7" fillId="5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5" borderId="13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4" borderId="1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Explorer Wallet</a:t>
            </a:r>
            <a:r>
              <a:rPr lang="en-GB" baseline="0"/>
              <a:t> load time compared to loading from browser storage save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Sheet1!$E$42</c:f>
              <c:strCache>
                <c:ptCount val="1"/>
                <c:pt idx="0">
                  <c:v>Wallet load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Sheet1!$D$42:$D$62</c:f>
              <c:strCache>
                <c:ptCount val="21"/>
                <c:pt idx="0">
                  <c:v>Number of Tokens</c:v>
                </c:pt>
                <c:pt idx="1">
                  <c:v>5</c:v>
                </c:pt>
                <c:pt idx="2">
                  <c:v>14</c:v>
                </c:pt>
                <c:pt idx="3">
                  <c:v>22</c:v>
                </c:pt>
                <c:pt idx="4">
                  <c:v>23</c:v>
                </c:pt>
                <c:pt idx="5">
                  <c:v>66</c:v>
                </c:pt>
                <c:pt idx="6">
                  <c:v>121</c:v>
                </c:pt>
                <c:pt idx="7">
                  <c:v>197</c:v>
                </c:pt>
                <c:pt idx="8">
                  <c:v>247</c:v>
                </c:pt>
                <c:pt idx="9">
                  <c:v>195</c:v>
                </c:pt>
                <c:pt idx="10">
                  <c:v>286</c:v>
                </c:pt>
                <c:pt idx="11">
                  <c:v>498</c:v>
                </c:pt>
                <c:pt idx="12">
                  <c:v>418</c:v>
                </c:pt>
                <c:pt idx="13">
                  <c:v>552</c:v>
                </c:pt>
                <c:pt idx="14">
                  <c:v>572</c:v>
                </c:pt>
                <c:pt idx="15">
                  <c:v>827</c:v>
                </c:pt>
                <c:pt idx="16">
                  <c:v>1412</c:v>
                </c:pt>
                <c:pt idx="17">
                  <c:v>1779</c:v>
                </c:pt>
                <c:pt idx="18">
                  <c:v>2547</c:v>
                </c:pt>
                <c:pt idx="19">
                  <c:v>2468</c:v>
                </c:pt>
                <c:pt idx="20">
                  <c:v>4919</c:v>
                </c:pt>
              </c:strCache>
            </c:strRef>
          </c:cat>
          <c:val>
            <c:numRef>
              <c:f>Sheet1!$E$43:$E$62</c:f>
              <c:numCache>
                <c:formatCode>General</c:formatCode>
                <c:ptCount val="20"/>
                <c:pt idx="0">
                  <c:v>4.9820000000000002</c:v>
                </c:pt>
                <c:pt idx="1">
                  <c:v>8.4130000000000003</c:v>
                </c:pt>
                <c:pt idx="2">
                  <c:v>10.885999999999999</c:v>
                </c:pt>
                <c:pt idx="3">
                  <c:v>15.509</c:v>
                </c:pt>
                <c:pt idx="4">
                  <c:v>47.695</c:v>
                </c:pt>
                <c:pt idx="5">
                  <c:v>48.994999999999997</c:v>
                </c:pt>
                <c:pt idx="6">
                  <c:v>83.537999999999997</c:v>
                </c:pt>
                <c:pt idx="7">
                  <c:v>98.596000000000004</c:v>
                </c:pt>
                <c:pt idx="8">
                  <c:v>128.833</c:v>
                </c:pt>
                <c:pt idx="9">
                  <c:v>157.62799999999999</c:v>
                </c:pt>
                <c:pt idx="10">
                  <c:v>189.012</c:v>
                </c:pt>
                <c:pt idx="11">
                  <c:v>189.749</c:v>
                </c:pt>
                <c:pt idx="12">
                  <c:v>215.346</c:v>
                </c:pt>
                <c:pt idx="13">
                  <c:v>245.54499999999999</c:v>
                </c:pt>
                <c:pt idx="14">
                  <c:v>505.17</c:v>
                </c:pt>
                <c:pt idx="15">
                  <c:v>530.67600000000004</c:v>
                </c:pt>
                <c:pt idx="16">
                  <c:v>745.89700000000005</c:v>
                </c:pt>
                <c:pt idx="17">
                  <c:v>985.86400000000003</c:v>
                </c:pt>
                <c:pt idx="18">
                  <c:v>1008.894</c:v>
                </c:pt>
                <c:pt idx="19">
                  <c:v>2065.65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F-3E43-9217-EB60D92ABDD8}"/>
            </c:ext>
          </c:extLst>
        </c:ser>
        <c:ser>
          <c:idx val="1"/>
          <c:order val="1"/>
          <c:tx>
            <c:strRef>
              <c:f>Sheet1!$F$42</c:f>
              <c:strCache>
                <c:ptCount val="1"/>
                <c:pt idx="0">
                  <c:v>Load time with local storage (s)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Sheet1!$D$42:$D$62</c:f>
              <c:strCache>
                <c:ptCount val="21"/>
                <c:pt idx="0">
                  <c:v>Number of Tokens</c:v>
                </c:pt>
                <c:pt idx="1">
                  <c:v>5</c:v>
                </c:pt>
                <c:pt idx="2">
                  <c:v>14</c:v>
                </c:pt>
                <c:pt idx="3">
                  <c:v>22</c:v>
                </c:pt>
                <c:pt idx="4">
                  <c:v>23</c:v>
                </c:pt>
                <c:pt idx="5">
                  <c:v>66</c:v>
                </c:pt>
                <c:pt idx="6">
                  <c:v>121</c:v>
                </c:pt>
                <c:pt idx="7">
                  <c:v>197</c:v>
                </c:pt>
                <c:pt idx="8">
                  <c:v>247</c:v>
                </c:pt>
                <c:pt idx="9">
                  <c:v>195</c:v>
                </c:pt>
                <c:pt idx="10">
                  <c:v>286</c:v>
                </c:pt>
                <c:pt idx="11">
                  <c:v>498</c:v>
                </c:pt>
                <c:pt idx="12">
                  <c:v>418</c:v>
                </c:pt>
                <c:pt idx="13">
                  <c:v>552</c:v>
                </c:pt>
                <c:pt idx="14">
                  <c:v>572</c:v>
                </c:pt>
                <c:pt idx="15">
                  <c:v>827</c:v>
                </c:pt>
                <c:pt idx="16">
                  <c:v>1412</c:v>
                </c:pt>
                <c:pt idx="17">
                  <c:v>1779</c:v>
                </c:pt>
                <c:pt idx="18">
                  <c:v>2547</c:v>
                </c:pt>
                <c:pt idx="19">
                  <c:v>2468</c:v>
                </c:pt>
                <c:pt idx="20">
                  <c:v>4919</c:v>
                </c:pt>
              </c:strCache>
            </c:strRef>
          </c:cat>
          <c:val>
            <c:numRef>
              <c:f>Sheet1!$F$43:$F$62</c:f>
              <c:numCache>
                <c:formatCode>General</c:formatCode>
                <c:ptCount val="20"/>
                <c:pt idx="0">
                  <c:v>2.0830000000000002</c:v>
                </c:pt>
                <c:pt idx="1">
                  <c:v>2.407</c:v>
                </c:pt>
                <c:pt idx="2">
                  <c:v>1.3740000000000001</c:v>
                </c:pt>
                <c:pt idx="3">
                  <c:v>1.978</c:v>
                </c:pt>
                <c:pt idx="4">
                  <c:v>2.5179999999999998</c:v>
                </c:pt>
                <c:pt idx="5">
                  <c:v>1.3720000000000001</c:v>
                </c:pt>
                <c:pt idx="6">
                  <c:v>1.7669999999999999</c:v>
                </c:pt>
                <c:pt idx="7">
                  <c:v>4.2610000000000001</c:v>
                </c:pt>
                <c:pt idx="8">
                  <c:v>2.9860000000000002</c:v>
                </c:pt>
                <c:pt idx="9">
                  <c:v>2.073</c:v>
                </c:pt>
                <c:pt idx="10">
                  <c:v>2.3210000000000002</c:v>
                </c:pt>
                <c:pt idx="11">
                  <c:v>2.4249999999999998</c:v>
                </c:pt>
                <c:pt idx="12">
                  <c:v>3.0779999999999998</c:v>
                </c:pt>
                <c:pt idx="13">
                  <c:v>2.6440000000000001</c:v>
                </c:pt>
                <c:pt idx="14">
                  <c:v>1.696</c:v>
                </c:pt>
                <c:pt idx="15">
                  <c:v>2.7130000000000001</c:v>
                </c:pt>
                <c:pt idx="16">
                  <c:v>2.7024750000000002</c:v>
                </c:pt>
                <c:pt idx="17">
                  <c:v>2.7839985294117602</c:v>
                </c:pt>
                <c:pt idx="18">
                  <c:v>2.74323676470588</c:v>
                </c:pt>
                <c:pt idx="19">
                  <c:v>2.8247602941176502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F-3E43-9217-EB60D92A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42432"/>
        <c:axId val="1530758320"/>
      </c:lineChart>
      <c:catAx>
        <c:axId val="11063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Wallet Size (number of tokens)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58320"/>
        <c:crosses val="autoZero"/>
        <c:auto val="1"/>
        <c:lblAlgn val="ctr"/>
        <c:lblOffset val="100"/>
        <c:noMultiLvlLbl val="0"/>
      </c:catAx>
      <c:valAx>
        <c:axId val="15307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load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Explorer Wallet Valuations compared to CExplorer.io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Explorer Valuation (₳)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Sheet1!$E$20:$E$37</c:f>
              <c:strCache>
                <c:ptCount val="18"/>
                <c:pt idx="0">
                  <c:v>$222</c:v>
                </c:pt>
                <c:pt idx="1">
                  <c:v>$josh</c:v>
                </c:pt>
                <c:pt idx="2">
                  <c:v>$nick</c:v>
                </c:pt>
                <c:pt idx="3">
                  <c:v>$555</c:v>
                </c:pt>
                <c:pt idx="4">
                  <c:v>$andrew</c:v>
                </c:pt>
                <c:pt idx="5">
                  <c:v>$james</c:v>
                </c:pt>
                <c:pt idx="6">
                  <c:v>$nathan</c:v>
                </c:pt>
                <c:pt idx="7">
                  <c:v>$andy</c:v>
                </c:pt>
                <c:pt idx="8">
                  <c:v>$ben</c:v>
                </c:pt>
                <c:pt idx="9">
                  <c:v>$97</c:v>
                </c:pt>
                <c:pt idx="10">
                  <c:v>$nath</c:v>
                </c:pt>
                <c:pt idx="11">
                  <c:v>$eve</c:v>
                </c:pt>
                <c:pt idx="12">
                  <c:v>$anthony</c:v>
                </c:pt>
                <c:pt idx="13">
                  <c:v>$matt</c:v>
                </c:pt>
                <c:pt idx="14">
                  <c:v>$543</c:v>
                </c:pt>
                <c:pt idx="15">
                  <c:v>$234</c:v>
                </c:pt>
                <c:pt idx="16">
                  <c:v>$dean</c:v>
                </c:pt>
                <c:pt idx="17">
                  <c:v>$jub</c:v>
                </c:pt>
              </c:strCache>
            </c:strRef>
          </c:cat>
          <c:val>
            <c:numRef>
              <c:f>Sheet1!$L$20:$L$37</c:f>
              <c:numCache>
                <c:formatCode>General</c:formatCode>
                <c:ptCount val="18"/>
                <c:pt idx="0">
                  <c:v>206</c:v>
                </c:pt>
                <c:pt idx="1">
                  <c:v>524.79000000000008</c:v>
                </c:pt>
                <c:pt idx="2">
                  <c:v>1539.42</c:v>
                </c:pt>
                <c:pt idx="3">
                  <c:v>1796.69</c:v>
                </c:pt>
                <c:pt idx="4">
                  <c:v>3560.56</c:v>
                </c:pt>
                <c:pt idx="5">
                  <c:v>8038.91</c:v>
                </c:pt>
                <c:pt idx="6">
                  <c:v>9204.2799999999988</c:v>
                </c:pt>
                <c:pt idx="7">
                  <c:v>10703.27</c:v>
                </c:pt>
                <c:pt idx="8">
                  <c:v>10734.45</c:v>
                </c:pt>
                <c:pt idx="9">
                  <c:v>20688.04</c:v>
                </c:pt>
                <c:pt idx="10">
                  <c:v>33051.65</c:v>
                </c:pt>
                <c:pt idx="11">
                  <c:v>37554.410000000003</c:v>
                </c:pt>
                <c:pt idx="12">
                  <c:v>40109</c:v>
                </c:pt>
                <c:pt idx="13">
                  <c:v>45563.199999999997</c:v>
                </c:pt>
                <c:pt idx="14">
                  <c:v>58467.47</c:v>
                </c:pt>
                <c:pt idx="15">
                  <c:v>108542.26999999999</c:v>
                </c:pt>
                <c:pt idx="16">
                  <c:v>150503.22</c:v>
                </c:pt>
                <c:pt idx="17">
                  <c:v>168380.66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3-8D4F-AF4A-E43164B1B4D4}"/>
            </c:ext>
          </c:extLst>
        </c:ser>
        <c:ser>
          <c:idx val="1"/>
          <c:order val="1"/>
          <c:tx>
            <c:strRef>
              <c:f>Sheet1!$O$19</c:f>
              <c:strCache>
                <c:ptCount val="1"/>
                <c:pt idx="0">
                  <c:v>CExplorer valuation  (₳)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Sheet1!$E$20:$E$37</c:f>
              <c:strCache>
                <c:ptCount val="18"/>
                <c:pt idx="0">
                  <c:v>$222</c:v>
                </c:pt>
                <c:pt idx="1">
                  <c:v>$josh</c:v>
                </c:pt>
                <c:pt idx="2">
                  <c:v>$nick</c:v>
                </c:pt>
                <c:pt idx="3">
                  <c:v>$555</c:v>
                </c:pt>
                <c:pt idx="4">
                  <c:v>$andrew</c:v>
                </c:pt>
                <c:pt idx="5">
                  <c:v>$james</c:v>
                </c:pt>
                <c:pt idx="6">
                  <c:v>$nathan</c:v>
                </c:pt>
                <c:pt idx="7">
                  <c:v>$andy</c:v>
                </c:pt>
                <c:pt idx="8">
                  <c:v>$ben</c:v>
                </c:pt>
                <c:pt idx="9">
                  <c:v>$97</c:v>
                </c:pt>
                <c:pt idx="10">
                  <c:v>$nath</c:v>
                </c:pt>
                <c:pt idx="11">
                  <c:v>$eve</c:v>
                </c:pt>
                <c:pt idx="12">
                  <c:v>$anthony</c:v>
                </c:pt>
                <c:pt idx="13">
                  <c:v>$matt</c:v>
                </c:pt>
                <c:pt idx="14">
                  <c:v>$543</c:v>
                </c:pt>
                <c:pt idx="15">
                  <c:v>$234</c:v>
                </c:pt>
                <c:pt idx="16">
                  <c:v>$dean</c:v>
                </c:pt>
                <c:pt idx="17">
                  <c:v>$jub</c:v>
                </c:pt>
              </c:strCache>
            </c:strRef>
          </c:cat>
          <c:val>
            <c:numRef>
              <c:f>Sheet1!$O$20:$O$37</c:f>
              <c:numCache>
                <c:formatCode>General</c:formatCode>
                <c:ptCount val="18"/>
                <c:pt idx="0">
                  <c:v>30</c:v>
                </c:pt>
                <c:pt idx="1">
                  <c:v>528.07000000000005</c:v>
                </c:pt>
                <c:pt idx="2">
                  <c:v>1539.42</c:v>
                </c:pt>
                <c:pt idx="3">
                  <c:v>2399.54</c:v>
                </c:pt>
                <c:pt idx="4">
                  <c:v>1339.9399999999998</c:v>
                </c:pt>
                <c:pt idx="5">
                  <c:v>8039.91</c:v>
                </c:pt>
                <c:pt idx="6">
                  <c:v>7891.91</c:v>
                </c:pt>
                <c:pt idx="7">
                  <c:v>9305.27</c:v>
                </c:pt>
                <c:pt idx="8">
                  <c:v>8361.41</c:v>
                </c:pt>
                <c:pt idx="9">
                  <c:v>16559.990000000002</c:v>
                </c:pt>
                <c:pt idx="10">
                  <c:v>20983.21</c:v>
                </c:pt>
                <c:pt idx="11">
                  <c:v>33015.410000000003</c:v>
                </c:pt>
                <c:pt idx="12">
                  <c:v>28711.46</c:v>
                </c:pt>
                <c:pt idx="13">
                  <c:v>29136.1</c:v>
                </c:pt>
                <c:pt idx="14">
                  <c:v>58967.32</c:v>
                </c:pt>
                <c:pt idx="15">
                  <c:v>89615.93</c:v>
                </c:pt>
                <c:pt idx="16">
                  <c:v>64543.14</c:v>
                </c:pt>
                <c:pt idx="17">
                  <c:v>45139.46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3-8D4F-AF4A-E43164B1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370992"/>
        <c:axId val="1078149136"/>
      </c:barChart>
      <c:catAx>
        <c:axId val="113237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ADA Handle Test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49136"/>
        <c:crosses val="autoZero"/>
        <c:auto val="1"/>
        <c:lblAlgn val="ctr"/>
        <c:lblOffset val="100"/>
        <c:noMultiLvlLbl val="0"/>
      </c:catAx>
      <c:valAx>
        <c:axId val="1078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in 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183444</xdr:colOff>
      <xdr:row>69</xdr:row>
      <xdr:rowOff>54272</xdr:rowOff>
    </xdr:from>
    <xdr:to>
      <xdr:col>15</xdr:col>
      <xdr:colOff>814103</xdr:colOff>
      <xdr:row>93</xdr:row>
      <xdr:rowOff>162820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01A945-4809-BE42-8BDB-EEBE28490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682761</xdr:colOff>
      <xdr:row>41</xdr:row>
      <xdr:rowOff>542734</xdr:rowOff>
    </xdr:from>
    <xdr:to>
      <xdr:col>16</xdr:col>
      <xdr:colOff>586155</xdr:colOff>
      <xdr:row>65</xdr:row>
      <xdr:rowOff>155874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C46FF-2417-8B4E-ACFF-D23423CC6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4405-596D-DA44-9A1F-F098E748E1DA}">
  <dimension ref="A1:P65"/>
  <sheetViews>
    <sheetView tabSelected="1" topLeftCell="A42" zoomScale="117" workbookViewId="0">
      <selection activeCell="R32" sqref="R32"/>
    </sheetView>
  </sheetViews>
  <sheetFormatPr baseColWidth="10" defaultRowHeight="16" x14ac:dyDescent="0.2"/>
  <cols>
    <col min="1" max="1" width="12.33203125" customWidth="1"/>
    <col min="2" max="2" width="0.1640625" hidden="1" customWidth="1"/>
    <col min="3" max="3" width="12.1640625" customWidth="1"/>
    <col min="4" max="4" width="4.83203125" customWidth="1"/>
    <col min="5" max="5" width="12" customWidth="1"/>
    <col min="6" max="6" width="8.1640625" customWidth="1"/>
    <col min="7" max="7" width="10.5" customWidth="1"/>
    <col min="8" max="8" width="11.83203125" customWidth="1"/>
    <col min="9" max="9" width="9.83203125" customWidth="1"/>
    <col min="10" max="10" width="9.6640625" customWidth="1"/>
    <col min="11" max="11" width="8.6640625" customWidth="1"/>
    <col min="13" max="13" width="9.5" customWidth="1"/>
    <col min="14" max="14" width="8.83203125" customWidth="1"/>
    <col min="15" max="15" width="11.1640625" customWidth="1"/>
    <col min="16" max="16" width="11.6640625" customWidth="1"/>
  </cols>
  <sheetData>
    <row r="1" spans="1:1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6" customHeight="1" x14ac:dyDescent="0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"/>
    </row>
    <row r="3" spans="1:12" x14ac:dyDescent="0.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r="4" spans="1:12" x14ac:dyDescent="0.2">
      <c r="A4" s="2"/>
      <c r="B4" s="4"/>
      <c r="C4" s="4"/>
      <c r="D4" s="4"/>
      <c r="E4" s="4"/>
      <c r="F4" s="4"/>
      <c r="G4" s="5"/>
      <c r="H4" s="5"/>
      <c r="I4" s="6"/>
      <c r="J4" s="6"/>
      <c r="K4" s="4"/>
      <c r="L4" s="2"/>
    </row>
    <row r="5" spans="1:12" x14ac:dyDescent="0.2">
      <c r="A5" s="2"/>
      <c r="B5" s="4"/>
      <c r="C5" s="4"/>
      <c r="D5" s="4"/>
      <c r="E5" s="4"/>
      <c r="F5" s="4"/>
      <c r="G5" s="5"/>
      <c r="H5" s="5"/>
      <c r="I5" s="6"/>
      <c r="J5" s="6"/>
      <c r="K5" s="4"/>
      <c r="L5" s="2"/>
    </row>
    <row r="6" spans="1:12" ht="25" customHeight="1" x14ac:dyDescent="0.2">
      <c r="A6" s="2"/>
      <c r="B6" s="4"/>
      <c r="C6" s="4"/>
      <c r="D6" s="4"/>
      <c r="E6" s="4"/>
      <c r="F6" s="4"/>
      <c r="G6" s="5"/>
      <c r="H6" s="5"/>
      <c r="I6" s="6"/>
      <c r="J6" s="7"/>
      <c r="K6" s="7"/>
      <c r="L6" s="2"/>
    </row>
    <row r="7" spans="1:12" x14ac:dyDescent="0.2">
      <c r="A7" s="2"/>
      <c r="B7" s="4"/>
      <c r="C7" s="4"/>
      <c r="D7" s="4"/>
      <c r="E7" s="4"/>
      <c r="F7" s="4"/>
      <c r="G7" s="5"/>
      <c r="H7" s="5"/>
      <c r="I7" s="6"/>
      <c r="J7" s="7"/>
      <c r="K7" s="7"/>
      <c r="L7" s="2"/>
    </row>
    <row r="8" spans="1:12" x14ac:dyDescent="0.2">
      <c r="A8" s="2"/>
      <c r="B8" s="4"/>
      <c r="C8" s="4"/>
      <c r="D8" s="4"/>
      <c r="E8" s="4"/>
      <c r="F8" s="4"/>
      <c r="G8" s="4"/>
      <c r="H8" s="4"/>
      <c r="I8" s="6"/>
      <c r="J8" s="6"/>
      <c r="K8" s="4"/>
      <c r="L8" s="2"/>
    </row>
    <row r="9" spans="1:12" x14ac:dyDescent="0.2">
      <c r="A9" s="2"/>
      <c r="B9" s="4"/>
      <c r="C9" s="4"/>
      <c r="D9" s="4"/>
      <c r="E9" s="4"/>
      <c r="F9" s="4"/>
      <c r="G9" s="4"/>
      <c r="H9" s="4"/>
      <c r="I9" s="6"/>
      <c r="J9" s="6"/>
      <c r="K9" s="4"/>
      <c r="L9" s="2"/>
    </row>
    <row r="10" spans="1:12" x14ac:dyDescent="0.2">
      <c r="A10" s="2"/>
      <c r="B10" s="4"/>
      <c r="C10" s="4"/>
      <c r="D10" s="4"/>
      <c r="E10" s="4"/>
      <c r="F10" s="4"/>
      <c r="G10" s="5"/>
      <c r="H10" s="5"/>
      <c r="I10" s="6"/>
      <c r="J10" s="6"/>
      <c r="K10" s="4"/>
      <c r="L10" s="2"/>
    </row>
    <row r="11" spans="1:12" ht="195" x14ac:dyDescent="0.2">
      <c r="A11" s="2"/>
      <c r="B11" s="4"/>
      <c r="C11" s="4"/>
      <c r="D11" s="4"/>
      <c r="E11" s="4"/>
      <c r="F11" s="4"/>
      <c r="G11" s="4"/>
      <c r="H11" s="4"/>
      <c r="I11" s="6" t="s">
        <v>21</v>
      </c>
      <c r="J11" s="6"/>
      <c r="K11" s="4"/>
      <c r="L11" s="2"/>
    </row>
    <row r="12" spans="1:12" x14ac:dyDescent="0.2">
      <c r="A12" s="2"/>
      <c r="B12" s="4"/>
      <c r="C12" s="4"/>
      <c r="D12" s="4"/>
      <c r="E12" s="4"/>
      <c r="F12" s="4"/>
      <c r="G12" s="5"/>
      <c r="H12" s="5"/>
      <c r="I12" s="4"/>
      <c r="J12" s="4"/>
      <c r="K12" s="4"/>
      <c r="L12" s="2"/>
    </row>
    <row r="13" spans="1:12" x14ac:dyDescent="0.2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2"/>
    </row>
    <row r="14" spans="1:12" x14ac:dyDescent="0.2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2"/>
    </row>
    <row r="15" spans="1:12" x14ac:dyDescent="0.2">
      <c r="A15" s="2"/>
      <c r="B15" s="1"/>
      <c r="C15" s="8"/>
      <c r="D15" s="8"/>
      <c r="E15" s="8"/>
      <c r="F15" s="8" t="s">
        <v>13</v>
      </c>
      <c r="G15" s="8"/>
      <c r="H15" s="8"/>
      <c r="I15" s="4"/>
      <c r="J15" s="4"/>
      <c r="K15" s="8"/>
      <c r="L15" s="2"/>
    </row>
    <row r="16" spans="1:12" x14ac:dyDescent="0.2">
      <c r="A16" s="2"/>
      <c r="B16" s="1"/>
      <c r="C16" s="8"/>
      <c r="D16" s="8"/>
      <c r="E16" s="8" t="s">
        <v>15</v>
      </c>
      <c r="F16" s="8"/>
      <c r="G16" s="8"/>
      <c r="H16" s="8"/>
      <c r="I16" s="4"/>
      <c r="J16" s="4"/>
      <c r="K16" s="8"/>
      <c r="L16" s="2"/>
    </row>
    <row r="17" spans="1:16" x14ac:dyDescent="0.2">
      <c r="A17" s="2"/>
      <c r="B17" s="1"/>
      <c r="C17" s="8"/>
      <c r="D17" s="8" t="s">
        <v>18</v>
      </c>
      <c r="E17" s="8"/>
      <c r="F17" s="8"/>
      <c r="G17" s="8"/>
      <c r="H17" s="8"/>
      <c r="I17" s="4"/>
      <c r="J17" s="4"/>
      <c r="K17" s="8"/>
      <c r="L17" s="2"/>
    </row>
    <row r="18" spans="1:16" ht="17" thickBot="1" x14ac:dyDescent="0.25"/>
    <row r="19" spans="1:16" ht="53" customHeight="1" thickBot="1" x14ac:dyDescent="0.25">
      <c r="D19" s="34" t="s">
        <v>0</v>
      </c>
      <c r="E19" s="14" t="s">
        <v>5</v>
      </c>
      <c r="F19" s="14" t="s">
        <v>6</v>
      </c>
      <c r="G19" s="14" t="s">
        <v>35</v>
      </c>
      <c r="H19" s="14" t="s">
        <v>36</v>
      </c>
      <c r="I19" s="15" t="s">
        <v>9</v>
      </c>
      <c r="J19" s="15" t="s">
        <v>8</v>
      </c>
      <c r="K19" s="15" t="s">
        <v>7</v>
      </c>
      <c r="L19" s="15" t="s">
        <v>38</v>
      </c>
      <c r="M19" s="16" t="s">
        <v>10</v>
      </c>
      <c r="N19" s="16" t="s">
        <v>11</v>
      </c>
      <c r="O19" s="16" t="s">
        <v>37</v>
      </c>
      <c r="P19" s="17" t="s">
        <v>12</v>
      </c>
    </row>
    <row r="20" spans="1:16" ht="17" x14ac:dyDescent="0.2">
      <c r="D20" s="20">
        <v>3</v>
      </c>
      <c r="E20" s="9" t="s">
        <v>34</v>
      </c>
      <c r="F20" s="22">
        <v>22</v>
      </c>
      <c r="G20" s="22">
        <f>10886/1000</f>
        <v>10.885999999999999</v>
      </c>
      <c r="H20" s="22">
        <v>1.3740000000000001</v>
      </c>
      <c r="I20" s="23">
        <v>6</v>
      </c>
      <c r="J20" s="23">
        <v>200</v>
      </c>
      <c r="K20" s="23">
        <v>0</v>
      </c>
      <c r="L20" s="23">
        <f t="shared" ref="L20:L39" si="0">I20+J20+K20</f>
        <v>206</v>
      </c>
      <c r="M20" s="24">
        <v>24</v>
      </c>
      <c r="N20" s="24">
        <v>0</v>
      </c>
      <c r="O20" s="24">
        <f t="shared" ref="O20:O29" si="1">M20+N20+I20</f>
        <v>30</v>
      </c>
      <c r="P20" s="25">
        <f t="shared" ref="P20:P39" si="2">L20-O20</f>
        <v>176</v>
      </c>
    </row>
    <row r="21" spans="1:16" ht="17" x14ac:dyDescent="0.2">
      <c r="D21" s="18">
        <v>1</v>
      </c>
      <c r="E21" s="10" t="s">
        <v>27</v>
      </c>
      <c r="F21" s="26">
        <v>5</v>
      </c>
      <c r="G21" s="26">
        <f>4982/1000</f>
        <v>4.9820000000000002</v>
      </c>
      <c r="H21" s="26">
        <v>2.0830000000000002</v>
      </c>
      <c r="I21" s="27">
        <v>25.57</v>
      </c>
      <c r="J21" s="27">
        <v>497</v>
      </c>
      <c r="K21" s="27">
        <v>2.2200000000000002</v>
      </c>
      <c r="L21" s="27">
        <f t="shared" si="0"/>
        <v>524.79000000000008</v>
      </c>
      <c r="M21" s="28">
        <v>497</v>
      </c>
      <c r="N21" s="28">
        <v>5.5</v>
      </c>
      <c r="O21" s="28">
        <f t="shared" si="1"/>
        <v>528.07000000000005</v>
      </c>
      <c r="P21" s="29">
        <f t="shared" si="2"/>
        <v>-3.2799999999999727</v>
      </c>
    </row>
    <row r="22" spans="1:16" ht="17" x14ac:dyDescent="0.2">
      <c r="D22" s="18">
        <v>5</v>
      </c>
      <c r="E22" s="10" t="s">
        <v>22</v>
      </c>
      <c r="F22" s="26">
        <v>66</v>
      </c>
      <c r="G22" s="26">
        <v>47.695</v>
      </c>
      <c r="H22" s="26">
        <v>2.5179999999999998</v>
      </c>
      <c r="I22" s="27">
        <v>1149.42</v>
      </c>
      <c r="J22" s="27">
        <v>390</v>
      </c>
      <c r="K22" s="27">
        <v>0</v>
      </c>
      <c r="L22" s="27">
        <f t="shared" si="0"/>
        <v>1539.42</v>
      </c>
      <c r="M22" s="28">
        <v>390</v>
      </c>
      <c r="N22" s="28">
        <v>0</v>
      </c>
      <c r="O22" s="28">
        <f t="shared" si="1"/>
        <v>1539.42</v>
      </c>
      <c r="P22" s="29">
        <f t="shared" si="2"/>
        <v>0</v>
      </c>
    </row>
    <row r="23" spans="1:16" ht="17" x14ac:dyDescent="0.2">
      <c r="D23" s="18">
        <v>2</v>
      </c>
      <c r="E23" s="10" t="s">
        <v>33</v>
      </c>
      <c r="F23" s="26">
        <v>14</v>
      </c>
      <c r="G23" s="26">
        <f>8413/1000</f>
        <v>8.4130000000000003</v>
      </c>
      <c r="H23" s="26">
        <v>2.407</v>
      </c>
      <c r="I23" s="27">
        <v>853.54</v>
      </c>
      <c r="J23" s="27">
        <v>521</v>
      </c>
      <c r="K23" s="27">
        <v>422.15</v>
      </c>
      <c r="L23" s="27">
        <f t="shared" si="0"/>
        <v>1796.69</v>
      </c>
      <c r="M23" s="28">
        <v>498</v>
      </c>
      <c r="N23" s="28">
        <v>1048</v>
      </c>
      <c r="O23" s="28">
        <f t="shared" si="1"/>
        <v>2399.54</v>
      </c>
      <c r="P23" s="29">
        <f t="shared" si="2"/>
        <v>-602.84999999999991</v>
      </c>
    </row>
    <row r="24" spans="1:16" ht="20" customHeight="1" x14ac:dyDescent="0.2">
      <c r="D24" s="18">
        <v>9</v>
      </c>
      <c r="E24" s="10" t="s">
        <v>28</v>
      </c>
      <c r="F24" s="26">
        <v>247</v>
      </c>
      <c r="G24" s="26">
        <v>98.596000000000004</v>
      </c>
      <c r="H24" s="26">
        <v>4.2610000000000001</v>
      </c>
      <c r="I24" s="27">
        <v>59.57</v>
      </c>
      <c r="J24" s="27">
        <v>3500.99</v>
      </c>
      <c r="K24" s="27">
        <v>0</v>
      </c>
      <c r="L24" s="27">
        <f t="shared" si="0"/>
        <v>3560.56</v>
      </c>
      <c r="M24" s="28">
        <v>1280</v>
      </c>
      <c r="N24" s="28">
        <v>0.37</v>
      </c>
      <c r="O24" s="28">
        <f t="shared" si="1"/>
        <v>1339.9399999999998</v>
      </c>
      <c r="P24" s="29">
        <f t="shared" si="2"/>
        <v>2220.62</v>
      </c>
    </row>
    <row r="25" spans="1:16" ht="18" customHeight="1" x14ac:dyDescent="0.2">
      <c r="D25" s="18">
        <v>4</v>
      </c>
      <c r="E25" s="10" t="s">
        <v>4</v>
      </c>
      <c r="F25" s="26">
        <v>23</v>
      </c>
      <c r="G25" s="26">
        <v>15.509</v>
      </c>
      <c r="H25" s="26">
        <v>1.978</v>
      </c>
      <c r="I25" s="27">
        <v>7919.91</v>
      </c>
      <c r="J25" s="27">
        <v>119</v>
      </c>
      <c r="K25" s="27">
        <v>0</v>
      </c>
      <c r="L25" s="27">
        <f t="shared" si="0"/>
        <v>8038.91</v>
      </c>
      <c r="M25" s="28">
        <v>120</v>
      </c>
      <c r="N25" s="28">
        <v>0</v>
      </c>
      <c r="O25" s="28">
        <f t="shared" si="1"/>
        <v>8039.91</v>
      </c>
      <c r="P25" s="29">
        <f t="shared" si="2"/>
        <v>-1</v>
      </c>
    </row>
    <row r="26" spans="1:16" ht="17" x14ac:dyDescent="0.2">
      <c r="D26" s="18">
        <v>10</v>
      </c>
      <c r="E26" s="10" t="s">
        <v>19</v>
      </c>
      <c r="F26" s="26">
        <v>286</v>
      </c>
      <c r="G26" s="26">
        <v>157.62799999999999</v>
      </c>
      <c r="H26" s="26">
        <v>2.073</v>
      </c>
      <c r="I26" s="27">
        <v>104.71</v>
      </c>
      <c r="J26" s="27">
        <v>9053</v>
      </c>
      <c r="K26" s="27">
        <v>46.57</v>
      </c>
      <c r="L26" s="27">
        <f t="shared" si="0"/>
        <v>9204.2799999999988</v>
      </c>
      <c r="M26" s="28">
        <v>5920</v>
      </c>
      <c r="N26" s="28">
        <v>1867.2</v>
      </c>
      <c r="O26" s="28">
        <f t="shared" si="1"/>
        <v>7891.91</v>
      </c>
      <c r="P26" s="29">
        <f t="shared" si="2"/>
        <v>1312.369999999999</v>
      </c>
    </row>
    <row r="27" spans="1:16" ht="17" x14ac:dyDescent="0.2">
      <c r="D27" s="18">
        <v>8</v>
      </c>
      <c r="E27" s="10" t="s">
        <v>26</v>
      </c>
      <c r="F27" s="26">
        <v>197</v>
      </c>
      <c r="G27" s="26">
        <v>83.537999999999997</v>
      </c>
      <c r="H27" s="26">
        <v>1.7669999999999999</v>
      </c>
      <c r="I27" s="27">
        <v>7025.27</v>
      </c>
      <c r="J27" s="27">
        <v>3678</v>
      </c>
      <c r="K27" s="27">
        <v>0</v>
      </c>
      <c r="L27" s="27">
        <f t="shared" si="0"/>
        <v>10703.27</v>
      </c>
      <c r="M27" s="28">
        <v>2280</v>
      </c>
      <c r="N27" s="28">
        <v>0</v>
      </c>
      <c r="O27" s="28">
        <f t="shared" si="1"/>
        <v>9305.27</v>
      </c>
      <c r="P27" s="29">
        <f t="shared" si="2"/>
        <v>1398</v>
      </c>
    </row>
    <row r="28" spans="1:16" ht="17" x14ac:dyDescent="0.2">
      <c r="D28" s="18">
        <v>16</v>
      </c>
      <c r="E28" s="10" t="s">
        <v>14</v>
      </c>
      <c r="F28" s="26">
        <v>1412</v>
      </c>
      <c r="G28" s="26">
        <v>530.67600000000004</v>
      </c>
      <c r="H28" s="26">
        <v>2.7130000000000001</v>
      </c>
      <c r="I28" s="27">
        <v>2370.4499999999998</v>
      </c>
      <c r="J28" s="27">
        <v>8364</v>
      </c>
      <c r="K28" s="27">
        <v>0</v>
      </c>
      <c r="L28" s="27">
        <f t="shared" si="0"/>
        <v>10734.45</v>
      </c>
      <c r="M28" s="28">
        <v>5990</v>
      </c>
      <c r="N28" s="28">
        <v>0.96</v>
      </c>
      <c r="O28" s="28">
        <f t="shared" si="1"/>
        <v>8361.41</v>
      </c>
      <c r="P28" s="29">
        <f t="shared" si="2"/>
        <v>2373.0400000000009</v>
      </c>
    </row>
    <row r="29" spans="1:16" ht="17" x14ac:dyDescent="0.2">
      <c r="D29" s="18">
        <v>17</v>
      </c>
      <c r="E29" s="10" t="s">
        <v>23</v>
      </c>
      <c r="F29" s="26">
        <v>1779</v>
      </c>
      <c r="G29" s="26">
        <v>745.89700000000005</v>
      </c>
      <c r="H29" s="26" t="s">
        <v>17</v>
      </c>
      <c r="I29" s="27">
        <v>550.99</v>
      </c>
      <c r="J29" s="27">
        <v>20135.79</v>
      </c>
      <c r="K29" s="27">
        <v>1.26</v>
      </c>
      <c r="L29" s="27">
        <f t="shared" si="0"/>
        <v>20688.04</v>
      </c>
      <c r="M29" s="28">
        <v>15760</v>
      </c>
      <c r="N29" s="28">
        <v>249</v>
      </c>
      <c r="O29" s="28">
        <f t="shared" si="1"/>
        <v>16559.990000000002</v>
      </c>
      <c r="P29" s="29">
        <f t="shared" si="2"/>
        <v>4128.0499999999993</v>
      </c>
    </row>
    <row r="30" spans="1:16" ht="17" x14ac:dyDescent="0.2">
      <c r="D30" s="18">
        <v>7</v>
      </c>
      <c r="E30" s="10" t="s">
        <v>2</v>
      </c>
      <c r="F30" s="26">
        <v>195</v>
      </c>
      <c r="G30" s="26">
        <v>128.833</v>
      </c>
      <c r="H30" s="26">
        <v>2.9860000000000002</v>
      </c>
      <c r="I30" s="27">
        <v>91.51</v>
      </c>
      <c r="J30" s="27">
        <v>32958</v>
      </c>
      <c r="K30" s="27">
        <v>2.14</v>
      </c>
      <c r="L30" s="27">
        <f t="shared" si="0"/>
        <v>33051.65</v>
      </c>
      <c r="M30" s="28">
        <v>20550</v>
      </c>
      <c r="N30" s="28">
        <v>341.7</v>
      </c>
      <c r="O30" s="28">
        <f>I30+M30+N30</f>
        <v>20983.21</v>
      </c>
      <c r="P30" s="29">
        <f t="shared" si="2"/>
        <v>12068.440000000002</v>
      </c>
    </row>
    <row r="31" spans="1:16" ht="17" x14ac:dyDescent="0.2">
      <c r="D31" s="18">
        <v>6</v>
      </c>
      <c r="E31" s="10" t="s">
        <v>3</v>
      </c>
      <c r="F31" s="26">
        <v>121</v>
      </c>
      <c r="G31" s="26">
        <v>48.994999999999997</v>
      </c>
      <c r="H31" s="26">
        <v>1.3720000000000001</v>
      </c>
      <c r="I31" s="27">
        <v>29745.41</v>
      </c>
      <c r="J31" s="27">
        <v>7809</v>
      </c>
      <c r="K31" s="27">
        <v>0</v>
      </c>
      <c r="L31" s="27">
        <f t="shared" si="0"/>
        <v>37554.410000000003</v>
      </c>
      <c r="M31" s="28">
        <v>3270</v>
      </c>
      <c r="N31" s="28">
        <v>0</v>
      </c>
      <c r="O31" s="28">
        <f t="shared" ref="O31:O39" si="3">M31+N31+I31</f>
        <v>33015.410000000003</v>
      </c>
      <c r="P31" s="29">
        <f t="shared" si="2"/>
        <v>4539</v>
      </c>
    </row>
    <row r="32" spans="1:16" ht="17" x14ac:dyDescent="0.2">
      <c r="D32" s="18">
        <v>14</v>
      </c>
      <c r="E32" s="10" t="s">
        <v>20</v>
      </c>
      <c r="F32" s="26">
        <v>572</v>
      </c>
      <c r="G32" s="26">
        <v>245.54499999999999</v>
      </c>
      <c r="H32" s="26">
        <v>2.6440000000000001</v>
      </c>
      <c r="I32" s="27">
        <v>20280.46</v>
      </c>
      <c r="J32" s="27">
        <v>19828.54</v>
      </c>
      <c r="K32" s="27">
        <v>0</v>
      </c>
      <c r="L32" s="27">
        <f t="shared" si="0"/>
        <v>40109</v>
      </c>
      <c r="M32" s="28">
        <v>7400</v>
      </c>
      <c r="N32" s="28">
        <v>1031</v>
      </c>
      <c r="O32" s="28">
        <f t="shared" si="3"/>
        <v>28711.46</v>
      </c>
      <c r="P32" s="29">
        <f t="shared" si="2"/>
        <v>11397.54</v>
      </c>
    </row>
    <row r="33" spans="4:16" ht="17" x14ac:dyDescent="0.2">
      <c r="D33" s="18">
        <v>12</v>
      </c>
      <c r="E33" s="10" t="s">
        <v>25</v>
      </c>
      <c r="F33" s="26">
        <v>498</v>
      </c>
      <c r="G33" s="26">
        <v>189.012</v>
      </c>
      <c r="H33" s="26">
        <v>2.3210000000000002</v>
      </c>
      <c r="I33" s="27">
        <v>9666.1</v>
      </c>
      <c r="J33" s="27">
        <v>35897.1</v>
      </c>
      <c r="K33" s="27">
        <v>0</v>
      </c>
      <c r="L33" s="27">
        <f t="shared" si="0"/>
        <v>45563.199999999997</v>
      </c>
      <c r="M33" s="28">
        <v>19470</v>
      </c>
      <c r="N33" s="28">
        <v>0</v>
      </c>
      <c r="O33" s="28">
        <f t="shared" si="3"/>
        <v>29136.1</v>
      </c>
      <c r="P33" s="29">
        <f t="shared" si="2"/>
        <v>16427.099999999999</v>
      </c>
    </row>
    <row r="34" spans="4:16" ht="17" x14ac:dyDescent="0.2">
      <c r="D34" s="18">
        <v>13</v>
      </c>
      <c r="E34" s="10" t="s">
        <v>31</v>
      </c>
      <c r="F34" s="26">
        <v>552</v>
      </c>
      <c r="G34" s="26">
        <v>215.346</v>
      </c>
      <c r="H34" s="26">
        <v>3.0779999999999998</v>
      </c>
      <c r="I34" s="27">
        <v>807.32</v>
      </c>
      <c r="J34" s="27">
        <v>49546</v>
      </c>
      <c r="K34" s="27">
        <v>8114.15</v>
      </c>
      <c r="L34" s="27">
        <f t="shared" si="0"/>
        <v>58467.47</v>
      </c>
      <c r="M34" s="28">
        <v>37656</v>
      </c>
      <c r="N34" s="28">
        <v>20504</v>
      </c>
      <c r="O34" s="28">
        <f t="shared" si="3"/>
        <v>58967.32</v>
      </c>
      <c r="P34" s="29">
        <f t="shared" si="2"/>
        <v>-499.84999999999854</v>
      </c>
    </row>
    <row r="35" spans="4:16" ht="17" x14ac:dyDescent="0.2">
      <c r="D35" s="18">
        <v>11</v>
      </c>
      <c r="E35" s="10" t="s">
        <v>30</v>
      </c>
      <c r="F35" s="26">
        <v>418</v>
      </c>
      <c r="G35" s="26">
        <v>189.749</v>
      </c>
      <c r="H35" s="26">
        <v>2.4249999999999998</v>
      </c>
      <c r="I35" s="27">
        <v>48656.93</v>
      </c>
      <c r="J35" s="27">
        <v>59331</v>
      </c>
      <c r="K35" s="27">
        <v>554.34</v>
      </c>
      <c r="L35" s="27">
        <f t="shared" si="0"/>
        <v>108542.26999999999</v>
      </c>
      <c r="M35" s="28">
        <v>39060</v>
      </c>
      <c r="N35" s="28">
        <v>1899</v>
      </c>
      <c r="O35" s="28">
        <f t="shared" si="3"/>
        <v>89615.93</v>
      </c>
      <c r="P35" s="29">
        <f t="shared" si="2"/>
        <v>18926.339999999997</v>
      </c>
    </row>
    <row r="36" spans="4:16" ht="17" x14ac:dyDescent="0.2">
      <c r="D36" s="18">
        <v>18</v>
      </c>
      <c r="E36" s="10" t="s">
        <v>29</v>
      </c>
      <c r="F36" s="26">
        <v>2468</v>
      </c>
      <c r="G36" s="26">
        <v>1558.894</v>
      </c>
      <c r="H36" s="22" t="s">
        <v>17</v>
      </c>
      <c r="I36" s="27">
        <v>390.14</v>
      </c>
      <c r="J36" s="27">
        <v>150113</v>
      </c>
      <c r="K36" s="27">
        <v>0.08</v>
      </c>
      <c r="L36" s="27">
        <f t="shared" si="0"/>
        <v>150503.22</v>
      </c>
      <c r="M36" s="28">
        <v>63900</v>
      </c>
      <c r="N36" s="28">
        <v>253</v>
      </c>
      <c r="O36" s="28">
        <f t="shared" si="3"/>
        <v>64543.14</v>
      </c>
      <c r="P36" s="29">
        <f t="shared" si="2"/>
        <v>85960.08</v>
      </c>
    </row>
    <row r="37" spans="4:16" ht="17" x14ac:dyDescent="0.2">
      <c r="D37" s="18">
        <v>19</v>
      </c>
      <c r="E37" s="10" t="s">
        <v>16</v>
      </c>
      <c r="F37" s="26">
        <v>2547</v>
      </c>
      <c r="G37" s="26">
        <v>985.86400000000003</v>
      </c>
      <c r="H37" s="26" t="s">
        <v>17</v>
      </c>
      <c r="I37" s="27">
        <v>1160.79</v>
      </c>
      <c r="J37" s="27">
        <v>167086.99</v>
      </c>
      <c r="K37" s="27">
        <v>132.88</v>
      </c>
      <c r="L37" s="27">
        <f t="shared" si="0"/>
        <v>168380.66</v>
      </c>
      <c r="M37" s="28">
        <v>43120</v>
      </c>
      <c r="N37" s="28">
        <v>858.67</v>
      </c>
      <c r="O37" s="28">
        <f t="shared" si="3"/>
        <v>45139.46</v>
      </c>
      <c r="P37" s="29">
        <f t="shared" si="2"/>
        <v>123241.20000000001</v>
      </c>
    </row>
    <row r="38" spans="4:16" ht="17" x14ac:dyDescent="0.2">
      <c r="D38" s="18">
        <v>15</v>
      </c>
      <c r="E38" s="10" t="s">
        <v>32</v>
      </c>
      <c r="F38" s="26">
        <v>827</v>
      </c>
      <c r="G38" s="26">
        <v>505.17</v>
      </c>
      <c r="H38" s="26">
        <v>2.923</v>
      </c>
      <c r="I38" s="27">
        <v>418075.33</v>
      </c>
      <c r="J38" s="27">
        <v>229008</v>
      </c>
      <c r="K38" s="27">
        <v>44807.82</v>
      </c>
      <c r="L38" s="27">
        <f t="shared" si="0"/>
        <v>691891.15</v>
      </c>
      <c r="M38" s="28">
        <v>105140</v>
      </c>
      <c r="N38" s="28">
        <v>623204</v>
      </c>
      <c r="O38" s="28">
        <f t="shared" si="3"/>
        <v>1146419.33</v>
      </c>
      <c r="P38" s="29">
        <f t="shared" si="2"/>
        <v>-454528.18000000005</v>
      </c>
    </row>
    <row r="39" spans="4:16" ht="18" thickBot="1" x14ac:dyDescent="0.25">
      <c r="D39" s="21">
        <v>20</v>
      </c>
      <c r="E39" s="19" t="s">
        <v>24</v>
      </c>
      <c r="F39" s="30">
        <v>4919</v>
      </c>
      <c r="G39" s="30">
        <v>2065.65</v>
      </c>
      <c r="H39" s="30" t="s">
        <v>17</v>
      </c>
      <c r="I39" s="31">
        <v>2689.35</v>
      </c>
      <c r="J39" s="31">
        <v>4643700</v>
      </c>
      <c r="K39" s="31">
        <v>0.21</v>
      </c>
      <c r="L39" s="31">
        <f t="shared" si="0"/>
        <v>4646389.5599999996</v>
      </c>
      <c r="M39" s="32">
        <v>930480</v>
      </c>
      <c r="N39" s="32">
        <v>1236</v>
      </c>
      <c r="O39" s="32">
        <f t="shared" si="3"/>
        <v>934405.35</v>
      </c>
      <c r="P39" s="33">
        <f t="shared" si="2"/>
        <v>3711984.2099999995</v>
      </c>
    </row>
    <row r="40" spans="4:16" x14ac:dyDescent="0.2">
      <c r="O40" s="13"/>
      <c r="P40" s="13"/>
    </row>
    <row r="41" spans="4:16" ht="17" thickBot="1" x14ac:dyDescent="0.25">
      <c r="O41" s="12"/>
      <c r="P41" s="12"/>
    </row>
    <row r="42" spans="4:16" ht="69" thickBot="1" x14ac:dyDescent="0.25">
      <c r="D42" s="14" t="s">
        <v>1</v>
      </c>
      <c r="E42" s="14" t="s">
        <v>35</v>
      </c>
      <c r="F42" s="14" t="s">
        <v>36</v>
      </c>
      <c r="G42" s="11" t="s">
        <v>39</v>
      </c>
    </row>
    <row r="43" spans="4:16" x14ac:dyDescent="0.2">
      <c r="D43" s="22">
        <v>5</v>
      </c>
      <c r="E43" s="22">
        <f>4982/1000</f>
        <v>4.9820000000000002</v>
      </c>
      <c r="F43" s="22">
        <v>2.0830000000000002</v>
      </c>
      <c r="G43">
        <f>D43/E43</f>
        <v>1.0036130068245683</v>
      </c>
    </row>
    <row r="44" spans="4:16" x14ac:dyDescent="0.2">
      <c r="D44" s="26">
        <v>14</v>
      </c>
      <c r="E44" s="26">
        <f>8413/1000</f>
        <v>8.4130000000000003</v>
      </c>
      <c r="F44" s="26">
        <v>2.407</v>
      </c>
      <c r="G44">
        <f t="shared" ref="G44:G62" si="4">D44/E44</f>
        <v>1.6640912872934743</v>
      </c>
    </row>
    <row r="45" spans="4:16" x14ac:dyDescent="0.2">
      <c r="D45" s="26">
        <v>22</v>
      </c>
      <c r="E45" s="26">
        <f>10886/1000</f>
        <v>10.885999999999999</v>
      </c>
      <c r="F45" s="26">
        <v>1.3740000000000001</v>
      </c>
      <c r="G45">
        <f t="shared" si="4"/>
        <v>2.0209443321697593</v>
      </c>
    </row>
    <row r="46" spans="4:16" x14ac:dyDescent="0.2">
      <c r="D46" s="26">
        <v>23</v>
      </c>
      <c r="E46" s="26">
        <v>15.509</v>
      </c>
      <c r="F46" s="26">
        <v>1.978</v>
      </c>
      <c r="G46">
        <f t="shared" si="4"/>
        <v>1.4830098652395383</v>
      </c>
    </row>
    <row r="47" spans="4:16" x14ac:dyDescent="0.2">
      <c r="D47" s="26">
        <v>66</v>
      </c>
      <c r="E47" s="26">
        <v>47.695</v>
      </c>
      <c r="F47" s="26">
        <v>2.5179999999999998</v>
      </c>
      <c r="G47">
        <f t="shared" si="4"/>
        <v>1.3837928504036063</v>
      </c>
    </row>
    <row r="48" spans="4:16" x14ac:dyDescent="0.2">
      <c r="D48" s="26">
        <v>121</v>
      </c>
      <c r="E48" s="26">
        <v>48.994999999999997</v>
      </c>
      <c r="F48" s="26">
        <v>1.3720000000000001</v>
      </c>
      <c r="G48">
        <f t="shared" si="4"/>
        <v>2.4696397591590982</v>
      </c>
    </row>
    <row r="49" spans="4:7" x14ac:dyDescent="0.2">
      <c r="D49" s="26">
        <v>197</v>
      </c>
      <c r="E49" s="26">
        <v>83.537999999999997</v>
      </c>
      <c r="F49" s="26">
        <v>1.7669999999999999</v>
      </c>
      <c r="G49">
        <f t="shared" si="4"/>
        <v>2.3582082405611819</v>
      </c>
    </row>
    <row r="50" spans="4:7" x14ac:dyDescent="0.2">
      <c r="D50" s="26">
        <v>247</v>
      </c>
      <c r="E50" s="26">
        <v>98.596000000000004</v>
      </c>
      <c r="F50" s="26">
        <v>4.2610000000000001</v>
      </c>
      <c r="G50">
        <f t="shared" si="4"/>
        <v>2.5051726236358474</v>
      </c>
    </row>
    <row r="51" spans="4:7" x14ac:dyDescent="0.2">
      <c r="D51" s="26">
        <v>195</v>
      </c>
      <c r="E51" s="26">
        <v>128.833</v>
      </c>
      <c r="F51" s="26">
        <v>2.9860000000000002</v>
      </c>
      <c r="G51">
        <f t="shared" si="4"/>
        <v>1.5135873572764742</v>
      </c>
    </row>
    <row r="52" spans="4:7" x14ac:dyDescent="0.2">
      <c r="D52" s="26">
        <v>286</v>
      </c>
      <c r="E52" s="26">
        <v>157.62799999999999</v>
      </c>
      <c r="F52" s="26">
        <v>2.073</v>
      </c>
      <c r="G52">
        <f t="shared" si="4"/>
        <v>1.8143984571269065</v>
      </c>
    </row>
    <row r="53" spans="4:7" x14ac:dyDescent="0.2">
      <c r="D53" s="26">
        <v>498</v>
      </c>
      <c r="E53" s="26">
        <v>189.012</v>
      </c>
      <c r="F53" s="26">
        <v>2.3210000000000002</v>
      </c>
      <c r="G53">
        <f t="shared" si="4"/>
        <v>2.6347533489937147</v>
      </c>
    </row>
    <row r="54" spans="4:7" x14ac:dyDescent="0.2">
      <c r="D54" s="26">
        <v>418</v>
      </c>
      <c r="E54" s="26">
        <v>189.749</v>
      </c>
      <c r="F54" s="26">
        <v>2.4249999999999998</v>
      </c>
      <c r="G54">
        <f t="shared" si="4"/>
        <v>2.2029101602643495</v>
      </c>
    </row>
    <row r="55" spans="4:7" x14ac:dyDescent="0.2">
      <c r="D55" s="26">
        <v>552</v>
      </c>
      <c r="E55" s="26">
        <v>215.346</v>
      </c>
      <c r="F55" s="26">
        <v>3.0779999999999998</v>
      </c>
      <c r="G55">
        <f t="shared" si="4"/>
        <v>2.5633167089242428</v>
      </c>
    </row>
    <row r="56" spans="4:7" x14ac:dyDescent="0.2">
      <c r="D56" s="26">
        <v>572</v>
      </c>
      <c r="E56" s="26">
        <v>245.54499999999999</v>
      </c>
      <c r="F56" s="26">
        <v>2.6440000000000001</v>
      </c>
      <c r="G56">
        <f t="shared" si="4"/>
        <v>2.329511902095339</v>
      </c>
    </row>
    <row r="57" spans="4:7" x14ac:dyDescent="0.2">
      <c r="D57" s="26">
        <v>827</v>
      </c>
      <c r="E57" s="26">
        <v>505.17</v>
      </c>
      <c r="F57" s="26">
        <v>1.696</v>
      </c>
      <c r="G57">
        <f t="shared" si="4"/>
        <v>1.6370726686066077</v>
      </c>
    </row>
    <row r="58" spans="4:7" x14ac:dyDescent="0.2">
      <c r="D58" s="26">
        <v>1412</v>
      </c>
      <c r="E58" s="26">
        <v>530.67600000000004</v>
      </c>
      <c r="F58" s="26">
        <v>2.7130000000000001</v>
      </c>
      <c r="G58">
        <f t="shared" si="4"/>
        <v>2.6607572228629142</v>
      </c>
    </row>
    <row r="59" spans="4:7" x14ac:dyDescent="0.2">
      <c r="D59" s="26">
        <v>1779</v>
      </c>
      <c r="E59" s="26">
        <v>745.89700000000005</v>
      </c>
      <c r="F59" s="22">
        <v>2.7024750000000002</v>
      </c>
      <c r="G59">
        <f t="shared" si="4"/>
        <v>2.3850478015061061</v>
      </c>
    </row>
    <row r="60" spans="4:7" x14ac:dyDescent="0.2">
      <c r="D60" s="26">
        <v>2547</v>
      </c>
      <c r="E60" s="26">
        <v>985.86400000000003</v>
      </c>
      <c r="F60" s="26">
        <v>2.7839985294117602</v>
      </c>
      <c r="G60">
        <f t="shared" si="4"/>
        <v>2.5835206478784092</v>
      </c>
    </row>
    <row r="61" spans="4:7" x14ac:dyDescent="0.2">
      <c r="D61" s="26">
        <v>2468</v>
      </c>
      <c r="E61" s="26">
        <v>1008.894</v>
      </c>
      <c r="F61" s="26">
        <v>2.74323676470588</v>
      </c>
      <c r="G61">
        <f t="shared" si="4"/>
        <v>2.4462431137463398</v>
      </c>
    </row>
    <row r="62" spans="4:7" ht="17" thickBot="1" x14ac:dyDescent="0.25">
      <c r="D62" s="30">
        <v>4919</v>
      </c>
      <c r="E62" s="30">
        <v>2065.65</v>
      </c>
      <c r="F62" s="26">
        <v>2.8247602941176502</v>
      </c>
      <c r="G62">
        <f t="shared" si="4"/>
        <v>2.3813327524023915</v>
      </c>
    </row>
    <row r="65" spans="5:5" x14ac:dyDescent="0.2">
      <c r="E65">
        <v>985.86400000000003</v>
      </c>
    </row>
  </sheetData>
  <sortState xmlns:xlrd2="http://schemas.microsoft.com/office/spreadsheetml/2017/richdata2" ref="D20:P39">
    <sortCondition ref="L20:L39"/>
  </sortState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2023-04-28T08:17:38Z</dcterms:created>
  <dcterms:modified xsi:type="dcterms:W3CDTF">2023-04-29T11:21:59Z</dcterms:modified>
</cp:coreProperties>
</file>